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15576" windowHeight="10980" activeTab="2"/>
  </bookViews>
  <sheets>
    <sheet name="CBioterra200324" sheetId="61" r:id="rId1"/>
    <sheet name="CBioterra210524" sheetId="71" r:id="rId2"/>
    <sheet name="CBioterra311024" sheetId="72" r:id="rId3"/>
  </sheets>
  <definedNames>
    <definedName name="_xlnm.Print_Area" localSheetId="0">CBioterra200324!$C$2:$E$39</definedName>
    <definedName name="_xlnm.Print_Area" localSheetId="1">CBioterra210524!$B$2:$F$41</definedName>
    <definedName name="_xlnm.Print_Area" localSheetId="2">CBioterra311024!$B$2:$F$41</definedName>
    <definedName name="_xlnm.Database" localSheetId="2">#REF!</definedName>
    <definedName name="_xlnm.Database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72" l="1"/>
  <c r="AA8" i="72"/>
  <c r="AA9" i="72"/>
  <c r="AA10" i="72"/>
  <c r="AA11" i="72"/>
  <c r="AA12" i="72"/>
  <c r="AA13" i="72"/>
  <c r="AA14" i="72"/>
  <c r="AA15" i="72"/>
  <c r="AA16" i="72"/>
  <c r="AA17" i="72"/>
  <c r="AA18" i="72"/>
  <c r="AA19" i="72"/>
  <c r="AA20" i="72"/>
  <c r="AA21" i="72"/>
  <c r="AA22" i="72"/>
  <c r="AA23" i="72"/>
  <c r="AA24" i="72"/>
  <c r="AA25" i="72"/>
  <c r="AA26" i="72"/>
  <c r="AA27" i="72"/>
  <c r="AA28" i="72"/>
  <c r="AA29" i="72"/>
  <c r="AA30" i="72"/>
  <c r="AA31" i="72"/>
  <c r="AA32" i="72"/>
  <c r="AA33" i="72"/>
  <c r="AA34" i="72"/>
  <c r="AA35" i="72"/>
  <c r="AA36" i="72"/>
  <c r="AA37" i="72"/>
  <c r="AA38" i="72"/>
  <c r="AA39" i="72"/>
  <c r="AA40" i="72"/>
  <c r="AA6" i="72"/>
  <c r="K40" i="72"/>
  <c r="J40" i="72"/>
  <c r="H40" i="72"/>
  <c r="G40" i="72"/>
  <c r="E40" i="72"/>
  <c r="D40" i="72"/>
  <c r="K39" i="72"/>
  <c r="J39" i="72"/>
  <c r="H39" i="72"/>
  <c r="G39" i="72"/>
  <c r="E39" i="72"/>
  <c r="D39" i="72"/>
  <c r="K38" i="72"/>
  <c r="J38" i="72"/>
  <c r="H38" i="72"/>
  <c r="G38" i="72"/>
  <c r="E38" i="72"/>
  <c r="D38" i="72"/>
  <c r="H37" i="72"/>
  <c r="G37" i="72"/>
  <c r="K36" i="72"/>
  <c r="J36" i="72"/>
  <c r="H36" i="72"/>
  <c r="G36" i="72"/>
  <c r="E36" i="72"/>
  <c r="D36" i="72"/>
  <c r="K35" i="72"/>
  <c r="J35" i="72"/>
  <c r="H35" i="72"/>
  <c r="G35" i="72"/>
  <c r="E35" i="72"/>
  <c r="D35" i="72"/>
  <c r="H34" i="72"/>
  <c r="G34" i="72"/>
  <c r="K33" i="72"/>
  <c r="J33" i="72"/>
  <c r="H33" i="72"/>
  <c r="G33" i="72"/>
  <c r="E33" i="72"/>
  <c r="D33" i="72"/>
  <c r="K32" i="72"/>
  <c r="J32" i="72"/>
  <c r="H32" i="72"/>
  <c r="G32" i="72"/>
  <c r="E32" i="72"/>
  <c r="D32" i="72"/>
  <c r="K31" i="72"/>
  <c r="J31" i="72"/>
  <c r="H31" i="72"/>
  <c r="G31" i="72"/>
  <c r="E31" i="72"/>
  <c r="D31" i="72"/>
  <c r="H30" i="72"/>
  <c r="G30" i="72"/>
  <c r="K29" i="72"/>
  <c r="J29" i="72"/>
  <c r="H29" i="72"/>
  <c r="G29" i="72"/>
  <c r="E29" i="72"/>
  <c r="D29" i="72"/>
  <c r="H28" i="72"/>
  <c r="G28" i="72"/>
  <c r="K27" i="72"/>
  <c r="J27" i="72"/>
  <c r="H27" i="72"/>
  <c r="G27" i="72"/>
  <c r="E27" i="72"/>
  <c r="D27" i="72"/>
  <c r="K26" i="72"/>
  <c r="J26" i="72"/>
  <c r="H26" i="72"/>
  <c r="G26" i="72"/>
  <c r="E26" i="72"/>
  <c r="D26" i="72"/>
  <c r="K25" i="72"/>
  <c r="J25" i="72"/>
  <c r="H25" i="72"/>
  <c r="G25" i="72"/>
  <c r="E25" i="72"/>
  <c r="D25" i="72"/>
  <c r="K24" i="72"/>
  <c r="J24" i="72"/>
  <c r="H24" i="72"/>
  <c r="G24" i="72"/>
  <c r="E24" i="72"/>
  <c r="D24" i="72"/>
  <c r="K23" i="72"/>
  <c r="J23" i="72"/>
  <c r="H23" i="72"/>
  <c r="G23" i="72"/>
  <c r="K22" i="72"/>
  <c r="J22" i="72"/>
  <c r="H22" i="72"/>
  <c r="G22" i="72"/>
  <c r="E22" i="72"/>
  <c r="D22" i="72"/>
  <c r="K21" i="72"/>
  <c r="J21" i="72"/>
  <c r="H21" i="72"/>
  <c r="G21" i="72"/>
  <c r="E21" i="72"/>
  <c r="D21" i="72"/>
  <c r="K20" i="72"/>
  <c r="J20" i="72"/>
  <c r="H20" i="72"/>
  <c r="G20" i="72"/>
  <c r="E20" i="72"/>
  <c r="D20" i="72"/>
  <c r="K19" i="72"/>
  <c r="J19" i="72"/>
  <c r="H19" i="72"/>
  <c r="G19" i="72"/>
  <c r="E19" i="72"/>
  <c r="D19" i="72"/>
  <c r="K18" i="72"/>
  <c r="J18" i="72"/>
  <c r="H18" i="72"/>
  <c r="G18" i="72"/>
  <c r="K17" i="72"/>
  <c r="J17" i="72"/>
  <c r="H17" i="72"/>
  <c r="G17" i="72"/>
  <c r="E17" i="72"/>
  <c r="D17" i="72"/>
  <c r="K16" i="72"/>
  <c r="J16" i="72"/>
  <c r="H16" i="72"/>
  <c r="G16" i="72"/>
  <c r="E16" i="72"/>
  <c r="D16" i="72"/>
  <c r="K15" i="72"/>
  <c r="J15" i="72"/>
  <c r="H15" i="72"/>
  <c r="G15" i="72"/>
  <c r="E15" i="72"/>
  <c r="D15" i="72"/>
  <c r="K14" i="72"/>
  <c r="J14" i="72"/>
  <c r="H14" i="72"/>
  <c r="G14" i="72"/>
  <c r="E14" i="72"/>
  <c r="D14" i="72"/>
  <c r="K13" i="72"/>
  <c r="J13" i="72"/>
  <c r="H13" i="72"/>
  <c r="G13" i="72"/>
  <c r="K12" i="72"/>
  <c r="J12" i="72"/>
  <c r="H12" i="72"/>
  <c r="G12" i="72"/>
  <c r="E12" i="72"/>
  <c r="D12" i="72"/>
  <c r="K11" i="72"/>
  <c r="J11" i="72"/>
  <c r="H11" i="72"/>
  <c r="G11" i="72"/>
  <c r="E11" i="72"/>
  <c r="D11" i="72"/>
  <c r="K10" i="72"/>
  <c r="J10" i="72"/>
  <c r="H10" i="72"/>
  <c r="G10" i="72"/>
  <c r="E10" i="72"/>
  <c r="D10" i="72"/>
  <c r="K9" i="72"/>
  <c r="J9" i="72"/>
  <c r="H9" i="72"/>
  <c r="G9" i="72"/>
  <c r="E9" i="72"/>
  <c r="D9" i="72"/>
  <c r="H8" i="72"/>
  <c r="G8" i="72"/>
  <c r="K7" i="72"/>
  <c r="J7" i="72"/>
  <c r="H7" i="72"/>
  <c r="G7" i="72"/>
  <c r="E7" i="72"/>
  <c r="D7" i="72"/>
  <c r="K6" i="72"/>
  <c r="J6" i="72"/>
  <c r="H6" i="72"/>
  <c r="G6" i="72"/>
  <c r="E6" i="72"/>
  <c r="D6" i="72"/>
  <c r="G7" i="71" l="1"/>
  <c r="H7" i="71"/>
  <c r="G8" i="71"/>
  <c r="H8" i="71"/>
  <c r="G9" i="71"/>
  <c r="H9" i="71"/>
  <c r="G10" i="71"/>
  <c r="H10" i="71"/>
  <c r="G11" i="71"/>
  <c r="H11" i="71"/>
  <c r="G12" i="71"/>
  <c r="H12" i="71"/>
  <c r="G13" i="71"/>
  <c r="H13" i="71"/>
  <c r="G14" i="71"/>
  <c r="H14" i="71"/>
  <c r="G15" i="71"/>
  <c r="H15" i="71"/>
  <c r="G16" i="71"/>
  <c r="H16" i="71"/>
  <c r="G17" i="71"/>
  <c r="H17" i="71"/>
  <c r="G18" i="71"/>
  <c r="H18" i="71"/>
  <c r="G19" i="71"/>
  <c r="H19" i="71"/>
  <c r="G20" i="71"/>
  <c r="H20" i="71"/>
  <c r="G21" i="71"/>
  <c r="H21" i="71"/>
  <c r="G22" i="71"/>
  <c r="H22" i="71"/>
  <c r="G23" i="71"/>
  <c r="H23" i="71"/>
  <c r="G24" i="71"/>
  <c r="H24" i="71"/>
  <c r="G25" i="71"/>
  <c r="H25" i="71"/>
  <c r="G26" i="71"/>
  <c r="H26" i="71"/>
  <c r="G27" i="71"/>
  <c r="H27" i="71"/>
  <c r="G28" i="71"/>
  <c r="H28" i="71"/>
  <c r="G29" i="71"/>
  <c r="H29" i="71"/>
  <c r="G30" i="71"/>
  <c r="H30" i="71"/>
  <c r="G31" i="71"/>
  <c r="H31" i="71"/>
  <c r="G32" i="71"/>
  <c r="H32" i="71"/>
  <c r="G33" i="71"/>
  <c r="H33" i="71"/>
  <c r="G34" i="71"/>
  <c r="H34" i="71"/>
  <c r="G35" i="71"/>
  <c r="H35" i="71"/>
  <c r="G36" i="71"/>
  <c r="H36" i="71"/>
  <c r="G37" i="71"/>
  <c r="H37" i="71"/>
  <c r="G38" i="71"/>
  <c r="H38" i="71"/>
  <c r="G39" i="71"/>
  <c r="H39" i="71"/>
  <c r="G40" i="71"/>
  <c r="H40" i="71"/>
  <c r="G6" i="71"/>
  <c r="H6" i="71"/>
  <c r="Z7" i="71" l="1"/>
  <c r="Z8" i="71"/>
  <c r="Z9" i="71"/>
  <c r="Z10" i="71"/>
  <c r="Z11" i="71"/>
  <c r="Z12" i="71"/>
  <c r="Z13" i="71"/>
  <c r="Z14" i="71"/>
  <c r="Z15" i="71"/>
  <c r="Z16" i="71"/>
  <c r="Z17" i="71"/>
  <c r="Z18" i="71"/>
  <c r="Z19" i="71"/>
  <c r="Z20" i="71"/>
  <c r="Z21" i="71"/>
  <c r="Z22" i="71"/>
  <c r="Z23" i="71"/>
  <c r="Z24" i="71"/>
  <c r="Z25" i="71"/>
  <c r="Z26" i="71"/>
  <c r="Z27" i="71"/>
  <c r="Z28" i="71"/>
  <c r="Z29" i="71"/>
  <c r="Z30" i="71"/>
  <c r="Z31" i="71"/>
  <c r="Z32" i="71"/>
  <c r="Z33" i="71"/>
  <c r="Z34" i="71"/>
  <c r="Z35" i="71"/>
  <c r="Z36" i="71"/>
  <c r="Z37" i="71"/>
  <c r="Z38" i="71"/>
  <c r="Z39" i="71"/>
  <c r="Z40" i="71"/>
  <c r="Z6" i="71"/>
  <c r="K40" i="71"/>
  <c r="E40" i="71" s="1"/>
  <c r="J40" i="71"/>
  <c r="D40" i="71" s="1"/>
  <c r="K39" i="71"/>
  <c r="E39" i="71" s="1"/>
  <c r="J39" i="71"/>
  <c r="D39" i="71" s="1"/>
  <c r="K38" i="71"/>
  <c r="E38" i="71" s="1"/>
  <c r="J38" i="71"/>
  <c r="D38" i="71" s="1"/>
  <c r="K36" i="71"/>
  <c r="J36" i="71"/>
  <c r="D36" i="71" s="1"/>
  <c r="E36" i="71"/>
  <c r="K35" i="71"/>
  <c r="J35" i="71"/>
  <c r="D35" i="71" s="1"/>
  <c r="E35" i="71"/>
  <c r="K33" i="71"/>
  <c r="J33" i="71"/>
  <c r="D33" i="71" s="1"/>
  <c r="E33" i="71"/>
  <c r="K32" i="71"/>
  <c r="E32" i="71" s="1"/>
  <c r="J32" i="71"/>
  <c r="D32" i="71"/>
  <c r="K31" i="71"/>
  <c r="E31" i="71" s="1"/>
  <c r="J31" i="71"/>
  <c r="D31" i="71"/>
  <c r="K29" i="71"/>
  <c r="E29" i="71" s="1"/>
  <c r="J29" i="71"/>
  <c r="D29" i="71"/>
  <c r="K27" i="71"/>
  <c r="E27" i="71" s="1"/>
  <c r="J27" i="71"/>
  <c r="D27" i="71" s="1"/>
  <c r="K26" i="71"/>
  <c r="E26" i="71" s="1"/>
  <c r="J26" i="71"/>
  <c r="D26" i="71" s="1"/>
  <c r="K25" i="71"/>
  <c r="E25" i="71" s="1"/>
  <c r="J25" i="71"/>
  <c r="D25" i="71" s="1"/>
  <c r="K24" i="71"/>
  <c r="E24" i="71" s="1"/>
  <c r="J24" i="71"/>
  <c r="D24" i="71" s="1"/>
  <c r="K23" i="71"/>
  <c r="J23" i="71"/>
  <c r="K22" i="71"/>
  <c r="E22" i="71" s="1"/>
  <c r="J22" i="71"/>
  <c r="D22" i="71" s="1"/>
  <c r="K21" i="71"/>
  <c r="J21" i="71"/>
  <c r="D21" i="71" s="1"/>
  <c r="E21" i="71"/>
  <c r="K20" i="71"/>
  <c r="J20" i="71"/>
  <c r="D20" i="71" s="1"/>
  <c r="E20" i="71"/>
  <c r="K19" i="71"/>
  <c r="E19" i="71" s="1"/>
  <c r="J19" i="71"/>
  <c r="D19" i="71" s="1"/>
  <c r="K18" i="71"/>
  <c r="J18" i="71"/>
  <c r="K17" i="71"/>
  <c r="E17" i="71" s="1"/>
  <c r="J17" i="71"/>
  <c r="D17" i="71" s="1"/>
  <c r="K16" i="71"/>
  <c r="E16" i="71" s="1"/>
  <c r="J16" i="71"/>
  <c r="D16" i="71" s="1"/>
  <c r="K15" i="71"/>
  <c r="E15" i="71" s="1"/>
  <c r="J15" i="71"/>
  <c r="D15" i="71" s="1"/>
  <c r="K14" i="71"/>
  <c r="J14" i="71"/>
  <c r="D14" i="71" s="1"/>
  <c r="E14" i="71"/>
  <c r="K13" i="71"/>
  <c r="J13" i="71"/>
  <c r="K12" i="71"/>
  <c r="J12" i="71"/>
  <c r="D12" i="71" s="1"/>
  <c r="E12" i="71"/>
  <c r="K11" i="71"/>
  <c r="E11" i="71" s="1"/>
  <c r="J11" i="71"/>
  <c r="D11" i="71" s="1"/>
  <c r="K10" i="71"/>
  <c r="E10" i="71" s="1"/>
  <c r="J10" i="71"/>
  <c r="D10" i="71" s="1"/>
  <c r="K9" i="71"/>
  <c r="J9" i="71"/>
  <c r="D9" i="71" s="1"/>
  <c r="E9" i="71"/>
  <c r="K7" i="71"/>
  <c r="E7" i="71" s="1"/>
  <c r="J7" i="71"/>
  <c r="D7" i="71" s="1"/>
  <c r="K6" i="71"/>
  <c r="E6" i="71" s="1"/>
  <c r="J6" i="71"/>
  <c r="D6" i="71" s="1"/>
  <c r="G7" i="61" l="1"/>
  <c r="G27" i="61"/>
  <c r="G29" i="61"/>
  <c r="G33" i="61"/>
  <c r="G36" i="61"/>
  <c r="Y6" i="61" l="1"/>
  <c r="Y7" i="61"/>
  <c r="Y8" i="61"/>
  <c r="Y9" i="61"/>
  <c r="Y10" i="61"/>
  <c r="Y11" i="61"/>
  <c r="Y12" i="61"/>
  <c r="Y13" i="61"/>
  <c r="Y14" i="61"/>
  <c r="Y15" i="61"/>
  <c r="Y16" i="61"/>
  <c r="Y17" i="61"/>
  <c r="Y18" i="61"/>
  <c r="Y19" i="61"/>
  <c r="Y20" i="61"/>
  <c r="Y21" i="61"/>
  <c r="Y22" i="61"/>
  <c r="Y23" i="61"/>
  <c r="Y24" i="61"/>
  <c r="Y25" i="61"/>
  <c r="Y26" i="61"/>
  <c r="Y27" i="61"/>
  <c r="Y28" i="61"/>
  <c r="Y29" i="61"/>
  <c r="Y30" i="61"/>
  <c r="Y31" i="61"/>
  <c r="Y32" i="61"/>
  <c r="Y33" i="61"/>
  <c r="Y34" i="61"/>
  <c r="Y35" i="61"/>
  <c r="Y36" i="61"/>
  <c r="Y37" i="61"/>
  <c r="Y38" i="61"/>
  <c r="Y39" i="61"/>
  <c r="Y5" i="61"/>
  <c r="K39" i="61"/>
  <c r="H39" i="61" s="1"/>
  <c r="E39" i="61" s="1"/>
  <c r="J39" i="61"/>
  <c r="K38" i="61"/>
  <c r="H38" i="61" s="1"/>
  <c r="E38" i="61" s="1"/>
  <c r="J38" i="61"/>
  <c r="K37" i="61"/>
  <c r="H37" i="61" s="1"/>
  <c r="E37" i="61" s="1"/>
  <c r="J37" i="61"/>
  <c r="K35" i="61"/>
  <c r="H35" i="61" s="1"/>
  <c r="E35" i="61" s="1"/>
  <c r="J35" i="61"/>
  <c r="K34" i="61"/>
  <c r="H34" i="61" s="1"/>
  <c r="E34" i="61" s="1"/>
  <c r="J34" i="61"/>
  <c r="K32" i="61"/>
  <c r="H32" i="61" s="1"/>
  <c r="E32" i="61" s="1"/>
  <c r="J32" i="61"/>
  <c r="K31" i="61"/>
  <c r="H31" i="61" s="1"/>
  <c r="E31" i="61" s="1"/>
  <c r="J31" i="61"/>
  <c r="K30" i="61"/>
  <c r="H30" i="61" s="1"/>
  <c r="E30" i="61" s="1"/>
  <c r="J30" i="61"/>
  <c r="K28" i="61"/>
  <c r="H28" i="61" s="1"/>
  <c r="E28" i="61" s="1"/>
  <c r="J28" i="61"/>
  <c r="K26" i="61"/>
  <c r="H26" i="61" s="1"/>
  <c r="E26" i="61" s="1"/>
  <c r="J26" i="61"/>
  <c r="K25" i="61"/>
  <c r="H25" i="61" s="1"/>
  <c r="E25" i="61" s="1"/>
  <c r="J25" i="61"/>
  <c r="K24" i="61"/>
  <c r="H24" i="61" s="1"/>
  <c r="E24" i="61" s="1"/>
  <c r="J24" i="61"/>
  <c r="K23" i="61"/>
  <c r="H23" i="61" s="1"/>
  <c r="E23" i="61" s="1"/>
  <c r="J23" i="61"/>
  <c r="K22" i="61"/>
  <c r="H22" i="61" s="1"/>
  <c r="J22" i="61"/>
  <c r="G22" i="61" s="1"/>
  <c r="K21" i="61"/>
  <c r="H21" i="61" s="1"/>
  <c r="E21" i="61" s="1"/>
  <c r="J21" i="61"/>
  <c r="K20" i="61"/>
  <c r="H20" i="61" s="1"/>
  <c r="E20" i="61" s="1"/>
  <c r="J20" i="61"/>
  <c r="K19" i="61"/>
  <c r="H19" i="61" s="1"/>
  <c r="E19" i="61" s="1"/>
  <c r="J19" i="61"/>
  <c r="K18" i="61"/>
  <c r="H18" i="61" s="1"/>
  <c r="E18" i="61" s="1"/>
  <c r="J18" i="61"/>
  <c r="K17" i="61"/>
  <c r="H17" i="61" s="1"/>
  <c r="J17" i="61"/>
  <c r="G17" i="61" s="1"/>
  <c r="K16" i="61"/>
  <c r="H16" i="61" s="1"/>
  <c r="E16" i="61" s="1"/>
  <c r="J16" i="61"/>
  <c r="K15" i="61"/>
  <c r="H15" i="61" s="1"/>
  <c r="E15" i="61" s="1"/>
  <c r="J15" i="61"/>
  <c r="K14" i="61"/>
  <c r="H14" i="61" s="1"/>
  <c r="E14" i="61" s="1"/>
  <c r="J14" i="61"/>
  <c r="K13" i="61"/>
  <c r="H13" i="61" s="1"/>
  <c r="E13" i="61" s="1"/>
  <c r="J13" i="61"/>
  <c r="K12" i="61"/>
  <c r="H12" i="61" s="1"/>
  <c r="J12" i="61"/>
  <c r="G12" i="61" s="1"/>
  <c r="K11" i="61"/>
  <c r="H11" i="61" s="1"/>
  <c r="E11" i="61" s="1"/>
  <c r="J11" i="61"/>
  <c r="K10" i="61"/>
  <c r="H10" i="61" s="1"/>
  <c r="E10" i="61" s="1"/>
  <c r="J10" i="61"/>
  <c r="K9" i="61"/>
  <c r="H9" i="61" s="1"/>
  <c r="E9" i="61" s="1"/>
  <c r="J9" i="61"/>
  <c r="K8" i="61"/>
  <c r="H8" i="61" s="1"/>
  <c r="E8" i="61" s="1"/>
  <c r="J8" i="61"/>
  <c r="K6" i="61"/>
  <c r="H6" i="61" s="1"/>
  <c r="E6" i="61" s="1"/>
  <c r="J6" i="61"/>
  <c r="K5" i="61"/>
  <c r="H5" i="61" s="1"/>
  <c r="E5" i="61" s="1"/>
  <c r="J5" i="61"/>
  <c r="G5" i="61" l="1"/>
  <c r="D5" i="61" s="1"/>
  <c r="G8" i="61"/>
  <c r="D8" i="61" s="1"/>
  <c r="G39" i="61"/>
  <c r="D39" i="61" s="1"/>
  <c r="G10" i="61"/>
  <c r="D10" i="61" s="1"/>
  <c r="G14" i="61"/>
  <c r="D14" i="61" s="1"/>
  <c r="G26" i="61"/>
  <c r="D26" i="61" s="1"/>
  <c r="G32" i="61"/>
  <c r="D32" i="61" s="1"/>
  <c r="G6" i="61"/>
  <c r="D6" i="61" s="1"/>
  <c r="D38" i="61"/>
  <c r="G38" i="61"/>
  <c r="G16" i="61"/>
  <c r="D16" i="61" s="1"/>
  <c r="D18" i="61"/>
  <c r="G18" i="61"/>
  <c r="G20" i="61"/>
  <c r="D20" i="61" s="1"/>
  <c r="G24" i="61"/>
  <c r="D24" i="61" s="1"/>
  <c r="G30" i="61"/>
  <c r="D30" i="61" s="1"/>
  <c r="D35" i="61"/>
  <c r="G35" i="61"/>
  <c r="G9" i="61"/>
  <c r="D9" i="61" s="1"/>
  <c r="D11" i="61"/>
  <c r="G11" i="61"/>
  <c r="G13" i="61"/>
  <c r="D13" i="61" s="1"/>
  <c r="D15" i="61"/>
  <c r="G15" i="61"/>
  <c r="G19" i="61"/>
  <c r="D19" i="61" s="1"/>
  <c r="G21" i="61"/>
  <c r="D21" i="61" s="1"/>
  <c r="G23" i="61"/>
  <c r="D23" i="61" s="1"/>
  <c r="D25" i="61"/>
  <c r="G25" i="61"/>
  <c r="G28" i="61"/>
  <c r="D28" i="61" s="1"/>
  <c r="D31" i="61"/>
  <c r="G31" i="61"/>
  <c r="G34" i="61"/>
  <c r="D34" i="61" s="1"/>
  <c r="D37" i="61"/>
  <c r="G37" i="61"/>
</calcChain>
</file>

<file path=xl/sharedStrings.xml><?xml version="1.0" encoding="utf-8"?>
<sst xmlns="http://schemas.openxmlformats.org/spreadsheetml/2006/main" count="165" uniqueCount="60">
  <si>
    <t>SUSTRATOS</t>
  </si>
  <si>
    <t xml:space="preserve">RESACA DE RIO </t>
  </si>
  <si>
    <t xml:space="preserve">ENMIENDA ACIDA </t>
  </si>
  <si>
    <t>Precios Redondeados</t>
  </si>
  <si>
    <t>COMPOST ORGÁNICO</t>
  </si>
  <si>
    <t>SUSTRATO INDOOR (CANNABIS) 70 dm3</t>
  </si>
  <si>
    <t>TURBA RUBIA 25 dm3</t>
  </si>
  <si>
    <t>TURBA RUBIA 4 dm3</t>
  </si>
  <si>
    <t>PERLITA</t>
  </si>
  <si>
    <t>BIOTERRA</t>
  </si>
  <si>
    <t>POMETINA</t>
  </si>
  <si>
    <t>TURBA RUBIA</t>
  </si>
  <si>
    <t xml:space="preserve">CORTEZA </t>
  </si>
  <si>
    <t>TIERRA ABONADA</t>
  </si>
  <si>
    <t>Hasta 04/07/2023</t>
  </si>
  <si>
    <t>mas25%</t>
  </si>
  <si>
    <t xml:space="preserve">TURBA RUBIA 120 dm3 </t>
  </si>
  <si>
    <t>CORTEZA 70 dm3</t>
  </si>
  <si>
    <t>PINOCHA 4 dm3</t>
  </si>
  <si>
    <t xml:space="preserve">PINOCHA 14 dm3 </t>
  </si>
  <si>
    <t xml:space="preserve">PINOCHA 25 dm3 </t>
  </si>
  <si>
    <t xml:space="preserve">PINOCHA 70 dm3 </t>
  </si>
  <si>
    <t>RESACA DE RIO 4 dm3</t>
  </si>
  <si>
    <t>RESACA DE RIO 14 dm3</t>
  </si>
  <si>
    <t>RESACA DE RIO 25 dm3</t>
  </si>
  <si>
    <t xml:space="preserve">RESACA DE RIO 70 dm3 </t>
  </si>
  <si>
    <t>COMPOST 4 dm3</t>
  </si>
  <si>
    <t>COMPOST 14 dm3</t>
  </si>
  <si>
    <t>COMPOST 25 dm3</t>
  </si>
  <si>
    <t>COMPOST 70 dm3</t>
  </si>
  <si>
    <t>TIERRA ABONADA 4 dm3</t>
  </si>
  <si>
    <t>TIERRA ABONADA 14 dm3</t>
  </si>
  <si>
    <t>TIERRA ABONADA 25 dm3</t>
  </si>
  <si>
    <t>TIERRA ABONADA 70 dm3</t>
  </si>
  <si>
    <t>SUSTRATO INDOOR (CANNABIS) 25 dm3</t>
  </si>
  <si>
    <t>lista del 22/08/23</t>
  </si>
  <si>
    <t>lista del 01/10/23</t>
  </si>
  <si>
    <t>lista del 21/10/23</t>
  </si>
  <si>
    <t>lista del 15/11/23</t>
  </si>
  <si>
    <t>POMETINA 4 dm3</t>
  </si>
  <si>
    <t xml:space="preserve">POMETINA 25 dm3 </t>
  </si>
  <si>
    <t>lista del 04/12/23</t>
  </si>
  <si>
    <t>Agregado el 011223</t>
  </si>
  <si>
    <t>Agregado el 131223</t>
  </si>
  <si>
    <t xml:space="preserve">PERLITA AGRÍCOLA 120 dm3 </t>
  </si>
  <si>
    <t xml:space="preserve">PERLITA AGRÍCOLA 25 dm3 </t>
  </si>
  <si>
    <t xml:space="preserve">PERLITA AGRÍCOLA 4 dm3 </t>
  </si>
  <si>
    <t>lista del 14/12/23</t>
  </si>
  <si>
    <t>lista del 13/01/24</t>
  </si>
  <si>
    <t>lista del 15/03/24</t>
  </si>
  <si>
    <t>200324MMM</t>
  </si>
  <si>
    <t xml:space="preserve"> a 50</t>
  </si>
  <si>
    <t>a 10</t>
  </si>
  <si>
    <t>210524MMM</t>
  </si>
  <si>
    <t>lista del 15/05/24</t>
  </si>
  <si>
    <t>a 100</t>
  </si>
  <si>
    <t>Redondeados</t>
  </si>
  <si>
    <t xml:space="preserve"> a $100</t>
  </si>
  <si>
    <t>311024MMM</t>
  </si>
  <si>
    <t>lista del 1/11/24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</si>
</sst>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"/>
    <numFmt numFmtId="165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  <font>
      <sz val="14"/>
      <color theme="3" tint="-0.249977111117893"/>
      <name val="Arial"/>
      <family val="2"/>
    </font>
    <font>
      <b/>
      <sz val="16"/>
      <color theme="3" tint="-0.249977111117893"/>
      <name val="Arial Black"/>
      <family val="2"/>
    </font>
    <font>
      <sz val="16"/>
      <color rgb="FFFF0000"/>
      <name val="Calibri"/>
      <family val="2"/>
      <scheme val="minor"/>
    </font>
    <font>
      <sz val="16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6"/>
      <color rgb="FFFFC000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6"/>
      <color theme="8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6"/>
      <color theme="5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6"/>
      <color rgb="FF92D05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5" fontId="26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4" xfId="0" applyFont="1" applyBorder="1"/>
    <xf numFmtId="164" fontId="4" fillId="0" borderId="4" xfId="0" applyNumberFormat="1" applyFont="1" applyBorder="1"/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4" fillId="4" borderId="4" xfId="0" applyNumberFormat="1" applyFont="1" applyFill="1" applyBorder="1"/>
    <xf numFmtId="0" fontId="4" fillId="0" borderId="5" xfId="0" applyFont="1" applyBorder="1"/>
    <xf numFmtId="164" fontId="4" fillId="0" borderId="5" xfId="0" applyNumberFormat="1" applyFont="1" applyBorder="1"/>
    <xf numFmtId="1" fontId="4" fillId="4" borderId="5" xfId="0" applyNumberFormat="1" applyFont="1" applyFill="1" applyBorder="1"/>
    <xf numFmtId="0" fontId="4" fillId="0" borderId="6" xfId="0" applyFont="1" applyBorder="1"/>
    <xf numFmtId="164" fontId="4" fillId="0" borderId="6" xfId="0" applyNumberFormat="1" applyFont="1" applyBorder="1"/>
    <xf numFmtId="1" fontId="4" fillId="4" borderId="6" xfId="0" applyNumberFormat="1" applyFont="1" applyFill="1" applyBorder="1"/>
    <xf numFmtId="0" fontId="4" fillId="3" borderId="6" xfId="0" applyFont="1" applyFill="1" applyBorder="1"/>
    <xf numFmtId="0" fontId="1" fillId="0" borderId="0" xfId="0" applyFont="1"/>
    <xf numFmtId="2" fontId="3" fillId="0" borderId="2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64" fontId="4" fillId="0" borderId="9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" fontId="4" fillId="4" borderId="3" xfId="0" applyNumberFormat="1" applyFont="1" applyFill="1" applyBorder="1"/>
    <xf numFmtId="1" fontId="4" fillId="0" borderId="8" xfId="0" applyNumberFormat="1" applyFont="1" applyBorder="1"/>
    <xf numFmtId="0" fontId="4" fillId="0" borderId="7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8" fillId="0" borderId="0" xfId="0" applyFont="1"/>
    <xf numFmtId="0" fontId="8" fillId="0" borderId="2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/>
    <xf numFmtId="0" fontId="2" fillId="4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4" fillId="0" borderId="0" xfId="0" applyFont="1"/>
    <xf numFmtId="0" fontId="13" fillId="0" borderId="2" xfId="0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7" fillId="0" borderId="0" xfId="0" applyFont="1"/>
    <xf numFmtId="0" fontId="17" fillId="0" borderId="2" xfId="0" applyFont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0" fillId="0" borderId="0" xfId="0" applyFont="1"/>
    <xf numFmtId="0" fontId="20" fillId="0" borderId="2" xfId="0" applyFont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22" fillId="0" borderId="0" xfId="0" applyFont="1"/>
    <xf numFmtId="0" fontId="24" fillId="0" borderId="2" xfId="0" applyFont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left" vertical="center"/>
    </xf>
    <xf numFmtId="2" fontId="3" fillId="4" borderId="0" xfId="0" applyNumberFormat="1" applyFont="1" applyFill="1" applyAlignment="1">
      <alignment horizontal="center" vertical="center"/>
    </xf>
    <xf numFmtId="0" fontId="22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/>
    <xf numFmtId="0" fontId="0" fillId="5" borderId="0" xfId="0" applyFill="1"/>
    <xf numFmtId="1" fontId="0" fillId="5" borderId="0" xfId="0" applyNumberFormat="1" applyFill="1"/>
    <xf numFmtId="0" fontId="5" fillId="5" borderId="1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0" fontId="1" fillId="5" borderId="0" xfId="0" applyFont="1" applyFill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colors>
    <mruColors>
      <color rgb="FFFAF7BE"/>
      <color rgb="FFE8F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  <pageSetUpPr fitToPage="1"/>
  </sheetPr>
  <dimension ref="B1:Y39"/>
  <sheetViews>
    <sheetView topLeftCell="C1" workbookViewId="0">
      <selection activeCell="G5" sqref="G5"/>
    </sheetView>
  </sheetViews>
  <sheetFormatPr baseColWidth="10" defaultRowHeight="14.4" x14ac:dyDescent="0.3"/>
  <cols>
    <col min="3" max="3" width="59.33203125" customWidth="1"/>
    <col min="4" max="4" width="12.6640625" customWidth="1"/>
    <col min="5" max="5" width="12.6640625" style="39" customWidth="1"/>
    <col min="6" max="6" width="2.6640625" customWidth="1"/>
    <col min="7" max="8" width="11.5546875" customWidth="1"/>
    <col min="9" max="9" width="2.44140625" customWidth="1"/>
    <col min="10" max="11" width="11.5546875" customWidth="1"/>
    <col min="12" max="12" width="1.33203125" customWidth="1"/>
    <col min="13" max="13" width="11.44140625" style="62" customWidth="1"/>
    <col min="14" max="14" width="11.44140625" style="68" customWidth="1"/>
    <col min="15" max="15" width="11.44140625" style="62" customWidth="1"/>
    <col min="16" max="16" width="11.44140625" style="58" hidden="1" customWidth="1"/>
    <col min="17" max="19" width="11.44140625" style="49" hidden="1" customWidth="1"/>
    <col min="20" max="20" width="11.44140625" style="46" hidden="1" customWidth="1"/>
    <col min="21" max="21" width="11.44140625" style="35" hidden="1" customWidth="1"/>
    <col min="22" max="24" width="11.44140625" hidden="1" customWidth="1"/>
    <col min="25" max="25" width="11.44140625" customWidth="1"/>
    <col min="26" max="29" width="11.5546875" customWidth="1"/>
  </cols>
  <sheetData>
    <row r="1" spans="3:25" ht="15.75" thickBot="1" x14ac:dyDescent="0.3">
      <c r="M1" s="62" t="s">
        <v>50</v>
      </c>
    </row>
    <row r="2" spans="3:25" ht="25.5" thickBot="1" x14ac:dyDescent="0.55000000000000004">
      <c r="C2" s="84" t="s">
        <v>9</v>
      </c>
      <c r="D2" s="85"/>
      <c r="E2" s="86"/>
      <c r="F2" s="23"/>
      <c r="G2" s="24" t="s">
        <v>3</v>
      </c>
      <c r="H2" s="25"/>
      <c r="I2" s="26"/>
      <c r="J2" s="1">
        <v>2</v>
      </c>
      <c r="K2" s="2">
        <v>1.3</v>
      </c>
      <c r="M2" s="69" t="s">
        <v>49</v>
      </c>
      <c r="N2" s="66" t="s">
        <v>48</v>
      </c>
      <c r="O2" s="63" t="s">
        <v>47</v>
      </c>
      <c r="P2" s="59" t="s">
        <v>41</v>
      </c>
      <c r="Q2" s="57" t="s">
        <v>38</v>
      </c>
      <c r="R2" s="54" t="s">
        <v>37</v>
      </c>
      <c r="S2" s="47" t="s">
        <v>36</v>
      </c>
      <c r="T2" s="50" t="s">
        <v>35</v>
      </c>
      <c r="U2" s="36" t="s">
        <v>15</v>
      </c>
      <c r="V2" s="27" t="s">
        <v>14</v>
      </c>
    </row>
    <row r="3" spans="3:25" ht="8.25" customHeight="1" thickBot="1" x14ac:dyDescent="0.55000000000000004">
      <c r="C3" s="40"/>
      <c r="D3" s="40"/>
      <c r="E3" s="41"/>
      <c r="F3" s="11"/>
      <c r="G3" s="72"/>
      <c r="H3" s="73"/>
      <c r="I3" s="13"/>
      <c r="J3" s="14"/>
      <c r="K3" s="45"/>
      <c r="L3" s="12"/>
      <c r="M3" s="69"/>
      <c r="N3" s="66"/>
      <c r="O3" s="63"/>
      <c r="P3" s="59"/>
      <c r="Q3" s="47"/>
      <c r="R3" s="47"/>
      <c r="S3" s="47"/>
      <c r="T3" s="50"/>
      <c r="U3" s="37">
        <v>45155</v>
      </c>
      <c r="V3" s="27"/>
    </row>
    <row r="4" spans="3:25" ht="21.75" thickBot="1" x14ac:dyDescent="0.35">
      <c r="C4" s="33" t="s">
        <v>0</v>
      </c>
      <c r="D4" s="28"/>
      <c r="E4" s="32"/>
      <c r="F4" s="11"/>
      <c r="G4" s="8" t="s">
        <v>51</v>
      </c>
      <c r="H4" s="9" t="s">
        <v>52</v>
      </c>
      <c r="I4" s="14"/>
      <c r="J4" s="1"/>
      <c r="K4" s="2"/>
      <c r="L4" s="12"/>
      <c r="M4" s="70"/>
      <c r="N4" s="74"/>
      <c r="O4" s="64"/>
      <c r="P4" s="60"/>
      <c r="Q4" s="53"/>
      <c r="R4" s="53"/>
      <c r="S4" s="53"/>
      <c r="T4" s="51"/>
      <c r="U4" s="38"/>
      <c r="V4" s="3"/>
    </row>
    <row r="5" spans="3:25" ht="21" x14ac:dyDescent="0.35">
      <c r="C5" s="16" t="s">
        <v>5</v>
      </c>
      <c r="D5" s="17">
        <f>G5</f>
        <v>12500</v>
      </c>
      <c r="E5" s="18">
        <f>H5</f>
        <v>8130</v>
      </c>
      <c r="F5" s="11"/>
      <c r="G5" s="10">
        <f t="shared" ref="G5:G7" si="0">MROUND(J5+24,50)</f>
        <v>12500</v>
      </c>
      <c r="H5" s="10">
        <f>MROUND(K5+4.7,10)</f>
        <v>8130</v>
      </c>
      <c r="I5" s="14"/>
      <c r="J5" s="1">
        <f>M5*2</f>
        <v>12500</v>
      </c>
      <c r="K5" s="2">
        <f>M5*1.3</f>
        <v>8125</v>
      </c>
      <c r="L5" s="12"/>
      <c r="M5" s="71">
        <v>6250</v>
      </c>
      <c r="N5" s="67">
        <v>6000</v>
      </c>
      <c r="O5" s="65">
        <v>5100</v>
      </c>
      <c r="P5" s="61">
        <v>4550</v>
      </c>
      <c r="Q5" s="56">
        <v>4250</v>
      </c>
      <c r="R5" s="55">
        <v>3500</v>
      </c>
      <c r="S5" s="48">
        <v>3500</v>
      </c>
      <c r="T5" s="52">
        <v>3000</v>
      </c>
      <c r="U5" s="34">
        <v>3125</v>
      </c>
      <c r="V5" s="4">
        <v>2200</v>
      </c>
      <c r="W5" s="4">
        <v>1700</v>
      </c>
      <c r="X5" s="5">
        <v>1100</v>
      </c>
      <c r="Y5">
        <f>M5/O5</f>
        <v>1.2254901960784315</v>
      </c>
    </row>
    <row r="6" spans="3:25" ht="21.75" thickBot="1" x14ac:dyDescent="0.4">
      <c r="C6" s="19" t="s">
        <v>34</v>
      </c>
      <c r="D6" s="20">
        <f>G6</f>
        <v>6800</v>
      </c>
      <c r="E6" s="21">
        <f>H6</f>
        <v>4420</v>
      </c>
      <c r="F6" s="11"/>
      <c r="G6" s="10">
        <f t="shared" si="0"/>
        <v>6800</v>
      </c>
      <c r="H6" s="10">
        <f t="shared" ref="H6:H32" si="1">MROUND(K6+4.7,10)</f>
        <v>4420</v>
      </c>
      <c r="I6" s="14"/>
      <c r="J6" s="1">
        <f t="shared" ref="J6:J32" si="2">M6*2</f>
        <v>6800</v>
      </c>
      <c r="K6" s="2">
        <f t="shared" ref="K6:K32" si="3">M6*1.3</f>
        <v>4420</v>
      </c>
      <c r="L6" s="12"/>
      <c r="M6" s="71">
        <v>3400</v>
      </c>
      <c r="N6" s="67">
        <v>2900</v>
      </c>
      <c r="O6" s="65">
        <v>2550</v>
      </c>
      <c r="P6" s="61">
        <v>1950</v>
      </c>
      <c r="Q6" s="56">
        <v>1850</v>
      </c>
      <c r="R6" s="55">
        <v>1500</v>
      </c>
      <c r="S6" s="48">
        <v>1500</v>
      </c>
      <c r="T6" s="52">
        <v>1500</v>
      </c>
      <c r="U6" s="34">
        <v>1237.5</v>
      </c>
      <c r="V6" s="4">
        <v>940</v>
      </c>
      <c r="W6" s="4">
        <v>1700</v>
      </c>
      <c r="X6" s="5">
        <v>1100</v>
      </c>
      <c r="Y6">
        <f t="shared" ref="Y6:Y39" si="4">M6/O6</f>
        <v>1.3333333333333333</v>
      </c>
    </row>
    <row r="7" spans="3:25" ht="21.75" thickBot="1" x14ac:dyDescent="0.4">
      <c r="C7" s="33" t="s">
        <v>13</v>
      </c>
      <c r="D7" s="28"/>
      <c r="E7" s="32"/>
      <c r="F7" s="11"/>
      <c r="G7" s="10">
        <f t="shared" si="0"/>
        <v>0</v>
      </c>
      <c r="H7" s="10"/>
      <c r="I7" s="14"/>
      <c r="J7" s="1"/>
      <c r="K7" s="2"/>
      <c r="L7" s="12"/>
      <c r="M7" s="71"/>
      <c r="N7" s="67"/>
      <c r="O7" s="65"/>
      <c r="P7" s="61"/>
      <c r="Q7" s="48"/>
      <c r="R7" s="48"/>
      <c r="S7" s="48"/>
      <c r="T7" s="52"/>
      <c r="U7" s="34">
        <v>0</v>
      </c>
      <c r="V7" s="4"/>
      <c r="W7" s="4"/>
      <c r="X7" s="5"/>
      <c r="Y7" t="e">
        <f t="shared" si="4"/>
        <v>#DIV/0!</v>
      </c>
    </row>
    <row r="8" spans="3:25" ht="21" x14ac:dyDescent="0.35">
      <c r="C8" s="16" t="s">
        <v>33</v>
      </c>
      <c r="D8" s="17">
        <f>G8</f>
        <v>7100</v>
      </c>
      <c r="E8" s="18">
        <f>H8</f>
        <v>4620</v>
      </c>
      <c r="F8" s="11"/>
      <c r="G8" s="10">
        <f>MROUND(J8+24,50)</f>
        <v>7100</v>
      </c>
      <c r="H8" s="10">
        <f t="shared" si="1"/>
        <v>4620</v>
      </c>
      <c r="I8" s="14"/>
      <c r="J8" s="1">
        <f t="shared" si="2"/>
        <v>7100</v>
      </c>
      <c r="K8" s="2">
        <f t="shared" si="3"/>
        <v>4615</v>
      </c>
      <c r="L8" s="12"/>
      <c r="M8" s="71">
        <v>3550</v>
      </c>
      <c r="N8" s="67">
        <v>3150</v>
      </c>
      <c r="O8" s="65">
        <v>2950</v>
      </c>
      <c r="P8" s="61">
        <v>2150</v>
      </c>
      <c r="Q8" s="56">
        <v>1895</v>
      </c>
      <c r="R8" s="55">
        <v>1750</v>
      </c>
      <c r="S8" s="48">
        <v>1595</v>
      </c>
      <c r="T8" s="52">
        <v>1450</v>
      </c>
      <c r="U8" s="34">
        <v>1562.5</v>
      </c>
      <c r="V8" s="4">
        <v>1100</v>
      </c>
      <c r="W8" s="4">
        <v>2000</v>
      </c>
      <c r="X8" s="5">
        <v>1300</v>
      </c>
      <c r="Y8">
        <f t="shared" si="4"/>
        <v>1.2033898305084745</v>
      </c>
    </row>
    <row r="9" spans="3:25" ht="21" x14ac:dyDescent="0.35">
      <c r="C9" s="6" t="s">
        <v>32</v>
      </c>
      <c r="D9" s="7">
        <f t="shared" ref="D9:E11" si="5">G9</f>
        <v>3300</v>
      </c>
      <c r="E9" s="15">
        <f t="shared" si="5"/>
        <v>2150</v>
      </c>
      <c r="F9" s="11"/>
      <c r="G9" s="10">
        <f t="shared" ref="G9:G39" si="6">MROUND(J9+24,50)</f>
        <v>3300</v>
      </c>
      <c r="H9" s="10">
        <f t="shared" si="1"/>
        <v>2150</v>
      </c>
      <c r="I9" s="14"/>
      <c r="J9" s="1">
        <f t="shared" si="2"/>
        <v>3300</v>
      </c>
      <c r="K9" s="2">
        <f t="shared" si="3"/>
        <v>2145</v>
      </c>
      <c r="L9" s="12"/>
      <c r="M9" s="71">
        <v>1650</v>
      </c>
      <c r="N9" s="67">
        <v>1450</v>
      </c>
      <c r="O9" s="65">
        <v>1270</v>
      </c>
      <c r="P9" s="61">
        <v>900</v>
      </c>
      <c r="Q9" s="56">
        <v>790</v>
      </c>
      <c r="R9" s="55">
        <v>730</v>
      </c>
      <c r="S9" s="48">
        <v>640</v>
      </c>
      <c r="T9" s="52">
        <v>580</v>
      </c>
      <c r="U9" s="34">
        <v>618.75</v>
      </c>
      <c r="V9" s="4">
        <v>460</v>
      </c>
      <c r="W9" s="4">
        <v>840</v>
      </c>
      <c r="X9" s="5">
        <v>550</v>
      </c>
      <c r="Y9">
        <f t="shared" si="4"/>
        <v>1.2992125984251968</v>
      </c>
    </row>
    <row r="10" spans="3:25" ht="21" x14ac:dyDescent="0.35">
      <c r="C10" s="6" t="s">
        <v>31</v>
      </c>
      <c r="D10" s="7">
        <f t="shared" si="5"/>
        <v>2200</v>
      </c>
      <c r="E10" s="15">
        <f t="shared" si="5"/>
        <v>1430</v>
      </c>
      <c r="F10" s="11"/>
      <c r="G10" s="10">
        <f t="shared" si="6"/>
        <v>2200</v>
      </c>
      <c r="H10" s="10">
        <f t="shared" si="1"/>
        <v>1430</v>
      </c>
      <c r="I10" s="14"/>
      <c r="J10" s="1">
        <f t="shared" si="2"/>
        <v>2200</v>
      </c>
      <c r="K10" s="2">
        <f t="shared" si="3"/>
        <v>1430</v>
      </c>
      <c r="L10" s="12"/>
      <c r="M10" s="71">
        <v>1100</v>
      </c>
      <c r="N10" s="67">
        <v>950</v>
      </c>
      <c r="O10" s="65">
        <v>850</v>
      </c>
      <c r="P10" s="61">
        <v>600</v>
      </c>
      <c r="Q10" s="56">
        <v>525</v>
      </c>
      <c r="R10" s="55">
        <v>480</v>
      </c>
      <c r="S10" s="48">
        <v>430</v>
      </c>
      <c r="T10" s="52">
        <v>390</v>
      </c>
      <c r="U10" s="34">
        <v>418.75</v>
      </c>
      <c r="V10" s="4">
        <v>310</v>
      </c>
      <c r="W10" s="4">
        <v>560</v>
      </c>
      <c r="X10" s="5">
        <v>360</v>
      </c>
      <c r="Y10">
        <f t="shared" si="4"/>
        <v>1.2941176470588236</v>
      </c>
    </row>
    <row r="11" spans="3:25" ht="21.75" thickBot="1" x14ac:dyDescent="0.4">
      <c r="C11" s="19" t="s">
        <v>30</v>
      </c>
      <c r="D11" s="20">
        <f t="shared" si="5"/>
        <v>1100</v>
      </c>
      <c r="E11" s="21">
        <f t="shared" si="5"/>
        <v>720</v>
      </c>
      <c r="F11" s="11"/>
      <c r="G11" s="10">
        <f t="shared" si="6"/>
        <v>1100</v>
      </c>
      <c r="H11" s="10">
        <f t="shared" si="1"/>
        <v>720</v>
      </c>
      <c r="I11" s="14"/>
      <c r="J11" s="1">
        <f t="shared" si="2"/>
        <v>1100</v>
      </c>
      <c r="K11" s="2">
        <f t="shared" si="3"/>
        <v>715</v>
      </c>
      <c r="L11" s="12"/>
      <c r="M11" s="71">
        <v>550</v>
      </c>
      <c r="N11" s="67">
        <v>460</v>
      </c>
      <c r="O11" s="65">
        <v>410</v>
      </c>
      <c r="P11" s="61">
        <v>290</v>
      </c>
      <c r="Q11" s="56">
        <v>255</v>
      </c>
      <c r="R11" s="55">
        <v>240</v>
      </c>
      <c r="S11" s="48">
        <v>210</v>
      </c>
      <c r="T11" s="52">
        <v>190</v>
      </c>
      <c r="U11" s="34">
        <v>200</v>
      </c>
      <c r="V11" s="4">
        <v>150</v>
      </c>
      <c r="W11" s="4">
        <v>280</v>
      </c>
      <c r="X11" s="5">
        <v>180</v>
      </c>
      <c r="Y11">
        <f t="shared" si="4"/>
        <v>1.3414634146341464</v>
      </c>
    </row>
    <row r="12" spans="3:25" ht="21.6" thickBot="1" x14ac:dyDescent="0.45">
      <c r="C12" s="33" t="s">
        <v>4</v>
      </c>
      <c r="D12" s="28"/>
      <c r="E12" s="32"/>
      <c r="F12" s="11"/>
      <c r="G12" s="10">
        <f t="shared" si="6"/>
        <v>0</v>
      </c>
      <c r="H12" s="10">
        <f t="shared" si="1"/>
        <v>0</v>
      </c>
      <c r="I12" s="14"/>
      <c r="J12" s="1">
        <f t="shared" si="2"/>
        <v>0</v>
      </c>
      <c r="K12" s="2">
        <f t="shared" si="3"/>
        <v>0</v>
      </c>
      <c r="L12" s="12"/>
      <c r="M12" s="71"/>
      <c r="N12" s="67"/>
      <c r="O12" s="65"/>
      <c r="P12" s="61"/>
      <c r="Q12" s="48"/>
      <c r="R12" s="48"/>
      <c r="S12" s="48"/>
      <c r="T12" s="52"/>
      <c r="U12" s="34">
        <v>0</v>
      </c>
      <c r="V12" s="4"/>
      <c r="W12" s="4"/>
      <c r="X12" s="5"/>
      <c r="Y12" t="e">
        <f t="shared" si="4"/>
        <v>#DIV/0!</v>
      </c>
    </row>
    <row r="13" spans="3:25" ht="21" x14ac:dyDescent="0.35">
      <c r="C13" s="16" t="s">
        <v>29</v>
      </c>
      <c r="D13" s="17">
        <f>G13</f>
        <v>8850</v>
      </c>
      <c r="E13" s="18">
        <f>H13</f>
        <v>5750</v>
      </c>
      <c r="F13" s="11"/>
      <c r="G13" s="10">
        <f t="shared" si="6"/>
        <v>8850</v>
      </c>
      <c r="H13" s="10">
        <f t="shared" si="1"/>
        <v>5750</v>
      </c>
      <c r="I13" s="14"/>
      <c r="J13" s="1">
        <f t="shared" si="2"/>
        <v>8840</v>
      </c>
      <c r="K13" s="2">
        <f t="shared" si="3"/>
        <v>5746</v>
      </c>
      <c r="L13" s="12"/>
      <c r="M13" s="71">
        <v>4420</v>
      </c>
      <c r="N13" s="67">
        <v>3950</v>
      </c>
      <c r="O13" s="65">
        <v>3500</v>
      </c>
      <c r="P13" s="61">
        <v>2590</v>
      </c>
      <c r="Q13" s="56">
        <v>2290</v>
      </c>
      <c r="R13" s="55">
        <v>2100</v>
      </c>
      <c r="S13" s="48">
        <v>1980</v>
      </c>
      <c r="T13" s="52">
        <v>1800</v>
      </c>
      <c r="U13" s="34">
        <v>1937.5</v>
      </c>
      <c r="V13" s="4">
        <v>1400</v>
      </c>
      <c r="W13" s="4">
        <v>2600</v>
      </c>
      <c r="X13" s="5">
        <v>1700</v>
      </c>
      <c r="Y13">
        <f t="shared" si="4"/>
        <v>1.2628571428571429</v>
      </c>
    </row>
    <row r="14" spans="3:25" ht="21" x14ac:dyDescent="0.35">
      <c r="C14" s="6" t="s">
        <v>28</v>
      </c>
      <c r="D14" s="7">
        <f t="shared" ref="D14:E16" si="7">G14</f>
        <v>4250</v>
      </c>
      <c r="E14" s="15">
        <f t="shared" si="7"/>
        <v>2760</v>
      </c>
      <c r="F14" s="11"/>
      <c r="G14" s="10">
        <f t="shared" si="6"/>
        <v>4250</v>
      </c>
      <c r="H14" s="10">
        <f t="shared" si="1"/>
        <v>2760</v>
      </c>
      <c r="I14" s="14"/>
      <c r="J14" s="1">
        <f t="shared" si="2"/>
        <v>4240</v>
      </c>
      <c r="K14" s="2">
        <f t="shared" si="3"/>
        <v>2756</v>
      </c>
      <c r="L14" s="12"/>
      <c r="M14" s="71">
        <v>2120</v>
      </c>
      <c r="N14" s="67">
        <v>1950</v>
      </c>
      <c r="O14" s="65">
        <v>1700</v>
      </c>
      <c r="P14" s="61">
        <v>1200</v>
      </c>
      <c r="Q14" s="56">
        <v>1050</v>
      </c>
      <c r="R14" s="55">
        <v>990</v>
      </c>
      <c r="S14" s="48">
        <v>890</v>
      </c>
      <c r="T14" s="52">
        <v>815</v>
      </c>
      <c r="U14" s="34">
        <v>875</v>
      </c>
      <c r="V14" s="4">
        <v>650</v>
      </c>
      <c r="W14" s="4">
        <v>1200</v>
      </c>
      <c r="X14" s="5">
        <v>780</v>
      </c>
      <c r="Y14">
        <f t="shared" si="4"/>
        <v>1.2470588235294118</v>
      </c>
    </row>
    <row r="15" spans="3:25" ht="21" x14ac:dyDescent="0.35">
      <c r="C15" s="6" t="s">
        <v>27</v>
      </c>
      <c r="D15" s="7">
        <f t="shared" si="7"/>
        <v>2850</v>
      </c>
      <c r="E15" s="15">
        <f t="shared" si="7"/>
        <v>1850</v>
      </c>
      <c r="F15" s="11"/>
      <c r="G15" s="10">
        <f t="shared" si="6"/>
        <v>2850</v>
      </c>
      <c r="H15" s="10">
        <f t="shared" si="1"/>
        <v>1850</v>
      </c>
      <c r="I15" s="14"/>
      <c r="J15" s="1">
        <f t="shared" si="2"/>
        <v>2840</v>
      </c>
      <c r="K15" s="2">
        <f t="shared" si="3"/>
        <v>1846</v>
      </c>
      <c r="L15" s="12"/>
      <c r="M15" s="71">
        <v>1420</v>
      </c>
      <c r="N15" s="67">
        <v>1250</v>
      </c>
      <c r="O15" s="65">
        <v>1100</v>
      </c>
      <c r="P15" s="61">
        <v>720</v>
      </c>
      <c r="Q15" s="56">
        <v>650</v>
      </c>
      <c r="R15" s="55">
        <v>600</v>
      </c>
      <c r="S15" s="48">
        <v>520</v>
      </c>
      <c r="T15" s="52">
        <v>475</v>
      </c>
      <c r="U15" s="34">
        <v>500</v>
      </c>
      <c r="V15" s="4">
        <v>380</v>
      </c>
      <c r="W15" s="4">
        <v>700</v>
      </c>
      <c r="X15" s="5">
        <v>460</v>
      </c>
      <c r="Y15">
        <f t="shared" si="4"/>
        <v>1.290909090909091</v>
      </c>
    </row>
    <row r="16" spans="3:25" ht="21.75" thickBot="1" x14ac:dyDescent="0.4">
      <c r="C16" s="19" t="s">
        <v>26</v>
      </c>
      <c r="D16" s="20">
        <f t="shared" si="7"/>
        <v>1350</v>
      </c>
      <c r="E16" s="21">
        <f t="shared" si="7"/>
        <v>860</v>
      </c>
      <c r="F16" s="11"/>
      <c r="G16" s="10">
        <f t="shared" si="6"/>
        <v>1350</v>
      </c>
      <c r="H16" s="10">
        <f t="shared" si="1"/>
        <v>860</v>
      </c>
      <c r="I16" s="14"/>
      <c r="J16" s="1">
        <f t="shared" si="2"/>
        <v>1320</v>
      </c>
      <c r="K16" s="2">
        <f t="shared" si="3"/>
        <v>858</v>
      </c>
      <c r="L16" s="12"/>
      <c r="M16" s="71">
        <v>660</v>
      </c>
      <c r="N16" s="67">
        <v>580</v>
      </c>
      <c r="O16" s="65">
        <v>510</v>
      </c>
      <c r="P16" s="61">
        <v>360</v>
      </c>
      <c r="Q16" s="56">
        <v>325</v>
      </c>
      <c r="R16" s="55">
        <v>300</v>
      </c>
      <c r="S16" s="48">
        <v>270</v>
      </c>
      <c r="T16" s="52">
        <v>245</v>
      </c>
      <c r="U16" s="34">
        <v>262.5</v>
      </c>
      <c r="V16" s="4">
        <v>200</v>
      </c>
      <c r="W16" s="4">
        <v>360</v>
      </c>
      <c r="X16" s="5">
        <v>240</v>
      </c>
      <c r="Y16">
        <f t="shared" si="4"/>
        <v>1.2941176470588236</v>
      </c>
    </row>
    <row r="17" spans="3:25" ht="21.75" thickBot="1" x14ac:dyDescent="0.4">
      <c r="C17" s="33" t="s">
        <v>1</v>
      </c>
      <c r="D17" s="28"/>
      <c r="E17" s="32"/>
      <c r="F17" s="11"/>
      <c r="G17" s="10">
        <f t="shared" si="6"/>
        <v>0</v>
      </c>
      <c r="H17" s="10">
        <f t="shared" si="1"/>
        <v>0</v>
      </c>
      <c r="I17" s="14"/>
      <c r="J17" s="1">
        <f t="shared" si="2"/>
        <v>0</v>
      </c>
      <c r="K17" s="2">
        <f t="shared" si="3"/>
        <v>0</v>
      </c>
      <c r="L17" s="12"/>
      <c r="M17" s="71"/>
      <c r="N17" s="67"/>
      <c r="O17" s="65"/>
      <c r="P17" s="61"/>
      <c r="Q17" s="48"/>
      <c r="R17" s="48"/>
      <c r="S17" s="48"/>
      <c r="T17" s="52"/>
      <c r="U17" s="34">
        <v>0</v>
      </c>
      <c r="V17" s="4"/>
      <c r="W17" s="4"/>
      <c r="X17" s="5"/>
      <c r="Y17" t="e">
        <f t="shared" si="4"/>
        <v>#DIV/0!</v>
      </c>
    </row>
    <row r="18" spans="3:25" ht="21" x14ac:dyDescent="0.35">
      <c r="C18" s="16" t="s">
        <v>25</v>
      </c>
      <c r="D18" s="17">
        <f>G18</f>
        <v>11100</v>
      </c>
      <c r="E18" s="18">
        <f>H18</f>
        <v>7220</v>
      </c>
      <c r="F18" s="11"/>
      <c r="G18" s="10">
        <f t="shared" si="6"/>
        <v>11100</v>
      </c>
      <c r="H18" s="10">
        <f t="shared" si="1"/>
        <v>7220</v>
      </c>
      <c r="I18" s="14"/>
      <c r="J18" s="1">
        <f t="shared" si="2"/>
        <v>11100</v>
      </c>
      <c r="K18" s="2">
        <f t="shared" si="3"/>
        <v>7215</v>
      </c>
      <c r="L18" s="12"/>
      <c r="M18" s="71">
        <v>5550</v>
      </c>
      <c r="N18" s="67">
        <v>4990</v>
      </c>
      <c r="O18" s="65">
        <v>4500</v>
      </c>
      <c r="P18" s="61">
        <v>3200</v>
      </c>
      <c r="Q18" s="56">
        <v>2950</v>
      </c>
      <c r="R18" s="55">
        <v>2650</v>
      </c>
      <c r="S18" s="48">
        <v>2350</v>
      </c>
      <c r="T18" s="52">
        <v>2100</v>
      </c>
      <c r="U18" s="34">
        <v>2187.5</v>
      </c>
      <c r="V18" s="4">
        <v>1550</v>
      </c>
      <c r="W18" s="4">
        <v>2900</v>
      </c>
      <c r="X18" s="5">
        <v>1900</v>
      </c>
      <c r="Y18">
        <f t="shared" si="4"/>
        <v>1.2333333333333334</v>
      </c>
    </row>
    <row r="19" spans="3:25" ht="21" x14ac:dyDescent="0.35">
      <c r="C19" s="6" t="s">
        <v>24</v>
      </c>
      <c r="D19" s="7">
        <f t="shared" ref="D19:E21" si="8">G19</f>
        <v>5500</v>
      </c>
      <c r="E19" s="15">
        <f t="shared" si="8"/>
        <v>3580</v>
      </c>
      <c r="F19" s="11"/>
      <c r="G19" s="10">
        <f t="shared" si="6"/>
        <v>5500</v>
      </c>
      <c r="H19" s="10">
        <f t="shared" si="1"/>
        <v>3580</v>
      </c>
      <c r="I19" s="14"/>
      <c r="J19" s="1">
        <f t="shared" si="2"/>
        <v>5500</v>
      </c>
      <c r="K19" s="2">
        <f t="shared" si="3"/>
        <v>3575</v>
      </c>
      <c r="L19" s="12"/>
      <c r="M19" s="71">
        <v>2750</v>
      </c>
      <c r="N19" s="67">
        <v>2400</v>
      </c>
      <c r="O19" s="65">
        <v>2100</v>
      </c>
      <c r="P19" s="61">
        <v>1500</v>
      </c>
      <c r="Q19" s="56">
        <v>1320</v>
      </c>
      <c r="R19" s="55">
        <v>1200</v>
      </c>
      <c r="S19" s="48">
        <v>990</v>
      </c>
      <c r="T19" s="52">
        <v>900</v>
      </c>
      <c r="U19" s="34">
        <v>937.5</v>
      </c>
      <c r="V19" s="4">
        <v>670</v>
      </c>
      <c r="W19" s="4">
        <v>1240</v>
      </c>
      <c r="X19" s="5">
        <v>800</v>
      </c>
      <c r="Y19">
        <f t="shared" si="4"/>
        <v>1.3095238095238095</v>
      </c>
    </row>
    <row r="20" spans="3:25" ht="21" x14ac:dyDescent="0.35">
      <c r="C20" s="6" t="s">
        <v>23</v>
      </c>
      <c r="D20" s="7">
        <f t="shared" si="8"/>
        <v>3500</v>
      </c>
      <c r="E20" s="15">
        <f t="shared" si="8"/>
        <v>2280</v>
      </c>
      <c r="F20" s="11"/>
      <c r="G20" s="10">
        <f t="shared" si="6"/>
        <v>3500</v>
      </c>
      <c r="H20" s="10">
        <f t="shared" si="1"/>
        <v>2280</v>
      </c>
      <c r="I20" s="14"/>
      <c r="J20" s="1">
        <f t="shared" si="2"/>
        <v>3500</v>
      </c>
      <c r="K20" s="2">
        <f t="shared" si="3"/>
        <v>2275</v>
      </c>
      <c r="L20" s="12"/>
      <c r="M20" s="71">
        <v>1750</v>
      </c>
      <c r="N20" s="67">
        <v>1370</v>
      </c>
      <c r="O20" s="65">
        <v>1200</v>
      </c>
      <c r="P20" s="61">
        <v>800</v>
      </c>
      <c r="Q20" s="56">
        <v>720</v>
      </c>
      <c r="R20" s="55">
        <v>670</v>
      </c>
      <c r="S20" s="48">
        <v>590</v>
      </c>
      <c r="T20" s="52">
        <v>540</v>
      </c>
      <c r="U20" s="34">
        <v>575</v>
      </c>
      <c r="V20" s="4">
        <v>420</v>
      </c>
      <c r="W20" s="4">
        <v>760</v>
      </c>
      <c r="X20" s="5">
        <v>500</v>
      </c>
      <c r="Y20">
        <f t="shared" si="4"/>
        <v>1.4583333333333333</v>
      </c>
    </row>
    <row r="21" spans="3:25" ht="21.75" thickBot="1" x14ac:dyDescent="0.4">
      <c r="C21" s="22" t="s">
        <v>22</v>
      </c>
      <c r="D21" s="20">
        <f t="shared" si="8"/>
        <v>1400</v>
      </c>
      <c r="E21" s="21">
        <f t="shared" si="8"/>
        <v>910</v>
      </c>
      <c r="F21" s="11"/>
      <c r="G21" s="10">
        <f t="shared" si="6"/>
        <v>1400</v>
      </c>
      <c r="H21" s="10">
        <f t="shared" si="1"/>
        <v>910</v>
      </c>
      <c r="I21" s="14"/>
      <c r="J21" s="1">
        <f t="shared" si="2"/>
        <v>1400</v>
      </c>
      <c r="K21" s="2">
        <f t="shared" si="3"/>
        <v>910</v>
      </c>
      <c r="L21" s="12"/>
      <c r="M21" s="71">
        <v>700</v>
      </c>
      <c r="N21" s="67">
        <v>650</v>
      </c>
      <c r="O21" s="65">
        <v>560</v>
      </c>
      <c r="P21" s="61">
        <v>400</v>
      </c>
      <c r="Q21" s="56">
        <v>360</v>
      </c>
      <c r="R21" s="55">
        <v>335</v>
      </c>
      <c r="S21" s="48">
        <v>310</v>
      </c>
      <c r="T21" s="52">
        <v>270</v>
      </c>
      <c r="U21" s="34">
        <v>287.5</v>
      </c>
      <c r="V21" s="4">
        <v>210</v>
      </c>
      <c r="W21" s="4">
        <v>380</v>
      </c>
      <c r="X21" s="5">
        <v>250</v>
      </c>
      <c r="Y21">
        <f t="shared" si="4"/>
        <v>1.25</v>
      </c>
    </row>
    <row r="22" spans="3:25" ht="21.75" thickBot="1" x14ac:dyDescent="0.4">
      <c r="C22" s="33" t="s">
        <v>2</v>
      </c>
      <c r="D22" s="28"/>
      <c r="E22" s="32"/>
      <c r="F22" s="11"/>
      <c r="G22" s="10">
        <f t="shared" si="6"/>
        <v>0</v>
      </c>
      <c r="H22" s="10">
        <f t="shared" si="1"/>
        <v>0</v>
      </c>
      <c r="I22" s="14"/>
      <c r="J22" s="1">
        <f t="shared" si="2"/>
        <v>0</v>
      </c>
      <c r="K22" s="2">
        <f t="shared" si="3"/>
        <v>0</v>
      </c>
      <c r="L22" s="12"/>
      <c r="M22" s="71"/>
      <c r="N22" s="67"/>
      <c r="O22" s="65"/>
      <c r="P22" s="61"/>
      <c r="Q22" s="48"/>
      <c r="R22" s="48"/>
      <c r="S22" s="48"/>
      <c r="T22" s="52"/>
      <c r="U22" s="34">
        <v>0</v>
      </c>
      <c r="V22" s="4"/>
      <c r="W22" s="4"/>
      <c r="X22" s="5"/>
      <c r="Y22" t="e">
        <f t="shared" si="4"/>
        <v>#DIV/0!</v>
      </c>
    </row>
    <row r="23" spans="3:25" ht="21" x14ac:dyDescent="0.35">
      <c r="C23" s="16" t="s">
        <v>21</v>
      </c>
      <c r="D23" s="17">
        <f>G23</f>
        <v>11100</v>
      </c>
      <c r="E23" s="18">
        <f>H23</f>
        <v>7220</v>
      </c>
      <c r="F23" s="11"/>
      <c r="G23" s="10">
        <f t="shared" si="6"/>
        <v>11100</v>
      </c>
      <c r="H23" s="10">
        <f t="shared" si="1"/>
        <v>7220</v>
      </c>
      <c r="I23" s="14"/>
      <c r="J23" s="1">
        <f t="shared" si="2"/>
        <v>11100</v>
      </c>
      <c r="K23" s="2">
        <f t="shared" si="3"/>
        <v>7215</v>
      </c>
      <c r="L23" s="12"/>
      <c r="M23" s="71">
        <v>5550</v>
      </c>
      <c r="N23" s="67">
        <v>4990</v>
      </c>
      <c r="O23" s="65">
        <v>4500</v>
      </c>
      <c r="P23" s="61">
        <v>3200</v>
      </c>
      <c r="Q23" s="56">
        <v>2950</v>
      </c>
      <c r="R23" s="55">
        <v>2650</v>
      </c>
      <c r="S23" s="48">
        <v>2350</v>
      </c>
      <c r="T23" s="52">
        <v>2100</v>
      </c>
      <c r="U23" s="34">
        <v>2187.5</v>
      </c>
      <c r="V23" s="4">
        <v>1550</v>
      </c>
      <c r="W23" s="4">
        <v>2900</v>
      </c>
      <c r="X23" s="5">
        <v>1900</v>
      </c>
      <c r="Y23">
        <f t="shared" si="4"/>
        <v>1.2333333333333334</v>
      </c>
    </row>
    <row r="24" spans="3:25" ht="21" x14ac:dyDescent="0.35">
      <c r="C24" s="6" t="s">
        <v>20</v>
      </c>
      <c r="D24" s="7">
        <f t="shared" ref="D24:E26" si="9">G24</f>
        <v>5500</v>
      </c>
      <c r="E24" s="15">
        <f t="shared" si="9"/>
        <v>3580</v>
      </c>
      <c r="F24" s="11"/>
      <c r="G24" s="10">
        <f t="shared" si="6"/>
        <v>5500</v>
      </c>
      <c r="H24" s="10">
        <f t="shared" si="1"/>
        <v>3580</v>
      </c>
      <c r="I24" s="14"/>
      <c r="J24" s="1">
        <f t="shared" si="2"/>
        <v>5500</v>
      </c>
      <c r="K24" s="2">
        <f t="shared" si="3"/>
        <v>3575</v>
      </c>
      <c r="L24" s="12"/>
      <c r="M24" s="71">
        <v>2750</v>
      </c>
      <c r="N24" s="67">
        <v>2400</v>
      </c>
      <c r="O24" s="65">
        <v>2100</v>
      </c>
      <c r="P24" s="61">
        <v>1500</v>
      </c>
      <c r="Q24" s="56">
        <v>1320</v>
      </c>
      <c r="R24" s="55">
        <v>1200</v>
      </c>
      <c r="S24" s="48">
        <v>990</v>
      </c>
      <c r="T24" s="52">
        <v>900</v>
      </c>
      <c r="U24" s="34">
        <v>937.5</v>
      </c>
      <c r="V24" s="4">
        <v>670</v>
      </c>
      <c r="W24" s="4">
        <v>1240</v>
      </c>
      <c r="X24" s="5">
        <v>800</v>
      </c>
      <c r="Y24">
        <f t="shared" si="4"/>
        <v>1.3095238095238095</v>
      </c>
    </row>
    <row r="25" spans="3:25" ht="21" x14ac:dyDescent="0.4">
      <c r="C25" s="6" t="s">
        <v>19</v>
      </c>
      <c r="D25" s="7">
        <f t="shared" si="9"/>
        <v>3500</v>
      </c>
      <c r="E25" s="15">
        <f t="shared" si="9"/>
        <v>2280</v>
      </c>
      <c r="F25" s="11"/>
      <c r="G25" s="10">
        <f t="shared" si="6"/>
        <v>3500</v>
      </c>
      <c r="H25" s="10">
        <f t="shared" si="1"/>
        <v>2280</v>
      </c>
      <c r="I25" s="14"/>
      <c r="J25" s="1">
        <f t="shared" si="2"/>
        <v>3500</v>
      </c>
      <c r="K25" s="2">
        <f t="shared" si="3"/>
        <v>2275</v>
      </c>
      <c r="L25" s="12"/>
      <c r="M25" s="71">
        <v>1750</v>
      </c>
      <c r="N25" s="67">
        <v>1370</v>
      </c>
      <c r="O25" s="65">
        <v>1200</v>
      </c>
      <c r="P25" s="61">
        <v>800</v>
      </c>
      <c r="Q25" s="56">
        <v>720</v>
      </c>
      <c r="R25" s="55">
        <v>670</v>
      </c>
      <c r="S25" s="48">
        <v>590</v>
      </c>
      <c r="T25" s="52">
        <v>540</v>
      </c>
      <c r="U25" s="34">
        <v>575</v>
      </c>
      <c r="V25" s="4">
        <v>420</v>
      </c>
      <c r="W25" s="4">
        <v>760</v>
      </c>
      <c r="X25" s="5">
        <v>500</v>
      </c>
      <c r="Y25">
        <f t="shared" si="4"/>
        <v>1.4583333333333333</v>
      </c>
    </row>
    <row r="26" spans="3:25" ht="21.6" thickBot="1" x14ac:dyDescent="0.45">
      <c r="C26" s="19" t="s">
        <v>18</v>
      </c>
      <c r="D26" s="20">
        <f t="shared" si="9"/>
        <v>1400</v>
      </c>
      <c r="E26" s="21">
        <f t="shared" si="9"/>
        <v>910</v>
      </c>
      <c r="F26" s="11"/>
      <c r="G26" s="10">
        <f t="shared" si="6"/>
        <v>1400</v>
      </c>
      <c r="H26" s="10">
        <f t="shared" si="1"/>
        <v>910</v>
      </c>
      <c r="I26" s="14"/>
      <c r="J26" s="1">
        <f t="shared" si="2"/>
        <v>1400</v>
      </c>
      <c r="K26" s="2">
        <f t="shared" si="3"/>
        <v>910</v>
      </c>
      <c r="L26" s="12"/>
      <c r="M26" s="71">
        <v>700</v>
      </c>
      <c r="N26" s="67">
        <v>650</v>
      </c>
      <c r="O26" s="65">
        <v>560</v>
      </c>
      <c r="P26" s="61">
        <v>400</v>
      </c>
      <c r="Q26" s="56">
        <v>360</v>
      </c>
      <c r="R26" s="55">
        <v>335</v>
      </c>
      <c r="S26" s="48">
        <v>310</v>
      </c>
      <c r="T26" s="52">
        <v>270</v>
      </c>
      <c r="U26" s="34">
        <v>287.5</v>
      </c>
      <c r="V26" s="4">
        <v>210</v>
      </c>
      <c r="W26" s="4">
        <v>380</v>
      </c>
      <c r="X26" s="5">
        <v>250</v>
      </c>
      <c r="Y26">
        <f t="shared" si="4"/>
        <v>1.25</v>
      </c>
    </row>
    <row r="27" spans="3:25" ht="21.6" thickBot="1" x14ac:dyDescent="0.45">
      <c r="C27" s="33" t="s">
        <v>12</v>
      </c>
      <c r="D27" s="28"/>
      <c r="E27" s="32"/>
      <c r="F27" s="11"/>
      <c r="G27" s="10">
        <f t="shared" si="6"/>
        <v>0</v>
      </c>
      <c r="H27" s="10"/>
      <c r="I27" s="14"/>
      <c r="J27" s="1"/>
      <c r="K27" s="2"/>
      <c r="L27" s="12"/>
      <c r="M27" s="71"/>
      <c r="N27" s="67"/>
      <c r="O27" s="65"/>
      <c r="P27" s="61"/>
      <c r="Q27" s="48"/>
      <c r="R27" s="48"/>
      <c r="S27" s="48"/>
      <c r="T27" s="52"/>
      <c r="U27" s="34">
        <v>0</v>
      </c>
      <c r="V27" s="4"/>
      <c r="W27" s="4"/>
      <c r="X27" s="5"/>
      <c r="Y27" t="e">
        <f t="shared" si="4"/>
        <v>#DIV/0!</v>
      </c>
    </row>
    <row r="28" spans="3:25" ht="21.6" thickBot="1" x14ac:dyDescent="0.45">
      <c r="C28" s="29" t="s">
        <v>17</v>
      </c>
      <c r="D28" s="30">
        <f>G28</f>
        <v>7200</v>
      </c>
      <c r="E28" s="31">
        <f>H28</f>
        <v>4680</v>
      </c>
      <c r="F28" s="11"/>
      <c r="G28" s="10">
        <f t="shared" si="6"/>
        <v>7200</v>
      </c>
      <c r="H28" s="10">
        <f t="shared" si="1"/>
        <v>4680</v>
      </c>
      <c r="I28" s="14"/>
      <c r="J28" s="1">
        <f t="shared" si="2"/>
        <v>7200</v>
      </c>
      <c r="K28" s="2">
        <f t="shared" si="3"/>
        <v>4680</v>
      </c>
      <c r="L28" s="12"/>
      <c r="M28" s="71">
        <v>3600</v>
      </c>
      <c r="N28" s="67">
        <v>3100</v>
      </c>
      <c r="O28" s="65">
        <v>2700</v>
      </c>
      <c r="P28" s="61">
        <v>1900</v>
      </c>
      <c r="Q28" s="56">
        <v>1700</v>
      </c>
      <c r="R28" s="55">
        <v>1600</v>
      </c>
      <c r="S28" s="48">
        <v>1420</v>
      </c>
      <c r="T28" s="52">
        <v>1270</v>
      </c>
      <c r="U28" s="34">
        <v>1375</v>
      </c>
      <c r="V28" s="4">
        <v>1050</v>
      </c>
      <c r="W28" s="4">
        <v>1900</v>
      </c>
      <c r="X28" s="5">
        <v>1240</v>
      </c>
      <c r="Y28">
        <f t="shared" si="4"/>
        <v>1.3333333333333333</v>
      </c>
    </row>
    <row r="29" spans="3:25" ht="21.6" thickBot="1" x14ac:dyDescent="0.45">
      <c r="C29" s="33" t="s">
        <v>11</v>
      </c>
      <c r="D29" s="28"/>
      <c r="E29" s="32"/>
      <c r="F29" s="11"/>
      <c r="G29" s="10">
        <f t="shared" si="6"/>
        <v>0</v>
      </c>
      <c r="H29" s="10"/>
      <c r="I29" s="14"/>
      <c r="J29" s="1"/>
      <c r="K29" s="2"/>
      <c r="L29" s="12"/>
      <c r="M29" s="71"/>
      <c r="N29" s="67"/>
      <c r="O29" s="65"/>
      <c r="P29" s="61"/>
      <c r="Q29" s="48"/>
      <c r="R29" s="48"/>
      <c r="S29" s="48"/>
      <c r="T29" s="52">
        <v>0</v>
      </c>
      <c r="U29" s="34">
        <v>0</v>
      </c>
      <c r="V29" s="4"/>
      <c r="W29" s="4"/>
      <c r="X29" s="5"/>
      <c r="Y29" t="e">
        <f t="shared" si="4"/>
        <v>#DIV/0!</v>
      </c>
    </row>
    <row r="30" spans="3:25" ht="21" x14ac:dyDescent="0.4">
      <c r="C30" s="16" t="s">
        <v>16</v>
      </c>
      <c r="D30" s="17">
        <f>G30</f>
        <v>22000</v>
      </c>
      <c r="E30" s="18">
        <f>H30</f>
        <v>14300</v>
      </c>
      <c r="F30" s="11"/>
      <c r="G30" s="10">
        <f t="shared" si="6"/>
        <v>22000</v>
      </c>
      <c r="H30" s="10">
        <f t="shared" si="1"/>
        <v>14300</v>
      </c>
      <c r="I30" s="14"/>
      <c r="J30" s="1">
        <f t="shared" si="2"/>
        <v>22000</v>
      </c>
      <c r="K30" s="2">
        <f t="shared" si="3"/>
        <v>14300</v>
      </c>
      <c r="L30" s="12"/>
      <c r="M30" s="71">
        <v>11000</v>
      </c>
      <c r="N30" s="67">
        <v>10350</v>
      </c>
      <c r="O30" s="65">
        <v>9000</v>
      </c>
      <c r="P30" s="61">
        <v>6400</v>
      </c>
      <c r="Q30" s="56">
        <v>5650</v>
      </c>
      <c r="R30" s="55">
        <v>5500</v>
      </c>
      <c r="S30" s="48">
        <v>5000</v>
      </c>
      <c r="T30" s="52">
        <v>4450</v>
      </c>
      <c r="U30" s="34">
        <v>4750</v>
      </c>
      <c r="V30" s="4">
        <v>3350</v>
      </c>
      <c r="W30" s="4">
        <v>520</v>
      </c>
      <c r="X30" s="5">
        <v>340</v>
      </c>
      <c r="Y30">
        <f t="shared" si="4"/>
        <v>1.2222222222222223</v>
      </c>
    </row>
    <row r="31" spans="3:25" ht="21" x14ac:dyDescent="0.4">
      <c r="C31" s="6" t="s">
        <v>6</v>
      </c>
      <c r="D31" s="7">
        <f t="shared" ref="D31:E32" si="10">G31</f>
        <v>9300</v>
      </c>
      <c r="E31" s="15">
        <f t="shared" si="10"/>
        <v>6050</v>
      </c>
      <c r="F31" s="11"/>
      <c r="G31" s="10">
        <f t="shared" si="6"/>
        <v>9300</v>
      </c>
      <c r="H31" s="10">
        <f t="shared" si="1"/>
        <v>6050</v>
      </c>
      <c r="I31" s="14"/>
      <c r="J31" s="1">
        <f t="shared" si="2"/>
        <v>9300</v>
      </c>
      <c r="K31" s="2">
        <f t="shared" si="3"/>
        <v>6045</v>
      </c>
      <c r="L31" s="12"/>
      <c r="M31" s="71">
        <v>4650</v>
      </c>
      <c r="N31" s="67">
        <v>4650</v>
      </c>
      <c r="O31" s="65">
        <v>4100</v>
      </c>
      <c r="P31" s="61">
        <v>3100</v>
      </c>
      <c r="Q31" s="56">
        <v>2700</v>
      </c>
      <c r="R31" s="55">
        <v>2500</v>
      </c>
      <c r="S31" s="48">
        <v>2000</v>
      </c>
      <c r="T31" s="52">
        <v>1800</v>
      </c>
      <c r="U31" s="34">
        <v>1875</v>
      </c>
      <c r="V31" s="4">
        <v>1450</v>
      </c>
      <c r="W31" s="4">
        <v>520</v>
      </c>
      <c r="X31" s="5">
        <v>340</v>
      </c>
      <c r="Y31">
        <f t="shared" si="4"/>
        <v>1.1341463414634145</v>
      </c>
    </row>
    <row r="32" spans="3:25" ht="21.6" thickBot="1" x14ac:dyDescent="0.45">
      <c r="C32" s="19" t="s">
        <v>7</v>
      </c>
      <c r="D32" s="20">
        <f t="shared" si="10"/>
        <v>1850</v>
      </c>
      <c r="E32" s="21">
        <f t="shared" si="10"/>
        <v>1200</v>
      </c>
      <c r="F32" s="11"/>
      <c r="G32" s="10">
        <f t="shared" si="6"/>
        <v>1850</v>
      </c>
      <c r="H32" s="10">
        <f t="shared" si="1"/>
        <v>1200</v>
      </c>
      <c r="I32" s="14"/>
      <c r="J32" s="1">
        <f t="shared" si="2"/>
        <v>1840</v>
      </c>
      <c r="K32" s="2">
        <f t="shared" si="3"/>
        <v>1196</v>
      </c>
      <c r="L32" s="12"/>
      <c r="M32" s="71">
        <v>920</v>
      </c>
      <c r="N32" s="67">
        <v>850</v>
      </c>
      <c r="O32" s="65">
        <v>730</v>
      </c>
      <c r="P32" s="61">
        <v>500</v>
      </c>
      <c r="Q32" s="56">
        <v>470</v>
      </c>
      <c r="R32" s="55">
        <v>440</v>
      </c>
      <c r="S32" s="48">
        <v>400</v>
      </c>
      <c r="T32" s="52">
        <v>360</v>
      </c>
      <c r="U32" s="34">
        <v>387.5</v>
      </c>
      <c r="V32" s="4">
        <v>290</v>
      </c>
      <c r="W32" s="4">
        <v>520</v>
      </c>
      <c r="X32" s="5">
        <v>340</v>
      </c>
      <c r="Y32">
        <f t="shared" si="4"/>
        <v>1.2602739726027397</v>
      </c>
    </row>
    <row r="33" spans="2:25" ht="21.6" thickBot="1" x14ac:dyDescent="0.45">
      <c r="B33" t="s">
        <v>42</v>
      </c>
      <c r="C33" s="33" t="s">
        <v>10</v>
      </c>
      <c r="D33" s="28"/>
      <c r="E33" s="32"/>
      <c r="F33" s="11"/>
      <c r="G33" s="10">
        <f t="shared" si="6"/>
        <v>0</v>
      </c>
      <c r="H33" s="10"/>
      <c r="I33" s="14"/>
      <c r="J33" s="1"/>
      <c r="K33" s="2"/>
      <c r="L33" s="12"/>
      <c r="M33" s="71"/>
      <c r="N33" s="67"/>
      <c r="O33" s="65"/>
      <c r="P33" s="61"/>
      <c r="Q33" s="48"/>
      <c r="R33" s="48"/>
      <c r="S33" s="48"/>
      <c r="T33" s="52">
        <v>0</v>
      </c>
      <c r="U33" s="34">
        <v>0</v>
      </c>
      <c r="V33" s="4"/>
      <c r="W33" s="4"/>
      <c r="X33" s="5"/>
      <c r="Y33" t="e">
        <f t="shared" si="4"/>
        <v>#DIV/0!</v>
      </c>
    </row>
    <row r="34" spans="2:25" ht="21" x14ac:dyDescent="0.4">
      <c r="C34" s="16" t="s">
        <v>40</v>
      </c>
      <c r="D34" s="17">
        <f>G34</f>
        <v>13000</v>
      </c>
      <c r="E34" s="18">
        <f>H34</f>
        <v>8450</v>
      </c>
      <c r="F34" s="11"/>
      <c r="G34" s="10">
        <f t="shared" si="6"/>
        <v>13000</v>
      </c>
      <c r="H34" s="10">
        <f t="shared" ref="H34:H35" si="11">MROUND(K34+4.7,10)</f>
        <v>8450</v>
      </c>
      <c r="I34" s="14"/>
      <c r="J34" s="1">
        <f t="shared" ref="J34:J35" si="12">M34*2</f>
        <v>13000</v>
      </c>
      <c r="K34" s="2">
        <f t="shared" ref="K34:K35" si="13">M34*1.3</f>
        <v>8450</v>
      </c>
      <c r="L34" s="12"/>
      <c r="M34" s="71">
        <v>6500</v>
      </c>
      <c r="N34" s="67">
        <v>5500</v>
      </c>
      <c r="O34" s="65">
        <v>4950</v>
      </c>
      <c r="P34" s="61">
        <v>4650</v>
      </c>
      <c r="Q34" s="56">
        <v>4200</v>
      </c>
      <c r="R34" s="55"/>
      <c r="S34" s="48"/>
      <c r="T34" s="52"/>
      <c r="U34" s="34"/>
      <c r="V34" s="4"/>
      <c r="W34" s="4"/>
      <c r="X34" s="5"/>
      <c r="Y34">
        <f t="shared" si="4"/>
        <v>1.3131313131313131</v>
      </c>
    </row>
    <row r="35" spans="2:25" ht="21.6" thickBot="1" x14ac:dyDescent="0.45">
      <c r="C35" s="19" t="s">
        <v>39</v>
      </c>
      <c r="D35" s="20">
        <f t="shared" ref="D35:E35" si="14">G35</f>
        <v>3000</v>
      </c>
      <c r="E35" s="21">
        <f t="shared" si="14"/>
        <v>1950</v>
      </c>
      <c r="F35" s="11"/>
      <c r="G35" s="10">
        <f t="shared" si="6"/>
        <v>3000</v>
      </c>
      <c r="H35" s="10">
        <f t="shared" si="11"/>
        <v>1950</v>
      </c>
      <c r="I35" s="14"/>
      <c r="J35" s="1">
        <f t="shared" si="12"/>
        <v>3000</v>
      </c>
      <c r="K35" s="2">
        <f t="shared" si="13"/>
        <v>1950</v>
      </c>
      <c r="L35" s="12"/>
      <c r="M35" s="71">
        <v>1500</v>
      </c>
      <c r="N35" s="67">
        <v>1250</v>
      </c>
      <c r="O35" s="65">
        <v>1100</v>
      </c>
      <c r="P35" s="61">
        <v>780</v>
      </c>
      <c r="Q35" s="56">
        <v>710</v>
      </c>
      <c r="R35" s="55"/>
      <c r="S35" s="48"/>
      <c r="T35" s="52"/>
      <c r="U35" s="34"/>
      <c r="V35" s="4"/>
      <c r="W35" s="4"/>
      <c r="X35" s="5"/>
      <c r="Y35">
        <f t="shared" si="4"/>
        <v>1.3636363636363635</v>
      </c>
    </row>
    <row r="36" spans="2:25" ht="21.6" thickBot="1" x14ac:dyDescent="0.45">
      <c r="B36" t="s">
        <v>43</v>
      </c>
      <c r="C36" s="33" t="s">
        <v>8</v>
      </c>
      <c r="D36" s="28"/>
      <c r="E36" s="32"/>
      <c r="F36" s="11"/>
      <c r="G36" s="10">
        <f t="shared" si="6"/>
        <v>0</v>
      </c>
      <c r="H36" s="10"/>
      <c r="I36" s="14"/>
      <c r="J36" s="1"/>
      <c r="K36" s="2"/>
      <c r="L36" s="12"/>
      <c r="M36" s="71"/>
      <c r="N36" s="67"/>
      <c r="O36" s="65"/>
      <c r="P36" s="61"/>
      <c r="Q36" s="48"/>
      <c r="R36" s="48"/>
      <c r="S36" s="48"/>
      <c r="T36" s="52">
        <v>0</v>
      </c>
      <c r="U36" s="34">
        <v>0</v>
      </c>
      <c r="V36" s="4"/>
      <c r="W36" s="4"/>
      <c r="X36" s="5"/>
      <c r="Y36" t="e">
        <f t="shared" si="4"/>
        <v>#DIV/0!</v>
      </c>
    </row>
    <row r="37" spans="2:25" ht="21" x14ac:dyDescent="0.4">
      <c r="C37" s="16" t="s">
        <v>44</v>
      </c>
      <c r="D37" s="17">
        <f>G37</f>
        <v>20700</v>
      </c>
      <c r="E37" s="18">
        <f>H37</f>
        <v>13460</v>
      </c>
      <c r="F37" s="11"/>
      <c r="G37" s="10">
        <f t="shared" si="6"/>
        <v>20700</v>
      </c>
      <c r="H37" s="10">
        <f t="shared" ref="H37:H39" si="15">MROUND(K37+4.7,10)</f>
        <v>13460</v>
      </c>
      <c r="I37" s="14"/>
      <c r="J37" s="1">
        <f t="shared" ref="J37:J39" si="16">M37*2</f>
        <v>20700</v>
      </c>
      <c r="K37" s="2">
        <f t="shared" ref="K37:K39" si="17">M37*1.3</f>
        <v>13455</v>
      </c>
      <c r="L37" s="12"/>
      <c r="M37" s="71">
        <v>10350</v>
      </c>
      <c r="N37" s="67">
        <v>9600</v>
      </c>
      <c r="O37" s="65">
        <v>8000</v>
      </c>
      <c r="P37" s="61">
        <v>6000</v>
      </c>
      <c r="Q37" s="56"/>
      <c r="R37" s="55"/>
      <c r="S37" s="48"/>
      <c r="T37" s="52"/>
      <c r="U37" s="34"/>
      <c r="V37" s="4"/>
      <c r="W37" s="4"/>
      <c r="X37" s="5"/>
      <c r="Y37">
        <f t="shared" si="4"/>
        <v>1.29375</v>
      </c>
    </row>
    <row r="38" spans="2:25" ht="21" x14ac:dyDescent="0.4">
      <c r="C38" s="6" t="s">
        <v>45</v>
      </c>
      <c r="D38" s="7">
        <f t="shared" ref="D38:E39" si="18">G38</f>
        <v>7700</v>
      </c>
      <c r="E38" s="15">
        <f t="shared" si="18"/>
        <v>5010</v>
      </c>
      <c r="F38" s="11"/>
      <c r="G38" s="10">
        <f t="shared" si="6"/>
        <v>7700</v>
      </c>
      <c r="H38" s="10">
        <f t="shared" si="15"/>
        <v>5010</v>
      </c>
      <c r="I38" s="14"/>
      <c r="J38" s="1">
        <f t="shared" si="16"/>
        <v>7700</v>
      </c>
      <c r="K38" s="2">
        <f t="shared" si="17"/>
        <v>5005</v>
      </c>
      <c r="L38" s="12"/>
      <c r="M38" s="71">
        <v>3850</v>
      </c>
      <c r="N38" s="67">
        <v>3600</v>
      </c>
      <c r="O38" s="65">
        <v>3200</v>
      </c>
      <c r="P38" s="61">
        <v>2350</v>
      </c>
      <c r="Q38" s="56"/>
      <c r="R38" s="55"/>
      <c r="S38" s="48"/>
      <c r="T38" s="52"/>
      <c r="U38" s="34"/>
      <c r="V38" s="4"/>
      <c r="W38" s="4"/>
      <c r="X38" s="5"/>
      <c r="Y38">
        <f t="shared" si="4"/>
        <v>1.203125</v>
      </c>
    </row>
    <row r="39" spans="2:25" ht="21" x14ac:dyDescent="0.4">
      <c r="C39" s="6" t="s">
        <v>46</v>
      </c>
      <c r="D39" s="7">
        <f t="shared" si="18"/>
        <v>1500</v>
      </c>
      <c r="E39" s="15">
        <f t="shared" si="18"/>
        <v>980</v>
      </c>
      <c r="F39" s="11"/>
      <c r="G39" s="10">
        <f t="shared" si="6"/>
        <v>1500</v>
      </c>
      <c r="H39" s="10">
        <f t="shared" si="15"/>
        <v>980</v>
      </c>
      <c r="I39" s="14"/>
      <c r="J39" s="1">
        <f t="shared" si="16"/>
        <v>1500</v>
      </c>
      <c r="K39" s="2">
        <f t="shared" si="17"/>
        <v>975</v>
      </c>
      <c r="L39" s="12"/>
      <c r="M39" s="71">
        <v>750</v>
      </c>
      <c r="N39" s="67">
        <v>690</v>
      </c>
      <c r="O39" s="65">
        <v>620</v>
      </c>
      <c r="P39" s="61">
        <v>420</v>
      </c>
      <c r="Q39" s="56"/>
      <c r="R39" s="55"/>
      <c r="S39" s="48"/>
      <c r="T39" s="52"/>
      <c r="U39" s="34"/>
      <c r="V39" s="4"/>
      <c r="W39" s="4"/>
      <c r="X39" s="5"/>
      <c r="Y39">
        <f t="shared" si="4"/>
        <v>1.2096774193548387</v>
      </c>
    </row>
  </sheetData>
  <mergeCells count="1">
    <mergeCell ref="C2:E2"/>
  </mergeCells>
  <printOptions horizontalCentered="1" verticalCentered="1"/>
  <pageMargins left="0.51181102362204722" right="0.51181102362204722" top="0.55118110236220474" bottom="0.55118110236220474" header="0.19685039370078741" footer="0.19685039370078741"/>
  <pageSetup paperSize="9" scale="94" fitToWidth="0" orientation="portrait" r:id="rId1"/>
  <headerFooter>
    <oddHeader>&amp;LSUSTRATOS&amp;R"El Origen"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  <pageSetUpPr fitToPage="1"/>
  </sheetPr>
  <dimension ref="A2:Z41"/>
  <sheetViews>
    <sheetView workbookViewId="0">
      <selection activeCell="C43" sqref="C43"/>
    </sheetView>
  </sheetViews>
  <sheetFormatPr baseColWidth="10" defaultRowHeight="14.4" x14ac:dyDescent="0.3"/>
  <cols>
    <col min="1" max="1" width="17.44140625" customWidth="1"/>
    <col min="2" max="2" width="1.5546875" customWidth="1"/>
    <col min="3" max="3" width="59.33203125" customWidth="1"/>
    <col min="4" max="4" width="12.6640625" customWidth="1"/>
    <col min="5" max="5" width="12.6640625" style="39" customWidth="1"/>
    <col min="6" max="6" width="1.5546875" customWidth="1"/>
    <col min="7" max="8" width="11.5546875" customWidth="1"/>
    <col min="9" max="9" width="2.44140625" customWidth="1"/>
    <col min="10" max="11" width="11.5546875" customWidth="1"/>
    <col min="12" max="12" width="1.33203125" customWidth="1"/>
    <col min="13" max="13" width="11.44140625" style="44" customWidth="1"/>
    <col min="14" max="14" width="11.44140625" style="62" customWidth="1"/>
    <col min="15" max="15" width="11.44140625" style="68" hidden="1" customWidth="1"/>
    <col min="16" max="16" width="11.44140625" style="62" hidden="1" customWidth="1"/>
    <col min="17" max="17" width="11.44140625" style="58" hidden="1" customWidth="1"/>
    <col min="18" max="20" width="11.44140625" style="49" hidden="1" customWidth="1"/>
    <col min="21" max="21" width="11.44140625" style="46" hidden="1" customWidth="1"/>
    <col min="22" max="22" width="11.44140625" style="35" hidden="1" customWidth="1"/>
    <col min="23" max="25" width="11.44140625" hidden="1" customWidth="1"/>
    <col min="26" max="26" width="11.44140625" customWidth="1"/>
    <col min="27" max="30" width="11.5546875" customWidth="1"/>
  </cols>
  <sheetData>
    <row r="2" spans="2:26" ht="9.9" customHeight="1" thickBot="1" x14ac:dyDescent="0.35">
      <c r="B2" s="78"/>
      <c r="C2" s="78"/>
      <c r="D2" s="78"/>
      <c r="E2" s="79"/>
      <c r="F2" s="78"/>
      <c r="M2" s="44" t="s">
        <v>53</v>
      </c>
      <c r="N2" s="62" t="s">
        <v>50</v>
      </c>
    </row>
    <row r="3" spans="2:26" ht="25.5" thickBot="1" x14ac:dyDescent="0.55000000000000004">
      <c r="B3" s="78"/>
      <c r="C3" s="84" t="s">
        <v>9</v>
      </c>
      <c r="D3" s="85"/>
      <c r="E3" s="86"/>
      <c r="F3" s="83"/>
      <c r="G3" s="24" t="s">
        <v>56</v>
      </c>
      <c r="H3" s="25"/>
      <c r="I3" s="26"/>
      <c r="J3" s="1">
        <v>2</v>
      </c>
      <c r="K3" s="2">
        <v>1.3</v>
      </c>
      <c r="M3" s="43" t="s">
        <v>54</v>
      </c>
      <c r="N3" s="69" t="s">
        <v>49</v>
      </c>
      <c r="O3" s="66" t="s">
        <v>48</v>
      </c>
      <c r="P3" s="63" t="s">
        <v>47</v>
      </c>
      <c r="Q3" s="59" t="s">
        <v>41</v>
      </c>
      <c r="R3" s="57" t="s">
        <v>38</v>
      </c>
      <c r="S3" s="54" t="s">
        <v>37</v>
      </c>
      <c r="T3" s="47" t="s">
        <v>36</v>
      </c>
      <c r="U3" s="50" t="s">
        <v>35</v>
      </c>
      <c r="V3" s="36" t="s">
        <v>15</v>
      </c>
      <c r="W3" s="27" t="s">
        <v>14</v>
      </c>
    </row>
    <row r="4" spans="2:26" ht="9.9" customHeight="1" thickBot="1" x14ac:dyDescent="0.55000000000000004">
      <c r="B4" s="78"/>
      <c r="C4" s="80"/>
      <c r="D4" s="81"/>
      <c r="E4" s="82"/>
      <c r="F4" s="83"/>
      <c r="G4" s="72"/>
      <c r="H4" s="73"/>
      <c r="I4" s="13"/>
      <c r="J4" s="14"/>
      <c r="K4" s="45"/>
      <c r="L4" s="12"/>
      <c r="M4" s="43"/>
      <c r="N4" s="69"/>
      <c r="O4" s="66"/>
      <c r="P4" s="63"/>
      <c r="Q4" s="59"/>
      <c r="R4" s="47"/>
      <c r="S4" s="47"/>
      <c r="T4" s="47"/>
      <c r="U4" s="50"/>
      <c r="V4" s="37">
        <v>45155</v>
      </c>
      <c r="W4" s="27"/>
    </row>
    <row r="5" spans="2:26" ht="21.75" thickBot="1" x14ac:dyDescent="0.35">
      <c r="B5" s="78"/>
      <c r="C5" s="33" t="s">
        <v>0</v>
      </c>
      <c r="D5" s="28"/>
      <c r="E5" s="32"/>
      <c r="F5" s="83"/>
      <c r="G5" s="8" t="s">
        <v>57</v>
      </c>
      <c r="H5" s="9" t="s">
        <v>55</v>
      </c>
      <c r="I5" s="14"/>
      <c r="J5" s="1"/>
      <c r="K5" s="2"/>
      <c r="L5" s="12"/>
      <c r="M5" s="75"/>
      <c r="N5" s="70"/>
      <c r="O5" s="74"/>
      <c r="P5" s="64"/>
      <c r="Q5" s="60"/>
      <c r="R5" s="53"/>
      <c r="S5" s="53"/>
      <c r="T5" s="53"/>
      <c r="U5" s="51"/>
      <c r="V5" s="38"/>
      <c r="W5" s="3"/>
    </row>
    <row r="6" spans="2:26" ht="21" x14ac:dyDescent="0.35">
      <c r="B6" s="78"/>
      <c r="C6" s="76" t="s">
        <v>5</v>
      </c>
      <c r="D6" s="17">
        <f>G6</f>
        <v>15000</v>
      </c>
      <c r="E6" s="18">
        <f>H6</f>
        <v>9800</v>
      </c>
      <c r="F6" s="83"/>
      <c r="G6" s="10">
        <f>MROUND(J6+48,100)</f>
        <v>15000</v>
      </c>
      <c r="H6" s="10">
        <f>MROUND(K6+48,100)</f>
        <v>9800</v>
      </c>
      <c r="I6" s="14"/>
      <c r="J6" s="1">
        <f>M6*2</f>
        <v>15000</v>
      </c>
      <c r="K6" s="2">
        <f>M6*1.3</f>
        <v>9750</v>
      </c>
      <c r="L6" s="12"/>
      <c r="M6" s="42">
        <v>7500</v>
      </c>
      <c r="N6" s="71">
        <v>6250</v>
      </c>
      <c r="O6" s="67">
        <v>6000</v>
      </c>
      <c r="P6" s="65">
        <v>5100</v>
      </c>
      <c r="Q6" s="61">
        <v>4550</v>
      </c>
      <c r="R6" s="56">
        <v>4250</v>
      </c>
      <c r="S6" s="55">
        <v>3500</v>
      </c>
      <c r="T6" s="48">
        <v>3500</v>
      </c>
      <c r="U6" s="52">
        <v>3000</v>
      </c>
      <c r="V6" s="34">
        <v>3125</v>
      </c>
      <c r="W6" s="4">
        <v>2200</v>
      </c>
      <c r="X6" s="4">
        <v>1700</v>
      </c>
      <c r="Y6" s="5">
        <v>1100</v>
      </c>
      <c r="Z6">
        <f>M6/N6</f>
        <v>1.2</v>
      </c>
    </row>
    <row r="7" spans="2:26" ht="21.75" thickBot="1" x14ac:dyDescent="0.4">
      <c r="B7" s="78"/>
      <c r="C7" s="19" t="s">
        <v>34</v>
      </c>
      <c r="D7" s="20">
        <f>G7</f>
        <v>7800</v>
      </c>
      <c r="E7" s="21">
        <f>H7</f>
        <v>5100</v>
      </c>
      <c r="F7" s="83"/>
      <c r="G7" s="10">
        <f t="shared" ref="G7:G40" si="0">MROUND(J7+48,100)</f>
        <v>7800</v>
      </c>
      <c r="H7" s="10">
        <f t="shared" ref="H7:H40" si="1">MROUND(K7+48,100)</f>
        <v>5100</v>
      </c>
      <c r="I7" s="14"/>
      <c r="J7" s="1">
        <f t="shared" ref="J7:J33" si="2">M7*2</f>
        <v>7800</v>
      </c>
      <c r="K7" s="2">
        <f t="shared" ref="K7:K33" si="3">M7*1.3</f>
        <v>5070</v>
      </c>
      <c r="L7" s="12"/>
      <c r="M7" s="42">
        <v>3900</v>
      </c>
      <c r="N7" s="71">
        <v>3400</v>
      </c>
      <c r="O7" s="67">
        <v>2900</v>
      </c>
      <c r="P7" s="65">
        <v>2550</v>
      </c>
      <c r="Q7" s="61">
        <v>1950</v>
      </c>
      <c r="R7" s="56">
        <v>1850</v>
      </c>
      <c r="S7" s="55">
        <v>1500</v>
      </c>
      <c r="T7" s="48">
        <v>1500</v>
      </c>
      <c r="U7" s="52">
        <v>1500</v>
      </c>
      <c r="V7" s="34">
        <v>1237.5</v>
      </c>
      <c r="W7" s="4">
        <v>940</v>
      </c>
      <c r="X7" s="4">
        <v>1700</v>
      </c>
      <c r="Y7" s="5">
        <v>1100</v>
      </c>
      <c r="Z7">
        <f t="shared" ref="Z7:Z40" si="4">M7/N7</f>
        <v>1.1470588235294117</v>
      </c>
    </row>
    <row r="8" spans="2:26" ht="21.75" thickBot="1" x14ac:dyDescent="0.4">
      <c r="B8" s="78"/>
      <c r="C8" s="33" t="s">
        <v>13</v>
      </c>
      <c r="D8" s="28"/>
      <c r="E8" s="32"/>
      <c r="F8" s="83"/>
      <c r="G8" s="10">
        <f t="shared" si="0"/>
        <v>0</v>
      </c>
      <c r="H8" s="10">
        <f t="shared" si="1"/>
        <v>0</v>
      </c>
      <c r="I8" s="14"/>
      <c r="J8" s="1"/>
      <c r="K8" s="2"/>
      <c r="L8" s="12"/>
      <c r="M8" s="42"/>
      <c r="N8" s="71"/>
      <c r="O8" s="67"/>
      <c r="P8" s="65"/>
      <c r="Q8" s="61"/>
      <c r="R8" s="48"/>
      <c r="S8" s="48"/>
      <c r="T8" s="48"/>
      <c r="U8" s="52"/>
      <c r="V8" s="34">
        <v>0</v>
      </c>
      <c r="W8" s="4"/>
      <c r="X8" s="4"/>
      <c r="Y8" s="5"/>
      <c r="Z8" t="e">
        <f t="shared" si="4"/>
        <v>#DIV/0!</v>
      </c>
    </row>
    <row r="9" spans="2:26" ht="21" x14ac:dyDescent="0.35">
      <c r="B9" s="78"/>
      <c r="C9" s="76" t="s">
        <v>33</v>
      </c>
      <c r="D9" s="17">
        <f>G9</f>
        <v>8000</v>
      </c>
      <c r="E9" s="18">
        <f>H9</f>
        <v>5200</v>
      </c>
      <c r="F9" s="83"/>
      <c r="G9" s="10">
        <f t="shared" si="0"/>
        <v>8000</v>
      </c>
      <c r="H9" s="10">
        <f t="shared" si="1"/>
        <v>5200</v>
      </c>
      <c r="I9" s="14"/>
      <c r="J9" s="1">
        <f t="shared" si="2"/>
        <v>7980</v>
      </c>
      <c r="K9" s="2">
        <f t="shared" si="3"/>
        <v>5187</v>
      </c>
      <c r="L9" s="12"/>
      <c r="M9" s="42">
        <v>3990</v>
      </c>
      <c r="N9" s="71">
        <v>3550</v>
      </c>
      <c r="O9" s="67">
        <v>3150</v>
      </c>
      <c r="P9" s="65">
        <v>2950</v>
      </c>
      <c r="Q9" s="61">
        <v>2150</v>
      </c>
      <c r="R9" s="56">
        <v>1895</v>
      </c>
      <c r="S9" s="55">
        <v>1750</v>
      </c>
      <c r="T9" s="48">
        <v>1595</v>
      </c>
      <c r="U9" s="52">
        <v>1450</v>
      </c>
      <c r="V9" s="34">
        <v>1562.5</v>
      </c>
      <c r="W9" s="4">
        <v>1100</v>
      </c>
      <c r="X9" s="4">
        <v>2000</v>
      </c>
      <c r="Y9" s="5">
        <v>1300</v>
      </c>
      <c r="Z9">
        <f t="shared" si="4"/>
        <v>1.123943661971831</v>
      </c>
    </row>
    <row r="10" spans="2:26" ht="21" x14ac:dyDescent="0.35">
      <c r="B10" s="78"/>
      <c r="C10" s="6" t="s">
        <v>32</v>
      </c>
      <c r="D10" s="7">
        <f t="shared" ref="D10:E12" si="5">G10</f>
        <v>3800</v>
      </c>
      <c r="E10" s="15">
        <f t="shared" si="5"/>
        <v>2500</v>
      </c>
      <c r="F10" s="83"/>
      <c r="G10" s="10">
        <f t="shared" si="0"/>
        <v>3800</v>
      </c>
      <c r="H10" s="10">
        <f t="shared" si="1"/>
        <v>2500</v>
      </c>
      <c r="I10" s="14"/>
      <c r="J10" s="1">
        <f t="shared" si="2"/>
        <v>3800</v>
      </c>
      <c r="K10" s="2">
        <f t="shared" si="3"/>
        <v>2470</v>
      </c>
      <c r="L10" s="12"/>
      <c r="M10" s="42">
        <v>1900</v>
      </c>
      <c r="N10" s="71">
        <v>1650</v>
      </c>
      <c r="O10" s="67">
        <v>1450</v>
      </c>
      <c r="P10" s="65">
        <v>1270</v>
      </c>
      <c r="Q10" s="61">
        <v>900</v>
      </c>
      <c r="R10" s="56">
        <v>790</v>
      </c>
      <c r="S10" s="55">
        <v>730</v>
      </c>
      <c r="T10" s="48">
        <v>640</v>
      </c>
      <c r="U10" s="52">
        <v>580</v>
      </c>
      <c r="V10" s="34">
        <v>618.75</v>
      </c>
      <c r="W10" s="4">
        <v>460</v>
      </c>
      <c r="X10" s="4">
        <v>840</v>
      </c>
      <c r="Y10" s="5">
        <v>550</v>
      </c>
      <c r="Z10">
        <f t="shared" si="4"/>
        <v>1.1515151515151516</v>
      </c>
    </row>
    <row r="11" spans="2:26" ht="21" x14ac:dyDescent="0.35">
      <c r="B11" s="78"/>
      <c r="C11" s="6" t="s">
        <v>31</v>
      </c>
      <c r="D11" s="7">
        <f t="shared" si="5"/>
        <v>2600</v>
      </c>
      <c r="E11" s="15">
        <f t="shared" si="5"/>
        <v>1700</v>
      </c>
      <c r="F11" s="83"/>
      <c r="G11" s="10">
        <f t="shared" si="0"/>
        <v>2600</v>
      </c>
      <c r="H11" s="10">
        <f t="shared" si="1"/>
        <v>1700</v>
      </c>
      <c r="I11" s="14"/>
      <c r="J11" s="1">
        <f t="shared" si="2"/>
        <v>2600</v>
      </c>
      <c r="K11" s="2">
        <f t="shared" si="3"/>
        <v>1690</v>
      </c>
      <c r="L11" s="12"/>
      <c r="M11" s="42">
        <v>1300</v>
      </c>
      <c r="N11" s="71">
        <v>1100</v>
      </c>
      <c r="O11" s="67">
        <v>950</v>
      </c>
      <c r="P11" s="65">
        <v>850</v>
      </c>
      <c r="Q11" s="61">
        <v>600</v>
      </c>
      <c r="R11" s="56">
        <v>525</v>
      </c>
      <c r="S11" s="55">
        <v>480</v>
      </c>
      <c r="T11" s="48">
        <v>430</v>
      </c>
      <c r="U11" s="52">
        <v>390</v>
      </c>
      <c r="V11" s="34">
        <v>418.75</v>
      </c>
      <c r="W11" s="4">
        <v>310</v>
      </c>
      <c r="X11" s="4">
        <v>560</v>
      </c>
      <c r="Y11" s="5">
        <v>360</v>
      </c>
      <c r="Z11">
        <f t="shared" si="4"/>
        <v>1.1818181818181819</v>
      </c>
    </row>
    <row r="12" spans="2:26" ht="21.75" thickBot="1" x14ac:dyDescent="0.4">
      <c r="B12" s="78"/>
      <c r="C12" s="19" t="s">
        <v>30</v>
      </c>
      <c r="D12" s="20">
        <f t="shared" si="5"/>
        <v>1200</v>
      </c>
      <c r="E12" s="21">
        <f t="shared" si="5"/>
        <v>800</v>
      </c>
      <c r="F12" s="83"/>
      <c r="G12" s="10">
        <f t="shared" si="0"/>
        <v>1200</v>
      </c>
      <c r="H12" s="10">
        <f t="shared" si="1"/>
        <v>800</v>
      </c>
      <c r="I12" s="14"/>
      <c r="J12" s="1">
        <f t="shared" si="2"/>
        <v>1200</v>
      </c>
      <c r="K12" s="2">
        <f t="shared" si="3"/>
        <v>780</v>
      </c>
      <c r="L12" s="12"/>
      <c r="M12" s="42">
        <v>600</v>
      </c>
      <c r="N12" s="71">
        <v>550</v>
      </c>
      <c r="O12" s="67">
        <v>460</v>
      </c>
      <c r="P12" s="65">
        <v>410</v>
      </c>
      <c r="Q12" s="61">
        <v>290</v>
      </c>
      <c r="R12" s="56">
        <v>255</v>
      </c>
      <c r="S12" s="55">
        <v>240</v>
      </c>
      <c r="T12" s="48">
        <v>210</v>
      </c>
      <c r="U12" s="52">
        <v>190</v>
      </c>
      <c r="V12" s="34">
        <v>200</v>
      </c>
      <c r="W12" s="4">
        <v>150</v>
      </c>
      <c r="X12" s="4">
        <v>280</v>
      </c>
      <c r="Y12" s="5">
        <v>180</v>
      </c>
      <c r="Z12">
        <f t="shared" si="4"/>
        <v>1.0909090909090908</v>
      </c>
    </row>
    <row r="13" spans="2:26" ht="21.6" thickBot="1" x14ac:dyDescent="0.45">
      <c r="B13" s="78"/>
      <c r="C13" s="33" t="s">
        <v>4</v>
      </c>
      <c r="D13" s="28"/>
      <c r="E13" s="32"/>
      <c r="F13" s="83"/>
      <c r="G13" s="10">
        <f t="shared" si="0"/>
        <v>0</v>
      </c>
      <c r="H13" s="10">
        <f t="shared" si="1"/>
        <v>0</v>
      </c>
      <c r="I13" s="14"/>
      <c r="J13" s="1">
        <f t="shared" si="2"/>
        <v>0</v>
      </c>
      <c r="K13" s="2">
        <f t="shared" si="3"/>
        <v>0</v>
      </c>
      <c r="L13" s="12"/>
      <c r="M13" s="42"/>
      <c r="N13" s="71"/>
      <c r="O13" s="67"/>
      <c r="P13" s="65"/>
      <c r="Q13" s="61"/>
      <c r="R13" s="48"/>
      <c r="S13" s="48"/>
      <c r="T13" s="48"/>
      <c r="U13" s="52"/>
      <c r="V13" s="34">
        <v>0</v>
      </c>
      <c r="W13" s="4"/>
      <c r="X13" s="4"/>
      <c r="Y13" s="5"/>
      <c r="Z13" t="e">
        <f t="shared" si="4"/>
        <v>#DIV/0!</v>
      </c>
    </row>
    <row r="14" spans="2:26" ht="21" x14ac:dyDescent="0.35">
      <c r="B14" s="78"/>
      <c r="C14" s="76" t="s">
        <v>29</v>
      </c>
      <c r="D14" s="17">
        <f>G14</f>
        <v>10000</v>
      </c>
      <c r="E14" s="18">
        <f>H14</f>
        <v>6500</v>
      </c>
      <c r="F14" s="83"/>
      <c r="G14" s="10">
        <f t="shared" si="0"/>
        <v>10000</v>
      </c>
      <c r="H14" s="10">
        <f t="shared" si="1"/>
        <v>6500</v>
      </c>
      <c r="I14" s="14"/>
      <c r="J14" s="1">
        <f t="shared" si="2"/>
        <v>9980</v>
      </c>
      <c r="K14" s="2">
        <f t="shared" si="3"/>
        <v>6487</v>
      </c>
      <c r="L14" s="12"/>
      <c r="M14" s="42">
        <v>4990</v>
      </c>
      <c r="N14" s="71">
        <v>4420</v>
      </c>
      <c r="O14" s="67">
        <v>3950</v>
      </c>
      <c r="P14" s="65">
        <v>3500</v>
      </c>
      <c r="Q14" s="61">
        <v>2590</v>
      </c>
      <c r="R14" s="56">
        <v>2290</v>
      </c>
      <c r="S14" s="55">
        <v>2100</v>
      </c>
      <c r="T14" s="48">
        <v>1980</v>
      </c>
      <c r="U14" s="52">
        <v>1800</v>
      </c>
      <c r="V14" s="34">
        <v>1937.5</v>
      </c>
      <c r="W14" s="4">
        <v>1400</v>
      </c>
      <c r="X14" s="4">
        <v>2600</v>
      </c>
      <c r="Y14" s="5">
        <v>1700</v>
      </c>
      <c r="Z14">
        <f t="shared" si="4"/>
        <v>1.1289592760180995</v>
      </c>
    </row>
    <row r="15" spans="2:26" ht="21" x14ac:dyDescent="0.35">
      <c r="B15" s="78"/>
      <c r="C15" s="6" t="s">
        <v>28</v>
      </c>
      <c r="D15" s="7">
        <f t="shared" ref="D15:E17" si="6">G15</f>
        <v>4700</v>
      </c>
      <c r="E15" s="15">
        <f t="shared" si="6"/>
        <v>3100</v>
      </c>
      <c r="F15" s="83"/>
      <c r="G15" s="10">
        <f t="shared" si="0"/>
        <v>4700</v>
      </c>
      <c r="H15" s="10">
        <f t="shared" si="1"/>
        <v>3100</v>
      </c>
      <c r="I15" s="14"/>
      <c r="J15" s="1">
        <f t="shared" si="2"/>
        <v>4640</v>
      </c>
      <c r="K15" s="2">
        <f t="shared" si="3"/>
        <v>3016</v>
      </c>
      <c r="L15" s="12"/>
      <c r="M15" s="42">
        <v>2320</v>
      </c>
      <c r="N15" s="71">
        <v>2120</v>
      </c>
      <c r="O15" s="67">
        <v>1950</v>
      </c>
      <c r="P15" s="65">
        <v>1700</v>
      </c>
      <c r="Q15" s="61">
        <v>1200</v>
      </c>
      <c r="R15" s="56">
        <v>1050</v>
      </c>
      <c r="S15" s="55">
        <v>990</v>
      </c>
      <c r="T15" s="48">
        <v>890</v>
      </c>
      <c r="U15" s="52">
        <v>815</v>
      </c>
      <c r="V15" s="34">
        <v>875</v>
      </c>
      <c r="W15" s="4">
        <v>650</v>
      </c>
      <c r="X15" s="4">
        <v>1200</v>
      </c>
      <c r="Y15" s="5">
        <v>780</v>
      </c>
      <c r="Z15">
        <f t="shared" si="4"/>
        <v>1.0943396226415094</v>
      </c>
    </row>
    <row r="16" spans="2:26" ht="21" x14ac:dyDescent="0.35">
      <c r="B16" s="78"/>
      <c r="C16" s="6" t="s">
        <v>27</v>
      </c>
      <c r="D16" s="7">
        <f t="shared" si="6"/>
        <v>3300</v>
      </c>
      <c r="E16" s="15">
        <f t="shared" si="6"/>
        <v>2200</v>
      </c>
      <c r="F16" s="83"/>
      <c r="G16" s="10">
        <f t="shared" si="0"/>
        <v>3300</v>
      </c>
      <c r="H16" s="10">
        <f t="shared" si="1"/>
        <v>2200</v>
      </c>
      <c r="I16" s="14"/>
      <c r="J16" s="1">
        <f t="shared" si="2"/>
        <v>3240</v>
      </c>
      <c r="K16" s="2">
        <f t="shared" si="3"/>
        <v>2106</v>
      </c>
      <c r="L16" s="12"/>
      <c r="M16" s="42">
        <v>1620</v>
      </c>
      <c r="N16" s="71">
        <v>1420</v>
      </c>
      <c r="O16" s="67">
        <v>1250</v>
      </c>
      <c r="P16" s="65">
        <v>1100</v>
      </c>
      <c r="Q16" s="61">
        <v>720</v>
      </c>
      <c r="R16" s="56">
        <v>650</v>
      </c>
      <c r="S16" s="55">
        <v>600</v>
      </c>
      <c r="T16" s="48">
        <v>520</v>
      </c>
      <c r="U16" s="52">
        <v>475</v>
      </c>
      <c r="V16" s="34">
        <v>500</v>
      </c>
      <c r="W16" s="4">
        <v>380</v>
      </c>
      <c r="X16" s="4">
        <v>700</v>
      </c>
      <c r="Y16" s="5">
        <v>460</v>
      </c>
      <c r="Z16">
        <f t="shared" si="4"/>
        <v>1.1408450704225352</v>
      </c>
    </row>
    <row r="17" spans="2:26" ht="21.75" thickBot="1" x14ac:dyDescent="0.4">
      <c r="B17" s="78"/>
      <c r="C17" s="19" t="s">
        <v>26</v>
      </c>
      <c r="D17" s="20">
        <f t="shared" si="6"/>
        <v>1500</v>
      </c>
      <c r="E17" s="21">
        <f t="shared" si="6"/>
        <v>1000</v>
      </c>
      <c r="F17" s="83"/>
      <c r="G17" s="10">
        <f t="shared" si="0"/>
        <v>1500</v>
      </c>
      <c r="H17" s="10">
        <f t="shared" si="1"/>
        <v>1000</v>
      </c>
      <c r="I17" s="14"/>
      <c r="J17" s="1">
        <f t="shared" si="2"/>
        <v>1420</v>
      </c>
      <c r="K17" s="2">
        <f t="shared" si="3"/>
        <v>923</v>
      </c>
      <c r="L17" s="12"/>
      <c r="M17" s="42">
        <v>710</v>
      </c>
      <c r="N17" s="71">
        <v>660</v>
      </c>
      <c r="O17" s="67">
        <v>580</v>
      </c>
      <c r="P17" s="65">
        <v>510</v>
      </c>
      <c r="Q17" s="61">
        <v>360</v>
      </c>
      <c r="R17" s="56">
        <v>325</v>
      </c>
      <c r="S17" s="55">
        <v>300</v>
      </c>
      <c r="T17" s="48">
        <v>270</v>
      </c>
      <c r="U17" s="52">
        <v>245</v>
      </c>
      <c r="V17" s="34">
        <v>262.5</v>
      </c>
      <c r="W17" s="4">
        <v>200</v>
      </c>
      <c r="X17" s="4">
        <v>360</v>
      </c>
      <c r="Y17" s="5">
        <v>240</v>
      </c>
      <c r="Z17">
        <f t="shared" si="4"/>
        <v>1.0757575757575757</v>
      </c>
    </row>
    <row r="18" spans="2:26" ht="21.75" thickBot="1" x14ac:dyDescent="0.4">
      <c r="B18" s="78"/>
      <c r="C18" s="33" t="s">
        <v>1</v>
      </c>
      <c r="D18" s="28"/>
      <c r="E18" s="32"/>
      <c r="F18" s="83"/>
      <c r="G18" s="10">
        <f t="shared" si="0"/>
        <v>0</v>
      </c>
      <c r="H18" s="10">
        <f t="shared" si="1"/>
        <v>0</v>
      </c>
      <c r="I18" s="14"/>
      <c r="J18" s="1">
        <f t="shared" si="2"/>
        <v>0</v>
      </c>
      <c r="K18" s="2">
        <f t="shared" si="3"/>
        <v>0</v>
      </c>
      <c r="L18" s="12"/>
      <c r="M18" s="42"/>
      <c r="N18" s="71"/>
      <c r="O18" s="67"/>
      <c r="P18" s="65"/>
      <c r="Q18" s="61"/>
      <c r="R18" s="48"/>
      <c r="S18" s="48"/>
      <c r="T18" s="48"/>
      <c r="U18" s="52"/>
      <c r="V18" s="34">
        <v>0</v>
      </c>
      <c r="W18" s="4"/>
      <c r="X18" s="4"/>
      <c r="Y18" s="5"/>
      <c r="Z18" t="e">
        <f t="shared" si="4"/>
        <v>#DIV/0!</v>
      </c>
    </row>
    <row r="19" spans="2:26" ht="21" x14ac:dyDescent="0.35">
      <c r="B19" s="78"/>
      <c r="C19" s="76" t="s">
        <v>25</v>
      </c>
      <c r="D19" s="17">
        <f>G19</f>
        <v>11900</v>
      </c>
      <c r="E19" s="18">
        <f>H19</f>
        <v>7800</v>
      </c>
      <c r="F19" s="83"/>
      <c r="G19" s="10">
        <f t="shared" si="0"/>
        <v>11900</v>
      </c>
      <c r="H19" s="10">
        <f t="shared" si="1"/>
        <v>7800</v>
      </c>
      <c r="I19" s="14"/>
      <c r="J19" s="1">
        <f t="shared" si="2"/>
        <v>11900</v>
      </c>
      <c r="K19" s="2">
        <f t="shared" si="3"/>
        <v>7735</v>
      </c>
      <c r="L19" s="12"/>
      <c r="M19" s="42">
        <v>5950</v>
      </c>
      <c r="N19" s="71">
        <v>5550</v>
      </c>
      <c r="O19" s="67">
        <v>4990</v>
      </c>
      <c r="P19" s="65">
        <v>4500</v>
      </c>
      <c r="Q19" s="61">
        <v>3200</v>
      </c>
      <c r="R19" s="56">
        <v>2950</v>
      </c>
      <c r="S19" s="55">
        <v>2650</v>
      </c>
      <c r="T19" s="48">
        <v>2350</v>
      </c>
      <c r="U19" s="52">
        <v>2100</v>
      </c>
      <c r="V19" s="34">
        <v>2187.5</v>
      </c>
      <c r="W19" s="4">
        <v>1550</v>
      </c>
      <c r="X19" s="4">
        <v>2900</v>
      </c>
      <c r="Y19" s="5">
        <v>1900</v>
      </c>
      <c r="Z19">
        <f t="shared" si="4"/>
        <v>1.072072072072072</v>
      </c>
    </row>
    <row r="20" spans="2:26" ht="21" x14ac:dyDescent="0.35">
      <c r="B20" s="78"/>
      <c r="C20" s="6" t="s">
        <v>24</v>
      </c>
      <c r="D20" s="7">
        <f t="shared" ref="D20:E22" si="7">G20</f>
        <v>6000</v>
      </c>
      <c r="E20" s="15">
        <f t="shared" si="7"/>
        <v>3900</v>
      </c>
      <c r="F20" s="83"/>
      <c r="G20" s="10">
        <f t="shared" si="0"/>
        <v>6000</v>
      </c>
      <c r="H20" s="10">
        <f t="shared" si="1"/>
        <v>3900</v>
      </c>
      <c r="I20" s="14"/>
      <c r="J20" s="1">
        <f t="shared" si="2"/>
        <v>5940</v>
      </c>
      <c r="K20" s="2">
        <f t="shared" si="3"/>
        <v>3861</v>
      </c>
      <c r="L20" s="12"/>
      <c r="M20" s="42">
        <v>2970</v>
      </c>
      <c r="N20" s="71">
        <v>2750</v>
      </c>
      <c r="O20" s="67">
        <v>2400</v>
      </c>
      <c r="P20" s="65">
        <v>2100</v>
      </c>
      <c r="Q20" s="61">
        <v>1500</v>
      </c>
      <c r="R20" s="56">
        <v>1320</v>
      </c>
      <c r="S20" s="55">
        <v>1200</v>
      </c>
      <c r="T20" s="48">
        <v>990</v>
      </c>
      <c r="U20" s="52">
        <v>900</v>
      </c>
      <c r="V20" s="34">
        <v>937.5</v>
      </c>
      <c r="W20" s="4">
        <v>670</v>
      </c>
      <c r="X20" s="4">
        <v>1240</v>
      </c>
      <c r="Y20" s="5">
        <v>800</v>
      </c>
      <c r="Z20">
        <f t="shared" si="4"/>
        <v>1.08</v>
      </c>
    </row>
    <row r="21" spans="2:26" ht="21" x14ac:dyDescent="0.35">
      <c r="B21" s="78"/>
      <c r="C21" s="6" t="s">
        <v>23</v>
      </c>
      <c r="D21" s="7">
        <f t="shared" si="7"/>
        <v>3900</v>
      </c>
      <c r="E21" s="15">
        <f t="shared" si="7"/>
        <v>2600</v>
      </c>
      <c r="F21" s="83"/>
      <c r="G21" s="10">
        <f t="shared" si="0"/>
        <v>3900</v>
      </c>
      <c r="H21" s="10">
        <f t="shared" si="1"/>
        <v>2600</v>
      </c>
      <c r="I21" s="14"/>
      <c r="J21" s="1">
        <f t="shared" si="2"/>
        <v>3900</v>
      </c>
      <c r="K21" s="2">
        <f t="shared" si="3"/>
        <v>2535</v>
      </c>
      <c r="L21" s="12"/>
      <c r="M21" s="42">
        <v>1950</v>
      </c>
      <c r="N21" s="71">
        <v>1750</v>
      </c>
      <c r="O21" s="67">
        <v>1370</v>
      </c>
      <c r="P21" s="65">
        <v>1200</v>
      </c>
      <c r="Q21" s="61">
        <v>800</v>
      </c>
      <c r="R21" s="56">
        <v>720</v>
      </c>
      <c r="S21" s="55">
        <v>670</v>
      </c>
      <c r="T21" s="48">
        <v>590</v>
      </c>
      <c r="U21" s="52">
        <v>540</v>
      </c>
      <c r="V21" s="34">
        <v>575</v>
      </c>
      <c r="W21" s="4">
        <v>420</v>
      </c>
      <c r="X21" s="4">
        <v>760</v>
      </c>
      <c r="Y21" s="5">
        <v>500</v>
      </c>
      <c r="Z21">
        <f t="shared" si="4"/>
        <v>1.1142857142857143</v>
      </c>
    </row>
    <row r="22" spans="2:26" ht="21.75" thickBot="1" x14ac:dyDescent="0.4">
      <c r="B22" s="78"/>
      <c r="C22" s="22" t="s">
        <v>22</v>
      </c>
      <c r="D22" s="20">
        <f t="shared" si="7"/>
        <v>1500</v>
      </c>
      <c r="E22" s="21">
        <f t="shared" si="7"/>
        <v>1000</v>
      </c>
      <c r="F22" s="83"/>
      <c r="G22" s="10">
        <f t="shared" si="0"/>
        <v>1500</v>
      </c>
      <c r="H22" s="10">
        <f t="shared" si="1"/>
        <v>1000</v>
      </c>
      <c r="I22" s="14"/>
      <c r="J22" s="1">
        <f t="shared" si="2"/>
        <v>1500</v>
      </c>
      <c r="K22" s="2">
        <f t="shared" si="3"/>
        <v>975</v>
      </c>
      <c r="L22" s="12"/>
      <c r="M22" s="42">
        <v>750</v>
      </c>
      <c r="N22" s="71">
        <v>700</v>
      </c>
      <c r="O22" s="67">
        <v>650</v>
      </c>
      <c r="P22" s="65">
        <v>560</v>
      </c>
      <c r="Q22" s="61">
        <v>400</v>
      </c>
      <c r="R22" s="56">
        <v>360</v>
      </c>
      <c r="S22" s="55">
        <v>335</v>
      </c>
      <c r="T22" s="48">
        <v>310</v>
      </c>
      <c r="U22" s="52">
        <v>270</v>
      </c>
      <c r="V22" s="34">
        <v>287.5</v>
      </c>
      <c r="W22" s="4">
        <v>210</v>
      </c>
      <c r="X22" s="4">
        <v>380</v>
      </c>
      <c r="Y22" s="5">
        <v>250</v>
      </c>
      <c r="Z22">
        <f t="shared" si="4"/>
        <v>1.0714285714285714</v>
      </c>
    </row>
    <row r="23" spans="2:26" ht="21.75" thickBot="1" x14ac:dyDescent="0.4">
      <c r="B23" s="78"/>
      <c r="C23" s="33" t="s">
        <v>2</v>
      </c>
      <c r="D23" s="28"/>
      <c r="E23" s="32"/>
      <c r="F23" s="83"/>
      <c r="G23" s="10">
        <f t="shared" si="0"/>
        <v>0</v>
      </c>
      <c r="H23" s="10">
        <f t="shared" si="1"/>
        <v>0</v>
      </c>
      <c r="I23" s="14"/>
      <c r="J23" s="1">
        <f t="shared" si="2"/>
        <v>0</v>
      </c>
      <c r="K23" s="2">
        <f t="shared" si="3"/>
        <v>0</v>
      </c>
      <c r="L23" s="12"/>
      <c r="M23" s="42"/>
      <c r="N23" s="71"/>
      <c r="O23" s="67"/>
      <c r="P23" s="65"/>
      <c r="Q23" s="61"/>
      <c r="R23" s="48"/>
      <c r="S23" s="48"/>
      <c r="T23" s="48"/>
      <c r="U23" s="52"/>
      <c r="V23" s="34">
        <v>0</v>
      </c>
      <c r="W23" s="4"/>
      <c r="X23" s="4"/>
      <c r="Y23" s="5"/>
      <c r="Z23" t="e">
        <f t="shared" si="4"/>
        <v>#DIV/0!</v>
      </c>
    </row>
    <row r="24" spans="2:26" ht="21" x14ac:dyDescent="0.35">
      <c r="B24" s="78"/>
      <c r="C24" s="76" t="s">
        <v>21</v>
      </c>
      <c r="D24" s="17">
        <f>G24</f>
        <v>11900</v>
      </c>
      <c r="E24" s="18">
        <f>H24</f>
        <v>7800</v>
      </c>
      <c r="F24" s="83"/>
      <c r="G24" s="10">
        <f t="shared" si="0"/>
        <v>11900</v>
      </c>
      <c r="H24" s="10">
        <f t="shared" si="1"/>
        <v>7800</v>
      </c>
      <c r="I24" s="14"/>
      <c r="J24" s="1">
        <f t="shared" si="2"/>
        <v>11900</v>
      </c>
      <c r="K24" s="2">
        <f t="shared" si="3"/>
        <v>7735</v>
      </c>
      <c r="L24" s="12"/>
      <c r="M24" s="42">
        <v>5950</v>
      </c>
      <c r="N24" s="71">
        <v>5550</v>
      </c>
      <c r="O24" s="67">
        <v>4990</v>
      </c>
      <c r="P24" s="65">
        <v>4500</v>
      </c>
      <c r="Q24" s="61">
        <v>3200</v>
      </c>
      <c r="R24" s="56">
        <v>2950</v>
      </c>
      <c r="S24" s="55">
        <v>2650</v>
      </c>
      <c r="T24" s="48">
        <v>2350</v>
      </c>
      <c r="U24" s="52">
        <v>2100</v>
      </c>
      <c r="V24" s="34">
        <v>2187.5</v>
      </c>
      <c r="W24" s="4">
        <v>1550</v>
      </c>
      <c r="X24" s="4">
        <v>2900</v>
      </c>
      <c r="Y24" s="5">
        <v>1900</v>
      </c>
      <c r="Z24">
        <f t="shared" si="4"/>
        <v>1.072072072072072</v>
      </c>
    </row>
    <row r="25" spans="2:26" ht="21" x14ac:dyDescent="0.35">
      <c r="B25" s="78"/>
      <c r="C25" s="6" t="s">
        <v>20</v>
      </c>
      <c r="D25" s="7">
        <f t="shared" ref="D25:E27" si="8">G25</f>
        <v>6000</v>
      </c>
      <c r="E25" s="15">
        <f t="shared" si="8"/>
        <v>3900</v>
      </c>
      <c r="F25" s="83"/>
      <c r="G25" s="10">
        <f t="shared" si="0"/>
        <v>6000</v>
      </c>
      <c r="H25" s="10">
        <f t="shared" si="1"/>
        <v>3900</v>
      </c>
      <c r="I25" s="14"/>
      <c r="J25" s="1">
        <f t="shared" si="2"/>
        <v>5940</v>
      </c>
      <c r="K25" s="2">
        <f t="shared" si="3"/>
        <v>3861</v>
      </c>
      <c r="L25" s="12"/>
      <c r="M25" s="42">
        <v>2970</v>
      </c>
      <c r="N25" s="71">
        <v>2750</v>
      </c>
      <c r="O25" s="67">
        <v>2400</v>
      </c>
      <c r="P25" s="65">
        <v>2100</v>
      </c>
      <c r="Q25" s="61">
        <v>1500</v>
      </c>
      <c r="R25" s="56">
        <v>1320</v>
      </c>
      <c r="S25" s="55">
        <v>1200</v>
      </c>
      <c r="T25" s="48">
        <v>990</v>
      </c>
      <c r="U25" s="52">
        <v>900</v>
      </c>
      <c r="V25" s="34">
        <v>937.5</v>
      </c>
      <c r="W25" s="4">
        <v>670</v>
      </c>
      <c r="X25" s="4">
        <v>1240</v>
      </c>
      <c r="Y25" s="5">
        <v>800</v>
      </c>
      <c r="Z25">
        <f t="shared" si="4"/>
        <v>1.08</v>
      </c>
    </row>
    <row r="26" spans="2:26" ht="21" x14ac:dyDescent="0.4">
      <c r="B26" s="78"/>
      <c r="C26" s="6" t="s">
        <v>19</v>
      </c>
      <c r="D26" s="7">
        <f t="shared" si="8"/>
        <v>3900</v>
      </c>
      <c r="E26" s="15">
        <f t="shared" si="8"/>
        <v>2600</v>
      </c>
      <c r="F26" s="83"/>
      <c r="G26" s="10">
        <f t="shared" si="0"/>
        <v>3900</v>
      </c>
      <c r="H26" s="10">
        <f t="shared" si="1"/>
        <v>2600</v>
      </c>
      <c r="I26" s="14"/>
      <c r="J26" s="1">
        <f t="shared" si="2"/>
        <v>3900</v>
      </c>
      <c r="K26" s="2">
        <f t="shared" si="3"/>
        <v>2535</v>
      </c>
      <c r="L26" s="12"/>
      <c r="M26" s="42">
        <v>1950</v>
      </c>
      <c r="N26" s="71">
        <v>1750</v>
      </c>
      <c r="O26" s="67">
        <v>1370</v>
      </c>
      <c r="P26" s="65">
        <v>1200</v>
      </c>
      <c r="Q26" s="61">
        <v>800</v>
      </c>
      <c r="R26" s="56">
        <v>720</v>
      </c>
      <c r="S26" s="55">
        <v>670</v>
      </c>
      <c r="T26" s="48">
        <v>590</v>
      </c>
      <c r="U26" s="52">
        <v>540</v>
      </c>
      <c r="V26" s="34">
        <v>575</v>
      </c>
      <c r="W26" s="4">
        <v>420</v>
      </c>
      <c r="X26" s="4">
        <v>760</v>
      </c>
      <c r="Y26" s="5">
        <v>500</v>
      </c>
      <c r="Z26">
        <f t="shared" si="4"/>
        <v>1.1142857142857143</v>
      </c>
    </row>
    <row r="27" spans="2:26" ht="21.6" thickBot="1" x14ac:dyDescent="0.45">
      <c r="B27" s="78"/>
      <c r="C27" s="19" t="s">
        <v>18</v>
      </c>
      <c r="D27" s="20">
        <f t="shared" si="8"/>
        <v>1500</v>
      </c>
      <c r="E27" s="21">
        <f t="shared" si="8"/>
        <v>1000</v>
      </c>
      <c r="F27" s="83"/>
      <c r="G27" s="10">
        <f t="shared" si="0"/>
        <v>1500</v>
      </c>
      <c r="H27" s="10">
        <f t="shared" si="1"/>
        <v>1000</v>
      </c>
      <c r="I27" s="14"/>
      <c r="J27" s="1">
        <f t="shared" si="2"/>
        <v>1500</v>
      </c>
      <c r="K27" s="2">
        <f t="shared" si="3"/>
        <v>975</v>
      </c>
      <c r="L27" s="12"/>
      <c r="M27" s="42">
        <v>750</v>
      </c>
      <c r="N27" s="71">
        <v>700</v>
      </c>
      <c r="O27" s="67">
        <v>650</v>
      </c>
      <c r="P27" s="65">
        <v>560</v>
      </c>
      <c r="Q27" s="61">
        <v>400</v>
      </c>
      <c r="R27" s="56">
        <v>360</v>
      </c>
      <c r="S27" s="55">
        <v>335</v>
      </c>
      <c r="T27" s="48">
        <v>310</v>
      </c>
      <c r="U27" s="52">
        <v>270</v>
      </c>
      <c r="V27" s="34">
        <v>287.5</v>
      </c>
      <c r="W27" s="4">
        <v>210</v>
      </c>
      <c r="X27" s="4">
        <v>380</v>
      </c>
      <c r="Y27" s="5">
        <v>250</v>
      </c>
      <c r="Z27">
        <f t="shared" si="4"/>
        <v>1.0714285714285714</v>
      </c>
    </row>
    <row r="28" spans="2:26" ht="21.6" thickBot="1" x14ac:dyDescent="0.45">
      <c r="B28" s="78"/>
      <c r="C28" s="33" t="s">
        <v>12</v>
      </c>
      <c r="D28" s="28"/>
      <c r="E28" s="32"/>
      <c r="F28" s="83"/>
      <c r="G28" s="10">
        <f t="shared" si="0"/>
        <v>0</v>
      </c>
      <c r="H28" s="10">
        <f t="shared" si="1"/>
        <v>0</v>
      </c>
      <c r="I28" s="14"/>
      <c r="J28" s="1"/>
      <c r="K28" s="2"/>
      <c r="L28" s="12"/>
      <c r="M28" s="42"/>
      <c r="N28" s="71"/>
      <c r="O28" s="67"/>
      <c r="P28" s="65"/>
      <c r="Q28" s="61"/>
      <c r="R28" s="48"/>
      <c r="S28" s="48"/>
      <c r="T28" s="48"/>
      <c r="U28" s="52"/>
      <c r="V28" s="34">
        <v>0</v>
      </c>
      <c r="W28" s="4"/>
      <c r="X28" s="4"/>
      <c r="Y28" s="5"/>
      <c r="Z28" t="e">
        <f t="shared" si="4"/>
        <v>#DIV/0!</v>
      </c>
    </row>
    <row r="29" spans="2:26" ht="21.6" thickBot="1" x14ac:dyDescent="0.45">
      <c r="B29" s="78"/>
      <c r="C29" s="77" t="s">
        <v>17</v>
      </c>
      <c r="D29" s="30">
        <f>G29</f>
        <v>8000</v>
      </c>
      <c r="E29" s="31">
        <f>H29</f>
        <v>5200</v>
      </c>
      <c r="F29" s="83"/>
      <c r="G29" s="10">
        <f t="shared" si="0"/>
        <v>8000</v>
      </c>
      <c r="H29" s="10">
        <f t="shared" si="1"/>
        <v>5200</v>
      </c>
      <c r="I29" s="14"/>
      <c r="J29" s="1">
        <f t="shared" si="2"/>
        <v>7990</v>
      </c>
      <c r="K29" s="2">
        <f t="shared" si="3"/>
        <v>5193.5</v>
      </c>
      <c r="L29" s="12"/>
      <c r="M29" s="42">
        <v>3995</v>
      </c>
      <c r="N29" s="71">
        <v>3600</v>
      </c>
      <c r="O29" s="67">
        <v>3100</v>
      </c>
      <c r="P29" s="65">
        <v>2700</v>
      </c>
      <c r="Q29" s="61">
        <v>1900</v>
      </c>
      <c r="R29" s="56">
        <v>1700</v>
      </c>
      <c r="S29" s="55">
        <v>1600</v>
      </c>
      <c r="T29" s="48">
        <v>1420</v>
      </c>
      <c r="U29" s="52">
        <v>1270</v>
      </c>
      <c r="V29" s="34">
        <v>1375</v>
      </c>
      <c r="W29" s="4">
        <v>1050</v>
      </c>
      <c r="X29" s="4">
        <v>1900</v>
      </c>
      <c r="Y29" s="5">
        <v>1240</v>
      </c>
      <c r="Z29">
        <f t="shared" si="4"/>
        <v>1.1097222222222223</v>
      </c>
    </row>
    <row r="30" spans="2:26" ht="21.6" thickBot="1" x14ac:dyDescent="0.45">
      <c r="B30" s="78"/>
      <c r="C30" s="33" t="s">
        <v>11</v>
      </c>
      <c r="D30" s="28"/>
      <c r="E30" s="32"/>
      <c r="F30" s="83"/>
      <c r="G30" s="10">
        <f t="shared" si="0"/>
        <v>0</v>
      </c>
      <c r="H30" s="10">
        <f t="shared" si="1"/>
        <v>0</v>
      </c>
      <c r="I30" s="14"/>
      <c r="J30" s="1"/>
      <c r="K30" s="2"/>
      <c r="L30" s="12"/>
      <c r="M30" s="42"/>
      <c r="N30" s="71"/>
      <c r="O30" s="67"/>
      <c r="P30" s="65"/>
      <c r="Q30" s="61"/>
      <c r="R30" s="48"/>
      <c r="S30" s="48"/>
      <c r="T30" s="48"/>
      <c r="U30" s="52">
        <v>0</v>
      </c>
      <c r="V30" s="34">
        <v>0</v>
      </c>
      <c r="W30" s="4"/>
      <c r="X30" s="4"/>
      <c r="Y30" s="5"/>
      <c r="Z30" t="e">
        <f t="shared" si="4"/>
        <v>#DIV/0!</v>
      </c>
    </row>
    <row r="31" spans="2:26" ht="21" x14ac:dyDescent="0.4">
      <c r="B31" s="78"/>
      <c r="C31" s="76" t="s">
        <v>16</v>
      </c>
      <c r="D31" s="17">
        <f>G31</f>
        <v>26900</v>
      </c>
      <c r="E31" s="18">
        <f>H31</f>
        <v>17500</v>
      </c>
      <c r="F31" s="83"/>
      <c r="G31" s="10">
        <f t="shared" si="0"/>
        <v>26900</v>
      </c>
      <c r="H31" s="10">
        <f t="shared" si="1"/>
        <v>17500</v>
      </c>
      <c r="I31" s="14"/>
      <c r="J31" s="1">
        <f t="shared" si="2"/>
        <v>26900</v>
      </c>
      <c r="K31" s="2">
        <f t="shared" si="3"/>
        <v>17485</v>
      </c>
      <c r="L31" s="12"/>
      <c r="M31" s="42">
        <v>13450</v>
      </c>
      <c r="N31" s="71">
        <v>11000</v>
      </c>
      <c r="O31" s="67">
        <v>10350</v>
      </c>
      <c r="P31" s="65">
        <v>9000</v>
      </c>
      <c r="Q31" s="61">
        <v>6400</v>
      </c>
      <c r="R31" s="56">
        <v>5650</v>
      </c>
      <c r="S31" s="55">
        <v>5500</v>
      </c>
      <c r="T31" s="48">
        <v>5000</v>
      </c>
      <c r="U31" s="52">
        <v>4450</v>
      </c>
      <c r="V31" s="34">
        <v>4750</v>
      </c>
      <c r="W31" s="4">
        <v>3350</v>
      </c>
      <c r="X31" s="4">
        <v>520</v>
      </c>
      <c r="Y31" s="5">
        <v>340</v>
      </c>
      <c r="Z31">
        <f t="shared" si="4"/>
        <v>1.2227272727272727</v>
      </c>
    </row>
    <row r="32" spans="2:26" ht="21" x14ac:dyDescent="0.4">
      <c r="B32" s="78"/>
      <c r="C32" s="6" t="s">
        <v>6</v>
      </c>
      <c r="D32" s="7">
        <f t="shared" ref="D32:E33" si="9">G32</f>
        <v>10800</v>
      </c>
      <c r="E32" s="15">
        <f t="shared" si="9"/>
        <v>7100</v>
      </c>
      <c r="F32" s="83"/>
      <c r="G32" s="10">
        <f t="shared" si="0"/>
        <v>10800</v>
      </c>
      <c r="H32" s="10">
        <f t="shared" si="1"/>
        <v>7100</v>
      </c>
      <c r="I32" s="14"/>
      <c r="J32" s="1">
        <f t="shared" si="2"/>
        <v>10800</v>
      </c>
      <c r="K32" s="2">
        <f t="shared" si="3"/>
        <v>7020</v>
      </c>
      <c r="L32" s="12"/>
      <c r="M32" s="42">
        <v>5400</v>
      </c>
      <c r="N32" s="71">
        <v>4650</v>
      </c>
      <c r="O32" s="67">
        <v>4650</v>
      </c>
      <c r="P32" s="65">
        <v>4100</v>
      </c>
      <c r="Q32" s="61">
        <v>3100</v>
      </c>
      <c r="R32" s="56">
        <v>2700</v>
      </c>
      <c r="S32" s="55">
        <v>2500</v>
      </c>
      <c r="T32" s="48">
        <v>2000</v>
      </c>
      <c r="U32" s="52">
        <v>1800</v>
      </c>
      <c r="V32" s="34">
        <v>1875</v>
      </c>
      <c r="W32" s="4">
        <v>1450</v>
      </c>
      <c r="X32" s="4">
        <v>520</v>
      </c>
      <c r="Y32" s="5">
        <v>340</v>
      </c>
      <c r="Z32">
        <f t="shared" si="4"/>
        <v>1.1612903225806452</v>
      </c>
    </row>
    <row r="33" spans="1:26" ht="21.6" thickBot="1" x14ac:dyDescent="0.45">
      <c r="B33" s="78"/>
      <c r="C33" s="19" t="s">
        <v>7</v>
      </c>
      <c r="D33" s="20">
        <f t="shared" si="9"/>
        <v>2000</v>
      </c>
      <c r="E33" s="21">
        <f t="shared" si="9"/>
        <v>1300</v>
      </c>
      <c r="F33" s="83"/>
      <c r="G33" s="10">
        <f t="shared" si="0"/>
        <v>2000</v>
      </c>
      <c r="H33" s="10">
        <f t="shared" si="1"/>
        <v>1300</v>
      </c>
      <c r="I33" s="14"/>
      <c r="J33" s="1">
        <f t="shared" si="2"/>
        <v>1980</v>
      </c>
      <c r="K33" s="2">
        <f t="shared" si="3"/>
        <v>1287</v>
      </c>
      <c r="L33" s="12"/>
      <c r="M33" s="42">
        <v>990</v>
      </c>
      <c r="N33" s="71">
        <v>920</v>
      </c>
      <c r="O33" s="67">
        <v>850</v>
      </c>
      <c r="P33" s="65">
        <v>730</v>
      </c>
      <c r="Q33" s="61">
        <v>500</v>
      </c>
      <c r="R33" s="56">
        <v>470</v>
      </c>
      <c r="S33" s="55">
        <v>440</v>
      </c>
      <c r="T33" s="48">
        <v>400</v>
      </c>
      <c r="U33" s="52">
        <v>360</v>
      </c>
      <c r="V33" s="34">
        <v>387.5</v>
      </c>
      <c r="W33" s="4">
        <v>290</v>
      </c>
      <c r="X33" s="4">
        <v>520</v>
      </c>
      <c r="Y33" s="5">
        <v>340</v>
      </c>
      <c r="Z33">
        <f t="shared" si="4"/>
        <v>1.076086956521739</v>
      </c>
    </row>
    <row r="34" spans="1:26" ht="21.6" thickBot="1" x14ac:dyDescent="0.45">
      <c r="A34" s="78" t="s">
        <v>42</v>
      </c>
      <c r="B34" s="78"/>
      <c r="C34" s="33" t="s">
        <v>10</v>
      </c>
      <c r="D34" s="28"/>
      <c r="E34" s="32"/>
      <c r="F34" s="83"/>
      <c r="G34" s="10">
        <f t="shared" si="0"/>
        <v>0</v>
      </c>
      <c r="H34" s="10">
        <f t="shared" si="1"/>
        <v>0</v>
      </c>
      <c r="I34" s="14"/>
      <c r="J34" s="1"/>
      <c r="K34" s="2"/>
      <c r="L34" s="12"/>
      <c r="M34" s="42"/>
      <c r="N34" s="71"/>
      <c r="O34" s="67"/>
      <c r="P34" s="65"/>
      <c r="Q34" s="61"/>
      <c r="R34" s="48"/>
      <c r="S34" s="48"/>
      <c r="T34" s="48"/>
      <c r="U34" s="52">
        <v>0</v>
      </c>
      <c r="V34" s="34">
        <v>0</v>
      </c>
      <c r="W34" s="4"/>
      <c r="X34" s="4"/>
      <c r="Y34" s="5"/>
      <c r="Z34" t="e">
        <f t="shared" si="4"/>
        <v>#DIV/0!</v>
      </c>
    </row>
    <row r="35" spans="1:26" ht="21" x14ac:dyDescent="0.4">
      <c r="A35" s="78"/>
      <c r="B35" s="78"/>
      <c r="C35" s="76" t="s">
        <v>40</v>
      </c>
      <c r="D35" s="17">
        <f>G35</f>
        <v>13000</v>
      </c>
      <c r="E35" s="18">
        <f>H35</f>
        <v>8500</v>
      </c>
      <c r="F35" s="83"/>
      <c r="G35" s="10">
        <f t="shared" si="0"/>
        <v>13000</v>
      </c>
      <c r="H35" s="10">
        <f t="shared" si="1"/>
        <v>8500</v>
      </c>
      <c r="I35" s="14"/>
      <c r="J35" s="1">
        <f t="shared" ref="J35:J36" si="10">M35*2</f>
        <v>13000</v>
      </c>
      <c r="K35" s="2">
        <f t="shared" ref="K35:K36" si="11">M35*1.3</f>
        <v>8450</v>
      </c>
      <c r="L35" s="12"/>
      <c r="M35" s="42">
        <v>6500</v>
      </c>
      <c r="N35" s="71">
        <v>6500</v>
      </c>
      <c r="O35" s="67">
        <v>5500</v>
      </c>
      <c r="P35" s="65">
        <v>4950</v>
      </c>
      <c r="Q35" s="61">
        <v>4650</v>
      </c>
      <c r="R35" s="56">
        <v>4200</v>
      </c>
      <c r="S35" s="55"/>
      <c r="T35" s="48"/>
      <c r="U35" s="52"/>
      <c r="V35" s="34"/>
      <c r="W35" s="4"/>
      <c r="X35" s="4"/>
      <c r="Y35" s="5"/>
      <c r="Z35">
        <f t="shared" si="4"/>
        <v>1</v>
      </c>
    </row>
    <row r="36" spans="1:26" ht="21.6" thickBot="1" x14ac:dyDescent="0.45">
      <c r="A36" s="78"/>
      <c r="B36" s="78"/>
      <c r="C36" s="19" t="s">
        <v>39</v>
      </c>
      <c r="D36" s="20">
        <f t="shared" ref="D36:E36" si="12">G36</f>
        <v>3000</v>
      </c>
      <c r="E36" s="21">
        <f t="shared" si="12"/>
        <v>2000</v>
      </c>
      <c r="F36" s="83"/>
      <c r="G36" s="10">
        <f t="shared" si="0"/>
        <v>3000</v>
      </c>
      <c r="H36" s="10">
        <f t="shared" si="1"/>
        <v>2000</v>
      </c>
      <c r="I36" s="14"/>
      <c r="J36" s="1">
        <f t="shared" si="10"/>
        <v>3000</v>
      </c>
      <c r="K36" s="2">
        <f t="shared" si="11"/>
        <v>1950</v>
      </c>
      <c r="L36" s="12"/>
      <c r="M36" s="42">
        <v>1500</v>
      </c>
      <c r="N36" s="71">
        <v>1500</v>
      </c>
      <c r="O36" s="67">
        <v>1250</v>
      </c>
      <c r="P36" s="65">
        <v>1100</v>
      </c>
      <c r="Q36" s="61">
        <v>780</v>
      </c>
      <c r="R36" s="56">
        <v>710</v>
      </c>
      <c r="S36" s="55"/>
      <c r="T36" s="48"/>
      <c r="U36" s="52"/>
      <c r="V36" s="34"/>
      <c r="W36" s="4"/>
      <c r="X36" s="4"/>
      <c r="Y36" s="5"/>
      <c r="Z36">
        <f t="shared" si="4"/>
        <v>1</v>
      </c>
    </row>
    <row r="37" spans="1:26" ht="21.6" thickBot="1" x14ac:dyDescent="0.45">
      <c r="A37" s="78" t="s">
        <v>43</v>
      </c>
      <c r="B37" s="78"/>
      <c r="C37" s="33" t="s">
        <v>8</v>
      </c>
      <c r="D37" s="28"/>
      <c r="E37" s="32"/>
      <c r="F37" s="83"/>
      <c r="G37" s="10">
        <f t="shared" si="0"/>
        <v>0</v>
      </c>
      <c r="H37" s="10">
        <f t="shared" si="1"/>
        <v>0</v>
      </c>
      <c r="I37" s="14"/>
      <c r="J37" s="1"/>
      <c r="K37" s="2"/>
      <c r="L37" s="12"/>
      <c r="M37" s="42"/>
      <c r="N37" s="71"/>
      <c r="O37" s="67"/>
      <c r="P37" s="65"/>
      <c r="Q37" s="61"/>
      <c r="R37" s="48"/>
      <c r="S37" s="48"/>
      <c r="T37" s="48"/>
      <c r="U37" s="52">
        <v>0</v>
      </c>
      <c r="V37" s="34">
        <v>0</v>
      </c>
      <c r="W37" s="4"/>
      <c r="X37" s="4"/>
      <c r="Y37" s="5"/>
      <c r="Z37" t="e">
        <f t="shared" si="4"/>
        <v>#DIV/0!</v>
      </c>
    </row>
    <row r="38" spans="1:26" ht="21" x14ac:dyDescent="0.4">
      <c r="B38" s="78"/>
      <c r="C38" s="76" t="s">
        <v>44</v>
      </c>
      <c r="D38" s="17">
        <f>G38</f>
        <v>24900</v>
      </c>
      <c r="E38" s="18">
        <f>H38</f>
        <v>16200</v>
      </c>
      <c r="F38" s="83"/>
      <c r="G38" s="10">
        <f t="shared" si="0"/>
        <v>24900</v>
      </c>
      <c r="H38" s="10">
        <f t="shared" si="1"/>
        <v>16200</v>
      </c>
      <c r="I38" s="14"/>
      <c r="J38" s="1">
        <f t="shared" ref="J38:J40" si="13">M38*2</f>
        <v>24900</v>
      </c>
      <c r="K38" s="2">
        <f t="shared" ref="K38:K40" si="14">M38*1.3</f>
        <v>16185</v>
      </c>
      <c r="L38" s="12"/>
      <c r="M38" s="42">
        <v>12450</v>
      </c>
      <c r="N38" s="71">
        <v>10350</v>
      </c>
      <c r="O38" s="67">
        <v>9600</v>
      </c>
      <c r="P38" s="65">
        <v>8000</v>
      </c>
      <c r="Q38" s="61">
        <v>6000</v>
      </c>
      <c r="R38" s="56"/>
      <c r="S38" s="55"/>
      <c r="T38" s="48"/>
      <c r="U38" s="52"/>
      <c r="V38" s="34"/>
      <c r="W38" s="4"/>
      <c r="X38" s="4"/>
      <c r="Y38" s="5"/>
      <c r="Z38">
        <f t="shared" si="4"/>
        <v>1.2028985507246377</v>
      </c>
    </row>
    <row r="39" spans="1:26" ht="21" x14ac:dyDescent="0.4">
      <c r="B39" s="78"/>
      <c r="C39" s="6" t="s">
        <v>45</v>
      </c>
      <c r="D39" s="7">
        <f t="shared" ref="D39:E40" si="15">G39</f>
        <v>7900</v>
      </c>
      <c r="E39" s="15">
        <f t="shared" si="15"/>
        <v>5200</v>
      </c>
      <c r="F39" s="83"/>
      <c r="G39" s="10">
        <f t="shared" si="0"/>
        <v>7900</v>
      </c>
      <c r="H39" s="10">
        <f t="shared" si="1"/>
        <v>5200</v>
      </c>
      <c r="I39" s="14"/>
      <c r="J39" s="1">
        <f t="shared" si="13"/>
        <v>7900</v>
      </c>
      <c r="K39" s="2">
        <f t="shared" si="14"/>
        <v>5135</v>
      </c>
      <c r="L39" s="12"/>
      <c r="M39" s="42">
        <v>3950</v>
      </c>
      <c r="N39" s="71">
        <v>3850</v>
      </c>
      <c r="O39" s="67">
        <v>3600</v>
      </c>
      <c r="P39" s="65">
        <v>3200</v>
      </c>
      <c r="Q39" s="61">
        <v>2350</v>
      </c>
      <c r="R39" s="56"/>
      <c r="S39" s="55"/>
      <c r="T39" s="48"/>
      <c r="U39" s="52"/>
      <c r="V39" s="34"/>
      <c r="W39" s="4"/>
      <c r="X39" s="4"/>
      <c r="Y39" s="5"/>
      <c r="Z39">
        <f t="shared" si="4"/>
        <v>1.025974025974026</v>
      </c>
    </row>
    <row r="40" spans="1:26" ht="21" x14ac:dyDescent="0.4">
      <c r="B40" s="78"/>
      <c r="C40" s="6" t="s">
        <v>46</v>
      </c>
      <c r="D40" s="7">
        <f t="shared" si="15"/>
        <v>1700</v>
      </c>
      <c r="E40" s="15">
        <f t="shared" si="15"/>
        <v>1200</v>
      </c>
      <c r="F40" s="83"/>
      <c r="G40" s="10">
        <f t="shared" si="0"/>
        <v>1700</v>
      </c>
      <c r="H40" s="10">
        <f t="shared" si="1"/>
        <v>1200</v>
      </c>
      <c r="I40" s="14"/>
      <c r="J40" s="1">
        <f t="shared" si="13"/>
        <v>1700</v>
      </c>
      <c r="K40" s="2">
        <f t="shared" si="14"/>
        <v>1105</v>
      </c>
      <c r="L40" s="12"/>
      <c r="M40" s="42">
        <v>850</v>
      </c>
      <c r="N40" s="71">
        <v>750</v>
      </c>
      <c r="O40" s="67">
        <v>690</v>
      </c>
      <c r="P40" s="65">
        <v>620</v>
      </c>
      <c r="Q40" s="61">
        <v>420</v>
      </c>
      <c r="R40" s="56"/>
      <c r="S40" s="55"/>
      <c r="T40" s="48"/>
      <c r="U40" s="52"/>
      <c r="V40" s="34"/>
      <c r="W40" s="4"/>
      <c r="X40" s="4"/>
      <c r="Y40" s="5"/>
      <c r="Z40">
        <f t="shared" si="4"/>
        <v>1.1333333333333333</v>
      </c>
    </row>
    <row r="41" spans="1:26" ht="9.9" customHeight="1" x14ac:dyDescent="0.3">
      <c r="B41" s="78"/>
      <c r="C41" s="78"/>
      <c r="D41" s="78"/>
      <c r="E41" s="79"/>
      <c r="F41" s="78"/>
    </row>
  </sheetData>
  <mergeCells count="1">
    <mergeCell ref="C3:E3"/>
  </mergeCells>
  <printOptions horizontalCentered="1" verticalCentered="1"/>
  <pageMargins left="0.51181102362204722" right="0.51181102362204722" top="0.55118110236220474" bottom="0.55118110236220474" header="0.19685039370078741" footer="0.19685039370078741"/>
  <pageSetup paperSize="9" scale="92" fitToWidth="0" orientation="portrait" r:id="rId1"/>
  <headerFooter>
    <oddHeader>&amp;LSUSTRATOS&amp;R"El Origen"</oddHeader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  <pageSetUpPr fitToPage="1"/>
  </sheetPr>
  <dimension ref="A2:AA41"/>
  <sheetViews>
    <sheetView tabSelected="1" topLeftCell="B22" workbookViewId="0">
      <selection activeCell="B33" sqref="B33"/>
    </sheetView>
  </sheetViews>
  <sheetFormatPr baseColWidth="10" defaultRowHeight="14.4" x14ac:dyDescent="0.3"/>
  <cols>
    <col min="1" max="1" width="17.44140625" customWidth="1"/>
    <col min="2" max="2" width="1.5546875" customWidth="1"/>
    <col min="3" max="3" width="59.33203125" customWidth="1"/>
    <col min="4" max="4" width="12.6640625" customWidth="1"/>
    <col min="5" max="5" width="12.6640625" style="39" customWidth="1"/>
    <col min="6" max="6" width="1.5546875" customWidth="1"/>
    <col min="7" max="8" width="11.5546875" hidden="1" customWidth="1"/>
    <col min="9" max="9" width="2.44140625" hidden="1" customWidth="1"/>
    <col min="10" max="11" width="11.5546875" hidden="1" customWidth="1"/>
    <col min="12" max="12" width="1.33203125" hidden="1" customWidth="1"/>
    <col min="13" max="14" width="11.44140625" style="44" customWidth="1"/>
    <col min="15" max="15" width="11.44140625" style="62" hidden="1" customWidth="1"/>
    <col min="16" max="16" width="11.44140625" style="68" hidden="1" customWidth="1"/>
    <col min="17" max="17" width="11.44140625" style="62" hidden="1" customWidth="1"/>
    <col min="18" max="18" width="11.44140625" style="58" hidden="1" customWidth="1"/>
    <col min="19" max="21" width="11.44140625" style="49" hidden="1" customWidth="1"/>
    <col min="22" max="22" width="11.44140625" style="46" hidden="1" customWidth="1"/>
    <col min="23" max="23" width="11.44140625" style="35" hidden="1" customWidth="1"/>
    <col min="24" max="26" width="11.44140625" hidden="1" customWidth="1"/>
    <col min="27" max="27" width="11.44140625" style="87" customWidth="1"/>
    <col min="28" max="31" width="11.5546875" customWidth="1"/>
  </cols>
  <sheetData>
    <row r="2" spans="2:27" ht="9.9" customHeight="1" thickBot="1" x14ac:dyDescent="0.35">
      <c r="B2" s="78"/>
      <c r="C2" s="78"/>
      <c r="D2" s="78"/>
      <c r="E2" s="79"/>
      <c r="F2" s="78"/>
      <c r="M2" s="44" t="s">
        <v>58</v>
      </c>
      <c r="N2" s="44" t="s">
        <v>53</v>
      </c>
      <c r="O2" s="62" t="s">
        <v>50</v>
      </c>
    </row>
    <row r="3" spans="2:27" ht="25.8" thickBot="1" x14ac:dyDescent="0.65">
      <c r="B3" s="78"/>
      <c r="C3" s="84" t="s">
        <v>9</v>
      </c>
      <c r="D3" s="85"/>
      <c r="E3" s="86"/>
      <c r="F3" s="83"/>
      <c r="G3" s="24" t="s">
        <v>56</v>
      </c>
      <c r="H3" s="25"/>
      <c r="I3" s="26"/>
      <c r="J3" s="1">
        <v>2</v>
      </c>
      <c r="K3" s="2">
        <v>1.3</v>
      </c>
      <c r="M3" s="43" t="s">
        <v>59</v>
      </c>
      <c r="N3" s="43" t="s">
        <v>54</v>
      </c>
      <c r="O3" s="69" t="s">
        <v>49</v>
      </c>
      <c r="P3" s="66" t="s">
        <v>48</v>
      </c>
      <c r="Q3" s="63" t="s">
        <v>47</v>
      </c>
      <c r="R3" s="59" t="s">
        <v>41</v>
      </c>
      <c r="S3" s="57" t="s">
        <v>38</v>
      </c>
      <c r="T3" s="54" t="s">
        <v>37</v>
      </c>
      <c r="U3" s="47" t="s">
        <v>36</v>
      </c>
      <c r="V3" s="50" t="s">
        <v>35</v>
      </c>
      <c r="W3" s="36" t="s">
        <v>15</v>
      </c>
      <c r="X3" s="27" t="s">
        <v>14</v>
      </c>
    </row>
    <row r="4" spans="2:27" ht="9.9" customHeight="1" thickBot="1" x14ac:dyDescent="0.65">
      <c r="B4" s="78"/>
      <c r="C4" s="80"/>
      <c r="D4" s="81"/>
      <c r="E4" s="82"/>
      <c r="F4" s="83"/>
      <c r="G4" s="72"/>
      <c r="H4" s="73"/>
      <c r="I4" s="13"/>
      <c r="J4" s="14"/>
      <c r="K4" s="45"/>
      <c r="L4" s="12"/>
      <c r="M4" s="43"/>
      <c r="N4" s="43"/>
      <c r="O4" s="69"/>
      <c r="P4" s="66"/>
      <c r="Q4" s="63"/>
      <c r="R4" s="59"/>
      <c r="S4" s="47"/>
      <c r="T4" s="47"/>
      <c r="U4" s="47"/>
      <c r="V4" s="50"/>
      <c r="W4" s="37">
        <v>45155</v>
      </c>
      <c r="X4" s="27"/>
    </row>
    <row r="5" spans="2:27" ht="21.6" thickBot="1" x14ac:dyDescent="0.4">
      <c r="B5" s="78"/>
      <c r="C5" s="33" t="s">
        <v>0</v>
      </c>
      <c r="D5" s="28"/>
      <c r="E5" s="32"/>
      <c r="F5" s="83"/>
      <c r="G5" s="8" t="s">
        <v>57</v>
      </c>
      <c r="H5" s="9" t="s">
        <v>55</v>
      </c>
      <c r="I5" s="14"/>
      <c r="J5" s="1"/>
      <c r="K5" s="2"/>
      <c r="L5" s="12"/>
      <c r="M5" s="88"/>
      <c r="N5" s="75"/>
      <c r="O5" s="70"/>
      <c r="P5" s="74"/>
      <c r="Q5" s="64"/>
      <c r="R5" s="60"/>
      <c r="S5" s="53"/>
      <c r="T5" s="53"/>
      <c r="U5" s="53"/>
      <c r="V5" s="51"/>
      <c r="W5" s="38"/>
      <c r="X5" s="3"/>
    </row>
    <row r="6" spans="2:27" ht="21" x14ac:dyDescent="0.4">
      <c r="B6" s="78"/>
      <c r="C6" s="76" t="s">
        <v>5</v>
      </c>
      <c r="D6" s="17">
        <f>G6</f>
        <v>16600</v>
      </c>
      <c r="E6" s="18">
        <f>H6</f>
        <v>10800</v>
      </c>
      <c r="F6" s="83"/>
      <c r="G6" s="10">
        <f>MROUND(J6+48,100)</f>
        <v>16600</v>
      </c>
      <c r="H6" s="10">
        <f>MROUND(K6+48,100)</f>
        <v>10800</v>
      </c>
      <c r="I6" s="14"/>
      <c r="J6" s="1">
        <f>M6*2</f>
        <v>16600</v>
      </c>
      <c r="K6" s="2">
        <f>M6*1.3</f>
        <v>10790</v>
      </c>
      <c r="L6" s="12"/>
      <c r="M6" s="89">
        <v>8300</v>
      </c>
      <c r="N6" s="42">
        <v>7500</v>
      </c>
      <c r="O6" s="71">
        <v>6250</v>
      </c>
      <c r="P6" s="67">
        <v>6000</v>
      </c>
      <c r="Q6" s="65">
        <v>5100</v>
      </c>
      <c r="R6" s="61">
        <v>4550</v>
      </c>
      <c r="S6" s="56">
        <v>4250</v>
      </c>
      <c r="T6" s="55">
        <v>3500</v>
      </c>
      <c r="U6" s="48">
        <v>3500</v>
      </c>
      <c r="V6" s="52">
        <v>3000</v>
      </c>
      <c r="W6" s="34">
        <v>3125</v>
      </c>
      <c r="X6" s="4">
        <v>2200</v>
      </c>
      <c r="Y6" s="4">
        <v>1700</v>
      </c>
      <c r="Z6" s="5">
        <v>1100</v>
      </c>
      <c r="AA6" s="87">
        <f ca="1">M6/OFFSET(M6,0,1)</f>
        <v>1.1066666666666667</v>
      </c>
    </row>
    <row r="7" spans="2:27" ht="21.6" thickBot="1" x14ac:dyDescent="0.45">
      <c r="B7" s="78"/>
      <c r="C7" s="19" t="s">
        <v>34</v>
      </c>
      <c r="D7" s="20">
        <f>G7</f>
        <v>8800</v>
      </c>
      <c r="E7" s="21">
        <f>H7</f>
        <v>5800</v>
      </c>
      <c r="F7" s="83"/>
      <c r="G7" s="10">
        <f t="shared" ref="G7:H40" si="0">MROUND(J7+48,100)</f>
        <v>8800</v>
      </c>
      <c r="H7" s="10">
        <f t="shared" si="0"/>
        <v>5800</v>
      </c>
      <c r="I7" s="14"/>
      <c r="J7" s="1">
        <f t="shared" ref="J7:J33" si="1">M7*2</f>
        <v>8800</v>
      </c>
      <c r="K7" s="2">
        <f t="shared" ref="K7:K33" si="2">M7*1.3</f>
        <v>5720</v>
      </c>
      <c r="L7" s="12"/>
      <c r="M7" s="89">
        <v>4400</v>
      </c>
      <c r="N7" s="42">
        <v>3900</v>
      </c>
      <c r="O7" s="71">
        <v>3400</v>
      </c>
      <c r="P7" s="67">
        <v>2900</v>
      </c>
      <c r="Q7" s="65">
        <v>2550</v>
      </c>
      <c r="R7" s="61">
        <v>1950</v>
      </c>
      <c r="S7" s="56">
        <v>1850</v>
      </c>
      <c r="T7" s="55">
        <v>1500</v>
      </c>
      <c r="U7" s="48">
        <v>1500</v>
      </c>
      <c r="V7" s="52">
        <v>1500</v>
      </c>
      <c r="W7" s="34">
        <v>1237.5</v>
      </c>
      <c r="X7" s="4">
        <v>940</v>
      </c>
      <c r="Y7" s="4">
        <v>1700</v>
      </c>
      <c r="Z7" s="5">
        <v>1100</v>
      </c>
      <c r="AA7" s="87">
        <f t="shared" ref="AA7:AA40" ca="1" si="3">M7/OFFSET(M7,0,1)</f>
        <v>1.1282051282051282</v>
      </c>
    </row>
    <row r="8" spans="2:27" ht="21.6" thickBot="1" x14ac:dyDescent="0.45">
      <c r="B8" s="78"/>
      <c r="C8" s="33" t="s">
        <v>13</v>
      </c>
      <c r="D8" s="28"/>
      <c r="E8" s="32"/>
      <c r="F8" s="83"/>
      <c r="G8" s="10">
        <f t="shared" si="0"/>
        <v>0</v>
      </c>
      <c r="H8" s="10">
        <f t="shared" si="0"/>
        <v>0</v>
      </c>
      <c r="I8" s="14"/>
      <c r="J8" s="1"/>
      <c r="K8" s="2"/>
      <c r="L8" s="12"/>
      <c r="M8" s="89"/>
      <c r="N8" s="42"/>
      <c r="O8" s="71"/>
      <c r="P8" s="67"/>
      <c r="Q8" s="65"/>
      <c r="R8" s="61"/>
      <c r="S8" s="48"/>
      <c r="T8" s="48"/>
      <c r="U8" s="48"/>
      <c r="V8" s="52"/>
      <c r="W8" s="34">
        <v>0</v>
      </c>
      <c r="X8" s="4"/>
      <c r="Y8" s="4"/>
      <c r="Z8" s="5"/>
      <c r="AA8" s="87" t="e">
        <f t="shared" ca="1" si="3"/>
        <v>#DIV/0!</v>
      </c>
    </row>
    <row r="9" spans="2:27" ht="21" x14ac:dyDescent="0.4">
      <c r="B9" s="78"/>
      <c r="C9" s="76" t="s">
        <v>33</v>
      </c>
      <c r="D9" s="17">
        <f>G9</f>
        <v>9200</v>
      </c>
      <c r="E9" s="18">
        <f>H9</f>
        <v>6000</v>
      </c>
      <c r="F9" s="83"/>
      <c r="G9" s="10">
        <f t="shared" si="0"/>
        <v>9200</v>
      </c>
      <c r="H9" s="10">
        <f t="shared" si="0"/>
        <v>6000</v>
      </c>
      <c r="I9" s="14"/>
      <c r="J9" s="1">
        <f t="shared" si="1"/>
        <v>9200</v>
      </c>
      <c r="K9" s="2">
        <f t="shared" si="2"/>
        <v>5980</v>
      </c>
      <c r="L9" s="12"/>
      <c r="M9" s="89">
        <v>4600</v>
      </c>
      <c r="N9" s="42">
        <v>3990</v>
      </c>
      <c r="O9" s="71">
        <v>3550</v>
      </c>
      <c r="P9" s="67">
        <v>3150</v>
      </c>
      <c r="Q9" s="65">
        <v>2950</v>
      </c>
      <c r="R9" s="61">
        <v>2150</v>
      </c>
      <c r="S9" s="56">
        <v>1895</v>
      </c>
      <c r="T9" s="55">
        <v>1750</v>
      </c>
      <c r="U9" s="48">
        <v>1595</v>
      </c>
      <c r="V9" s="52">
        <v>1450</v>
      </c>
      <c r="W9" s="34">
        <v>1562.5</v>
      </c>
      <c r="X9" s="4">
        <v>1100</v>
      </c>
      <c r="Y9" s="4">
        <v>2000</v>
      </c>
      <c r="Z9" s="5">
        <v>1300</v>
      </c>
      <c r="AA9" s="87">
        <f t="shared" ca="1" si="3"/>
        <v>1.1528822055137844</v>
      </c>
    </row>
    <row r="10" spans="2:27" ht="21" x14ac:dyDescent="0.4">
      <c r="B10" s="78"/>
      <c r="C10" s="6" t="s">
        <v>32</v>
      </c>
      <c r="D10" s="7">
        <f t="shared" ref="D10:E12" si="4">G10</f>
        <v>4400</v>
      </c>
      <c r="E10" s="15">
        <f t="shared" si="4"/>
        <v>2900</v>
      </c>
      <c r="F10" s="83"/>
      <c r="G10" s="10">
        <f t="shared" si="0"/>
        <v>4400</v>
      </c>
      <c r="H10" s="10">
        <f t="shared" si="0"/>
        <v>2900</v>
      </c>
      <c r="I10" s="14"/>
      <c r="J10" s="1">
        <f t="shared" si="1"/>
        <v>4400</v>
      </c>
      <c r="K10" s="2">
        <f t="shared" si="2"/>
        <v>2860</v>
      </c>
      <c r="L10" s="12"/>
      <c r="M10" s="89">
        <v>2200</v>
      </c>
      <c r="N10" s="42">
        <v>1900</v>
      </c>
      <c r="O10" s="71">
        <v>1650</v>
      </c>
      <c r="P10" s="67">
        <v>1450</v>
      </c>
      <c r="Q10" s="65">
        <v>1270</v>
      </c>
      <c r="R10" s="61">
        <v>900</v>
      </c>
      <c r="S10" s="56">
        <v>790</v>
      </c>
      <c r="T10" s="55">
        <v>730</v>
      </c>
      <c r="U10" s="48">
        <v>640</v>
      </c>
      <c r="V10" s="52">
        <v>580</v>
      </c>
      <c r="W10" s="34">
        <v>618.75</v>
      </c>
      <c r="X10" s="4">
        <v>460</v>
      </c>
      <c r="Y10" s="4">
        <v>840</v>
      </c>
      <c r="Z10" s="5">
        <v>550</v>
      </c>
      <c r="AA10" s="87">
        <f t="shared" ca="1" si="3"/>
        <v>1.1578947368421053</v>
      </c>
    </row>
    <row r="11" spans="2:27" ht="21" x14ac:dyDescent="0.4">
      <c r="B11" s="78"/>
      <c r="C11" s="6" t="s">
        <v>31</v>
      </c>
      <c r="D11" s="7">
        <f t="shared" si="4"/>
        <v>3000</v>
      </c>
      <c r="E11" s="15">
        <f t="shared" si="4"/>
        <v>2000</v>
      </c>
      <c r="F11" s="83"/>
      <c r="G11" s="10">
        <f t="shared" si="0"/>
        <v>3000</v>
      </c>
      <c r="H11" s="10">
        <f t="shared" si="0"/>
        <v>2000</v>
      </c>
      <c r="I11" s="14"/>
      <c r="J11" s="1">
        <f t="shared" si="1"/>
        <v>3000</v>
      </c>
      <c r="K11" s="2">
        <f t="shared" si="2"/>
        <v>1950</v>
      </c>
      <c r="L11" s="12"/>
      <c r="M11" s="89">
        <v>1500</v>
      </c>
      <c r="N11" s="42">
        <v>1300</v>
      </c>
      <c r="O11" s="71">
        <v>1100</v>
      </c>
      <c r="P11" s="67">
        <v>950</v>
      </c>
      <c r="Q11" s="65">
        <v>850</v>
      </c>
      <c r="R11" s="61">
        <v>600</v>
      </c>
      <c r="S11" s="56">
        <v>525</v>
      </c>
      <c r="T11" s="55">
        <v>480</v>
      </c>
      <c r="U11" s="48">
        <v>430</v>
      </c>
      <c r="V11" s="52">
        <v>390</v>
      </c>
      <c r="W11" s="34">
        <v>418.75</v>
      </c>
      <c r="X11" s="4">
        <v>310</v>
      </c>
      <c r="Y11" s="4">
        <v>560</v>
      </c>
      <c r="Z11" s="5">
        <v>360</v>
      </c>
      <c r="AA11" s="87">
        <f t="shared" ca="1" si="3"/>
        <v>1.1538461538461537</v>
      </c>
    </row>
    <row r="12" spans="2:27" ht="21.6" thickBot="1" x14ac:dyDescent="0.45">
      <c r="B12" s="78"/>
      <c r="C12" s="19" t="s">
        <v>30</v>
      </c>
      <c r="D12" s="20">
        <f t="shared" si="4"/>
        <v>1400</v>
      </c>
      <c r="E12" s="21">
        <f t="shared" si="4"/>
        <v>1000</v>
      </c>
      <c r="F12" s="83"/>
      <c r="G12" s="10">
        <f t="shared" si="0"/>
        <v>1400</v>
      </c>
      <c r="H12" s="10">
        <f t="shared" si="0"/>
        <v>1000</v>
      </c>
      <c r="I12" s="14"/>
      <c r="J12" s="1">
        <f t="shared" si="1"/>
        <v>1400</v>
      </c>
      <c r="K12" s="2">
        <f t="shared" si="2"/>
        <v>910</v>
      </c>
      <c r="L12" s="12"/>
      <c r="M12" s="89">
        <v>700</v>
      </c>
      <c r="N12" s="42">
        <v>600</v>
      </c>
      <c r="O12" s="71">
        <v>550</v>
      </c>
      <c r="P12" s="67">
        <v>460</v>
      </c>
      <c r="Q12" s="65">
        <v>410</v>
      </c>
      <c r="R12" s="61">
        <v>290</v>
      </c>
      <c r="S12" s="56">
        <v>255</v>
      </c>
      <c r="T12" s="55">
        <v>240</v>
      </c>
      <c r="U12" s="48">
        <v>210</v>
      </c>
      <c r="V12" s="52">
        <v>190</v>
      </c>
      <c r="W12" s="34">
        <v>200</v>
      </c>
      <c r="X12" s="4">
        <v>150</v>
      </c>
      <c r="Y12" s="4">
        <v>280</v>
      </c>
      <c r="Z12" s="5">
        <v>180</v>
      </c>
      <c r="AA12" s="87">
        <f t="shared" ca="1" si="3"/>
        <v>1.1666666666666667</v>
      </c>
    </row>
    <row r="13" spans="2:27" ht="21.6" thickBot="1" x14ac:dyDescent="0.45">
      <c r="B13" s="78"/>
      <c r="C13" s="33" t="s">
        <v>4</v>
      </c>
      <c r="D13" s="28"/>
      <c r="E13" s="32"/>
      <c r="F13" s="83"/>
      <c r="G13" s="10">
        <f t="shared" si="0"/>
        <v>0</v>
      </c>
      <c r="H13" s="10">
        <f t="shared" si="0"/>
        <v>0</v>
      </c>
      <c r="I13" s="14"/>
      <c r="J13" s="1">
        <f t="shared" si="1"/>
        <v>0</v>
      </c>
      <c r="K13" s="2">
        <f t="shared" si="2"/>
        <v>0</v>
      </c>
      <c r="L13" s="12"/>
      <c r="M13" s="89"/>
      <c r="N13" s="42"/>
      <c r="O13" s="71"/>
      <c r="P13" s="67"/>
      <c r="Q13" s="65"/>
      <c r="R13" s="61"/>
      <c r="S13" s="48"/>
      <c r="T13" s="48"/>
      <c r="U13" s="48"/>
      <c r="V13" s="52"/>
      <c r="W13" s="34">
        <v>0</v>
      </c>
      <c r="X13" s="4"/>
      <c r="Y13" s="4"/>
      <c r="Z13" s="5"/>
      <c r="AA13" s="87" t="e">
        <f t="shared" ca="1" si="3"/>
        <v>#DIV/0!</v>
      </c>
    </row>
    <row r="14" spans="2:27" ht="21" x14ac:dyDescent="0.4">
      <c r="B14" s="78"/>
      <c r="C14" s="76" t="s">
        <v>29</v>
      </c>
      <c r="D14" s="17">
        <f>G14</f>
        <v>11400</v>
      </c>
      <c r="E14" s="18">
        <f>H14</f>
        <v>7500</v>
      </c>
      <c r="F14" s="83"/>
      <c r="G14" s="10">
        <f t="shared" si="0"/>
        <v>11400</v>
      </c>
      <c r="H14" s="10">
        <f t="shared" si="0"/>
        <v>7500</v>
      </c>
      <c r="I14" s="14"/>
      <c r="J14" s="1">
        <f t="shared" si="1"/>
        <v>11400</v>
      </c>
      <c r="K14" s="2">
        <f t="shared" si="2"/>
        <v>7410</v>
      </c>
      <c r="L14" s="12"/>
      <c r="M14" s="89">
        <v>5700</v>
      </c>
      <c r="N14" s="42">
        <v>4990</v>
      </c>
      <c r="O14" s="71">
        <v>4420</v>
      </c>
      <c r="P14" s="67">
        <v>3950</v>
      </c>
      <c r="Q14" s="65">
        <v>3500</v>
      </c>
      <c r="R14" s="61">
        <v>2590</v>
      </c>
      <c r="S14" s="56">
        <v>2290</v>
      </c>
      <c r="T14" s="55">
        <v>2100</v>
      </c>
      <c r="U14" s="48">
        <v>1980</v>
      </c>
      <c r="V14" s="52">
        <v>1800</v>
      </c>
      <c r="W14" s="34">
        <v>1937.5</v>
      </c>
      <c r="X14" s="4">
        <v>1400</v>
      </c>
      <c r="Y14" s="4">
        <v>2600</v>
      </c>
      <c r="Z14" s="5">
        <v>1700</v>
      </c>
      <c r="AA14" s="87">
        <f t="shared" ca="1" si="3"/>
        <v>1.1422845691382766</v>
      </c>
    </row>
    <row r="15" spans="2:27" ht="21" x14ac:dyDescent="0.4">
      <c r="B15" s="78"/>
      <c r="C15" s="6" t="s">
        <v>28</v>
      </c>
      <c r="D15" s="7">
        <f t="shared" ref="D15:E17" si="5">G15</f>
        <v>5400</v>
      </c>
      <c r="E15" s="15">
        <f t="shared" si="5"/>
        <v>3600</v>
      </c>
      <c r="F15" s="83"/>
      <c r="G15" s="10">
        <f t="shared" si="0"/>
        <v>5400</v>
      </c>
      <c r="H15" s="10">
        <f t="shared" si="0"/>
        <v>3600</v>
      </c>
      <c r="I15" s="14"/>
      <c r="J15" s="1">
        <f t="shared" si="1"/>
        <v>5400</v>
      </c>
      <c r="K15" s="2">
        <f t="shared" si="2"/>
        <v>3510</v>
      </c>
      <c r="L15" s="12"/>
      <c r="M15" s="89">
        <v>2700</v>
      </c>
      <c r="N15" s="42">
        <v>2320</v>
      </c>
      <c r="O15" s="71">
        <v>2120</v>
      </c>
      <c r="P15" s="67">
        <v>1950</v>
      </c>
      <c r="Q15" s="65">
        <v>1700</v>
      </c>
      <c r="R15" s="61">
        <v>1200</v>
      </c>
      <c r="S15" s="56">
        <v>1050</v>
      </c>
      <c r="T15" s="55">
        <v>990</v>
      </c>
      <c r="U15" s="48">
        <v>890</v>
      </c>
      <c r="V15" s="52">
        <v>815</v>
      </c>
      <c r="W15" s="34">
        <v>875</v>
      </c>
      <c r="X15" s="4">
        <v>650</v>
      </c>
      <c r="Y15" s="4">
        <v>1200</v>
      </c>
      <c r="Z15" s="5">
        <v>780</v>
      </c>
      <c r="AA15" s="87">
        <f t="shared" ca="1" si="3"/>
        <v>1.1637931034482758</v>
      </c>
    </row>
    <row r="16" spans="2:27" ht="21" x14ac:dyDescent="0.4">
      <c r="B16" s="78"/>
      <c r="C16" s="6" t="s">
        <v>27</v>
      </c>
      <c r="D16" s="7">
        <f t="shared" si="5"/>
        <v>3800</v>
      </c>
      <c r="E16" s="15">
        <f t="shared" si="5"/>
        <v>2500</v>
      </c>
      <c r="F16" s="83"/>
      <c r="G16" s="10">
        <f t="shared" si="0"/>
        <v>3800</v>
      </c>
      <c r="H16" s="10">
        <f t="shared" si="0"/>
        <v>2500</v>
      </c>
      <c r="I16" s="14"/>
      <c r="J16" s="1">
        <f t="shared" si="1"/>
        <v>3800</v>
      </c>
      <c r="K16" s="2">
        <f t="shared" si="2"/>
        <v>2470</v>
      </c>
      <c r="L16" s="12"/>
      <c r="M16" s="89">
        <v>1900</v>
      </c>
      <c r="N16" s="42">
        <v>1620</v>
      </c>
      <c r="O16" s="71">
        <v>1420</v>
      </c>
      <c r="P16" s="67">
        <v>1250</v>
      </c>
      <c r="Q16" s="65">
        <v>1100</v>
      </c>
      <c r="R16" s="61">
        <v>720</v>
      </c>
      <c r="S16" s="56">
        <v>650</v>
      </c>
      <c r="T16" s="55">
        <v>600</v>
      </c>
      <c r="U16" s="48">
        <v>520</v>
      </c>
      <c r="V16" s="52">
        <v>475</v>
      </c>
      <c r="W16" s="34">
        <v>500</v>
      </c>
      <c r="X16" s="4">
        <v>380</v>
      </c>
      <c r="Y16" s="4">
        <v>700</v>
      </c>
      <c r="Z16" s="5">
        <v>460</v>
      </c>
      <c r="AA16" s="87">
        <f t="shared" ca="1" si="3"/>
        <v>1.1728395061728396</v>
      </c>
    </row>
    <row r="17" spans="2:27" ht="21.6" thickBot="1" x14ac:dyDescent="0.45">
      <c r="B17" s="78"/>
      <c r="C17" s="19" t="s">
        <v>26</v>
      </c>
      <c r="D17" s="20">
        <f t="shared" si="5"/>
        <v>1600</v>
      </c>
      <c r="E17" s="21">
        <f t="shared" si="5"/>
        <v>1100</v>
      </c>
      <c r="F17" s="83"/>
      <c r="G17" s="10">
        <f t="shared" si="0"/>
        <v>1600</v>
      </c>
      <c r="H17" s="10">
        <f t="shared" si="0"/>
        <v>1100</v>
      </c>
      <c r="I17" s="14"/>
      <c r="J17" s="1">
        <f t="shared" si="1"/>
        <v>1600</v>
      </c>
      <c r="K17" s="2">
        <f t="shared" si="2"/>
        <v>1040</v>
      </c>
      <c r="L17" s="12"/>
      <c r="M17" s="89">
        <v>800</v>
      </c>
      <c r="N17" s="42">
        <v>710</v>
      </c>
      <c r="O17" s="71">
        <v>660</v>
      </c>
      <c r="P17" s="67">
        <v>580</v>
      </c>
      <c r="Q17" s="65">
        <v>510</v>
      </c>
      <c r="R17" s="61">
        <v>360</v>
      </c>
      <c r="S17" s="56">
        <v>325</v>
      </c>
      <c r="T17" s="55">
        <v>300</v>
      </c>
      <c r="U17" s="48">
        <v>270</v>
      </c>
      <c r="V17" s="52">
        <v>245</v>
      </c>
      <c r="W17" s="34">
        <v>262.5</v>
      </c>
      <c r="X17" s="4">
        <v>200</v>
      </c>
      <c r="Y17" s="4">
        <v>360</v>
      </c>
      <c r="Z17" s="5">
        <v>240</v>
      </c>
      <c r="AA17" s="87">
        <f t="shared" ca="1" si="3"/>
        <v>1.1267605633802817</v>
      </c>
    </row>
    <row r="18" spans="2:27" ht="21.6" thickBot="1" x14ac:dyDescent="0.45">
      <c r="B18" s="78"/>
      <c r="C18" s="33" t="s">
        <v>1</v>
      </c>
      <c r="D18" s="28"/>
      <c r="E18" s="32"/>
      <c r="F18" s="83"/>
      <c r="G18" s="10">
        <f t="shared" si="0"/>
        <v>0</v>
      </c>
      <c r="H18" s="10">
        <f t="shared" si="0"/>
        <v>0</v>
      </c>
      <c r="I18" s="14"/>
      <c r="J18" s="1">
        <f t="shared" si="1"/>
        <v>0</v>
      </c>
      <c r="K18" s="2">
        <f t="shared" si="2"/>
        <v>0</v>
      </c>
      <c r="L18" s="12"/>
      <c r="M18" s="89"/>
      <c r="N18" s="42"/>
      <c r="O18" s="71"/>
      <c r="P18" s="67"/>
      <c r="Q18" s="65"/>
      <c r="R18" s="61"/>
      <c r="S18" s="48"/>
      <c r="T18" s="48"/>
      <c r="U18" s="48"/>
      <c r="V18" s="52"/>
      <c r="W18" s="34">
        <v>0</v>
      </c>
      <c r="X18" s="4"/>
      <c r="Y18" s="4"/>
      <c r="Z18" s="5"/>
      <c r="AA18" s="87" t="e">
        <f t="shared" ca="1" si="3"/>
        <v>#DIV/0!</v>
      </c>
    </row>
    <row r="19" spans="2:27" ht="21" x14ac:dyDescent="0.4">
      <c r="B19" s="78"/>
      <c r="C19" s="76" t="s">
        <v>25</v>
      </c>
      <c r="D19" s="17">
        <f>G19</f>
        <v>13400</v>
      </c>
      <c r="E19" s="18">
        <f>H19</f>
        <v>8800</v>
      </c>
      <c r="F19" s="83"/>
      <c r="G19" s="10">
        <f t="shared" si="0"/>
        <v>13400</v>
      </c>
      <c r="H19" s="10">
        <f t="shared" si="0"/>
        <v>8800</v>
      </c>
      <c r="I19" s="14"/>
      <c r="J19" s="1">
        <f t="shared" si="1"/>
        <v>13400</v>
      </c>
      <c r="K19" s="2">
        <f t="shared" si="2"/>
        <v>8710</v>
      </c>
      <c r="L19" s="12"/>
      <c r="M19" s="89">
        <v>6700</v>
      </c>
      <c r="N19" s="42">
        <v>5950</v>
      </c>
      <c r="O19" s="71">
        <v>5550</v>
      </c>
      <c r="P19" s="67">
        <v>4990</v>
      </c>
      <c r="Q19" s="65">
        <v>4500</v>
      </c>
      <c r="R19" s="61">
        <v>3200</v>
      </c>
      <c r="S19" s="56">
        <v>2950</v>
      </c>
      <c r="T19" s="55">
        <v>2650</v>
      </c>
      <c r="U19" s="48">
        <v>2350</v>
      </c>
      <c r="V19" s="52">
        <v>2100</v>
      </c>
      <c r="W19" s="34">
        <v>2187.5</v>
      </c>
      <c r="X19" s="4">
        <v>1550</v>
      </c>
      <c r="Y19" s="4">
        <v>2900</v>
      </c>
      <c r="Z19" s="5">
        <v>1900</v>
      </c>
      <c r="AA19" s="87">
        <f t="shared" ca="1" si="3"/>
        <v>1.1260504201680672</v>
      </c>
    </row>
    <row r="20" spans="2:27" ht="21" x14ac:dyDescent="0.4">
      <c r="B20" s="78"/>
      <c r="C20" s="6" t="s">
        <v>24</v>
      </c>
      <c r="D20" s="7">
        <f t="shared" ref="D20:E22" si="6">G20</f>
        <v>6600</v>
      </c>
      <c r="E20" s="15">
        <f t="shared" si="6"/>
        <v>4300</v>
      </c>
      <c r="F20" s="83"/>
      <c r="G20" s="10">
        <f t="shared" si="0"/>
        <v>6600</v>
      </c>
      <c r="H20" s="10">
        <f t="shared" si="0"/>
        <v>4300</v>
      </c>
      <c r="I20" s="14"/>
      <c r="J20" s="1">
        <f t="shared" si="1"/>
        <v>6600</v>
      </c>
      <c r="K20" s="2">
        <f t="shared" si="2"/>
        <v>4290</v>
      </c>
      <c r="L20" s="12"/>
      <c r="M20" s="89">
        <v>3300</v>
      </c>
      <c r="N20" s="42">
        <v>2970</v>
      </c>
      <c r="O20" s="71">
        <v>2750</v>
      </c>
      <c r="P20" s="67">
        <v>2400</v>
      </c>
      <c r="Q20" s="65">
        <v>2100</v>
      </c>
      <c r="R20" s="61">
        <v>1500</v>
      </c>
      <c r="S20" s="56">
        <v>1320</v>
      </c>
      <c r="T20" s="55">
        <v>1200</v>
      </c>
      <c r="U20" s="48">
        <v>990</v>
      </c>
      <c r="V20" s="52">
        <v>900</v>
      </c>
      <c r="W20" s="34">
        <v>937.5</v>
      </c>
      <c r="X20" s="4">
        <v>670</v>
      </c>
      <c r="Y20" s="4">
        <v>1240</v>
      </c>
      <c r="Z20" s="5">
        <v>800</v>
      </c>
      <c r="AA20" s="87">
        <f t="shared" ca="1" si="3"/>
        <v>1.1111111111111112</v>
      </c>
    </row>
    <row r="21" spans="2:27" ht="21" x14ac:dyDescent="0.4">
      <c r="B21" s="78"/>
      <c r="C21" s="6" t="s">
        <v>23</v>
      </c>
      <c r="D21" s="7">
        <f t="shared" si="6"/>
        <v>4600</v>
      </c>
      <c r="E21" s="15">
        <f t="shared" si="6"/>
        <v>3000</v>
      </c>
      <c r="F21" s="83"/>
      <c r="G21" s="10">
        <f t="shared" si="0"/>
        <v>4600</v>
      </c>
      <c r="H21" s="10">
        <f t="shared" si="0"/>
        <v>3000</v>
      </c>
      <c r="I21" s="14"/>
      <c r="J21" s="1">
        <f t="shared" si="1"/>
        <v>4600</v>
      </c>
      <c r="K21" s="2">
        <f t="shared" si="2"/>
        <v>2990</v>
      </c>
      <c r="L21" s="12"/>
      <c r="M21" s="89">
        <v>2300</v>
      </c>
      <c r="N21" s="42">
        <v>1950</v>
      </c>
      <c r="O21" s="71">
        <v>1750</v>
      </c>
      <c r="P21" s="67">
        <v>1370</v>
      </c>
      <c r="Q21" s="65">
        <v>1200</v>
      </c>
      <c r="R21" s="61">
        <v>800</v>
      </c>
      <c r="S21" s="56">
        <v>720</v>
      </c>
      <c r="T21" s="55">
        <v>670</v>
      </c>
      <c r="U21" s="48">
        <v>590</v>
      </c>
      <c r="V21" s="52">
        <v>540</v>
      </c>
      <c r="W21" s="34">
        <v>575</v>
      </c>
      <c r="X21" s="4">
        <v>420</v>
      </c>
      <c r="Y21" s="4">
        <v>760</v>
      </c>
      <c r="Z21" s="5">
        <v>500</v>
      </c>
      <c r="AA21" s="87">
        <f t="shared" ca="1" si="3"/>
        <v>1.1794871794871795</v>
      </c>
    </row>
    <row r="22" spans="2:27" ht="21.6" thickBot="1" x14ac:dyDescent="0.45">
      <c r="B22" s="78"/>
      <c r="C22" s="22" t="s">
        <v>22</v>
      </c>
      <c r="D22" s="20">
        <f t="shared" si="6"/>
        <v>1700</v>
      </c>
      <c r="E22" s="21">
        <f t="shared" si="6"/>
        <v>1200</v>
      </c>
      <c r="F22" s="83"/>
      <c r="G22" s="10">
        <f t="shared" si="0"/>
        <v>1700</v>
      </c>
      <c r="H22" s="10">
        <f t="shared" si="0"/>
        <v>1200</v>
      </c>
      <c r="I22" s="14"/>
      <c r="J22" s="1">
        <f t="shared" si="1"/>
        <v>1700</v>
      </c>
      <c r="K22" s="2">
        <f t="shared" si="2"/>
        <v>1105</v>
      </c>
      <c r="L22" s="12"/>
      <c r="M22" s="89">
        <v>850</v>
      </c>
      <c r="N22" s="42">
        <v>750</v>
      </c>
      <c r="O22" s="71">
        <v>700</v>
      </c>
      <c r="P22" s="67">
        <v>650</v>
      </c>
      <c r="Q22" s="65">
        <v>560</v>
      </c>
      <c r="R22" s="61">
        <v>400</v>
      </c>
      <c r="S22" s="56">
        <v>360</v>
      </c>
      <c r="T22" s="55">
        <v>335</v>
      </c>
      <c r="U22" s="48">
        <v>310</v>
      </c>
      <c r="V22" s="52">
        <v>270</v>
      </c>
      <c r="W22" s="34">
        <v>287.5</v>
      </c>
      <c r="X22" s="4">
        <v>210</v>
      </c>
      <c r="Y22" s="4">
        <v>380</v>
      </c>
      <c r="Z22" s="5">
        <v>250</v>
      </c>
      <c r="AA22" s="87">
        <f t="shared" ca="1" si="3"/>
        <v>1.1333333333333333</v>
      </c>
    </row>
    <row r="23" spans="2:27" ht="21.6" thickBot="1" x14ac:dyDescent="0.45">
      <c r="B23" s="78"/>
      <c r="C23" s="33" t="s">
        <v>2</v>
      </c>
      <c r="D23" s="28"/>
      <c r="E23" s="32"/>
      <c r="F23" s="83"/>
      <c r="G23" s="10">
        <f t="shared" si="0"/>
        <v>0</v>
      </c>
      <c r="H23" s="10">
        <f t="shared" si="0"/>
        <v>0</v>
      </c>
      <c r="I23" s="14"/>
      <c r="J23" s="1">
        <f t="shared" si="1"/>
        <v>0</v>
      </c>
      <c r="K23" s="2">
        <f t="shared" si="2"/>
        <v>0</v>
      </c>
      <c r="L23" s="12"/>
      <c r="M23" s="89"/>
      <c r="N23" s="42"/>
      <c r="O23" s="71"/>
      <c r="P23" s="67"/>
      <c r="Q23" s="65"/>
      <c r="R23" s="61"/>
      <c r="S23" s="48"/>
      <c r="T23" s="48"/>
      <c r="U23" s="48"/>
      <c r="V23" s="52"/>
      <c r="W23" s="34">
        <v>0</v>
      </c>
      <c r="X23" s="4"/>
      <c r="Y23" s="4"/>
      <c r="Z23" s="5"/>
      <c r="AA23" s="87" t="e">
        <f t="shared" ca="1" si="3"/>
        <v>#DIV/0!</v>
      </c>
    </row>
    <row r="24" spans="2:27" ht="21" x14ac:dyDescent="0.4">
      <c r="B24" s="78"/>
      <c r="C24" s="76" t="s">
        <v>21</v>
      </c>
      <c r="D24" s="17">
        <f>G24</f>
        <v>13400</v>
      </c>
      <c r="E24" s="18">
        <f>H24</f>
        <v>8800</v>
      </c>
      <c r="F24" s="83"/>
      <c r="G24" s="10">
        <f t="shared" si="0"/>
        <v>13400</v>
      </c>
      <c r="H24" s="10">
        <f t="shared" si="0"/>
        <v>8800</v>
      </c>
      <c r="I24" s="14"/>
      <c r="J24" s="1">
        <f t="shared" si="1"/>
        <v>13400</v>
      </c>
      <c r="K24" s="2">
        <f t="shared" si="2"/>
        <v>8710</v>
      </c>
      <c r="L24" s="12"/>
      <c r="M24" s="89">
        <v>6700</v>
      </c>
      <c r="N24" s="42">
        <v>5950</v>
      </c>
      <c r="O24" s="71">
        <v>5550</v>
      </c>
      <c r="P24" s="67">
        <v>4990</v>
      </c>
      <c r="Q24" s="65">
        <v>4500</v>
      </c>
      <c r="R24" s="61">
        <v>3200</v>
      </c>
      <c r="S24" s="56">
        <v>2950</v>
      </c>
      <c r="T24" s="55">
        <v>2650</v>
      </c>
      <c r="U24" s="48">
        <v>2350</v>
      </c>
      <c r="V24" s="52">
        <v>2100</v>
      </c>
      <c r="W24" s="34">
        <v>2187.5</v>
      </c>
      <c r="X24" s="4">
        <v>1550</v>
      </c>
      <c r="Y24" s="4">
        <v>2900</v>
      </c>
      <c r="Z24" s="5">
        <v>1900</v>
      </c>
      <c r="AA24" s="87">
        <f t="shared" ca="1" si="3"/>
        <v>1.1260504201680672</v>
      </c>
    </row>
    <row r="25" spans="2:27" ht="21" x14ac:dyDescent="0.4">
      <c r="B25" s="78"/>
      <c r="C25" s="6" t="s">
        <v>20</v>
      </c>
      <c r="D25" s="7">
        <f t="shared" ref="D25:E27" si="7">G25</f>
        <v>6600</v>
      </c>
      <c r="E25" s="15">
        <f t="shared" si="7"/>
        <v>4300</v>
      </c>
      <c r="F25" s="83"/>
      <c r="G25" s="10">
        <f t="shared" si="0"/>
        <v>6600</v>
      </c>
      <c r="H25" s="10">
        <f t="shared" si="0"/>
        <v>4300</v>
      </c>
      <c r="I25" s="14"/>
      <c r="J25" s="1">
        <f t="shared" si="1"/>
        <v>6600</v>
      </c>
      <c r="K25" s="2">
        <f t="shared" si="2"/>
        <v>4290</v>
      </c>
      <c r="L25" s="12"/>
      <c r="M25" s="89">
        <v>3300</v>
      </c>
      <c r="N25" s="42">
        <v>2970</v>
      </c>
      <c r="O25" s="71">
        <v>2750</v>
      </c>
      <c r="P25" s="67">
        <v>2400</v>
      </c>
      <c r="Q25" s="65">
        <v>2100</v>
      </c>
      <c r="R25" s="61">
        <v>1500</v>
      </c>
      <c r="S25" s="56">
        <v>1320</v>
      </c>
      <c r="T25" s="55">
        <v>1200</v>
      </c>
      <c r="U25" s="48">
        <v>990</v>
      </c>
      <c r="V25" s="52">
        <v>900</v>
      </c>
      <c r="W25" s="34">
        <v>937.5</v>
      </c>
      <c r="X25" s="4">
        <v>670</v>
      </c>
      <c r="Y25" s="4">
        <v>1240</v>
      </c>
      <c r="Z25" s="5">
        <v>800</v>
      </c>
      <c r="AA25" s="87">
        <f t="shared" ca="1" si="3"/>
        <v>1.1111111111111112</v>
      </c>
    </row>
    <row r="26" spans="2:27" ht="21" x14ac:dyDescent="0.4">
      <c r="B26" s="78"/>
      <c r="C26" s="6" t="s">
        <v>19</v>
      </c>
      <c r="D26" s="7">
        <f t="shared" si="7"/>
        <v>4600</v>
      </c>
      <c r="E26" s="15">
        <f t="shared" si="7"/>
        <v>3000</v>
      </c>
      <c r="F26" s="83"/>
      <c r="G26" s="10">
        <f t="shared" si="0"/>
        <v>4600</v>
      </c>
      <c r="H26" s="10">
        <f t="shared" si="0"/>
        <v>3000</v>
      </c>
      <c r="I26" s="14"/>
      <c r="J26" s="1">
        <f t="shared" si="1"/>
        <v>4600</v>
      </c>
      <c r="K26" s="2">
        <f t="shared" si="2"/>
        <v>2990</v>
      </c>
      <c r="L26" s="12"/>
      <c r="M26" s="89">
        <v>2300</v>
      </c>
      <c r="N26" s="42">
        <v>1950</v>
      </c>
      <c r="O26" s="71">
        <v>1750</v>
      </c>
      <c r="P26" s="67">
        <v>1370</v>
      </c>
      <c r="Q26" s="65">
        <v>1200</v>
      </c>
      <c r="R26" s="61">
        <v>800</v>
      </c>
      <c r="S26" s="56">
        <v>720</v>
      </c>
      <c r="T26" s="55">
        <v>670</v>
      </c>
      <c r="U26" s="48">
        <v>590</v>
      </c>
      <c r="V26" s="52">
        <v>540</v>
      </c>
      <c r="W26" s="34">
        <v>575</v>
      </c>
      <c r="X26" s="4">
        <v>420</v>
      </c>
      <c r="Y26" s="4">
        <v>760</v>
      </c>
      <c r="Z26" s="5">
        <v>500</v>
      </c>
      <c r="AA26" s="87">
        <f t="shared" ca="1" si="3"/>
        <v>1.1794871794871795</v>
      </c>
    </row>
    <row r="27" spans="2:27" ht="21.6" thickBot="1" x14ac:dyDescent="0.45">
      <c r="B27" s="78"/>
      <c r="C27" s="19" t="s">
        <v>18</v>
      </c>
      <c r="D27" s="20">
        <f t="shared" si="7"/>
        <v>1700</v>
      </c>
      <c r="E27" s="21">
        <f t="shared" si="7"/>
        <v>1200</v>
      </c>
      <c r="F27" s="83"/>
      <c r="G27" s="10">
        <f t="shared" si="0"/>
        <v>1700</v>
      </c>
      <c r="H27" s="10">
        <f t="shared" si="0"/>
        <v>1200</v>
      </c>
      <c r="I27" s="14"/>
      <c r="J27" s="1">
        <f t="shared" si="1"/>
        <v>1700</v>
      </c>
      <c r="K27" s="2">
        <f t="shared" si="2"/>
        <v>1105</v>
      </c>
      <c r="L27" s="12"/>
      <c r="M27" s="89">
        <v>850</v>
      </c>
      <c r="N27" s="42">
        <v>750</v>
      </c>
      <c r="O27" s="71">
        <v>700</v>
      </c>
      <c r="P27" s="67">
        <v>650</v>
      </c>
      <c r="Q27" s="65">
        <v>560</v>
      </c>
      <c r="R27" s="61">
        <v>400</v>
      </c>
      <c r="S27" s="56">
        <v>360</v>
      </c>
      <c r="T27" s="55">
        <v>335</v>
      </c>
      <c r="U27" s="48">
        <v>310</v>
      </c>
      <c r="V27" s="52">
        <v>270</v>
      </c>
      <c r="W27" s="34">
        <v>287.5</v>
      </c>
      <c r="X27" s="4">
        <v>210</v>
      </c>
      <c r="Y27" s="4">
        <v>380</v>
      </c>
      <c r="Z27" s="5">
        <v>250</v>
      </c>
      <c r="AA27" s="87">
        <f t="shared" ca="1" si="3"/>
        <v>1.1333333333333333</v>
      </c>
    </row>
    <row r="28" spans="2:27" ht="21.6" thickBot="1" x14ac:dyDescent="0.45">
      <c r="B28" s="78"/>
      <c r="C28" s="33" t="s">
        <v>12</v>
      </c>
      <c r="D28" s="28"/>
      <c r="E28" s="32"/>
      <c r="F28" s="83"/>
      <c r="G28" s="10">
        <f t="shared" si="0"/>
        <v>0</v>
      </c>
      <c r="H28" s="10">
        <f t="shared" si="0"/>
        <v>0</v>
      </c>
      <c r="I28" s="14"/>
      <c r="J28" s="1"/>
      <c r="K28" s="2"/>
      <c r="L28" s="12"/>
      <c r="M28" s="89"/>
      <c r="N28" s="42"/>
      <c r="O28" s="71"/>
      <c r="P28" s="67"/>
      <c r="Q28" s="65"/>
      <c r="R28" s="61"/>
      <c r="S28" s="48"/>
      <c r="T28" s="48"/>
      <c r="U28" s="48"/>
      <c r="V28" s="52"/>
      <c r="W28" s="34">
        <v>0</v>
      </c>
      <c r="X28" s="4"/>
      <c r="Y28" s="4"/>
      <c r="Z28" s="5"/>
      <c r="AA28" s="87" t="e">
        <f t="shared" ca="1" si="3"/>
        <v>#DIV/0!</v>
      </c>
    </row>
    <row r="29" spans="2:27" ht="21.6" thickBot="1" x14ac:dyDescent="0.45">
      <c r="B29" s="78"/>
      <c r="C29" s="77" t="s">
        <v>17</v>
      </c>
      <c r="D29" s="30">
        <f>G29</f>
        <v>9000</v>
      </c>
      <c r="E29" s="31">
        <f>H29</f>
        <v>5900</v>
      </c>
      <c r="F29" s="83"/>
      <c r="G29" s="10">
        <f t="shared" si="0"/>
        <v>9000</v>
      </c>
      <c r="H29" s="10">
        <f t="shared" si="0"/>
        <v>5900</v>
      </c>
      <c r="I29" s="14"/>
      <c r="J29" s="1">
        <f t="shared" si="1"/>
        <v>9000</v>
      </c>
      <c r="K29" s="2">
        <f t="shared" si="2"/>
        <v>5850</v>
      </c>
      <c r="L29" s="12"/>
      <c r="M29" s="89">
        <v>4500</v>
      </c>
      <c r="N29" s="42">
        <v>3995</v>
      </c>
      <c r="O29" s="71">
        <v>3600</v>
      </c>
      <c r="P29" s="67">
        <v>3100</v>
      </c>
      <c r="Q29" s="65">
        <v>2700</v>
      </c>
      <c r="R29" s="61">
        <v>1900</v>
      </c>
      <c r="S29" s="56">
        <v>1700</v>
      </c>
      <c r="T29" s="55">
        <v>1600</v>
      </c>
      <c r="U29" s="48">
        <v>1420</v>
      </c>
      <c r="V29" s="52">
        <v>1270</v>
      </c>
      <c r="W29" s="34">
        <v>1375</v>
      </c>
      <c r="X29" s="4">
        <v>1050</v>
      </c>
      <c r="Y29" s="4">
        <v>1900</v>
      </c>
      <c r="Z29" s="5">
        <v>1240</v>
      </c>
      <c r="AA29" s="87">
        <f t="shared" ca="1" si="3"/>
        <v>1.1264080100125156</v>
      </c>
    </row>
    <row r="30" spans="2:27" ht="21.6" thickBot="1" x14ac:dyDescent="0.45">
      <c r="B30" s="78"/>
      <c r="C30" s="33" t="s">
        <v>11</v>
      </c>
      <c r="D30" s="28"/>
      <c r="E30" s="32"/>
      <c r="F30" s="83"/>
      <c r="G30" s="10">
        <f t="shared" si="0"/>
        <v>0</v>
      </c>
      <c r="H30" s="10">
        <f t="shared" si="0"/>
        <v>0</v>
      </c>
      <c r="I30" s="14"/>
      <c r="J30" s="1"/>
      <c r="K30" s="2"/>
      <c r="L30" s="12"/>
      <c r="M30" s="89"/>
      <c r="N30" s="42"/>
      <c r="O30" s="71"/>
      <c r="P30" s="67"/>
      <c r="Q30" s="65"/>
      <c r="R30" s="61"/>
      <c r="S30" s="48"/>
      <c r="T30" s="48"/>
      <c r="U30" s="48"/>
      <c r="V30" s="52">
        <v>0</v>
      </c>
      <c r="W30" s="34">
        <v>0</v>
      </c>
      <c r="X30" s="4"/>
      <c r="Y30" s="4"/>
      <c r="Z30" s="5"/>
      <c r="AA30" s="87" t="e">
        <f t="shared" ca="1" si="3"/>
        <v>#DIV/0!</v>
      </c>
    </row>
    <row r="31" spans="2:27" ht="21" x14ac:dyDescent="0.4">
      <c r="B31" s="78"/>
      <c r="C31" s="76" t="s">
        <v>16</v>
      </c>
      <c r="D31" s="17">
        <f>G31</f>
        <v>33000</v>
      </c>
      <c r="E31" s="18">
        <f>H31</f>
        <v>21500</v>
      </c>
      <c r="F31" s="83"/>
      <c r="G31" s="10">
        <f t="shared" si="0"/>
        <v>33000</v>
      </c>
      <c r="H31" s="10">
        <f t="shared" si="0"/>
        <v>21500</v>
      </c>
      <c r="I31" s="14"/>
      <c r="J31" s="1">
        <f t="shared" si="1"/>
        <v>33000</v>
      </c>
      <c r="K31" s="2">
        <f t="shared" si="2"/>
        <v>21450</v>
      </c>
      <c r="L31" s="12"/>
      <c r="M31" s="89">
        <v>16500</v>
      </c>
      <c r="N31" s="42">
        <v>13450</v>
      </c>
      <c r="O31" s="71">
        <v>11000</v>
      </c>
      <c r="P31" s="67">
        <v>10350</v>
      </c>
      <c r="Q31" s="65">
        <v>9000</v>
      </c>
      <c r="R31" s="61">
        <v>6400</v>
      </c>
      <c r="S31" s="56">
        <v>5650</v>
      </c>
      <c r="T31" s="55">
        <v>5500</v>
      </c>
      <c r="U31" s="48">
        <v>5000</v>
      </c>
      <c r="V31" s="52">
        <v>4450</v>
      </c>
      <c r="W31" s="34">
        <v>4750</v>
      </c>
      <c r="X31" s="4">
        <v>3350</v>
      </c>
      <c r="Y31" s="4">
        <v>520</v>
      </c>
      <c r="Z31" s="5">
        <v>340</v>
      </c>
      <c r="AA31" s="87">
        <f t="shared" ca="1" si="3"/>
        <v>1.2267657992565055</v>
      </c>
    </row>
    <row r="32" spans="2:27" ht="21" x14ac:dyDescent="0.4">
      <c r="B32" s="78"/>
      <c r="C32" s="6" t="s">
        <v>6</v>
      </c>
      <c r="D32" s="7">
        <f t="shared" ref="D32:E33" si="8">G32</f>
        <v>12000</v>
      </c>
      <c r="E32" s="15">
        <f t="shared" si="8"/>
        <v>7800</v>
      </c>
      <c r="F32" s="83"/>
      <c r="G32" s="10">
        <f t="shared" si="0"/>
        <v>12000</v>
      </c>
      <c r="H32" s="10">
        <f t="shared" si="0"/>
        <v>7800</v>
      </c>
      <c r="I32" s="14"/>
      <c r="J32" s="1">
        <f t="shared" si="1"/>
        <v>12000</v>
      </c>
      <c r="K32" s="2">
        <f t="shared" si="2"/>
        <v>7800</v>
      </c>
      <c r="L32" s="12"/>
      <c r="M32" s="89">
        <v>6000</v>
      </c>
      <c r="N32" s="42">
        <v>5400</v>
      </c>
      <c r="O32" s="71">
        <v>4650</v>
      </c>
      <c r="P32" s="67">
        <v>4650</v>
      </c>
      <c r="Q32" s="65">
        <v>4100</v>
      </c>
      <c r="R32" s="61">
        <v>3100</v>
      </c>
      <c r="S32" s="56">
        <v>2700</v>
      </c>
      <c r="T32" s="55">
        <v>2500</v>
      </c>
      <c r="U32" s="48">
        <v>2000</v>
      </c>
      <c r="V32" s="52">
        <v>1800</v>
      </c>
      <c r="W32" s="34">
        <v>1875</v>
      </c>
      <c r="X32" s="4">
        <v>1450</v>
      </c>
      <c r="Y32" s="4">
        <v>520</v>
      </c>
      <c r="Z32" s="5">
        <v>340</v>
      </c>
      <c r="AA32" s="87">
        <f t="shared" ca="1" si="3"/>
        <v>1.1111111111111112</v>
      </c>
    </row>
    <row r="33" spans="1:27" ht="21.6" thickBot="1" x14ac:dyDescent="0.45">
      <c r="B33" s="78"/>
      <c r="C33" s="19" t="s">
        <v>7</v>
      </c>
      <c r="D33" s="20">
        <f t="shared" si="8"/>
        <v>3000</v>
      </c>
      <c r="E33" s="21">
        <f t="shared" si="8"/>
        <v>2000</v>
      </c>
      <c r="F33" s="83"/>
      <c r="G33" s="10">
        <f t="shared" si="0"/>
        <v>3000</v>
      </c>
      <c r="H33" s="10">
        <f t="shared" si="0"/>
        <v>2000</v>
      </c>
      <c r="I33" s="14"/>
      <c r="J33" s="1">
        <f t="shared" si="1"/>
        <v>3000</v>
      </c>
      <c r="K33" s="2">
        <f t="shared" si="2"/>
        <v>1950</v>
      </c>
      <c r="L33" s="12"/>
      <c r="M33" s="89">
        <v>1500</v>
      </c>
      <c r="N33" s="42">
        <v>990</v>
      </c>
      <c r="O33" s="71">
        <v>920</v>
      </c>
      <c r="P33" s="67">
        <v>850</v>
      </c>
      <c r="Q33" s="65">
        <v>730</v>
      </c>
      <c r="R33" s="61">
        <v>500</v>
      </c>
      <c r="S33" s="56">
        <v>470</v>
      </c>
      <c r="T33" s="55">
        <v>440</v>
      </c>
      <c r="U33" s="48">
        <v>400</v>
      </c>
      <c r="V33" s="52">
        <v>360</v>
      </c>
      <c r="W33" s="34">
        <v>387.5</v>
      </c>
      <c r="X33" s="4">
        <v>290</v>
      </c>
      <c r="Y33" s="4">
        <v>520</v>
      </c>
      <c r="Z33" s="5">
        <v>340</v>
      </c>
      <c r="AA33" s="87">
        <f t="shared" ca="1" si="3"/>
        <v>1.5151515151515151</v>
      </c>
    </row>
    <row r="34" spans="1:27" ht="21.6" thickBot="1" x14ac:dyDescent="0.45">
      <c r="A34" s="78" t="s">
        <v>42</v>
      </c>
      <c r="B34" s="78"/>
      <c r="C34" s="33" t="s">
        <v>10</v>
      </c>
      <c r="D34" s="28"/>
      <c r="E34" s="32"/>
      <c r="F34" s="83"/>
      <c r="G34" s="10">
        <f t="shared" si="0"/>
        <v>0</v>
      </c>
      <c r="H34" s="10">
        <f t="shared" si="0"/>
        <v>0</v>
      </c>
      <c r="I34" s="14"/>
      <c r="J34" s="1"/>
      <c r="K34" s="2"/>
      <c r="L34" s="12"/>
      <c r="M34" s="89"/>
      <c r="N34" s="42"/>
      <c r="O34" s="71"/>
      <c r="P34" s="67"/>
      <c r="Q34" s="65"/>
      <c r="R34" s="61"/>
      <c r="S34" s="48"/>
      <c r="T34" s="48"/>
      <c r="U34" s="48"/>
      <c r="V34" s="52">
        <v>0</v>
      </c>
      <c r="W34" s="34">
        <v>0</v>
      </c>
      <c r="X34" s="4"/>
      <c r="Y34" s="4"/>
      <c r="Z34" s="5"/>
      <c r="AA34" s="87" t="e">
        <f t="shared" ca="1" si="3"/>
        <v>#DIV/0!</v>
      </c>
    </row>
    <row r="35" spans="1:27" ht="21" x14ac:dyDescent="0.4">
      <c r="A35" s="78"/>
      <c r="B35" s="78"/>
      <c r="C35" s="76" t="s">
        <v>40</v>
      </c>
      <c r="D35" s="17">
        <f>G35</f>
        <v>14500</v>
      </c>
      <c r="E35" s="18">
        <f>H35</f>
        <v>9500</v>
      </c>
      <c r="F35" s="83"/>
      <c r="G35" s="10">
        <f t="shared" si="0"/>
        <v>14500</v>
      </c>
      <c r="H35" s="10">
        <f t="shared" si="0"/>
        <v>9500</v>
      </c>
      <c r="I35" s="14"/>
      <c r="J35" s="1">
        <f t="shared" ref="J35:J36" si="9">M35*2</f>
        <v>14500</v>
      </c>
      <c r="K35" s="2">
        <f t="shared" ref="K35:K36" si="10">M35*1.3</f>
        <v>9425</v>
      </c>
      <c r="L35" s="12"/>
      <c r="M35" s="89">
        <v>7250</v>
      </c>
      <c r="N35" s="42">
        <v>6500</v>
      </c>
      <c r="O35" s="71">
        <v>6500</v>
      </c>
      <c r="P35" s="67">
        <v>5500</v>
      </c>
      <c r="Q35" s="65">
        <v>4950</v>
      </c>
      <c r="R35" s="61">
        <v>4650</v>
      </c>
      <c r="S35" s="56">
        <v>4200</v>
      </c>
      <c r="T35" s="55"/>
      <c r="U35" s="48"/>
      <c r="V35" s="52"/>
      <c r="W35" s="34"/>
      <c r="X35" s="4"/>
      <c r="Y35" s="4"/>
      <c r="Z35" s="5"/>
      <c r="AA35" s="87">
        <f t="shared" ca="1" si="3"/>
        <v>1.1153846153846154</v>
      </c>
    </row>
    <row r="36" spans="1:27" ht="21.6" thickBot="1" x14ac:dyDescent="0.45">
      <c r="A36" s="78"/>
      <c r="B36" s="78"/>
      <c r="C36" s="19" t="s">
        <v>39</v>
      </c>
      <c r="D36" s="20">
        <f t="shared" ref="D36:E36" si="11">G36</f>
        <v>3600</v>
      </c>
      <c r="E36" s="21">
        <f t="shared" si="11"/>
        <v>2400</v>
      </c>
      <c r="F36" s="83"/>
      <c r="G36" s="10">
        <f t="shared" si="0"/>
        <v>3600</v>
      </c>
      <c r="H36" s="10">
        <f t="shared" si="0"/>
        <v>2400</v>
      </c>
      <c r="I36" s="14"/>
      <c r="J36" s="1">
        <f t="shared" si="9"/>
        <v>3600</v>
      </c>
      <c r="K36" s="2">
        <f t="shared" si="10"/>
        <v>2340</v>
      </c>
      <c r="L36" s="12"/>
      <c r="M36" s="89">
        <v>1800</v>
      </c>
      <c r="N36" s="42">
        <v>1500</v>
      </c>
      <c r="O36" s="71">
        <v>1500</v>
      </c>
      <c r="P36" s="67">
        <v>1250</v>
      </c>
      <c r="Q36" s="65">
        <v>1100</v>
      </c>
      <c r="R36" s="61">
        <v>780</v>
      </c>
      <c r="S36" s="56">
        <v>710</v>
      </c>
      <c r="T36" s="55"/>
      <c r="U36" s="48"/>
      <c r="V36" s="52"/>
      <c r="W36" s="34"/>
      <c r="X36" s="4"/>
      <c r="Y36" s="4"/>
      <c r="Z36" s="5"/>
      <c r="AA36" s="87">
        <f t="shared" ca="1" si="3"/>
        <v>1.2</v>
      </c>
    </row>
    <row r="37" spans="1:27" ht="21.6" thickBot="1" x14ac:dyDescent="0.45">
      <c r="A37" s="78" t="s">
        <v>43</v>
      </c>
      <c r="B37" s="78"/>
      <c r="C37" s="33" t="s">
        <v>8</v>
      </c>
      <c r="D37" s="28"/>
      <c r="E37" s="32"/>
      <c r="F37" s="83"/>
      <c r="G37" s="10">
        <f t="shared" si="0"/>
        <v>0</v>
      </c>
      <c r="H37" s="10">
        <f t="shared" si="0"/>
        <v>0</v>
      </c>
      <c r="I37" s="14"/>
      <c r="J37" s="1"/>
      <c r="K37" s="2"/>
      <c r="L37" s="12"/>
      <c r="M37" s="89"/>
      <c r="N37" s="42"/>
      <c r="O37" s="71"/>
      <c r="P37" s="67"/>
      <c r="Q37" s="65"/>
      <c r="R37" s="61"/>
      <c r="S37" s="48"/>
      <c r="T37" s="48"/>
      <c r="U37" s="48"/>
      <c r="V37" s="52">
        <v>0</v>
      </c>
      <c r="W37" s="34">
        <v>0</v>
      </c>
      <c r="X37" s="4"/>
      <c r="Y37" s="4"/>
      <c r="Z37" s="5"/>
      <c r="AA37" s="87" t="e">
        <f t="shared" ca="1" si="3"/>
        <v>#DIV/0!</v>
      </c>
    </row>
    <row r="38" spans="1:27" ht="21" x14ac:dyDescent="0.4">
      <c r="B38" s="78"/>
      <c r="C38" s="76" t="s">
        <v>44</v>
      </c>
      <c r="D38" s="17">
        <f>G38</f>
        <v>33000</v>
      </c>
      <c r="E38" s="18">
        <f>H38</f>
        <v>21500</v>
      </c>
      <c r="F38" s="83"/>
      <c r="G38" s="10">
        <f t="shared" si="0"/>
        <v>33000</v>
      </c>
      <c r="H38" s="10">
        <f t="shared" si="0"/>
        <v>21500</v>
      </c>
      <c r="I38" s="14"/>
      <c r="J38" s="1">
        <f t="shared" ref="J38:J40" si="12">M38*2</f>
        <v>33000</v>
      </c>
      <c r="K38" s="2">
        <f t="shared" ref="K38:K40" si="13">M38*1.3</f>
        <v>21450</v>
      </c>
      <c r="L38" s="12"/>
      <c r="M38" s="89">
        <v>16500</v>
      </c>
      <c r="N38" s="42">
        <v>12450</v>
      </c>
      <c r="O38" s="71">
        <v>10350</v>
      </c>
      <c r="P38" s="67">
        <v>9600</v>
      </c>
      <c r="Q38" s="65">
        <v>8000</v>
      </c>
      <c r="R38" s="61">
        <v>6000</v>
      </c>
      <c r="S38" s="56"/>
      <c r="T38" s="55"/>
      <c r="U38" s="48"/>
      <c r="V38" s="52"/>
      <c r="W38" s="34"/>
      <c r="X38" s="4"/>
      <c r="Y38" s="4"/>
      <c r="Z38" s="5"/>
      <c r="AA38" s="87">
        <f t="shared" ca="1" si="3"/>
        <v>1.3253012048192772</v>
      </c>
    </row>
    <row r="39" spans="1:27" ht="21" x14ac:dyDescent="0.4">
      <c r="B39" s="78"/>
      <c r="C39" s="6" t="s">
        <v>45</v>
      </c>
      <c r="D39" s="7">
        <f t="shared" ref="D39:E40" si="14">G39</f>
        <v>9500</v>
      </c>
      <c r="E39" s="15">
        <f t="shared" si="14"/>
        <v>6200</v>
      </c>
      <c r="F39" s="83"/>
      <c r="G39" s="10">
        <f t="shared" si="0"/>
        <v>9500</v>
      </c>
      <c r="H39" s="10">
        <f t="shared" si="0"/>
        <v>6200</v>
      </c>
      <c r="I39" s="14"/>
      <c r="J39" s="1">
        <f t="shared" si="12"/>
        <v>9500</v>
      </c>
      <c r="K39" s="2">
        <f t="shared" si="13"/>
        <v>6175</v>
      </c>
      <c r="L39" s="12"/>
      <c r="M39" s="89">
        <v>4750</v>
      </c>
      <c r="N39" s="42">
        <v>3950</v>
      </c>
      <c r="O39" s="71">
        <v>3850</v>
      </c>
      <c r="P39" s="67">
        <v>3600</v>
      </c>
      <c r="Q39" s="65">
        <v>3200</v>
      </c>
      <c r="R39" s="61">
        <v>2350</v>
      </c>
      <c r="S39" s="56"/>
      <c r="T39" s="55"/>
      <c r="U39" s="48"/>
      <c r="V39" s="52"/>
      <c r="W39" s="34"/>
      <c r="X39" s="4"/>
      <c r="Y39" s="4"/>
      <c r="Z39" s="5"/>
      <c r="AA39" s="87">
        <f t="shared" ca="1" si="3"/>
        <v>1.2025316455696202</v>
      </c>
    </row>
    <row r="40" spans="1:27" ht="21" x14ac:dyDescent="0.4">
      <c r="B40" s="78"/>
      <c r="C40" s="6" t="s">
        <v>46</v>
      </c>
      <c r="D40" s="7">
        <f t="shared" si="14"/>
        <v>2300</v>
      </c>
      <c r="E40" s="15">
        <f t="shared" si="14"/>
        <v>1500</v>
      </c>
      <c r="F40" s="83"/>
      <c r="G40" s="10">
        <f t="shared" si="0"/>
        <v>2300</v>
      </c>
      <c r="H40" s="10">
        <f t="shared" si="0"/>
        <v>1500</v>
      </c>
      <c r="I40" s="14"/>
      <c r="J40" s="1">
        <f t="shared" si="12"/>
        <v>2300</v>
      </c>
      <c r="K40" s="2">
        <f t="shared" si="13"/>
        <v>1495</v>
      </c>
      <c r="L40" s="12"/>
      <c r="M40" s="89">
        <v>1150</v>
      </c>
      <c r="N40" s="42">
        <v>850</v>
      </c>
      <c r="O40" s="71">
        <v>750</v>
      </c>
      <c r="P40" s="67">
        <v>690</v>
      </c>
      <c r="Q40" s="65">
        <v>620</v>
      </c>
      <c r="R40" s="61">
        <v>420</v>
      </c>
      <c r="S40" s="56"/>
      <c r="T40" s="55"/>
      <c r="U40" s="48"/>
      <c r="V40" s="52"/>
      <c r="W40" s="34"/>
      <c r="X40" s="4"/>
      <c r="Y40" s="4"/>
      <c r="Z40" s="5"/>
      <c r="AA40" s="87">
        <f t="shared" ca="1" si="3"/>
        <v>1.3529411764705883</v>
      </c>
    </row>
    <row r="41" spans="1:27" ht="9.9" customHeight="1" x14ac:dyDescent="0.3">
      <c r="B41" s="78"/>
      <c r="C41" s="78"/>
      <c r="D41" s="78"/>
      <c r="E41" s="79"/>
      <c r="F41" s="78"/>
    </row>
  </sheetData>
  <mergeCells count="1">
    <mergeCell ref="C3:E3"/>
  </mergeCells>
  <printOptions horizontalCentered="1" verticalCentered="1"/>
  <pageMargins left="0.51181102362204722" right="0.51181102362204722" top="0.55118110236220474" bottom="0.55118110236220474" header="0.19685039370078741" footer="0.19685039370078741"/>
  <pageSetup paperSize="9" scale="92" fitToWidth="0" orientation="portrait" r:id="rId1"/>
  <headerFooter>
    <oddHeader>&amp;LSUSTRATOS&amp;R"El Origen"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CBioterra200324</vt:lpstr>
      <vt:lpstr>CBioterra210524</vt:lpstr>
      <vt:lpstr>CBioterra311024</vt:lpstr>
      <vt:lpstr>CBioterra200324!Área_de_impresión</vt:lpstr>
      <vt:lpstr>CBioterra210524!Área_de_impresión</vt:lpstr>
      <vt:lpstr>CBioterra311024!Área_de_impresión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Andres Garcia</dc:creator>
  <cp:lastModifiedBy>Usuario</cp:lastModifiedBy>
  <cp:lastPrinted>2024-10-31T18:41:20Z</cp:lastPrinted>
  <dcterms:created xsi:type="dcterms:W3CDTF">2023-04-04T20:40:42Z</dcterms:created>
  <dcterms:modified xsi:type="dcterms:W3CDTF">2024-10-31T18:42:22Z</dcterms:modified>
</cp:coreProperties>
</file>