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AG11\AK_VIVERO\00PLANTILLAS\005DecoraciónyPaisajismox8\"/>
    </mc:Choice>
  </mc:AlternateContent>
  <xr:revisionPtr revIDLastSave="0" documentId="13_ncr:1_{AD4EDDF6-EE82-4C25-BA22-DF68CAC0479C}" xr6:coauthVersionLast="47" xr6:coauthVersionMax="47" xr10:uidLastSave="{00000000-0000-0000-0000-000000000000}"/>
  <bookViews>
    <workbookView xWindow="-105" yWindow="0" windowWidth="12510" windowHeight="10905" firstSheet="3" activeTab="6" xr2:uid="{00000000-000D-0000-FFFF-FFFF00000000}"/>
  </bookViews>
  <sheets>
    <sheet name="Hierros110224" sheetId="36" r:id="rId1"/>
    <sheet name="Hierros220324" sheetId="40" r:id="rId2"/>
    <sheet name="Hierros270424" sheetId="46" r:id="rId3"/>
    <sheet name="Hierros130524" sheetId="47" r:id="rId4"/>
    <sheet name="Hierros140924" sheetId="48" r:id="rId5"/>
    <sheet name="Hierros041124" sheetId="49" r:id="rId6"/>
    <sheet name="Hierros110125" sheetId="50" r:id="rId7"/>
  </sheets>
  <definedNames>
    <definedName name="_xlnm.Print_Area" localSheetId="5">Hierros041124!$D$9:$I$52</definedName>
    <definedName name="_xlnm.Print_Area" localSheetId="6">Hierros110125!$D$9:$I$52</definedName>
    <definedName name="_xlnm.Print_Area" localSheetId="0">Hierros110224!$D$9:$I$48</definedName>
    <definedName name="_xlnm.Print_Area" localSheetId="3">Hierros130524!$D$9:$I$48</definedName>
    <definedName name="_xlnm.Print_Area" localSheetId="4">Hierros140924!$D$9:$I$52</definedName>
    <definedName name="_xlnm.Print_Area" localSheetId="1">Hierros220324!$D$9:$I$48</definedName>
    <definedName name="_xlnm.Print_Area" localSheetId="2">Hierros270424!$D$9:$I$48</definedName>
    <definedName name="_xlnm.Database" localSheetId="5">#REF!</definedName>
    <definedName name="_xlnm.Database" localSheetId="6">#REF!</definedName>
    <definedName name="_xlnm.Database" localSheetId="0">#REF!</definedName>
    <definedName name="_xlnm.Database" localSheetId="3">#REF!</definedName>
    <definedName name="_xlnm.Database" localSheetId="4">#REF!</definedName>
    <definedName name="_xlnm.Database" localSheetId="1">#REF!</definedName>
    <definedName name="_xlnm.Database" localSheetId="2">#REF!</definedName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" i="50" l="1"/>
  <c r="L52" i="50" s="1"/>
  <c r="N52" i="50"/>
  <c r="K52" i="50" s="1"/>
  <c r="O51" i="50"/>
  <c r="N51" i="50"/>
  <c r="K51" i="50" s="1"/>
  <c r="L51" i="50"/>
  <c r="L50" i="50"/>
  <c r="K50" i="50"/>
  <c r="L49" i="50"/>
  <c r="K49" i="50"/>
  <c r="AN48" i="50"/>
  <c r="O48" i="50"/>
  <c r="L48" i="50" s="1"/>
  <c r="F48" i="50" s="1"/>
  <c r="N48" i="50"/>
  <c r="K48" i="50" s="1"/>
  <c r="E48" i="50" s="1"/>
  <c r="AN47" i="50"/>
  <c r="O47" i="50"/>
  <c r="L47" i="50" s="1"/>
  <c r="F47" i="50" s="1"/>
  <c r="N47" i="50"/>
  <c r="K47" i="50" s="1"/>
  <c r="E47" i="50" s="1"/>
  <c r="AN46" i="50"/>
  <c r="O46" i="50"/>
  <c r="L46" i="50" s="1"/>
  <c r="F46" i="50" s="1"/>
  <c r="N46" i="50"/>
  <c r="K46" i="50"/>
  <c r="E46" i="50" s="1"/>
  <c r="AN45" i="50"/>
  <c r="O45" i="50"/>
  <c r="L45" i="50" s="1"/>
  <c r="F45" i="50" s="1"/>
  <c r="N45" i="50"/>
  <c r="K45" i="50" s="1"/>
  <c r="E45" i="50" s="1"/>
  <c r="AN44" i="50"/>
  <c r="O44" i="50"/>
  <c r="L44" i="50" s="1"/>
  <c r="F44" i="50" s="1"/>
  <c r="N44" i="50"/>
  <c r="K44" i="50" s="1"/>
  <c r="E44" i="50" s="1"/>
  <c r="AN43" i="50"/>
  <c r="O43" i="50"/>
  <c r="L43" i="50" s="1"/>
  <c r="F43" i="50" s="1"/>
  <c r="N43" i="50"/>
  <c r="K43" i="50" s="1"/>
  <c r="E43" i="50" s="1"/>
  <c r="AN42" i="50"/>
  <c r="O42" i="50"/>
  <c r="L42" i="50" s="1"/>
  <c r="F42" i="50" s="1"/>
  <c r="N42" i="50"/>
  <c r="K42" i="50"/>
  <c r="E42" i="50" s="1"/>
  <c r="L41" i="50"/>
  <c r="K41" i="50"/>
  <c r="L40" i="50"/>
  <c r="K40" i="50"/>
  <c r="AN39" i="50"/>
  <c r="O39" i="50"/>
  <c r="L39" i="50" s="1"/>
  <c r="F39" i="50" s="1"/>
  <c r="N39" i="50"/>
  <c r="K39" i="50" s="1"/>
  <c r="E39" i="50" s="1"/>
  <c r="AN38" i="50"/>
  <c r="O38" i="50"/>
  <c r="L38" i="50" s="1"/>
  <c r="F38" i="50" s="1"/>
  <c r="N38" i="50"/>
  <c r="K38" i="50" s="1"/>
  <c r="E38" i="50" s="1"/>
  <c r="AN37" i="50"/>
  <c r="O37" i="50"/>
  <c r="L37" i="50" s="1"/>
  <c r="F37" i="50" s="1"/>
  <c r="N37" i="50"/>
  <c r="K37" i="50" s="1"/>
  <c r="E37" i="50" s="1"/>
  <c r="AN36" i="50"/>
  <c r="O36" i="50"/>
  <c r="L36" i="50" s="1"/>
  <c r="F36" i="50" s="1"/>
  <c r="N36" i="50"/>
  <c r="K36" i="50"/>
  <c r="E36" i="50" s="1"/>
  <c r="AN35" i="50"/>
  <c r="O35" i="50"/>
  <c r="L35" i="50" s="1"/>
  <c r="F35" i="50" s="1"/>
  <c r="N35" i="50"/>
  <c r="K35" i="50" s="1"/>
  <c r="E35" i="50" s="1"/>
  <c r="AN34" i="50"/>
  <c r="O34" i="50"/>
  <c r="L34" i="50" s="1"/>
  <c r="F34" i="50" s="1"/>
  <c r="N34" i="50"/>
  <c r="K34" i="50" s="1"/>
  <c r="E34" i="50" s="1"/>
  <c r="L33" i="50"/>
  <c r="K33" i="50"/>
  <c r="L32" i="50"/>
  <c r="K32" i="50"/>
  <c r="AN31" i="50"/>
  <c r="O31" i="50"/>
  <c r="L31" i="50" s="1"/>
  <c r="F31" i="50" s="1"/>
  <c r="N31" i="50"/>
  <c r="K31" i="50" s="1"/>
  <c r="E31" i="50" s="1"/>
  <c r="AN30" i="50"/>
  <c r="O30" i="50"/>
  <c r="L30" i="50" s="1"/>
  <c r="F30" i="50" s="1"/>
  <c r="N30" i="50"/>
  <c r="K30" i="50"/>
  <c r="E30" i="50" s="1"/>
  <c r="AN29" i="50"/>
  <c r="O29" i="50"/>
  <c r="L29" i="50" s="1"/>
  <c r="F29" i="50" s="1"/>
  <c r="N29" i="50"/>
  <c r="K29" i="50" s="1"/>
  <c r="E29" i="50" s="1"/>
  <c r="AN28" i="50"/>
  <c r="O28" i="50"/>
  <c r="L28" i="50" s="1"/>
  <c r="F28" i="50" s="1"/>
  <c r="N28" i="50"/>
  <c r="K28" i="50" s="1"/>
  <c r="E28" i="50" s="1"/>
  <c r="L27" i="50"/>
  <c r="K27" i="50"/>
  <c r="L26" i="50"/>
  <c r="K26" i="50"/>
  <c r="AN25" i="50"/>
  <c r="O25" i="50"/>
  <c r="L25" i="50" s="1"/>
  <c r="F25" i="50" s="1"/>
  <c r="N25" i="50"/>
  <c r="K25" i="50" s="1"/>
  <c r="E25" i="50" s="1"/>
  <c r="AN24" i="50"/>
  <c r="O24" i="50"/>
  <c r="L24" i="50" s="1"/>
  <c r="F24" i="50" s="1"/>
  <c r="N24" i="50"/>
  <c r="K24" i="50"/>
  <c r="E24" i="50" s="1"/>
  <c r="AN23" i="50"/>
  <c r="O23" i="50"/>
  <c r="L23" i="50" s="1"/>
  <c r="F23" i="50" s="1"/>
  <c r="N23" i="50"/>
  <c r="K23" i="50" s="1"/>
  <c r="E23" i="50" s="1"/>
  <c r="AN22" i="50"/>
  <c r="O22" i="50"/>
  <c r="L22" i="50" s="1"/>
  <c r="F22" i="50" s="1"/>
  <c r="N22" i="50"/>
  <c r="K22" i="50" s="1"/>
  <c r="E22" i="50" s="1"/>
  <c r="AN21" i="50"/>
  <c r="O21" i="50"/>
  <c r="L21" i="50" s="1"/>
  <c r="F21" i="50" s="1"/>
  <c r="N21" i="50"/>
  <c r="K21" i="50" s="1"/>
  <c r="E21" i="50" s="1"/>
  <c r="AN20" i="50"/>
  <c r="O20" i="50"/>
  <c r="L20" i="50" s="1"/>
  <c r="F20" i="50" s="1"/>
  <c r="N20" i="50"/>
  <c r="K20" i="50"/>
  <c r="E20" i="50" s="1"/>
  <c r="AN19" i="50"/>
  <c r="O19" i="50"/>
  <c r="L19" i="50" s="1"/>
  <c r="F19" i="50" s="1"/>
  <c r="N19" i="50"/>
  <c r="K19" i="50" s="1"/>
  <c r="E19" i="50" s="1"/>
  <c r="AN18" i="50"/>
  <c r="O18" i="50"/>
  <c r="L18" i="50" s="1"/>
  <c r="F18" i="50" s="1"/>
  <c r="N18" i="50"/>
  <c r="K18" i="50" s="1"/>
  <c r="E18" i="50" s="1"/>
  <c r="L17" i="50"/>
  <c r="K17" i="50"/>
  <c r="L16" i="50"/>
  <c r="K16" i="50"/>
  <c r="AN15" i="50"/>
  <c r="O15" i="50"/>
  <c r="L15" i="50" s="1"/>
  <c r="F15" i="50" s="1"/>
  <c r="N15" i="50"/>
  <c r="K15" i="50" s="1"/>
  <c r="E15" i="50" s="1"/>
  <c r="AN14" i="50"/>
  <c r="O14" i="50"/>
  <c r="L14" i="50" s="1"/>
  <c r="F14" i="50" s="1"/>
  <c r="N14" i="50"/>
  <c r="K14" i="50"/>
  <c r="E14" i="50" s="1"/>
  <c r="AN13" i="50"/>
  <c r="O13" i="50"/>
  <c r="L13" i="50" s="1"/>
  <c r="F13" i="50" s="1"/>
  <c r="N13" i="50"/>
  <c r="K13" i="50" s="1"/>
  <c r="E13" i="50" s="1"/>
  <c r="AN12" i="50"/>
  <c r="O12" i="50"/>
  <c r="L12" i="50" s="1"/>
  <c r="F12" i="50" s="1"/>
  <c r="N12" i="50"/>
  <c r="K12" i="50" s="1"/>
  <c r="E12" i="50" s="1"/>
  <c r="AF9" i="50"/>
  <c r="AE9" i="50"/>
  <c r="O52" i="49"/>
  <c r="L52" i="49" s="1"/>
  <c r="N52" i="49"/>
  <c r="K52" i="49" s="1"/>
  <c r="O51" i="49"/>
  <c r="L51" i="49" s="1"/>
  <c r="N51" i="49"/>
  <c r="K51" i="49" s="1"/>
  <c r="L50" i="49"/>
  <c r="K50" i="49"/>
  <c r="L49" i="49"/>
  <c r="K49" i="49"/>
  <c r="AM48" i="49"/>
  <c r="O48" i="49"/>
  <c r="N48" i="49"/>
  <c r="K48" i="49" s="1"/>
  <c r="E48" i="49" s="1"/>
  <c r="L48" i="49"/>
  <c r="F48" i="49" s="1"/>
  <c r="AM47" i="49"/>
  <c r="O47" i="49"/>
  <c r="N47" i="49"/>
  <c r="K47" i="49" s="1"/>
  <c r="E47" i="49" s="1"/>
  <c r="L47" i="49"/>
  <c r="F47" i="49" s="1"/>
  <c r="AM46" i="49"/>
  <c r="O46" i="49"/>
  <c r="L46" i="49" s="1"/>
  <c r="F46" i="49" s="1"/>
  <c r="N46" i="49"/>
  <c r="K46" i="49" s="1"/>
  <c r="E46" i="49" s="1"/>
  <c r="AM45" i="49"/>
  <c r="O45" i="49"/>
  <c r="L45" i="49" s="1"/>
  <c r="F45" i="49" s="1"/>
  <c r="N45" i="49"/>
  <c r="K45" i="49" s="1"/>
  <c r="E45" i="49" s="1"/>
  <c r="AM44" i="49"/>
  <c r="O44" i="49"/>
  <c r="L44" i="49" s="1"/>
  <c r="F44" i="49" s="1"/>
  <c r="N44" i="49"/>
  <c r="K44" i="49" s="1"/>
  <c r="E44" i="49" s="1"/>
  <c r="AM43" i="49"/>
  <c r="O43" i="49"/>
  <c r="L43" i="49" s="1"/>
  <c r="F43" i="49" s="1"/>
  <c r="N43" i="49"/>
  <c r="K43" i="49" s="1"/>
  <c r="E43" i="49" s="1"/>
  <c r="AM42" i="49"/>
  <c r="O42" i="49"/>
  <c r="L42" i="49" s="1"/>
  <c r="F42" i="49" s="1"/>
  <c r="N42" i="49"/>
  <c r="K42" i="49" s="1"/>
  <c r="E42" i="49" s="1"/>
  <c r="L41" i="49"/>
  <c r="K41" i="49"/>
  <c r="L40" i="49"/>
  <c r="K40" i="49"/>
  <c r="AM39" i="49"/>
  <c r="O39" i="49"/>
  <c r="L39" i="49" s="1"/>
  <c r="F39" i="49" s="1"/>
  <c r="N39" i="49"/>
  <c r="K39" i="49" s="1"/>
  <c r="E39" i="49" s="1"/>
  <c r="AM38" i="49"/>
  <c r="O38" i="49"/>
  <c r="N38" i="49"/>
  <c r="K38" i="49" s="1"/>
  <c r="E38" i="49" s="1"/>
  <c r="L38" i="49"/>
  <c r="F38" i="49" s="1"/>
  <c r="AM37" i="49"/>
  <c r="O37" i="49"/>
  <c r="N37" i="49"/>
  <c r="K37" i="49" s="1"/>
  <c r="E37" i="49" s="1"/>
  <c r="L37" i="49"/>
  <c r="F37" i="49" s="1"/>
  <c r="AM36" i="49"/>
  <c r="O36" i="49"/>
  <c r="L36" i="49" s="1"/>
  <c r="F36" i="49" s="1"/>
  <c r="N36" i="49"/>
  <c r="K36" i="49" s="1"/>
  <c r="E36" i="49" s="1"/>
  <c r="AM35" i="49"/>
  <c r="O35" i="49"/>
  <c r="L35" i="49" s="1"/>
  <c r="F35" i="49" s="1"/>
  <c r="N35" i="49"/>
  <c r="K35" i="49" s="1"/>
  <c r="E35" i="49" s="1"/>
  <c r="AM34" i="49"/>
  <c r="O34" i="49"/>
  <c r="L34" i="49" s="1"/>
  <c r="F34" i="49" s="1"/>
  <c r="N34" i="49"/>
  <c r="K34" i="49" s="1"/>
  <c r="E34" i="49" s="1"/>
  <c r="L33" i="49"/>
  <c r="K33" i="49"/>
  <c r="L32" i="49"/>
  <c r="K32" i="49"/>
  <c r="AM31" i="49"/>
  <c r="O31" i="49"/>
  <c r="L31" i="49" s="1"/>
  <c r="F31" i="49" s="1"/>
  <c r="N31" i="49"/>
  <c r="K31" i="49" s="1"/>
  <c r="E31" i="49" s="1"/>
  <c r="AM30" i="49"/>
  <c r="O30" i="49"/>
  <c r="L30" i="49" s="1"/>
  <c r="F30" i="49" s="1"/>
  <c r="N30" i="49"/>
  <c r="K30" i="49" s="1"/>
  <c r="E30" i="49" s="1"/>
  <c r="AM29" i="49"/>
  <c r="O29" i="49"/>
  <c r="L29" i="49" s="1"/>
  <c r="F29" i="49" s="1"/>
  <c r="N29" i="49"/>
  <c r="K29" i="49" s="1"/>
  <c r="E29" i="49" s="1"/>
  <c r="AM28" i="49"/>
  <c r="O28" i="49"/>
  <c r="N28" i="49"/>
  <c r="K28" i="49" s="1"/>
  <c r="E28" i="49" s="1"/>
  <c r="L28" i="49"/>
  <c r="F28" i="49" s="1"/>
  <c r="L27" i="49"/>
  <c r="K27" i="49"/>
  <c r="L26" i="49"/>
  <c r="K26" i="49"/>
  <c r="AM25" i="49"/>
  <c r="O25" i="49"/>
  <c r="N25" i="49"/>
  <c r="K25" i="49" s="1"/>
  <c r="E25" i="49" s="1"/>
  <c r="L25" i="49"/>
  <c r="F25" i="49" s="1"/>
  <c r="AM24" i="49"/>
  <c r="O24" i="49"/>
  <c r="L24" i="49" s="1"/>
  <c r="F24" i="49" s="1"/>
  <c r="N24" i="49"/>
  <c r="K24" i="49" s="1"/>
  <c r="E24" i="49" s="1"/>
  <c r="AM23" i="49"/>
  <c r="O23" i="49"/>
  <c r="L23" i="49" s="1"/>
  <c r="F23" i="49" s="1"/>
  <c r="N23" i="49"/>
  <c r="K23" i="49" s="1"/>
  <c r="E23" i="49" s="1"/>
  <c r="AM22" i="49"/>
  <c r="O22" i="49"/>
  <c r="L22" i="49" s="1"/>
  <c r="F22" i="49" s="1"/>
  <c r="N22" i="49"/>
  <c r="K22" i="49" s="1"/>
  <c r="E22" i="49" s="1"/>
  <c r="AM21" i="49"/>
  <c r="O21" i="49"/>
  <c r="L21" i="49" s="1"/>
  <c r="F21" i="49" s="1"/>
  <c r="N21" i="49"/>
  <c r="K21" i="49" s="1"/>
  <c r="E21" i="49" s="1"/>
  <c r="AM20" i="49"/>
  <c r="O20" i="49"/>
  <c r="L20" i="49" s="1"/>
  <c r="F20" i="49" s="1"/>
  <c r="N20" i="49"/>
  <c r="K20" i="49" s="1"/>
  <c r="E20" i="49" s="1"/>
  <c r="AM19" i="49"/>
  <c r="O19" i="49"/>
  <c r="L19" i="49" s="1"/>
  <c r="F19" i="49" s="1"/>
  <c r="N19" i="49"/>
  <c r="K19" i="49" s="1"/>
  <c r="E19" i="49" s="1"/>
  <c r="AM18" i="49"/>
  <c r="O18" i="49"/>
  <c r="N18" i="49"/>
  <c r="K18" i="49" s="1"/>
  <c r="E18" i="49" s="1"/>
  <c r="L18" i="49"/>
  <c r="F18" i="49" s="1"/>
  <c r="L17" i="49"/>
  <c r="K17" i="49"/>
  <c r="L16" i="49"/>
  <c r="K16" i="49"/>
  <c r="AM15" i="49"/>
  <c r="O15" i="49"/>
  <c r="N15" i="49"/>
  <c r="K15" i="49" s="1"/>
  <c r="E15" i="49" s="1"/>
  <c r="L15" i="49"/>
  <c r="F15" i="49" s="1"/>
  <c r="AM14" i="49"/>
  <c r="O14" i="49"/>
  <c r="L14" i="49" s="1"/>
  <c r="F14" i="49" s="1"/>
  <c r="N14" i="49"/>
  <c r="K14" i="49" s="1"/>
  <c r="E14" i="49" s="1"/>
  <c r="AM13" i="49"/>
  <c r="O13" i="49"/>
  <c r="L13" i="49" s="1"/>
  <c r="F13" i="49" s="1"/>
  <c r="N13" i="49"/>
  <c r="K13" i="49" s="1"/>
  <c r="E13" i="49" s="1"/>
  <c r="AM12" i="49"/>
  <c r="O12" i="49"/>
  <c r="L12" i="49" s="1"/>
  <c r="F12" i="49" s="1"/>
  <c r="N12" i="49"/>
  <c r="K12" i="49" s="1"/>
  <c r="E12" i="49" s="1"/>
  <c r="AE9" i="49"/>
  <c r="AD9" i="49"/>
  <c r="K16" i="48"/>
  <c r="L16" i="48"/>
  <c r="K17" i="48"/>
  <c r="L17" i="48"/>
  <c r="K26" i="48"/>
  <c r="L26" i="48"/>
  <c r="K27" i="48"/>
  <c r="L27" i="48"/>
  <c r="K32" i="48"/>
  <c r="L32" i="48"/>
  <c r="K33" i="48"/>
  <c r="L33" i="48"/>
  <c r="K40" i="48"/>
  <c r="L40" i="48"/>
  <c r="K41" i="48"/>
  <c r="L41" i="48"/>
  <c r="K49" i="48"/>
  <c r="L49" i="48"/>
  <c r="K50" i="48"/>
  <c r="L50" i="48"/>
  <c r="O52" i="48" l="1"/>
  <c r="L52" i="48" s="1"/>
  <c r="N52" i="48"/>
  <c r="K52" i="48" s="1"/>
  <c r="O51" i="48"/>
  <c r="L51" i="48" s="1"/>
  <c r="N51" i="48"/>
  <c r="K51" i="48" s="1"/>
  <c r="AK48" i="48"/>
  <c r="O48" i="48"/>
  <c r="N48" i="48"/>
  <c r="AK47" i="48"/>
  <c r="O47" i="48"/>
  <c r="N47" i="48"/>
  <c r="AK46" i="48"/>
  <c r="O46" i="48"/>
  <c r="N46" i="48"/>
  <c r="AK45" i="48"/>
  <c r="O45" i="48"/>
  <c r="N45" i="48"/>
  <c r="AK44" i="48"/>
  <c r="O44" i="48"/>
  <c r="N44" i="48"/>
  <c r="AK43" i="48"/>
  <c r="O43" i="48"/>
  <c r="N43" i="48"/>
  <c r="AK42" i="48"/>
  <c r="O42" i="48"/>
  <c r="N42" i="48"/>
  <c r="AK39" i="48"/>
  <c r="O39" i="48"/>
  <c r="N39" i="48"/>
  <c r="AK38" i="48"/>
  <c r="O38" i="48"/>
  <c r="N38" i="48"/>
  <c r="AK37" i="48"/>
  <c r="O37" i="48"/>
  <c r="N37" i="48"/>
  <c r="AK36" i="48"/>
  <c r="O36" i="48"/>
  <c r="N36" i="48"/>
  <c r="AK35" i="48"/>
  <c r="O35" i="48"/>
  <c r="N35" i="48"/>
  <c r="AK34" i="48"/>
  <c r="O34" i="48"/>
  <c r="N34" i="48"/>
  <c r="AK31" i="48"/>
  <c r="O31" i="48"/>
  <c r="N31" i="48"/>
  <c r="K31" i="48" s="1"/>
  <c r="E31" i="48"/>
  <c r="AK30" i="48"/>
  <c r="O30" i="48"/>
  <c r="N30" i="48"/>
  <c r="K30" i="48" s="1"/>
  <c r="E30" i="48"/>
  <c r="AK29" i="48"/>
  <c r="O29" i="48"/>
  <c r="N29" i="48"/>
  <c r="AK28" i="48"/>
  <c r="O28" i="48"/>
  <c r="N28" i="48"/>
  <c r="AK25" i="48"/>
  <c r="O25" i="48"/>
  <c r="N25" i="48"/>
  <c r="AK24" i="48"/>
  <c r="O24" i="48"/>
  <c r="N24" i="48"/>
  <c r="AK23" i="48"/>
  <c r="O23" i="48"/>
  <c r="N23" i="48"/>
  <c r="AK22" i="48"/>
  <c r="O22" i="48"/>
  <c r="N22" i="48"/>
  <c r="AK21" i="48"/>
  <c r="O21" i="48"/>
  <c r="N21" i="48"/>
  <c r="AK20" i="48"/>
  <c r="O20" i="48"/>
  <c r="N20" i="48"/>
  <c r="AK19" i="48"/>
  <c r="O19" i="48"/>
  <c r="N19" i="48"/>
  <c r="AK18" i="48"/>
  <c r="O18" i="48"/>
  <c r="N18" i="48"/>
  <c r="AK15" i="48"/>
  <c r="O15" i="48"/>
  <c r="N15" i="48"/>
  <c r="AK14" i="48"/>
  <c r="O14" i="48"/>
  <c r="N14" i="48"/>
  <c r="AK13" i="48"/>
  <c r="O13" i="48"/>
  <c r="N13" i="48"/>
  <c r="AK12" i="48"/>
  <c r="O12" i="48"/>
  <c r="N12" i="48"/>
  <c r="AC9" i="48"/>
  <c r="AB9" i="48"/>
  <c r="L15" i="48" l="1"/>
  <c r="F15" i="48" s="1"/>
  <c r="K20" i="48"/>
  <c r="E20" i="48" s="1"/>
  <c r="K24" i="48"/>
  <c r="E24" i="48" s="1"/>
  <c r="K34" i="48"/>
  <c r="E34" i="48" s="1"/>
  <c r="L39" i="48"/>
  <c r="F39" i="48" s="1"/>
  <c r="L45" i="48"/>
  <c r="F45" i="48" s="1"/>
  <c r="K48" i="48"/>
  <c r="E48" i="48" s="1"/>
  <c r="K13" i="48"/>
  <c r="E13" i="48" s="1"/>
  <c r="K12" i="48"/>
  <c r="E12" i="48" s="1"/>
  <c r="L19" i="48"/>
  <c r="F19" i="48" s="1"/>
  <c r="L12" i="48"/>
  <c r="F12" i="48" s="1"/>
  <c r="K15" i="48"/>
  <c r="E15" i="48" s="1"/>
  <c r="L18" i="48"/>
  <c r="F18" i="48" s="1"/>
  <c r="K21" i="48"/>
  <c r="E21" i="48" s="1"/>
  <c r="L22" i="48"/>
  <c r="F22" i="48" s="1"/>
  <c r="K25" i="48"/>
  <c r="E25" i="48" s="1"/>
  <c r="L28" i="48"/>
  <c r="F28" i="48" s="1"/>
  <c r="K35" i="48"/>
  <c r="E35" i="48" s="1"/>
  <c r="L36" i="48"/>
  <c r="F36" i="48" s="1"/>
  <c r="K39" i="48"/>
  <c r="E39" i="48" s="1"/>
  <c r="L42" i="48"/>
  <c r="F42" i="48" s="1"/>
  <c r="K45" i="48"/>
  <c r="E45" i="48" s="1"/>
  <c r="L46" i="48"/>
  <c r="F46" i="48" s="1"/>
  <c r="L21" i="48"/>
  <c r="F21" i="48" s="1"/>
  <c r="L25" i="48"/>
  <c r="F25" i="48" s="1"/>
  <c r="L35" i="48"/>
  <c r="F35" i="48" s="1"/>
  <c r="K38" i="48"/>
  <c r="E38" i="48" s="1"/>
  <c r="K44" i="48"/>
  <c r="E44" i="48" s="1"/>
  <c r="L14" i="48"/>
  <c r="F14" i="48" s="1"/>
  <c r="K19" i="48"/>
  <c r="E19" i="48" s="1"/>
  <c r="L20" i="48"/>
  <c r="F20" i="48" s="1"/>
  <c r="K23" i="48"/>
  <c r="E23" i="48" s="1"/>
  <c r="L24" i="48"/>
  <c r="F24" i="48" s="1"/>
  <c r="K29" i="48"/>
  <c r="E29" i="48" s="1"/>
  <c r="L34" i="48"/>
  <c r="F34" i="48" s="1"/>
  <c r="K37" i="48"/>
  <c r="E37" i="48" s="1"/>
  <c r="L38" i="48"/>
  <c r="F38" i="48" s="1"/>
  <c r="K43" i="48"/>
  <c r="E43" i="48" s="1"/>
  <c r="L44" i="48"/>
  <c r="F44" i="48" s="1"/>
  <c r="K47" i="48"/>
  <c r="E47" i="48" s="1"/>
  <c r="L48" i="48"/>
  <c r="F48" i="48" s="1"/>
  <c r="K14" i="48"/>
  <c r="E14" i="48" s="1"/>
  <c r="L13" i="48"/>
  <c r="F13" i="48" s="1"/>
  <c r="K18" i="48"/>
  <c r="E18" i="48" s="1"/>
  <c r="K22" i="48"/>
  <c r="E22" i="48" s="1"/>
  <c r="L23" i="48"/>
  <c r="F23" i="48" s="1"/>
  <c r="K28" i="48"/>
  <c r="E28" i="48" s="1"/>
  <c r="L29" i="48"/>
  <c r="F29" i="48" s="1"/>
  <c r="L30" i="48"/>
  <c r="F30" i="48" s="1"/>
  <c r="L31" i="48"/>
  <c r="F31" i="48" s="1"/>
  <c r="K36" i="48"/>
  <c r="E36" i="48" s="1"/>
  <c r="L37" i="48"/>
  <c r="F37" i="48" s="1"/>
  <c r="K42" i="48"/>
  <c r="E42" i="48" s="1"/>
  <c r="L43" i="48"/>
  <c r="F43" i="48" s="1"/>
  <c r="K46" i="48"/>
  <c r="E46" i="48" s="1"/>
  <c r="L47" i="48"/>
  <c r="F47" i="48" s="1"/>
  <c r="O56" i="47"/>
  <c r="L56" i="47" s="1"/>
  <c r="F56" i="47" s="1"/>
  <c r="N56" i="47"/>
  <c r="K56" i="47"/>
  <c r="E56" i="47" s="1"/>
  <c r="O55" i="47"/>
  <c r="L55" i="47" s="1"/>
  <c r="F55" i="47" s="1"/>
  <c r="N55" i="47"/>
  <c r="K55" i="47" s="1"/>
  <c r="E55" i="47" s="1"/>
  <c r="O54" i="47"/>
  <c r="L54" i="47" s="1"/>
  <c r="F54" i="47" s="1"/>
  <c r="N54" i="47"/>
  <c r="K54" i="47"/>
  <c r="E54" i="47" s="1"/>
  <c r="O53" i="47"/>
  <c r="L53" i="47" s="1"/>
  <c r="F53" i="47" s="1"/>
  <c r="N53" i="47"/>
  <c r="K53" i="47" s="1"/>
  <c r="E53" i="47" s="1"/>
  <c r="O52" i="47"/>
  <c r="L52" i="47" s="1"/>
  <c r="F52" i="47" s="1"/>
  <c r="N52" i="47"/>
  <c r="K52" i="47" s="1"/>
  <c r="E52" i="47" s="1"/>
  <c r="O51" i="47"/>
  <c r="L51" i="47" s="1"/>
  <c r="F51" i="47" s="1"/>
  <c r="N51" i="47"/>
  <c r="K51" i="47" s="1"/>
  <c r="E51" i="47" s="1"/>
  <c r="AJ48" i="47"/>
  <c r="O48" i="47"/>
  <c r="L48" i="47" s="1"/>
  <c r="F48" i="47" s="1"/>
  <c r="N48" i="47"/>
  <c r="K48" i="47" s="1"/>
  <c r="E48" i="47" s="1"/>
  <c r="AJ47" i="47"/>
  <c r="O47" i="47"/>
  <c r="L47" i="47" s="1"/>
  <c r="F47" i="47" s="1"/>
  <c r="N47" i="47"/>
  <c r="K47" i="47" s="1"/>
  <c r="E47" i="47" s="1"/>
  <c r="AJ46" i="47"/>
  <c r="O46" i="47"/>
  <c r="L46" i="47" s="1"/>
  <c r="F46" i="47" s="1"/>
  <c r="N46" i="47"/>
  <c r="K46" i="47" s="1"/>
  <c r="E46" i="47" s="1"/>
  <c r="AJ45" i="47"/>
  <c r="O45" i="47"/>
  <c r="L45" i="47" s="1"/>
  <c r="F45" i="47" s="1"/>
  <c r="N45" i="47"/>
  <c r="K45" i="47" s="1"/>
  <c r="E45" i="47" s="1"/>
  <c r="AJ44" i="47"/>
  <c r="O44" i="47"/>
  <c r="L44" i="47" s="1"/>
  <c r="F44" i="47" s="1"/>
  <c r="N44" i="47"/>
  <c r="K44" i="47" s="1"/>
  <c r="E44" i="47" s="1"/>
  <c r="AJ43" i="47"/>
  <c r="O43" i="47"/>
  <c r="L43" i="47" s="1"/>
  <c r="F43" i="47" s="1"/>
  <c r="N43" i="47"/>
  <c r="K43" i="47" s="1"/>
  <c r="E43" i="47" s="1"/>
  <c r="AJ42" i="47"/>
  <c r="O42" i="47"/>
  <c r="L42" i="47" s="1"/>
  <c r="F42" i="47" s="1"/>
  <c r="N42" i="47"/>
  <c r="K42" i="47" s="1"/>
  <c r="E42" i="47" s="1"/>
  <c r="AJ39" i="47"/>
  <c r="O39" i="47"/>
  <c r="L39" i="47" s="1"/>
  <c r="F39" i="47" s="1"/>
  <c r="N39" i="47"/>
  <c r="K39" i="47" s="1"/>
  <c r="E39" i="47" s="1"/>
  <c r="AJ38" i="47"/>
  <c r="O38" i="47"/>
  <c r="L38" i="47" s="1"/>
  <c r="F38" i="47" s="1"/>
  <c r="N38" i="47"/>
  <c r="K38" i="47" s="1"/>
  <c r="E38" i="47" s="1"/>
  <c r="AJ37" i="47"/>
  <c r="O37" i="47"/>
  <c r="L37" i="47" s="1"/>
  <c r="F37" i="47" s="1"/>
  <c r="N37" i="47"/>
  <c r="K37" i="47" s="1"/>
  <c r="E37" i="47" s="1"/>
  <c r="AJ36" i="47"/>
  <c r="O36" i="47"/>
  <c r="L36" i="47" s="1"/>
  <c r="F36" i="47" s="1"/>
  <c r="N36" i="47"/>
  <c r="K36" i="47" s="1"/>
  <c r="E36" i="47" s="1"/>
  <c r="AJ35" i="47"/>
  <c r="O35" i="47"/>
  <c r="L35" i="47" s="1"/>
  <c r="F35" i="47" s="1"/>
  <c r="N35" i="47"/>
  <c r="K35" i="47" s="1"/>
  <c r="E35" i="47" s="1"/>
  <c r="AJ34" i="47"/>
  <c r="O34" i="47"/>
  <c r="L34" i="47" s="1"/>
  <c r="F34" i="47" s="1"/>
  <c r="N34" i="47"/>
  <c r="K34" i="47" s="1"/>
  <c r="E34" i="47" s="1"/>
  <c r="AJ31" i="47"/>
  <c r="O31" i="47"/>
  <c r="L31" i="47" s="1"/>
  <c r="F31" i="47" s="1"/>
  <c r="N31" i="47"/>
  <c r="K31" i="47" s="1"/>
  <c r="E31" i="47" s="1"/>
  <c r="AJ30" i="47"/>
  <c r="O30" i="47"/>
  <c r="L30" i="47" s="1"/>
  <c r="F30" i="47" s="1"/>
  <c r="N30" i="47"/>
  <c r="K30" i="47" s="1"/>
  <c r="E30" i="47" s="1"/>
  <c r="AJ29" i="47"/>
  <c r="O29" i="47"/>
  <c r="L29" i="47" s="1"/>
  <c r="F29" i="47" s="1"/>
  <c r="N29" i="47"/>
  <c r="K29" i="47" s="1"/>
  <c r="E29" i="47" s="1"/>
  <c r="AJ28" i="47"/>
  <c r="O28" i="47"/>
  <c r="L28" i="47" s="1"/>
  <c r="F28" i="47" s="1"/>
  <c r="N28" i="47"/>
  <c r="K28" i="47" s="1"/>
  <c r="E28" i="47" s="1"/>
  <c r="AJ25" i="47"/>
  <c r="O25" i="47"/>
  <c r="L25" i="47" s="1"/>
  <c r="F25" i="47" s="1"/>
  <c r="N25" i="47"/>
  <c r="K25" i="47" s="1"/>
  <c r="E25" i="47" s="1"/>
  <c r="AJ24" i="47"/>
  <c r="O24" i="47"/>
  <c r="L24" i="47" s="1"/>
  <c r="F24" i="47" s="1"/>
  <c r="N24" i="47"/>
  <c r="K24" i="47" s="1"/>
  <c r="E24" i="47" s="1"/>
  <c r="AJ23" i="47"/>
  <c r="O23" i="47"/>
  <c r="L23" i="47" s="1"/>
  <c r="F23" i="47" s="1"/>
  <c r="N23" i="47"/>
  <c r="K23" i="47" s="1"/>
  <c r="E23" i="47" s="1"/>
  <c r="AJ22" i="47"/>
  <c r="O22" i="47"/>
  <c r="L22" i="47" s="1"/>
  <c r="F22" i="47" s="1"/>
  <c r="N22" i="47"/>
  <c r="K22" i="47" s="1"/>
  <c r="E22" i="47" s="1"/>
  <c r="AJ21" i="47"/>
  <c r="O21" i="47"/>
  <c r="L21" i="47" s="1"/>
  <c r="F21" i="47" s="1"/>
  <c r="N21" i="47"/>
  <c r="K21" i="47" s="1"/>
  <c r="E21" i="47" s="1"/>
  <c r="AJ20" i="47"/>
  <c r="O20" i="47"/>
  <c r="L20" i="47" s="1"/>
  <c r="F20" i="47" s="1"/>
  <c r="N20" i="47"/>
  <c r="K20" i="47" s="1"/>
  <c r="E20" i="47" s="1"/>
  <c r="AJ19" i="47"/>
  <c r="O19" i="47"/>
  <c r="L19" i="47" s="1"/>
  <c r="F19" i="47" s="1"/>
  <c r="N19" i="47"/>
  <c r="K19" i="47" s="1"/>
  <c r="E19" i="47" s="1"/>
  <c r="AJ18" i="47"/>
  <c r="O18" i="47"/>
  <c r="N18" i="47"/>
  <c r="K18" i="47" s="1"/>
  <c r="E18" i="47" s="1"/>
  <c r="L18" i="47"/>
  <c r="F18" i="47" s="1"/>
  <c r="AJ15" i="47"/>
  <c r="O15" i="47"/>
  <c r="N15" i="47"/>
  <c r="K15" i="47" s="1"/>
  <c r="E15" i="47" s="1"/>
  <c r="L15" i="47"/>
  <c r="F15" i="47" s="1"/>
  <c r="AJ14" i="47"/>
  <c r="O14" i="47"/>
  <c r="L14" i="47" s="1"/>
  <c r="F14" i="47" s="1"/>
  <c r="N14" i="47"/>
  <c r="K14" i="47" s="1"/>
  <c r="E14" i="47" s="1"/>
  <c r="AJ13" i="47"/>
  <c r="O13" i="47"/>
  <c r="L13" i="47" s="1"/>
  <c r="F13" i="47" s="1"/>
  <c r="N13" i="47"/>
  <c r="K13" i="47" s="1"/>
  <c r="E13" i="47" s="1"/>
  <c r="AJ12" i="47"/>
  <c r="O12" i="47"/>
  <c r="L12" i="47" s="1"/>
  <c r="F12" i="47" s="1"/>
  <c r="N12" i="47"/>
  <c r="K12" i="47" s="1"/>
  <c r="E12" i="47" s="1"/>
  <c r="AB9" i="47"/>
  <c r="AA9" i="47"/>
  <c r="O56" i="46"/>
  <c r="L56" i="46" s="1"/>
  <c r="F56" i="46" s="1"/>
  <c r="N56" i="46"/>
  <c r="K56" i="46" s="1"/>
  <c r="E56" i="46" s="1"/>
  <c r="O55" i="46"/>
  <c r="N55" i="46"/>
  <c r="L55" i="46"/>
  <c r="F55" i="46" s="1"/>
  <c r="K55" i="46"/>
  <c r="E55" i="46" s="1"/>
  <c r="O54" i="46"/>
  <c r="L54" i="46" s="1"/>
  <c r="F54" i="46" s="1"/>
  <c r="N54" i="46"/>
  <c r="K54" i="46" s="1"/>
  <c r="E54" i="46" s="1"/>
  <c r="O53" i="46"/>
  <c r="L53" i="46" s="1"/>
  <c r="F53" i="46" s="1"/>
  <c r="N53" i="46"/>
  <c r="K53" i="46" s="1"/>
  <c r="E53" i="46" s="1"/>
  <c r="O52" i="46"/>
  <c r="L52" i="46" s="1"/>
  <c r="F52" i="46" s="1"/>
  <c r="N52" i="46"/>
  <c r="K52" i="46" s="1"/>
  <c r="E52" i="46" s="1"/>
  <c r="O51" i="46"/>
  <c r="L51" i="46" s="1"/>
  <c r="F51" i="46" s="1"/>
  <c r="N51" i="46"/>
  <c r="K51" i="46" s="1"/>
  <c r="E51" i="46" s="1"/>
  <c r="AI48" i="46"/>
  <c r="O48" i="46"/>
  <c r="L48" i="46" s="1"/>
  <c r="F48" i="46" s="1"/>
  <c r="N48" i="46"/>
  <c r="K48" i="46"/>
  <c r="E48" i="46" s="1"/>
  <c r="AI47" i="46"/>
  <c r="O47" i="46"/>
  <c r="L47" i="46" s="1"/>
  <c r="F47" i="46" s="1"/>
  <c r="N47" i="46"/>
  <c r="K47" i="46" s="1"/>
  <c r="E47" i="46" s="1"/>
  <c r="AI46" i="46"/>
  <c r="O46" i="46"/>
  <c r="N46" i="46"/>
  <c r="K46" i="46" s="1"/>
  <c r="E46" i="46" s="1"/>
  <c r="L46" i="46"/>
  <c r="F46" i="46" s="1"/>
  <c r="AI45" i="46"/>
  <c r="O45" i="46"/>
  <c r="N45" i="46"/>
  <c r="K45" i="46" s="1"/>
  <c r="E45" i="46" s="1"/>
  <c r="L45" i="46"/>
  <c r="F45" i="46" s="1"/>
  <c r="AI44" i="46"/>
  <c r="O44" i="46"/>
  <c r="L44" i="46" s="1"/>
  <c r="F44" i="46" s="1"/>
  <c r="N44" i="46"/>
  <c r="K44" i="46"/>
  <c r="E44" i="46" s="1"/>
  <c r="AI43" i="46"/>
  <c r="O43" i="46"/>
  <c r="L43" i="46" s="1"/>
  <c r="F43" i="46" s="1"/>
  <c r="N43" i="46"/>
  <c r="K43" i="46" s="1"/>
  <c r="E43" i="46" s="1"/>
  <c r="AI42" i="46"/>
  <c r="O42" i="46"/>
  <c r="N42" i="46"/>
  <c r="K42" i="46" s="1"/>
  <c r="E42" i="46" s="1"/>
  <c r="L42" i="46"/>
  <c r="F42" i="46" s="1"/>
  <c r="AI39" i="46"/>
  <c r="O39" i="46"/>
  <c r="N39" i="46"/>
  <c r="K39" i="46" s="1"/>
  <c r="E39" i="46" s="1"/>
  <c r="L39" i="46"/>
  <c r="F39" i="46" s="1"/>
  <c r="AI38" i="46"/>
  <c r="O38" i="46"/>
  <c r="L38" i="46" s="1"/>
  <c r="F38" i="46" s="1"/>
  <c r="N38" i="46"/>
  <c r="K38" i="46"/>
  <c r="E38" i="46" s="1"/>
  <c r="AI37" i="46"/>
  <c r="O37" i="46"/>
  <c r="L37" i="46" s="1"/>
  <c r="F37" i="46" s="1"/>
  <c r="N37" i="46"/>
  <c r="K37" i="46" s="1"/>
  <c r="E37" i="46" s="1"/>
  <c r="AI36" i="46"/>
  <c r="O36" i="46"/>
  <c r="N36" i="46"/>
  <c r="K36" i="46" s="1"/>
  <c r="E36" i="46" s="1"/>
  <c r="L36" i="46"/>
  <c r="F36" i="46" s="1"/>
  <c r="AI35" i="46"/>
  <c r="O35" i="46"/>
  <c r="N35" i="46"/>
  <c r="K35" i="46" s="1"/>
  <c r="E35" i="46" s="1"/>
  <c r="L35" i="46"/>
  <c r="F35" i="46" s="1"/>
  <c r="AI34" i="46"/>
  <c r="O34" i="46"/>
  <c r="L34" i="46" s="1"/>
  <c r="F34" i="46" s="1"/>
  <c r="N34" i="46"/>
  <c r="K34" i="46"/>
  <c r="E34" i="46" s="1"/>
  <c r="AI31" i="46"/>
  <c r="O31" i="46"/>
  <c r="L31" i="46" s="1"/>
  <c r="F31" i="46" s="1"/>
  <c r="N31" i="46"/>
  <c r="K31" i="46" s="1"/>
  <c r="E31" i="46" s="1"/>
  <c r="AI30" i="46"/>
  <c r="O30" i="46"/>
  <c r="N30" i="46"/>
  <c r="K30" i="46" s="1"/>
  <c r="E30" i="46" s="1"/>
  <c r="L30" i="46"/>
  <c r="F30" i="46" s="1"/>
  <c r="AI29" i="46"/>
  <c r="O29" i="46"/>
  <c r="N29" i="46"/>
  <c r="K29" i="46" s="1"/>
  <c r="E29" i="46" s="1"/>
  <c r="L29" i="46"/>
  <c r="F29" i="46" s="1"/>
  <c r="AI28" i="46"/>
  <c r="O28" i="46"/>
  <c r="L28" i="46" s="1"/>
  <c r="F28" i="46" s="1"/>
  <c r="N28" i="46"/>
  <c r="K28" i="46"/>
  <c r="E28" i="46" s="1"/>
  <c r="AI25" i="46"/>
  <c r="O25" i="46"/>
  <c r="L25" i="46" s="1"/>
  <c r="F25" i="46" s="1"/>
  <c r="N25" i="46"/>
  <c r="K25" i="46" s="1"/>
  <c r="E25" i="46" s="1"/>
  <c r="AI24" i="46"/>
  <c r="O24" i="46"/>
  <c r="N24" i="46"/>
  <c r="K24" i="46" s="1"/>
  <c r="E24" i="46" s="1"/>
  <c r="L24" i="46"/>
  <c r="F24" i="46" s="1"/>
  <c r="AI23" i="46"/>
  <c r="O23" i="46"/>
  <c r="N23" i="46"/>
  <c r="K23" i="46" s="1"/>
  <c r="E23" i="46" s="1"/>
  <c r="L23" i="46"/>
  <c r="F23" i="46" s="1"/>
  <c r="AI22" i="46"/>
  <c r="O22" i="46"/>
  <c r="L22" i="46" s="1"/>
  <c r="F22" i="46" s="1"/>
  <c r="N22" i="46"/>
  <c r="K22" i="46"/>
  <c r="E22" i="46" s="1"/>
  <c r="AI21" i="46"/>
  <c r="O21" i="46"/>
  <c r="L21" i="46" s="1"/>
  <c r="F21" i="46" s="1"/>
  <c r="N21" i="46"/>
  <c r="K21" i="46" s="1"/>
  <c r="E21" i="46" s="1"/>
  <c r="AI20" i="46"/>
  <c r="O20" i="46"/>
  <c r="N20" i="46"/>
  <c r="K20" i="46" s="1"/>
  <c r="E20" i="46" s="1"/>
  <c r="L20" i="46"/>
  <c r="F20" i="46" s="1"/>
  <c r="AI19" i="46"/>
  <c r="O19" i="46"/>
  <c r="N19" i="46"/>
  <c r="K19" i="46" s="1"/>
  <c r="E19" i="46" s="1"/>
  <c r="L19" i="46"/>
  <c r="F19" i="46" s="1"/>
  <c r="AI18" i="46"/>
  <c r="O18" i="46"/>
  <c r="L18" i="46" s="1"/>
  <c r="F18" i="46" s="1"/>
  <c r="N18" i="46"/>
  <c r="K18" i="46"/>
  <c r="E18" i="46" s="1"/>
  <c r="AI15" i="46"/>
  <c r="O15" i="46"/>
  <c r="L15" i="46" s="1"/>
  <c r="F15" i="46" s="1"/>
  <c r="N15" i="46"/>
  <c r="K15" i="46" s="1"/>
  <c r="E15" i="46" s="1"/>
  <c r="AI14" i="46"/>
  <c r="O14" i="46"/>
  <c r="N14" i="46"/>
  <c r="K14" i="46" s="1"/>
  <c r="E14" i="46" s="1"/>
  <c r="L14" i="46"/>
  <c r="F14" i="46" s="1"/>
  <c r="AI13" i="46"/>
  <c r="O13" i="46"/>
  <c r="N13" i="46"/>
  <c r="K13" i="46" s="1"/>
  <c r="E13" i="46" s="1"/>
  <c r="L13" i="46"/>
  <c r="F13" i="46" s="1"/>
  <c r="AI12" i="46"/>
  <c r="O12" i="46"/>
  <c r="L12" i="46" s="1"/>
  <c r="F12" i="46" s="1"/>
  <c r="N12" i="46"/>
  <c r="K12" i="46"/>
  <c r="E12" i="46" s="1"/>
  <c r="AA9" i="46"/>
  <c r="Z9" i="46"/>
  <c r="AI38" i="40" l="1"/>
  <c r="AI18" i="40"/>
  <c r="AH12" i="40"/>
  <c r="AH13" i="40"/>
  <c r="AH14" i="40"/>
  <c r="AH15" i="40"/>
  <c r="AH18" i="40"/>
  <c r="AH19" i="40"/>
  <c r="AH20" i="40"/>
  <c r="AH21" i="40"/>
  <c r="AH22" i="40"/>
  <c r="AH23" i="40"/>
  <c r="AH24" i="40"/>
  <c r="AH25" i="40"/>
  <c r="AH28" i="40"/>
  <c r="AH29" i="40"/>
  <c r="AH30" i="40"/>
  <c r="AH31" i="40"/>
  <c r="AH34" i="40"/>
  <c r="AH35" i="40"/>
  <c r="AH36" i="40"/>
  <c r="AH37" i="40"/>
  <c r="AH38" i="40"/>
  <c r="AH39" i="40"/>
  <c r="AH42" i="40"/>
  <c r="AH43" i="40"/>
  <c r="AH44" i="40"/>
  <c r="AH45" i="40"/>
  <c r="AH46" i="40"/>
  <c r="AH47" i="40"/>
  <c r="AH48" i="40"/>
  <c r="O56" i="40"/>
  <c r="L56" i="40" s="1"/>
  <c r="F56" i="40" s="1"/>
  <c r="N56" i="40"/>
  <c r="K56" i="40" s="1"/>
  <c r="E56" i="40" s="1"/>
  <c r="O55" i="40"/>
  <c r="L55" i="40" s="1"/>
  <c r="F55" i="40" s="1"/>
  <c r="N55" i="40"/>
  <c r="K55" i="40" s="1"/>
  <c r="E55" i="40" s="1"/>
  <c r="O54" i="40"/>
  <c r="L54" i="40" s="1"/>
  <c r="F54" i="40" s="1"/>
  <c r="N54" i="40"/>
  <c r="K54" i="40"/>
  <c r="E54" i="40" s="1"/>
  <c r="O53" i="40"/>
  <c r="L53" i="40" s="1"/>
  <c r="F53" i="40" s="1"/>
  <c r="N53" i="40"/>
  <c r="K53" i="40" s="1"/>
  <c r="E53" i="40" s="1"/>
  <c r="O52" i="40"/>
  <c r="L52" i="40" s="1"/>
  <c r="F52" i="40" s="1"/>
  <c r="N52" i="40"/>
  <c r="K52" i="40" s="1"/>
  <c r="E52" i="40" s="1"/>
  <c r="O51" i="40"/>
  <c r="L51" i="40" s="1"/>
  <c r="F51" i="40" s="1"/>
  <c r="N51" i="40"/>
  <c r="K51" i="40" s="1"/>
  <c r="E51" i="40" s="1"/>
  <c r="O48" i="40"/>
  <c r="L48" i="40" s="1"/>
  <c r="F48" i="40" s="1"/>
  <c r="N48" i="40"/>
  <c r="K48" i="40" s="1"/>
  <c r="E48" i="40" s="1"/>
  <c r="O47" i="40"/>
  <c r="L47" i="40" s="1"/>
  <c r="F47" i="40" s="1"/>
  <c r="N47" i="40"/>
  <c r="K47" i="40" s="1"/>
  <c r="E47" i="40" s="1"/>
  <c r="O46" i="40"/>
  <c r="L46" i="40" s="1"/>
  <c r="F46" i="40" s="1"/>
  <c r="N46" i="40"/>
  <c r="K46" i="40" s="1"/>
  <c r="E46" i="40" s="1"/>
  <c r="O45" i="40"/>
  <c r="L45" i="40" s="1"/>
  <c r="F45" i="40" s="1"/>
  <c r="N45" i="40"/>
  <c r="K45" i="40" s="1"/>
  <c r="E45" i="40" s="1"/>
  <c r="O44" i="40"/>
  <c r="L44" i="40" s="1"/>
  <c r="F44" i="40" s="1"/>
  <c r="N44" i="40"/>
  <c r="K44" i="40" s="1"/>
  <c r="E44" i="40" s="1"/>
  <c r="O43" i="40"/>
  <c r="L43" i="40" s="1"/>
  <c r="F43" i="40" s="1"/>
  <c r="N43" i="40"/>
  <c r="K43" i="40" s="1"/>
  <c r="E43" i="40" s="1"/>
  <c r="O42" i="40"/>
  <c r="L42" i="40" s="1"/>
  <c r="F42" i="40" s="1"/>
  <c r="N42" i="40"/>
  <c r="K42" i="40" s="1"/>
  <c r="E42" i="40" s="1"/>
  <c r="O39" i="40"/>
  <c r="L39" i="40" s="1"/>
  <c r="F39" i="40" s="1"/>
  <c r="N39" i="40"/>
  <c r="K39" i="40" s="1"/>
  <c r="E39" i="40" s="1"/>
  <c r="O38" i="40"/>
  <c r="L38" i="40" s="1"/>
  <c r="F38" i="40" s="1"/>
  <c r="N38" i="40"/>
  <c r="K38" i="40" s="1"/>
  <c r="E38" i="40" s="1"/>
  <c r="O37" i="40"/>
  <c r="L37" i="40" s="1"/>
  <c r="F37" i="40" s="1"/>
  <c r="N37" i="40"/>
  <c r="K37" i="40" s="1"/>
  <c r="E37" i="40" s="1"/>
  <c r="O36" i="40"/>
  <c r="L36" i="40" s="1"/>
  <c r="F36" i="40" s="1"/>
  <c r="N36" i="40"/>
  <c r="K36" i="40" s="1"/>
  <c r="E36" i="40" s="1"/>
  <c r="O35" i="40"/>
  <c r="L35" i="40" s="1"/>
  <c r="F35" i="40" s="1"/>
  <c r="N35" i="40"/>
  <c r="K35" i="40" s="1"/>
  <c r="E35" i="40" s="1"/>
  <c r="O34" i="40"/>
  <c r="L34" i="40" s="1"/>
  <c r="F34" i="40" s="1"/>
  <c r="N34" i="40"/>
  <c r="K34" i="40" s="1"/>
  <c r="E34" i="40" s="1"/>
  <c r="O31" i="40"/>
  <c r="L31" i="40" s="1"/>
  <c r="F31" i="40" s="1"/>
  <c r="N31" i="40"/>
  <c r="K31" i="40" s="1"/>
  <c r="E31" i="40" s="1"/>
  <c r="O30" i="40"/>
  <c r="L30" i="40" s="1"/>
  <c r="F30" i="40" s="1"/>
  <c r="N30" i="40"/>
  <c r="K30" i="40" s="1"/>
  <c r="E30" i="40" s="1"/>
  <c r="O29" i="40"/>
  <c r="L29" i="40" s="1"/>
  <c r="F29" i="40" s="1"/>
  <c r="N29" i="40"/>
  <c r="K29" i="40" s="1"/>
  <c r="E29" i="40" s="1"/>
  <c r="O28" i="40"/>
  <c r="L28" i="40" s="1"/>
  <c r="F28" i="40" s="1"/>
  <c r="N28" i="40"/>
  <c r="K28" i="40" s="1"/>
  <c r="E28" i="40" s="1"/>
  <c r="O25" i="40"/>
  <c r="N25" i="40"/>
  <c r="K25" i="40" s="1"/>
  <c r="E25" i="40" s="1"/>
  <c r="L25" i="40"/>
  <c r="F25" i="40" s="1"/>
  <c r="O24" i="40"/>
  <c r="L24" i="40" s="1"/>
  <c r="F24" i="40" s="1"/>
  <c r="N24" i="40"/>
  <c r="K24" i="40" s="1"/>
  <c r="E24" i="40" s="1"/>
  <c r="O23" i="40"/>
  <c r="L23" i="40" s="1"/>
  <c r="F23" i="40" s="1"/>
  <c r="N23" i="40"/>
  <c r="K23" i="40" s="1"/>
  <c r="E23" i="40" s="1"/>
  <c r="O22" i="40"/>
  <c r="L22" i="40" s="1"/>
  <c r="F22" i="40" s="1"/>
  <c r="N22" i="40"/>
  <c r="K22" i="40" s="1"/>
  <c r="E22" i="40" s="1"/>
  <c r="O21" i="40"/>
  <c r="L21" i="40" s="1"/>
  <c r="F21" i="40" s="1"/>
  <c r="N21" i="40"/>
  <c r="K21" i="40" s="1"/>
  <c r="E21" i="40" s="1"/>
  <c r="O20" i="40"/>
  <c r="L20" i="40" s="1"/>
  <c r="F20" i="40" s="1"/>
  <c r="N20" i="40"/>
  <c r="K20" i="40" s="1"/>
  <c r="E20" i="40" s="1"/>
  <c r="O19" i="40"/>
  <c r="L19" i="40" s="1"/>
  <c r="F19" i="40" s="1"/>
  <c r="N19" i="40"/>
  <c r="K19" i="40" s="1"/>
  <c r="E19" i="40" s="1"/>
  <c r="O18" i="40"/>
  <c r="L18" i="40" s="1"/>
  <c r="F18" i="40" s="1"/>
  <c r="N18" i="40"/>
  <c r="K18" i="40" s="1"/>
  <c r="E18" i="40" s="1"/>
  <c r="O15" i="40"/>
  <c r="L15" i="40" s="1"/>
  <c r="F15" i="40" s="1"/>
  <c r="N15" i="40"/>
  <c r="K15" i="40" s="1"/>
  <c r="E15" i="40" s="1"/>
  <c r="O14" i="40"/>
  <c r="L14" i="40" s="1"/>
  <c r="F14" i="40" s="1"/>
  <c r="N14" i="40"/>
  <c r="K14" i="40" s="1"/>
  <c r="E14" i="40" s="1"/>
  <c r="O13" i="40"/>
  <c r="L13" i="40" s="1"/>
  <c r="F13" i="40" s="1"/>
  <c r="N13" i="40"/>
  <c r="K13" i="40" s="1"/>
  <c r="E13" i="40" s="1"/>
  <c r="O12" i="40"/>
  <c r="L12" i="40" s="1"/>
  <c r="F12" i="40" s="1"/>
  <c r="N12" i="40"/>
  <c r="K12" i="40" s="1"/>
  <c r="E12" i="40" s="1"/>
  <c r="Y9" i="40"/>
  <c r="AF46" i="36"/>
  <c r="O46" i="36"/>
  <c r="L46" i="36" s="1"/>
  <c r="F46" i="36" s="1"/>
  <c r="N46" i="36"/>
  <c r="K46" i="36" s="1"/>
  <c r="E46" i="36" s="1"/>
  <c r="Z9" i="40" l="1"/>
  <c r="AF57" i="36" l="1"/>
  <c r="AF56" i="36"/>
  <c r="O56" i="36"/>
  <c r="L56" i="36" s="1"/>
  <c r="F56" i="36" s="1"/>
  <c r="N56" i="36"/>
  <c r="AF55" i="36"/>
  <c r="O55" i="36"/>
  <c r="L55" i="36" s="1"/>
  <c r="F55" i="36" s="1"/>
  <c r="N55" i="36"/>
  <c r="K55" i="36" s="1"/>
  <c r="E55" i="36" s="1"/>
  <c r="AF54" i="36"/>
  <c r="O54" i="36"/>
  <c r="N54" i="36"/>
  <c r="K54" i="36" s="1"/>
  <c r="E54" i="36" s="1"/>
  <c r="AF53" i="36"/>
  <c r="O53" i="36"/>
  <c r="N53" i="36"/>
  <c r="AF52" i="36"/>
  <c r="O52" i="36"/>
  <c r="L52" i="36" s="1"/>
  <c r="F52" i="36" s="1"/>
  <c r="N52" i="36"/>
  <c r="AF51" i="36"/>
  <c r="O51" i="36"/>
  <c r="L51" i="36" s="1"/>
  <c r="F51" i="36" s="1"/>
  <c r="N51" i="36"/>
  <c r="K51" i="36" s="1"/>
  <c r="E51" i="36" s="1"/>
  <c r="AF50" i="36"/>
  <c r="AF49" i="36"/>
  <c r="AF48" i="36"/>
  <c r="O48" i="36"/>
  <c r="N48" i="36"/>
  <c r="AF47" i="36"/>
  <c r="O47" i="36"/>
  <c r="N47" i="36"/>
  <c r="AF45" i="36"/>
  <c r="O45" i="36"/>
  <c r="N45" i="36"/>
  <c r="AF44" i="36"/>
  <c r="O44" i="36"/>
  <c r="L44" i="36" s="1"/>
  <c r="F44" i="36" s="1"/>
  <c r="N44" i="36"/>
  <c r="AF43" i="36"/>
  <c r="O43" i="36"/>
  <c r="L43" i="36" s="1"/>
  <c r="F43" i="36" s="1"/>
  <c r="N43" i="36"/>
  <c r="AF42" i="36"/>
  <c r="O42" i="36"/>
  <c r="N42" i="36"/>
  <c r="K42" i="36" s="1"/>
  <c r="E42" i="36" s="1"/>
  <c r="AF41" i="36"/>
  <c r="N13" i="36"/>
  <c r="O13" i="36"/>
  <c r="N14" i="36"/>
  <c r="O14" i="36"/>
  <c r="L14" i="36" s="1"/>
  <c r="F14" i="36" s="1"/>
  <c r="N15" i="36"/>
  <c r="O15" i="36"/>
  <c r="L15" i="36" s="1"/>
  <c r="N18" i="36"/>
  <c r="O18" i="36"/>
  <c r="N19" i="36"/>
  <c r="O19" i="36"/>
  <c r="L19" i="36" s="1"/>
  <c r="N20" i="36"/>
  <c r="O20" i="36"/>
  <c r="N21" i="36"/>
  <c r="O21" i="36"/>
  <c r="L21" i="36" s="1"/>
  <c r="N22" i="36"/>
  <c r="O22" i="36"/>
  <c r="N23" i="36"/>
  <c r="O23" i="36"/>
  <c r="L23" i="36" s="1"/>
  <c r="F23" i="36" s="1"/>
  <c r="N24" i="36"/>
  <c r="O24" i="36"/>
  <c r="N25" i="36"/>
  <c r="O25" i="36"/>
  <c r="N28" i="36"/>
  <c r="O28" i="36"/>
  <c r="N29" i="36"/>
  <c r="O29" i="36"/>
  <c r="L29" i="36" s="1"/>
  <c r="F29" i="36" s="1"/>
  <c r="N30" i="36"/>
  <c r="O30" i="36"/>
  <c r="N31" i="36"/>
  <c r="O31" i="36"/>
  <c r="L31" i="36" s="1"/>
  <c r="F31" i="36" s="1"/>
  <c r="N34" i="36"/>
  <c r="O34" i="36"/>
  <c r="N35" i="36"/>
  <c r="O35" i="36"/>
  <c r="L35" i="36" s="1"/>
  <c r="F35" i="36" s="1"/>
  <c r="N36" i="36"/>
  <c r="O36" i="36"/>
  <c r="L36" i="36" s="1"/>
  <c r="F36" i="36" s="1"/>
  <c r="N37" i="36"/>
  <c r="O37" i="36"/>
  <c r="L37" i="36" s="1"/>
  <c r="N38" i="36"/>
  <c r="O38" i="36"/>
  <c r="N39" i="36"/>
  <c r="O39" i="36"/>
  <c r="L39" i="36" s="1"/>
  <c r="F39" i="36" s="1"/>
  <c r="O12" i="36"/>
  <c r="N12" i="36"/>
  <c r="AF39" i="36"/>
  <c r="AF38" i="36"/>
  <c r="AF37" i="36"/>
  <c r="F37" i="36"/>
  <c r="AF36" i="36"/>
  <c r="AF35" i="36"/>
  <c r="AF34" i="36"/>
  <c r="AF33" i="36"/>
  <c r="AF31" i="36"/>
  <c r="AF30" i="36"/>
  <c r="AF29" i="36"/>
  <c r="AF28" i="36"/>
  <c r="AF27" i="36"/>
  <c r="AG25" i="36"/>
  <c r="AF25" i="36"/>
  <c r="AF24" i="36"/>
  <c r="AF23" i="36"/>
  <c r="AF22" i="36"/>
  <c r="AF21" i="36"/>
  <c r="F21" i="36"/>
  <c r="AF20" i="36"/>
  <c r="AF19" i="36"/>
  <c r="F19" i="36"/>
  <c r="AF18" i="36"/>
  <c r="AF17" i="36"/>
  <c r="AF15" i="36"/>
  <c r="F15" i="36"/>
  <c r="AF14" i="36"/>
  <c r="AF13" i="36"/>
  <c r="AF12" i="36"/>
  <c r="AF11" i="36"/>
  <c r="AF9" i="36"/>
  <c r="X9" i="36" s="1"/>
  <c r="K39" i="36" l="1"/>
  <c r="E39" i="36" s="1"/>
  <c r="K37" i="36"/>
  <c r="E37" i="36" s="1"/>
  <c r="K35" i="36"/>
  <c r="E35" i="36" s="1"/>
  <c r="K31" i="36"/>
  <c r="E31" i="36" s="1"/>
  <c r="K29" i="36"/>
  <c r="E29" i="36" s="1"/>
  <c r="K25" i="36"/>
  <c r="E25" i="36" s="1"/>
  <c r="K23" i="36"/>
  <c r="E23" i="36" s="1"/>
  <c r="K21" i="36"/>
  <c r="E21" i="36" s="1"/>
  <c r="K19" i="36"/>
  <c r="E19" i="36" s="1"/>
  <c r="K15" i="36"/>
  <c r="E15" i="36" s="1"/>
  <c r="K13" i="36"/>
  <c r="E13" i="36" s="1"/>
  <c r="K47" i="36"/>
  <c r="E47" i="36" s="1"/>
  <c r="L48" i="36"/>
  <c r="F48" i="36" s="1"/>
  <c r="K12" i="36"/>
  <c r="E12" i="36" s="1"/>
  <c r="L38" i="36"/>
  <c r="F38" i="36" s="1"/>
  <c r="L34" i="36"/>
  <c r="F34" i="36" s="1"/>
  <c r="L30" i="36"/>
  <c r="F30" i="36" s="1"/>
  <c r="L28" i="36"/>
  <c r="F28" i="36" s="1"/>
  <c r="L24" i="36"/>
  <c r="F24" i="36" s="1"/>
  <c r="L22" i="36"/>
  <c r="F22" i="36" s="1"/>
  <c r="L20" i="36"/>
  <c r="F20" i="36" s="1"/>
  <c r="L18" i="36"/>
  <c r="F18" i="36" s="1"/>
  <c r="K45" i="36"/>
  <c r="E45" i="36" s="1"/>
  <c r="L47" i="36"/>
  <c r="F47" i="36" s="1"/>
  <c r="K53" i="36"/>
  <c r="E53" i="36" s="1"/>
  <c r="L12" i="36"/>
  <c r="F12" i="36" s="1"/>
  <c r="K38" i="36"/>
  <c r="E38" i="36" s="1"/>
  <c r="K36" i="36"/>
  <c r="E36" i="36" s="1"/>
  <c r="K34" i="36"/>
  <c r="E34" i="36" s="1"/>
  <c r="K30" i="36"/>
  <c r="E30" i="36" s="1"/>
  <c r="K28" i="36"/>
  <c r="E28" i="36" s="1"/>
  <c r="K24" i="36"/>
  <c r="E24" i="36" s="1"/>
  <c r="K22" i="36"/>
  <c r="E22" i="36" s="1"/>
  <c r="K20" i="36"/>
  <c r="E20" i="36" s="1"/>
  <c r="K18" i="36"/>
  <c r="E18" i="36" s="1"/>
  <c r="K14" i="36"/>
  <c r="E14" i="36" s="1"/>
  <c r="K43" i="36"/>
  <c r="E43" i="36" s="1"/>
  <c r="K44" i="36"/>
  <c r="E44" i="36" s="1"/>
  <c r="L45" i="36"/>
  <c r="F45" i="36" s="1"/>
  <c r="K52" i="36"/>
  <c r="E52" i="36" s="1"/>
  <c r="L53" i="36"/>
  <c r="F53" i="36" s="1"/>
  <c r="L54" i="36"/>
  <c r="F54" i="36" s="1"/>
  <c r="K56" i="36"/>
  <c r="E56" i="36" s="1"/>
  <c r="L25" i="36"/>
  <c r="F25" i="36" s="1"/>
  <c r="L13" i="36"/>
  <c r="F13" i="36" s="1"/>
  <c r="K48" i="36"/>
  <c r="E48" i="36" s="1"/>
  <c r="L42" i="36"/>
  <c r="F42" i="36" s="1"/>
  <c r="W9" i="36"/>
</calcChain>
</file>

<file path=xl/sharedStrings.xml><?xml version="1.0" encoding="utf-8"?>
<sst xmlns="http://schemas.openxmlformats.org/spreadsheetml/2006/main" count="901" uniqueCount="75">
  <si>
    <t>Público</t>
  </si>
  <si>
    <t>Cod.</t>
  </si>
  <si>
    <t>Costo</t>
  </si>
  <si>
    <t>Hierros P</t>
  </si>
  <si>
    <t>MENSULA CHICA.</t>
  </si>
  <si>
    <t>MENSULA MEDIANA.</t>
  </si>
  <si>
    <t>MENSULA SUPER.</t>
  </si>
  <si>
    <t>SOP.JARDIN.55 REFORZ.</t>
  </si>
  <si>
    <t>SOP.JARDIN.65 REFORZ.</t>
  </si>
  <si>
    <t>SOP.JARDIN.80 REFORZ.</t>
  </si>
  <si>
    <t>SOP.JARDIN.90 REFORZ.</t>
  </si>
  <si>
    <t>P/PARED Y BALCON</t>
  </si>
  <si>
    <t>MENSULA PLASTIFICADA.</t>
  </si>
  <si>
    <t>SOPORTE JARDINERA 36 FINA.</t>
  </si>
  <si>
    <t>SOP.JARDIN.45 REFORZ.</t>
  </si>
  <si>
    <t>SOP.JARDIN.35 REFORZ.</t>
  </si>
  <si>
    <t>H I E R R O S ART.CHAPA VARIOS</t>
  </si>
  <si>
    <t>HI-PI-50</t>
  </si>
  <si>
    <t>HI-PI-70</t>
  </si>
  <si>
    <t>HP-07-08</t>
  </si>
  <si>
    <t>HP-12-14</t>
  </si>
  <si>
    <t>HP-16-18</t>
  </si>
  <si>
    <t>HP-20-22</t>
  </si>
  <si>
    <t>HP-ME-CH</t>
  </si>
  <si>
    <t>HP-ME-ME</t>
  </si>
  <si>
    <t>HP-ME-PL</t>
  </si>
  <si>
    <t>HP-ME-SU</t>
  </si>
  <si>
    <t>HP-SJ-36</t>
  </si>
  <si>
    <t>HP-SR-35</t>
  </si>
  <si>
    <t>HP-SR-45</t>
  </si>
  <si>
    <t>HP-SR-55</t>
  </si>
  <si>
    <t>HP-SR-65</t>
  </si>
  <si>
    <t>HP-SR-80</t>
  </si>
  <si>
    <t>HP-SR-90</t>
  </si>
  <si>
    <t>SOPORTE JARDINERA 20 FINA.</t>
  </si>
  <si>
    <t>SOPORTE JARDINERA</t>
  </si>
  <si>
    <t>BALCONERA/ARO 16-18.</t>
  </si>
  <si>
    <t>BALCONERA/ARO 20-22.</t>
  </si>
  <si>
    <t>BALCONERA/ARO 7-8.</t>
  </si>
  <si>
    <t>BALCONERA/ARO 10-12-14.</t>
  </si>
  <si>
    <t>PIE 50CM</t>
  </si>
  <si>
    <t>PIE 80CM</t>
  </si>
  <si>
    <t>Boleta</t>
  </si>
  <si>
    <t>Aumento 25%</t>
  </si>
  <si>
    <t>MÉNSULAS</t>
  </si>
  <si>
    <t>PIE de HIERRO</t>
  </si>
  <si>
    <t>Aumento promedio 38,60%</t>
  </si>
  <si>
    <t>BoletaJavi</t>
  </si>
  <si>
    <t>ULTIMA LISTA GRANDE JAVI</t>
  </si>
  <si>
    <t>ListaJavi</t>
  </si>
  <si>
    <t>Boleta031123</t>
  </si>
  <si>
    <t>Boleta161123</t>
  </si>
  <si>
    <t>PIE CHICO        (14-16-18)</t>
  </si>
  <si>
    <t>PIE MEDIANO   (20-22-24)</t>
  </si>
  <si>
    <t>PIE GRANDE      (26-28)</t>
  </si>
  <si>
    <t>PIE GIGANTE     (32-34)</t>
  </si>
  <si>
    <t>Aumento</t>
  </si>
  <si>
    <t>TAyAndreatini</t>
  </si>
  <si>
    <t>GALVANIZADOS</t>
  </si>
  <si>
    <t>Lista Javi</t>
  </si>
  <si>
    <t>11Febrero24 &gt;</t>
  </si>
  <si>
    <t>TUTORES</t>
  </si>
  <si>
    <t>REGADERA 2L</t>
  </si>
  <si>
    <t>REGADERA 5L</t>
  </si>
  <si>
    <t>REGADERA 10L</t>
  </si>
  <si>
    <t>REGADERA 13L</t>
  </si>
  <si>
    <t>BALDE 5L</t>
  </si>
  <si>
    <t>BALDE 10L</t>
  </si>
  <si>
    <t>BALDE 2L</t>
  </si>
  <si>
    <t>CHAPAS, HIERROS y METALES</t>
  </si>
  <si>
    <t>TUTORES CHAPA KREDA grandes</t>
  </si>
  <si>
    <t>TUTORES CHAPA KREDA chicos</t>
  </si>
  <si>
    <t>Redond $100</t>
  </si>
  <si>
    <t>Kreda031124</t>
  </si>
  <si>
    <t>Kreda030924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</si>
</sst>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"/>
    <numFmt numFmtId="165" formatCode="0.0000"/>
    <numFmt numFmtId="166" formatCode="dd\-mm\-yy;@"/>
  </numFmts>
  <fonts count="6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theme="3" tint="-0.499984740745262"/>
      <name val="Arial"/>
      <family val="2"/>
    </font>
    <font>
      <b/>
      <sz val="16"/>
      <color rgb="FFFFFF00"/>
      <name val="Arial Black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5" tint="0.39997558519241921"/>
      <name val="Arial Black"/>
      <family val="2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Arial Black"/>
      <family val="2"/>
    </font>
    <font>
      <sz val="11"/>
      <color theme="8" tint="-0.249977111117893"/>
      <name val="Calibri"/>
      <family val="2"/>
      <scheme val="minor"/>
    </font>
    <font>
      <b/>
      <sz val="16"/>
      <color theme="8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b/>
      <sz val="16"/>
      <color theme="9" tint="-0.249977111117893"/>
      <name val="Arial Black"/>
      <family val="2"/>
    </font>
    <font>
      <sz val="11"/>
      <color theme="4"/>
      <name val="Calibri"/>
      <family val="2"/>
      <scheme val="minor"/>
    </font>
    <font>
      <sz val="11"/>
      <color rgb="FFFF33CC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5"/>
      <name val="Arial Black"/>
      <family val="2"/>
    </font>
    <font>
      <sz val="11"/>
      <color theme="5"/>
      <name val="Calibri"/>
      <family val="2"/>
      <scheme val="minor"/>
    </font>
    <font>
      <b/>
      <sz val="16"/>
      <color theme="5"/>
      <name val="Arial"/>
      <family val="2"/>
    </font>
    <font>
      <b/>
      <sz val="16"/>
      <color theme="9"/>
      <name val="Arial Black"/>
      <family val="2"/>
    </font>
    <font>
      <sz val="11"/>
      <color theme="9"/>
      <name val="Calibri"/>
      <family val="2"/>
      <scheme val="minor"/>
    </font>
    <font>
      <b/>
      <sz val="16"/>
      <color theme="9"/>
      <name val="Arial"/>
      <family val="2"/>
    </font>
    <font>
      <sz val="11"/>
      <color theme="4" tint="0.39997558519241921"/>
      <name val="Calibri"/>
      <family val="2"/>
      <scheme val="minor"/>
    </font>
    <font>
      <b/>
      <sz val="16"/>
      <color theme="4" tint="0.39997558519241921"/>
      <name val="Arial"/>
      <family val="2"/>
    </font>
    <font>
      <b/>
      <sz val="16"/>
      <color theme="4" tint="0.39997558519241921"/>
      <name val="Arial Black"/>
      <family val="2"/>
    </font>
    <font>
      <sz val="11"/>
      <color theme="0" tint="-0.14999847407452621"/>
      <name val="Calibri"/>
      <family val="2"/>
      <scheme val="minor"/>
    </font>
    <font>
      <b/>
      <sz val="16"/>
      <color theme="0" tint="-0.14999847407452621"/>
      <name val="Arial"/>
      <family val="2"/>
    </font>
    <font>
      <b/>
      <sz val="16"/>
      <color theme="0" tint="-0.14999847407452621"/>
      <name val="Arial Black"/>
      <family val="2"/>
    </font>
    <font>
      <sz val="11"/>
      <color theme="5" tint="-0.249977111117893"/>
      <name val="Calibri"/>
      <family val="2"/>
      <scheme val="minor"/>
    </font>
    <font>
      <b/>
      <sz val="16"/>
      <color theme="5" tint="-0.249977111117893"/>
      <name val="Arial"/>
      <family val="2"/>
    </font>
    <font>
      <b/>
      <sz val="16"/>
      <color theme="5" tint="-0.249977111117893"/>
      <name val="Arial Black"/>
      <family val="2"/>
    </font>
    <font>
      <b/>
      <sz val="12"/>
      <color theme="5" tint="-0.249977111117893"/>
      <name val="Arial Black"/>
      <family val="2"/>
    </font>
    <font>
      <b/>
      <sz val="16"/>
      <color theme="4" tint="-0.499984740745262"/>
      <name val="Arial Black"/>
      <family val="2"/>
    </font>
    <font>
      <b/>
      <sz val="16"/>
      <color theme="3"/>
      <name val="Arial Black"/>
      <family val="2"/>
    </font>
    <font>
      <b/>
      <sz val="11"/>
      <color theme="4"/>
      <name val="Calibri"/>
      <family val="2"/>
      <scheme val="minor"/>
    </font>
    <font>
      <b/>
      <sz val="16"/>
      <color theme="4"/>
      <name val="Arial"/>
      <family val="2"/>
    </font>
    <font>
      <sz val="11"/>
      <color theme="4" tint="-0.499984740745262"/>
      <name val="Calibri"/>
      <family val="2"/>
      <scheme val="minor"/>
    </font>
    <font>
      <b/>
      <sz val="16"/>
      <color theme="4" tint="-0.499984740745262"/>
      <name val="Arial"/>
      <family val="2"/>
    </font>
    <font>
      <b/>
      <sz val="16"/>
      <color theme="7"/>
      <name val="Arial Black"/>
      <family val="2"/>
    </font>
    <font>
      <b/>
      <sz val="11"/>
      <color theme="7"/>
      <name val="Calibri"/>
      <family val="2"/>
      <scheme val="minor"/>
    </font>
    <font>
      <b/>
      <sz val="16"/>
      <color theme="7"/>
      <name val="Arial"/>
      <family val="2"/>
    </font>
    <font>
      <b/>
      <sz val="16"/>
      <color theme="1"/>
      <name val="Arial Black"/>
      <family val="2"/>
    </font>
    <font>
      <b/>
      <sz val="12"/>
      <color theme="1"/>
      <name val="Arial Black"/>
      <family val="2"/>
    </font>
    <font>
      <b/>
      <u/>
      <sz val="14"/>
      <color theme="1"/>
      <name val="Arial Black"/>
      <family val="2"/>
    </font>
    <font>
      <b/>
      <sz val="11"/>
      <color theme="4" tint="-0.249977111117893"/>
      <name val="Calibri"/>
      <family val="2"/>
      <scheme val="minor"/>
    </font>
    <font>
      <b/>
      <sz val="16"/>
      <color theme="4" tint="-0.249977111117893"/>
      <name val="Arial"/>
      <family val="2"/>
    </font>
    <font>
      <b/>
      <u/>
      <sz val="12"/>
      <color theme="4" tint="-0.249977111117893"/>
      <name val="Arial Black"/>
      <family val="2"/>
    </font>
    <font>
      <b/>
      <sz val="16"/>
      <color theme="4" tint="-0.249977111117893"/>
      <name val="Arial Black"/>
      <family val="2"/>
    </font>
    <font>
      <b/>
      <sz val="12"/>
      <color theme="4" tint="-0.249977111117893"/>
      <name val="Arial Black"/>
      <family val="2"/>
    </font>
    <font>
      <sz val="14"/>
      <color theme="1"/>
      <name val="Calibri"/>
      <family val="2"/>
    </font>
    <font>
      <b/>
      <sz val="16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1" fontId="9" fillId="8" borderId="1">
      <alignment horizontal="center"/>
    </xf>
  </cellStyleXfs>
  <cellXfs count="17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6" fillId="6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 textRotation="255"/>
    </xf>
    <xf numFmtId="2" fontId="5" fillId="6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7" fillId="7" borderId="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" fontId="2" fillId="2" borderId="1" xfId="0" applyNumberFormat="1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2" fontId="11" fillId="7" borderId="3" xfId="0" applyNumberFormat="1" applyFont="1" applyFill="1" applyBorder="1" applyAlignment="1">
      <alignment horizontal="center" vertical="center"/>
    </xf>
    <xf numFmtId="2" fontId="11" fillId="7" borderId="0" xfId="0" applyNumberFormat="1" applyFont="1" applyFill="1" applyAlignment="1">
      <alignment horizontal="center" vertical="center"/>
    </xf>
    <xf numFmtId="2" fontId="11" fillId="7" borderId="10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0" fontId="1" fillId="4" borderId="7" xfId="0" applyFont="1" applyFill="1" applyBorder="1" applyAlignment="1">
      <alignment horizontal="left" vertical="center"/>
    </xf>
    <xf numFmtId="2" fontId="11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5" fillId="6" borderId="0" xfId="0" applyNumberFormat="1" applyFont="1" applyFill="1" applyAlignment="1">
      <alignment horizontal="center" vertical="center"/>
    </xf>
    <xf numFmtId="2" fontId="16" fillId="7" borderId="3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2" fontId="17" fillId="0" borderId="0" xfId="0" applyNumberFormat="1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2" fontId="18" fillId="6" borderId="0" xfId="0" applyNumberFormat="1" applyFont="1" applyFill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left" vertical="center"/>
    </xf>
    <xf numFmtId="2" fontId="25" fillId="7" borderId="3" xfId="0" applyNumberFormat="1" applyFont="1" applyFill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4" fontId="26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2" fontId="27" fillId="6" borderId="0" xfId="0" applyNumberFormat="1" applyFont="1" applyFill="1" applyAlignment="1">
      <alignment horizontal="center" vertical="center"/>
    </xf>
    <xf numFmtId="2" fontId="28" fillId="7" borderId="3" xfId="0" applyNumberFormat="1" applyFont="1" applyFill="1" applyBorder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2" fontId="30" fillId="6" borderId="0" xfId="0" applyNumberFormat="1" applyFont="1" applyFill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2" fontId="32" fillId="6" borderId="0" xfId="0" applyNumberFormat="1" applyFont="1" applyFill="1" applyAlignment="1">
      <alignment horizontal="center" vertical="center"/>
    </xf>
    <xf numFmtId="2" fontId="33" fillId="7" borderId="3" xfId="0" applyNumberFormat="1" applyFont="1" applyFill="1" applyBorder="1" applyAlignment="1">
      <alignment horizontal="center" vertical="center"/>
    </xf>
    <xf numFmtId="2" fontId="33" fillId="0" borderId="3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34" fillId="9" borderId="0" xfId="0" applyNumberFormat="1" applyFont="1" applyFill="1" applyAlignment="1">
      <alignment horizontal="center" vertical="center"/>
    </xf>
    <xf numFmtId="14" fontId="34" fillId="9" borderId="0" xfId="0" applyNumberFormat="1" applyFont="1" applyFill="1" applyAlignment="1">
      <alignment horizontal="center" vertical="center"/>
    </xf>
    <xf numFmtId="165" fontId="35" fillId="9" borderId="0" xfId="0" applyNumberFormat="1" applyFont="1" applyFill="1" applyAlignment="1">
      <alignment horizontal="center" vertical="center"/>
    </xf>
    <xf numFmtId="2" fontId="36" fillId="9" borderId="3" xfId="0" applyNumberFormat="1" applyFont="1" applyFill="1" applyBorder="1" applyAlignment="1">
      <alignment horizontal="center" vertical="center"/>
    </xf>
    <xf numFmtId="2" fontId="35" fillId="6" borderId="0" xfId="0" applyNumberFormat="1" applyFont="1" applyFill="1" applyAlignment="1">
      <alignment horizontal="center" vertical="center"/>
    </xf>
    <xf numFmtId="2" fontId="37" fillId="9" borderId="0" xfId="0" applyNumberFormat="1" applyFont="1" applyFill="1" applyAlignment="1">
      <alignment horizontal="center" vertical="center"/>
    </xf>
    <xf numFmtId="14" fontId="37" fillId="9" borderId="0" xfId="0" applyNumberFormat="1" applyFont="1" applyFill="1" applyAlignment="1">
      <alignment horizontal="center" vertical="center"/>
    </xf>
    <xf numFmtId="2" fontId="38" fillId="6" borderId="0" xfId="0" applyNumberFormat="1" applyFont="1" applyFill="1" applyAlignment="1">
      <alignment horizontal="center" vertical="center"/>
    </xf>
    <xf numFmtId="2" fontId="41" fillId="9" borderId="3" xfId="0" applyNumberFormat="1" applyFont="1" applyFill="1" applyBorder="1" applyAlignment="1">
      <alignment horizontal="center" vertical="center"/>
    </xf>
    <xf numFmtId="166" fontId="38" fillId="9" borderId="0" xfId="0" applyNumberFormat="1" applyFont="1" applyFill="1" applyAlignment="1">
      <alignment horizontal="center" vertical="center"/>
    </xf>
    <xf numFmtId="2" fontId="42" fillId="9" borderId="3" xfId="0" applyNumberFormat="1" applyFont="1" applyFill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4" fillId="3" borderId="12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2" fontId="42" fillId="0" borderId="3" xfId="0" applyNumberFormat="1" applyFont="1" applyBorder="1" applyAlignment="1">
      <alignment horizontal="center" vertical="center"/>
    </xf>
    <xf numFmtId="2" fontId="36" fillId="0" borderId="3" xfId="0" applyNumberFormat="1" applyFont="1" applyBorder="1" applyAlignment="1">
      <alignment horizontal="center" vertical="center"/>
    </xf>
    <xf numFmtId="2" fontId="41" fillId="0" borderId="3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255"/>
    </xf>
    <xf numFmtId="2" fontId="2" fillId="0" borderId="8" xfId="0" applyNumberFormat="1" applyFont="1" applyBorder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37" fillId="10" borderId="0" xfId="0" applyNumberFormat="1" applyFont="1" applyFill="1" applyAlignment="1">
      <alignment horizontal="center" vertical="center"/>
    </xf>
    <xf numFmtId="14" fontId="37" fillId="10" borderId="0" xfId="0" applyNumberFormat="1" applyFont="1" applyFill="1" applyAlignment="1">
      <alignment horizontal="center" vertical="center"/>
    </xf>
    <xf numFmtId="166" fontId="38" fillId="10" borderId="0" xfId="0" applyNumberFormat="1" applyFont="1" applyFill="1" applyAlignment="1">
      <alignment horizontal="center" vertical="center"/>
    </xf>
    <xf numFmtId="2" fontId="38" fillId="10" borderId="0" xfId="0" applyNumberFormat="1" applyFont="1" applyFill="1" applyAlignment="1">
      <alignment horizontal="center" vertical="center"/>
    </xf>
    <xf numFmtId="2" fontId="41" fillId="10" borderId="3" xfId="0" applyNumberFormat="1" applyFont="1" applyFill="1" applyBorder="1" applyAlignment="1">
      <alignment horizontal="center" vertical="center"/>
    </xf>
    <xf numFmtId="2" fontId="15" fillId="10" borderId="0" xfId="0" applyNumberFormat="1" applyFont="1" applyFill="1" applyAlignment="1">
      <alignment horizontal="center" vertical="center"/>
    </xf>
    <xf numFmtId="2" fontId="37" fillId="11" borderId="0" xfId="0" applyNumberFormat="1" applyFont="1" applyFill="1" applyAlignment="1">
      <alignment horizontal="center" vertical="center"/>
    </xf>
    <xf numFmtId="14" fontId="37" fillId="11" borderId="0" xfId="0" applyNumberFormat="1" applyFont="1" applyFill="1" applyAlignment="1">
      <alignment horizontal="center" vertical="center"/>
    </xf>
    <xf numFmtId="166" fontId="38" fillId="11" borderId="0" xfId="0" applyNumberFormat="1" applyFont="1" applyFill="1" applyAlignment="1">
      <alignment horizontal="center" vertical="center"/>
    </xf>
    <xf numFmtId="2" fontId="38" fillId="11" borderId="0" xfId="0" applyNumberFormat="1" applyFont="1" applyFill="1" applyAlignment="1">
      <alignment horizontal="center" vertical="center"/>
    </xf>
    <xf numFmtId="2" fontId="15" fillId="11" borderId="0" xfId="0" applyNumberFormat="1" applyFont="1" applyFill="1" applyAlignment="1">
      <alignment horizontal="center" vertical="center"/>
    </xf>
    <xf numFmtId="2" fontId="39" fillId="11" borderId="3" xfId="0" applyNumberFormat="1" applyFont="1" applyFill="1" applyBorder="1" applyAlignment="1">
      <alignment horizontal="center" vertical="center"/>
    </xf>
    <xf numFmtId="2" fontId="41" fillId="11" borderId="3" xfId="0" applyNumberFormat="1" applyFont="1" applyFill="1" applyBorder="1" applyAlignment="1">
      <alignment horizontal="center" vertical="center"/>
    </xf>
    <xf numFmtId="14" fontId="40" fillId="11" borderId="3" xfId="0" applyNumberFormat="1" applyFont="1" applyFill="1" applyBorder="1" applyAlignment="1">
      <alignment horizontal="center" vertical="center"/>
    </xf>
    <xf numFmtId="2" fontId="20" fillId="11" borderId="3" xfId="0" applyNumberFormat="1" applyFont="1" applyFill="1" applyBorder="1" applyAlignment="1">
      <alignment horizontal="center" vertical="center"/>
    </xf>
    <xf numFmtId="14" fontId="43" fillId="11" borderId="0" xfId="0" applyNumberFormat="1" applyFont="1" applyFill="1" applyAlignment="1">
      <alignment horizontal="center" vertical="center"/>
    </xf>
    <xf numFmtId="166" fontId="44" fillId="11" borderId="0" xfId="0" applyNumberFormat="1" applyFont="1" applyFill="1" applyAlignment="1">
      <alignment horizontal="center" vertical="center"/>
    </xf>
    <xf numFmtId="2" fontId="44" fillId="11" borderId="0" xfId="0" applyNumberFormat="1" applyFont="1" applyFill="1" applyAlignment="1">
      <alignment horizontal="center" vertical="center"/>
    </xf>
    <xf numFmtId="2" fontId="40" fillId="11" borderId="3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2" fontId="45" fillId="11" borderId="0" xfId="0" applyNumberFormat="1" applyFont="1" applyFill="1" applyAlignment="1">
      <alignment horizontal="center" vertical="center"/>
    </xf>
    <xf numFmtId="2" fontId="46" fillId="11" borderId="0" xfId="0" applyNumberFormat="1" applyFont="1" applyFill="1" applyAlignment="1">
      <alignment horizontal="center" vertical="center"/>
    </xf>
    <xf numFmtId="2" fontId="47" fillId="11" borderId="3" xfId="0" applyNumberFormat="1" applyFont="1" applyFill="1" applyBorder="1" applyAlignment="1">
      <alignment horizontal="center" vertical="center"/>
    </xf>
    <xf numFmtId="14" fontId="48" fillId="11" borderId="0" xfId="0" applyNumberFormat="1" applyFont="1" applyFill="1" applyAlignment="1">
      <alignment horizontal="center" vertical="center"/>
    </xf>
    <xf numFmtId="166" fontId="49" fillId="11" borderId="0" xfId="0" applyNumberFormat="1" applyFont="1" applyFill="1" applyAlignment="1">
      <alignment horizontal="center" vertical="center"/>
    </xf>
    <xf numFmtId="2" fontId="49" fillId="11" borderId="0" xfId="0" applyNumberFormat="1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right" vertical="center"/>
    </xf>
    <xf numFmtId="2" fontId="0" fillId="11" borderId="0" xfId="0" applyNumberFormat="1" applyFill="1" applyAlignment="1">
      <alignment horizontal="center" vertical="center"/>
    </xf>
    <xf numFmtId="14" fontId="10" fillId="11" borderId="0" xfId="0" applyNumberFormat="1" applyFont="1" applyFill="1" applyAlignment="1">
      <alignment horizontal="center" vertical="center"/>
    </xf>
    <xf numFmtId="166" fontId="5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2" fontId="50" fillId="11" borderId="3" xfId="0" applyNumberFormat="1" applyFont="1" applyFill="1" applyBorder="1" applyAlignment="1">
      <alignment horizontal="center" vertical="center"/>
    </xf>
    <xf numFmtId="2" fontId="51" fillId="11" borderId="3" xfId="0" applyNumberFormat="1" applyFont="1" applyFill="1" applyBorder="1" applyAlignment="1">
      <alignment horizontal="center" vertical="center"/>
    </xf>
    <xf numFmtId="0" fontId="52" fillId="11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3" fillId="12" borderId="0" xfId="0" applyNumberFormat="1" applyFont="1" applyFill="1" applyAlignment="1">
      <alignment horizontal="center" vertical="center"/>
    </xf>
    <xf numFmtId="166" fontId="54" fillId="12" borderId="0" xfId="0" applyNumberFormat="1" applyFont="1" applyFill="1" applyAlignment="1">
      <alignment horizontal="center" vertical="center"/>
    </xf>
    <xf numFmtId="2" fontId="54" fillId="12" borderId="0" xfId="0" applyNumberFormat="1" applyFont="1" applyFill="1" applyAlignment="1">
      <alignment horizontal="center" vertical="center"/>
    </xf>
    <xf numFmtId="14" fontId="55" fillId="12" borderId="3" xfId="0" applyNumberFormat="1" applyFont="1" applyFill="1" applyBorder="1" applyAlignment="1">
      <alignment horizontal="center" vertical="center"/>
    </xf>
    <xf numFmtId="2" fontId="56" fillId="12" borderId="3" xfId="0" applyNumberFormat="1" applyFont="1" applyFill="1" applyBorder="1" applyAlignment="1">
      <alignment horizontal="center" vertical="center"/>
    </xf>
    <xf numFmtId="2" fontId="57" fillId="12" borderId="3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4" fontId="53" fillId="2" borderId="0" xfId="0" applyNumberFormat="1" applyFont="1" applyFill="1" applyAlignment="1">
      <alignment horizontal="center" vertical="center"/>
    </xf>
    <xf numFmtId="166" fontId="54" fillId="2" borderId="0" xfId="0" applyNumberFormat="1" applyFont="1" applyFill="1" applyAlignment="1">
      <alignment horizontal="center" vertical="center"/>
    </xf>
    <xf numFmtId="2" fontId="54" fillId="2" borderId="0" xfId="0" applyNumberFormat="1" applyFont="1" applyFill="1" applyAlignment="1">
      <alignment horizontal="center" vertical="center"/>
    </xf>
    <xf numFmtId="14" fontId="55" fillId="2" borderId="3" xfId="0" applyNumberFormat="1" applyFont="1" applyFill="1" applyBorder="1" applyAlignment="1">
      <alignment horizontal="center" vertical="center"/>
    </xf>
    <xf numFmtId="2" fontId="56" fillId="2" borderId="3" xfId="0" applyNumberFormat="1" applyFont="1" applyFill="1" applyBorder="1" applyAlignment="1">
      <alignment horizontal="center" vertical="center"/>
    </xf>
    <xf numFmtId="2" fontId="57" fillId="2" borderId="3" xfId="0" applyNumberFormat="1" applyFont="1" applyFill="1" applyBorder="1" applyAlignment="1">
      <alignment horizontal="center" vertical="center"/>
    </xf>
    <xf numFmtId="2" fontId="50" fillId="2" borderId="3" xfId="0" applyNumberFormat="1" applyFont="1" applyFill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2" fontId="0" fillId="11" borderId="3" xfId="0" applyNumberFormat="1" applyFill="1" applyBorder="1" applyAlignment="1">
      <alignment horizontal="center" vertical="center"/>
    </xf>
    <xf numFmtId="2" fontId="58" fillId="11" borderId="3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0" fontId="59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</cellXfs>
  <cellStyles count="3">
    <cellStyle name="Estilo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6.png"/><Relationship Id="rId4" Type="http://schemas.openxmlformats.org/officeDocument/2006/relationships/image" Target="../media/image5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6.pn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45720</xdr:rowOff>
    </xdr:to>
    <xdr:sp macro="" textlink="">
      <xdr:nvSpPr>
        <xdr:cNvPr id="2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616553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8</xdr:row>
      <xdr:rowOff>0</xdr:rowOff>
    </xdr:from>
    <xdr:to>
      <xdr:col>8</xdr:col>
      <xdr:colOff>428625</xdr:colOff>
      <xdr:row>9</xdr:row>
      <xdr:rowOff>45719</xdr:rowOff>
    </xdr:to>
    <xdr:sp macro="" textlink="">
      <xdr:nvSpPr>
        <xdr:cNvPr id="23" name="AutoShape 2" descr="C:\Users\PC\Desktop\BALCONERA.webp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401050" y="3090862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45720</xdr:rowOff>
    </xdr:to>
    <xdr:sp macro="" textlink="">
      <xdr:nvSpPr>
        <xdr:cNvPr id="2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0879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38100</xdr:rowOff>
    </xdr:to>
    <xdr:sp macro="" textlink="">
      <xdr:nvSpPr>
        <xdr:cNvPr id="26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9194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481541</xdr:colOff>
      <xdr:row>27</xdr:row>
      <xdr:rowOff>69462</xdr:rowOff>
    </xdr:from>
    <xdr:to>
      <xdr:col>8</xdr:col>
      <xdr:colOff>180151</xdr:colOff>
      <xdr:row>31</xdr:row>
      <xdr:rowOff>19050</xdr:rowOff>
    </xdr:to>
    <xdr:pic>
      <xdr:nvPicPr>
        <xdr:cNvPr id="27" name="Imagen 3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63366" y="7622787"/>
          <a:ext cx="994010" cy="1016388"/>
        </a:xfrm>
        <a:prstGeom prst="rect">
          <a:avLst/>
        </a:prstGeom>
      </xdr:spPr>
    </xdr:pic>
    <xdr:clientData/>
  </xdr:twoCellAnchor>
  <xdr:twoCellAnchor editAs="oneCell">
    <xdr:from>
      <xdr:col>6</xdr:col>
      <xdr:colOff>116326</xdr:colOff>
      <xdr:row>19</xdr:row>
      <xdr:rowOff>71167</xdr:rowOff>
    </xdr:from>
    <xdr:to>
      <xdr:col>8</xdr:col>
      <xdr:colOff>532599</xdr:colOff>
      <xdr:row>23</xdr:row>
      <xdr:rowOff>9525</xdr:rowOff>
    </xdr:to>
    <xdr:pic>
      <xdr:nvPicPr>
        <xdr:cNvPr id="28" name="Imagen 3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1839" r="8395" b="26293"/>
        <a:stretch/>
      </xdr:blipFill>
      <xdr:spPr>
        <a:xfrm>
          <a:off x="7098151" y="5338492"/>
          <a:ext cx="1711673" cy="1005158"/>
        </a:xfrm>
        <a:prstGeom prst="rect">
          <a:avLst/>
        </a:prstGeom>
      </xdr:spPr>
    </xdr:pic>
    <xdr:clientData/>
  </xdr:twoCellAnchor>
  <xdr:twoCellAnchor editAs="oneCell">
    <xdr:from>
      <xdr:col>6</xdr:col>
      <xdr:colOff>468476</xdr:colOff>
      <xdr:row>11</xdr:row>
      <xdr:rowOff>98917</xdr:rowOff>
    </xdr:from>
    <xdr:to>
      <xdr:col>8</xdr:col>
      <xdr:colOff>247650</xdr:colOff>
      <xdr:row>14</xdr:row>
      <xdr:rowOff>258202</xdr:rowOff>
    </xdr:to>
    <xdr:pic>
      <xdr:nvPicPr>
        <xdr:cNvPr id="29" name="Imagen 3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50301" y="3080242"/>
          <a:ext cx="1074574" cy="95938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38100</xdr:rowOff>
    </xdr:to>
    <xdr:sp macro="" textlink="">
      <xdr:nvSpPr>
        <xdr:cNvPr id="30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65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304800</xdr:colOff>
      <xdr:row>58</xdr:row>
      <xdr:rowOff>26046</xdr:rowOff>
    </xdr:to>
    <xdr:sp macro="" textlink="">
      <xdr:nvSpPr>
        <xdr:cNvPr id="3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07584875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36</xdr:col>
      <xdr:colOff>52917</xdr:colOff>
      <xdr:row>19</xdr:row>
      <xdr:rowOff>52916</xdr:rowOff>
    </xdr:from>
    <xdr:to>
      <xdr:col>41</xdr:col>
      <xdr:colOff>719154</xdr:colOff>
      <xdr:row>53</xdr:row>
      <xdr:rowOff>69786</xdr:rowOff>
    </xdr:to>
    <xdr:pic>
      <xdr:nvPicPr>
        <xdr:cNvPr id="43" name="32 Imagen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80217" y="89425991"/>
          <a:ext cx="4476237" cy="852269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46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104423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5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78022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59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0901362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62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3737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6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0879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6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6594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6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3737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6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6594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6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9452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6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6594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69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9452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70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92309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71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9452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72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92309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7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95167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7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92309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7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95167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7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98024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7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95167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7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98024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79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00882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80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98024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81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00882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82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03739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8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00882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8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03739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114301</xdr:colOff>
      <xdr:row>41</xdr:row>
      <xdr:rowOff>85725</xdr:rowOff>
    </xdr:from>
    <xdr:to>
      <xdr:col>8</xdr:col>
      <xdr:colOff>152401</xdr:colOff>
      <xdr:row>46</xdr:row>
      <xdr:rowOff>19601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11639550"/>
          <a:ext cx="1333500" cy="126737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44</xdr:row>
      <xdr:rowOff>161925</xdr:rowOff>
    </xdr:from>
    <xdr:to>
      <xdr:col>8</xdr:col>
      <xdr:colOff>581025</xdr:colOff>
      <xdr:row>47</xdr:row>
      <xdr:rowOff>209550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4800" b="93600" l="9600" r="88800">
                      <a14:foregroundMark x1="26400" y1="91200" x2="68800" y2="91200"/>
                      <a14:foregroundMark x1="68800" y1="91200" x2="70400" y2="88800"/>
                      <a14:foregroundMark x1="34400" y1="93600" x2="64000" y2="92800"/>
                      <a14:foregroundMark x1="14400" y1="36800" x2="47200" y2="4800"/>
                      <a14:foregroundMark x1="47200" y1="4800" x2="85600" y2="23200"/>
                      <a14:foregroundMark x1="85600" y1="23200" x2="85600" y2="35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12858750"/>
          <a:ext cx="847725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45720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8</xdr:row>
      <xdr:rowOff>0</xdr:rowOff>
    </xdr:from>
    <xdr:to>
      <xdr:col>8</xdr:col>
      <xdr:colOff>428625</xdr:colOff>
      <xdr:row>9</xdr:row>
      <xdr:rowOff>45719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553325" y="21240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45720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38100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134100" y="70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481541</xdr:colOff>
      <xdr:row>27</xdr:row>
      <xdr:rowOff>69462</xdr:rowOff>
    </xdr:from>
    <xdr:to>
      <xdr:col>8</xdr:col>
      <xdr:colOff>180151</xdr:colOff>
      <xdr:row>31</xdr:row>
      <xdr:rowOff>19050</xdr:rowOff>
    </xdr:to>
    <xdr:pic>
      <xdr:nvPicPr>
        <xdr:cNvPr id="6" name="Imagen 3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15641" y="6603612"/>
          <a:ext cx="994010" cy="1016388"/>
        </a:xfrm>
        <a:prstGeom prst="rect">
          <a:avLst/>
        </a:prstGeom>
      </xdr:spPr>
    </xdr:pic>
    <xdr:clientData/>
  </xdr:twoCellAnchor>
  <xdr:twoCellAnchor editAs="oneCell">
    <xdr:from>
      <xdr:col>6</xdr:col>
      <xdr:colOff>116326</xdr:colOff>
      <xdr:row>19</xdr:row>
      <xdr:rowOff>71167</xdr:rowOff>
    </xdr:from>
    <xdr:to>
      <xdr:col>8</xdr:col>
      <xdr:colOff>532599</xdr:colOff>
      <xdr:row>23</xdr:row>
      <xdr:rowOff>9525</xdr:rowOff>
    </xdr:to>
    <xdr:pic>
      <xdr:nvPicPr>
        <xdr:cNvPr id="7" name="Imagen 3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1839" r="8395" b="26293"/>
        <a:stretch/>
      </xdr:blipFill>
      <xdr:spPr>
        <a:xfrm>
          <a:off x="6250426" y="4690792"/>
          <a:ext cx="1711673" cy="1005158"/>
        </a:xfrm>
        <a:prstGeom prst="rect">
          <a:avLst/>
        </a:prstGeom>
      </xdr:spPr>
    </xdr:pic>
    <xdr:clientData/>
  </xdr:twoCellAnchor>
  <xdr:twoCellAnchor editAs="oneCell">
    <xdr:from>
      <xdr:col>6</xdr:col>
      <xdr:colOff>468476</xdr:colOff>
      <xdr:row>11</xdr:row>
      <xdr:rowOff>98917</xdr:rowOff>
    </xdr:from>
    <xdr:to>
      <xdr:col>8</xdr:col>
      <xdr:colOff>247650</xdr:colOff>
      <xdr:row>14</xdr:row>
      <xdr:rowOff>258202</xdr:rowOff>
    </xdr:to>
    <xdr:pic>
      <xdr:nvPicPr>
        <xdr:cNvPr id="8" name="Imagen 3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602576" y="2804017"/>
          <a:ext cx="1074574" cy="95938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38100</xdr:rowOff>
    </xdr:to>
    <xdr:sp macro="" textlink="">
      <xdr:nvSpPr>
        <xdr:cNvPr id="9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304800</xdr:colOff>
      <xdr:row>58</xdr:row>
      <xdr:rowOff>26046</xdr:rowOff>
    </xdr:to>
    <xdr:sp macro="" textlink="">
      <xdr:nvSpPr>
        <xdr:cNvPr id="10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134100" y="1426845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38</xdr:col>
      <xdr:colOff>52917</xdr:colOff>
      <xdr:row>19</xdr:row>
      <xdr:rowOff>52916</xdr:rowOff>
    </xdr:from>
    <xdr:to>
      <xdr:col>43</xdr:col>
      <xdr:colOff>719154</xdr:colOff>
      <xdr:row>53</xdr:row>
      <xdr:rowOff>69786</xdr:rowOff>
    </xdr:to>
    <xdr:pic>
      <xdr:nvPicPr>
        <xdr:cNvPr id="11" name="32 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32492" y="4672541"/>
          <a:ext cx="4476237" cy="852269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1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134100" y="142684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14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6134100" y="142684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9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0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1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2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9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0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1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2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6781800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114301</xdr:colOff>
      <xdr:row>41</xdr:row>
      <xdr:rowOff>85725</xdr:rowOff>
    </xdr:from>
    <xdr:to>
      <xdr:col>8</xdr:col>
      <xdr:colOff>152401</xdr:colOff>
      <xdr:row>46</xdr:row>
      <xdr:rowOff>19601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1" y="9915525"/>
          <a:ext cx="1333500" cy="126737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44</xdr:row>
      <xdr:rowOff>161925</xdr:rowOff>
    </xdr:from>
    <xdr:to>
      <xdr:col>8</xdr:col>
      <xdr:colOff>581025</xdr:colOff>
      <xdr:row>47</xdr:row>
      <xdr:rowOff>209550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4800" b="93600" l="9600" r="88800">
                      <a14:foregroundMark x1="26400" y1="91200" x2="68800" y2="91200"/>
                      <a14:foregroundMark x1="68800" y1="91200" x2="70400" y2="88800"/>
                      <a14:foregroundMark x1="34400" y1="93600" x2="64000" y2="92800"/>
                      <a14:foregroundMark x1="14400" y1="36800" x2="47200" y2="4800"/>
                      <a14:foregroundMark x1="47200" y1="4800" x2="85600" y2="23200"/>
                      <a14:foregroundMark x1="85600" y1="23200" x2="85600" y2="35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10791825"/>
          <a:ext cx="847725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45720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8</xdr:row>
      <xdr:rowOff>0</xdr:rowOff>
    </xdr:from>
    <xdr:to>
      <xdr:col>8</xdr:col>
      <xdr:colOff>428625</xdr:colOff>
      <xdr:row>9</xdr:row>
      <xdr:rowOff>45719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401050" y="21240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45720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38100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70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481541</xdr:colOff>
      <xdr:row>27</xdr:row>
      <xdr:rowOff>69462</xdr:rowOff>
    </xdr:from>
    <xdr:to>
      <xdr:col>8</xdr:col>
      <xdr:colOff>180151</xdr:colOff>
      <xdr:row>31</xdr:row>
      <xdr:rowOff>19050</xdr:rowOff>
    </xdr:to>
    <xdr:pic>
      <xdr:nvPicPr>
        <xdr:cNvPr id="6" name="Imagen 3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63366" y="6603612"/>
          <a:ext cx="994010" cy="1016388"/>
        </a:xfrm>
        <a:prstGeom prst="rect">
          <a:avLst/>
        </a:prstGeom>
      </xdr:spPr>
    </xdr:pic>
    <xdr:clientData/>
  </xdr:twoCellAnchor>
  <xdr:twoCellAnchor editAs="oneCell">
    <xdr:from>
      <xdr:col>6</xdr:col>
      <xdr:colOff>116326</xdr:colOff>
      <xdr:row>19</xdr:row>
      <xdr:rowOff>71167</xdr:rowOff>
    </xdr:from>
    <xdr:to>
      <xdr:col>8</xdr:col>
      <xdr:colOff>532599</xdr:colOff>
      <xdr:row>23</xdr:row>
      <xdr:rowOff>9525</xdr:rowOff>
    </xdr:to>
    <xdr:pic>
      <xdr:nvPicPr>
        <xdr:cNvPr id="7" name="Imagen 3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1839" r="8395" b="26293"/>
        <a:stretch/>
      </xdr:blipFill>
      <xdr:spPr>
        <a:xfrm>
          <a:off x="7098151" y="4690792"/>
          <a:ext cx="1711673" cy="1005158"/>
        </a:xfrm>
        <a:prstGeom prst="rect">
          <a:avLst/>
        </a:prstGeom>
      </xdr:spPr>
    </xdr:pic>
    <xdr:clientData/>
  </xdr:twoCellAnchor>
  <xdr:twoCellAnchor editAs="oneCell">
    <xdr:from>
      <xdr:col>6</xdr:col>
      <xdr:colOff>468476</xdr:colOff>
      <xdr:row>11</xdr:row>
      <xdr:rowOff>98917</xdr:rowOff>
    </xdr:from>
    <xdr:to>
      <xdr:col>8</xdr:col>
      <xdr:colOff>247650</xdr:colOff>
      <xdr:row>14</xdr:row>
      <xdr:rowOff>258202</xdr:rowOff>
    </xdr:to>
    <xdr:pic>
      <xdr:nvPicPr>
        <xdr:cNvPr id="8" name="Imagen 3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50301" y="2804017"/>
          <a:ext cx="1074574" cy="95938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38100</xdr:rowOff>
    </xdr:to>
    <xdr:sp macro="" textlink="">
      <xdr:nvSpPr>
        <xdr:cNvPr id="9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304800</xdr:colOff>
      <xdr:row>58</xdr:row>
      <xdr:rowOff>26046</xdr:rowOff>
    </xdr:to>
    <xdr:sp macro="" textlink="">
      <xdr:nvSpPr>
        <xdr:cNvPr id="10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26845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39</xdr:col>
      <xdr:colOff>52917</xdr:colOff>
      <xdr:row>19</xdr:row>
      <xdr:rowOff>52916</xdr:rowOff>
    </xdr:from>
    <xdr:to>
      <xdr:col>44</xdr:col>
      <xdr:colOff>719154</xdr:colOff>
      <xdr:row>53</xdr:row>
      <xdr:rowOff>69786</xdr:rowOff>
    </xdr:to>
    <xdr:pic>
      <xdr:nvPicPr>
        <xdr:cNvPr id="11" name="32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1817" y="4672541"/>
          <a:ext cx="4476237" cy="852269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1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2684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14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2684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9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0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1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2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9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0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1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2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114301</xdr:colOff>
      <xdr:row>41</xdr:row>
      <xdr:rowOff>85725</xdr:rowOff>
    </xdr:from>
    <xdr:to>
      <xdr:col>8</xdr:col>
      <xdr:colOff>152401</xdr:colOff>
      <xdr:row>46</xdr:row>
      <xdr:rowOff>19601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9915525"/>
          <a:ext cx="1333500" cy="126737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44</xdr:row>
      <xdr:rowOff>161925</xdr:rowOff>
    </xdr:from>
    <xdr:to>
      <xdr:col>8</xdr:col>
      <xdr:colOff>581025</xdr:colOff>
      <xdr:row>47</xdr:row>
      <xdr:rowOff>209550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4800" b="93600" l="9600" r="88800">
                      <a14:foregroundMark x1="26400" y1="91200" x2="68800" y2="91200"/>
                      <a14:foregroundMark x1="68800" y1="91200" x2="70400" y2="88800"/>
                      <a14:foregroundMark x1="34400" y1="93600" x2="64000" y2="92800"/>
                      <a14:foregroundMark x1="14400" y1="36800" x2="47200" y2="4800"/>
                      <a14:foregroundMark x1="47200" y1="4800" x2="85600" y2="23200"/>
                      <a14:foregroundMark x1="85600" y1="23200" x2="85600" y2="35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10791825"/>
          <a:ext cx="847725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45720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8</xdr:row>
      <xdr:rowOff>0</xdr:rowOff>
    </xdr:from>
    <xdr:to>
      <xdr:col>8</xdr:col>
      <xdr:colOff>428625</xdr:colOff>
      <xdr:row>9</xdr:row>
      <xdr:rowOff>45719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401050" y="21240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45720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38100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70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481541</xdr:colOff>
      <xdr:row>27</xdr:row>
      <xdr:rowOff>69462</xdr:rowOff>
    </xdr:from>
    <xdr:to>
      <xdr:col>8</xdr:col>
      <xdr:colOff>180151</xdr:colOff>
      <xdr:row>31</xdr:row>
      <xdr:rowOff>19050</xdr:rowOff>
    </xdr:to>
    <xdr:pic>
      <xdr:nvPicPr>
        <xdr:cNvPr id="6" name="Imagen 3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63366" y="6603612"/>
          <a:ext cx="994010" cy="1016388"/>
        </a:xfrm>
        <a:prstGeom prst="rect">
          <a:avLst/>
        </a:prstGeom>
      </xdr:spPr>
    </xdr:pic>
    <xdr:clientData/>
  </xdr:twoCellAnchor>
  <xdr:twoCellAnchor editAs="oneCell">
    <xdr:from>
      <xdr:col>6</xdr:col>
      <xdr:colOff>116326</xdr:colOff>
      <xdr:row>19</xdr:row>
      <xdr:rowOff>71167</xdr:rowOff>
    </xdr:from>
    <xdr:to>
      <xdr:col>8</xdr:col>
      <xdr:colOff>532599</xdr:colOff>
      <xdr:row>23</xdr:row>
      <xdr:rowOff>9525</xdr:rowOff>
    </xdr:to>
    <xdr:pic>
      <xdr:nvPicPr>
        <xdr:cNvPr id="7" name="Imagen 3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1839" r="8395" b="26293"/>
        <a:stretch/>
      </xdr:blipFill>
      <xdr:spPr>
        <a:xfrm>
          <a:off x="7098151" y="4690792"/>
          <a:ext cx="1711673" cy="1005158"/>
        </a:xfrm>
        <a:prstGeom prst="rect">
          <a:avLst/>
        </a:prstGeom>
      </xdr:spPr>
    </xdr:pic>
    <xdr:clientData/>
  </xdr:twoCellAnchor>
  <xdr:twoCellAnchor editAs="oneCell">
    <xdr:from>
      <xdr:col>6</xdr:col>
      <xdr:colOff>468476</xdr:colOff>
      <xdr:row>11</xdr:row>
      <xdr:rowOff>98917</xdr:rowOff>
    </xdr:from>
    <xdr:to>
      <xdr:col>8</xdr:col>
      <xdr:colOff>247650</xdr:colOff>
      <xdr:row>14</xdr:row>
      <xdr:rowOff>258202</xdr:rowOff>
    </xdr:to>
    <xdr:pic>
      <xdr:nvPicPr>
        <xdr:cNvPr id="8" name="Imagen 39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50301" y="2804017"/>
          <a:ext cx="1074574" cy="95938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38100</xdr:rowOff>
    </xdr:to>
    <xdr:sp macro="" textlink="">
      <xdr:nvSpPr>
        <xdr:cNvPr id="9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304800</xdr:colOff>
      <xdr:row>58</xdr:row>
      <xdr:rowOff>26046</xdr:rowOff>
    </xdr:to>
    <xdr:sp macro="" textlink="">
      <xdr:nvSpPr>
        <xdr:cNvPr id="10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26845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40</xdr:col>
      <xdr:colOff>52917</xdr:colOff>
      <xdr:row>19</xdr:row>
      <xdr:rowOff>52916</xdr:rowOff>
    </xdr:from>
    <xdr:to>
      <xdr:col>45</xdr:col>
      <xdr:colOff>719154</xdr:colOff>
      <xdr:row>53</xdr:row>
      <xdr:rowOff>69786</xdr:rowOff>
    </xdr:to>
    <xdr:pic>
      <xdr:nvPicPr>
        <xdr:cNvPr id="11" name="32 Imagen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1817" y="4672541"/>
          <a:ext cx="4476237" cy="852269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1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2684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14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2684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9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0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1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2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9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0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1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2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114301</xdr:colOff>
      <xdr:row>41</xdr:row>
      <xdr:rowOff>85725</xdr:rowOff>
    </xdr:from>
    <xdr:to>
      <xdr:col>8</xdr:col>
      <xdr:colOff>152401</xdr:colOff>
      <xdr:row>46</xdr:row>
      <xdr:rowOff>19601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9915525"/>
          <a:ext cx="1333500" cy="126737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44</xdr:row>
      <xdr:rowOff>161925</xdr:rowOff>
    </xdr:from>
    <xdr:to>
      <xdr:col>8</xdr:col>
      <xdr:colOff>581025</xdr:colOff>
      <xdr:row>47</xdr:row>
      <xdr:rowOff>209550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4800" b="93600" l="9600" r="88800">
                      <a14:foregroundMark x1="26400" y1="91200" x2="68800" y2="91200"/>
                      <a14:foregroundMark x1="68800" y1="91200" x2="70400" y2="88800"/>
                      <a14:foregroundMark x1="34400" y1="93600" x2="64000" y2="92800"/>
                      <a14:foregroundMark x1="14400" y1="36800" x2="47200" y2="4800"/>
                      <a14:foregroundMark x1="47200" y1="4800" x2="85600" y2="23200"/>
                      <a14:foregroundMark x1="85600" y1="23200" x2="85600" y2="35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10791825"/>
          <a:ext cx="847725" cy="847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10</xdr:row>
      <xdr:rowOff>47625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8</xdr:row>
      <xdr:rowOff>0</xdr:rowOff>
    </xdr:from>
    <xdr:to>
      <xdr:col>8</xdr:col>
      <xdr:colOff>428625</xdr:colOff>
      <xdr:row>10</xdr:row>
      <xdr:rowOff>45719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620125" y="214884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10</xdr:row>
      <xdr:rowOff>47625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57150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70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557741</xdr:colOff>
      <xdr:row>27</xdr:row>
      <xdr:rowOff>40887</xdr:rowOff>
    </xdr:from>
    <xdr:to>
      <xdr:col>8</xdr:col>
      <xdr:colOff>116622</xdr:colOff>
      <xdr:row>30</xdr:row>
      <xdr:rowOff>171450</xdr:rowOff>
    </xdr:to>
    <xdr:pic>
      <xdr:nvPicPr>
        <xdr:cNvPr id="6" name="Imagen 3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39566" y="6270237"/>
          <a:ext cx="854281" cy="873513"/>
        </a:xfrm>
        <a:prstGeom prst="rect">
          <a:avLst/>
        </a:prstGeom>
      </xdr:spPr>
    </xdr:pic>
    <xdr:clientData/>
  </xdr:twoCellAnchor>
  <xdr:twoCellAnchor editAs="oneCell">
    <xdr:from>
      <xdr:col>6</xdr:col>
      <xdr:colOff>116326</xdr:colOff>
      <xdr:row>19</xdr:row>
      <xdr:rowOff>71167</xdr:rowOff>
    </xdr:from>
    <xdr:to>
      <xdr:col>8</xdr:col>
      <xdr:colOff>532599</xdr:colOff>
      <xdr:row>23</xdr:row>
      <xdr:rowOff>85725</xdr:rowOff>
    </xdr:to>
    <xdr:pic>
      <xdr:nvPicPr>
        <xdr:cNvPr id="7" name="Imagen 3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1839" r="8395" b="26293"/>
        <a:stretch/>
      </xdr:blipFill>
      <xdr:spPr>
        <a:xfrm>
          <a:off x="7286746" y="4711747"/>
          <a:ext cx="1742153" cy="1005158"/>
        </a:xfrm>
        <a:prstGeom prst="rect">
          <a:avLst/>
        </a:prstGeom>
      </xdr:spPr>
    </xdr:pic>
    <xdr:clientData/>
  </xdr:twoCellAnchor>
  <xdr:twoCellAnchor editAs="oneCell">
    <xdr:from>
      <xdr:col>6</xdr:col>
      <xdr:colOff>468476</xdr:colOff>
      <xdr:row>11</xdr:row>
      <xdr:rowOff>98918</xdr:rowOff>
    </xdr:from>
    <xdr:to>
      <xdr:col>8</xdr:col>
      <xdr:colOff>54464</xdr:colOff>
      <xdr:row>14</xdr:row>
      <xdr:rowOff>142876</xdr:rowOff>
    </xdr:to>
    <xdr:pic>
      <xdr:nvPicPr>
        <xdr:cNvPr id="8" name="Imagen 3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50301" y="2765918"/>
          <a:ext cx="881388" cy="78690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10</xdr:row>
      <xdr:rowOff>38100</xdr:rowOff>
    </xdr:to>
    <xdr:sp macro="" textlink="">
      <xdr:nvSpPr>
        <xdr:cNvPr id="9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304800</xdr:colOff>
      <xdr:row>54</xdr:row>
      <xdr:rowOff>26046</xdr:rowOff>
    </xdr:to>
    <xdr:sp macro="" textlink="">
      <xdr:nvSpPr>
        <xdr:cNvPr id="10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4317980"/>
          <a:ext cx="304800" cy="315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41</xdr:col>
      <xdr:colOff>52917</xdr:colOff>
      <xdr:row>19</xdr:row>
      <xdr:rowOff>52916</xdr:rowOff>
    </xdr:from>
    <xdr:to>
      <xdr:col>46</xdr:col>
      <xdr:colOff>719154</xdr:colOff>
      <xdr:row>56</xdr:row>
      <xdr:rowOff>174561</xdr:rowOff>
    </xdr:to>
    <xdr:pic>
      <xdr:nvPicPr>
        <xdr:cNvPr id="11" name="32 Imagen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72257" y="4693496"/>
          <a:ext cx="4590537" cy="8536030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53</xdr:row>
      <xdr:rowOff>0</xdr:rowOff>
    </xdr:from>
    <xdr:ext cx="304800" cy="312419"/>
    <xdr:sp macro="" textlink="">
      <xdr:nvSpPr>
        <xdr:cNvPr id="1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431798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53</xdr:row>
      <xdr:rowOff>0</xdr:rowOff>
    </xdr:from>
    <xdr:ext cx="304800" cy="312419"/>
    <xdr:sp macro="" textlink="">
      <xdr:nvSpPr>
        <xdr:cNvPr id="14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431798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9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0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1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2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9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0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1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2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6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2148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114301</xdr:colOff>
      <xdr:row>41</xdr:row>
      <xdr:rowOff>85725</xdr:rowOff>
    </xdr:from>
    <xdr:to>
      <xdr:col>8</xdr:col>
      <xdr:colOff>152401</xdr:colOff>
      <xdr:row>46</xdr:row>
      <xdr:rowOff>114851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4721" y="9930765"/>
          <a:ext cx="1363980" cy="126737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44</xdr:row>
      <xdr:rowOff>133350</xdr:rowOff>
    </xdr:from>
    <xdr:to>
      <xdr:col>8</xdr:col>
      <xdr:colOff>581025</xdr:colOff>
      <xdr:row>47</xdr:row>
      <xdr:rowOff>238125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4800" b="93600" l="9600" r="88800">
                      <a14:foregroundMark x1="26400" y1="91200" x2="68800" y2="91200"/>
                      <a14:foregroundMark x1="68800" y1="91200" x2="70400" y2="88800"/>
                      <a14:foregroundMark x1="34400" y1="93600" x2="64000" y2="92800"/>
                      <a14:foregroundMark x1="14400" y1="36800" x2="47200" y2="4800"/>
                      <a14:foregroundMark x1="47200" y1="4800" x2="85600" y2="23200"/>
                      <a14:foregroundMark x1="85600" y1="23200" x2="85600" y2="35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10172700"/>
          <a:ext cx="847725" cy="8477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10</xdr:row>
      <xdr:rowOff>47625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B9AFFEB4-CDDF-4470-8359-ACDFAD99922C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8</xdr:row>
      <xdr:rowOff>0</xdr:rowOff>
    </xdr:from>
    <xdr:to>
      <xdr:col>8</xdr:col>
      <xdr:colOff>428625</xdr:colOff>
      <xdr:row>10</xdr:row>
      <xdr:rowOff>45719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5A887431-638C-4E1F-BC0F-67359908F56C}"/>
            </a:ext>
          </a:extLst>
        </xdr:cNvPr>
        <xdr:cNvSpPr>
          <a:spLocks noChangeAspect="1" noChangeArrowheads="1"/>
        </xdr:cNvSpPr>
      </xdr:nvSpPr>
      <xdr:spPr bwMode="auto">
        <a:xfrm>
          <a:off x="8401050" y="21240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10</xdr:row>
      <xdr:rowOff>47625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6B3A2137-86F8-461E-A636-C35F3B2C0FE3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57150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5CBBB609-E300-4EBB-A735-7380C80DB158}"/>
            </a:ext>
          </a:extLst>
        </xdr:cNvPr>
        <xdr:cNvSpPr>
          <a:spLocks noChangeAspect="1" noChangeArrowheads="1"/>
        </xdr:cNvSpPr>
      </xdr:nvSpPr>
      <xdr:spPr bwMode="auto">
        <a:xfrm>
          <a:off x="6981825" y="663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557741</xdr:colOff>
      <xdr:row>27</xdr:row>
      <xdr:rowOff>40887</xdr:rowOff>
    </xdr:from>
    <xdr:to>
      <xdr:col>8</xdr:col>
      <xdr:colOff>116622</xdr:colOff>
      <xdr:row>30</xdr:row>
      <xdr:rowOff>171450</xdr:rowOff>
    </xdr:to>
    <xdr:pic>
      <xdr:nvPicPr>
        <xdr:cNvPr id="6" name="Imagen 37">
          <a:extLst>
            <a:ext uri="{FF2B5EF4-FFF2-40B4-BE49-F238E27FC236}">
              <a16:creationId xmlns:a16="http://schemas.microsoft.com/office/drawing/2014/main" id="{11C819D5-B7DF-4A29-A9CA-6621A3AAF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39566" y="6184512"/>
          <a:ext cx="854281" cy="873513"/>
        </a:xfrm>
        <a:prstGeom prst="rect">
          <a:avLst/>
        </a:prstGeom>
      </xdr:spPr>
    </xdr:pic>
    <xdr:clientData/>
  </xdr:twoCellAnchor>
  <xdr:twoCellAnchor editAs="oneCell">
    <xdr:from>
      <xdr:col>6</xdr:col>
      <xdr:colOff>116326</xdr:colOff>
      <xdr:row>19</xdr:row>
      <xdr:rowOff>71167</xdr:rowOff>
    </xdr:from>
    <xdr:to>
      <xdr:col>8</xdr:col>
      <xdr:colOff>532599</xdr:colOff>
      <xdr:row>23</xdr:row>
      <xdr:rowOff>85725</xdr:rowOff>
    </xdr:to>
    <xdr:pic>
      <xdr:nvPicPr>
        <xdr:cNvPr id="7" name="Imagen 38">
          <a:extLst>
            <a:ext uri="{FF2B5EF4-FFF2-40B4-BE49-F238E27FC236}">
              <a16:creationId xmlns:a16="http://schemas.microsoft.com/office/drawing/2014/main" id="{C6501A43-D467-4095-8148-306BBEDA8B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1839" r="8395" b="26293"/>
        <a:stretch/>
      </xdr:blipFill>
      <xdr:spPr>
        <a:xfrm>
          <a:off x="7098151" y="4462192"/>
          <a:ext cx="1711673" cy="1005158"/>
        </a:xfrm>
        <a:prstGeom prst="rect">
          <a:avLst/>
        </a:prstGeom>
      </xdr:spPr>
    </xdr:pic>
    <xdr:clientData/>
  </xdr:twoCellAnchor>
  <xdr:twoCellAnchor editAs="oneCell">
    <xdr:from>
      <xdr:col>6</xdr:col>
      <xdr:colOff>468476</xdr:colOff>
      <xdr:row>11</xdr:row>
      <xdr:rowOff>98918</xdr:rowOff>
    </xdr:from>
    <xdr:to>
      <xdr:col>8</xdr:col>
      <xdr:colOff>54464</xdr:colOff>
      <xdr:row>14</xdr:row>
      <xdr:rowOff>142876</xdr:rowOff>
    </xdr:to>
    <xdr:pic>
      <xdr:nvPicPr>
        <xdr:cNvPr id="8" name="Imagen 39">
          <a:extLst>
            <a:ext uri="{FF2B5EF4-FFF2-40B4-BE49-F238E27FC236}">
              <a16:creationId xmlns:a16="http://schemas.microsoft.com/office/drawing/2014/main" id="{24280C6D-862F-4611-B81A-631C13DB4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50301" y="2737343"/>
          <a:ext cx="881388" cy="78690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10</xdr:row>
      <xdr:rowOff>38100</xdr:rowOff>
    </xdr:to>
    <xdr:sp macro="" textlink="">
      <xdr:nvSpPr>
        <xdr:cNvPr id="9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6B289D95-7C81-4B8F-ADEE-FE1B16831FF2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304800</xdr:colOff>
      <xdr:row>54</xdr:row>
      <xdr:rowOff>26046</xdr:rowOff>
    </xdr:to>
    <xdr:sp macro="" textlink="">
      <xdr:nvSpPr>
        <xdr:cNvPr id="10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CA4564A-74EE-439A-8244-D3F5CB6F5681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1934825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53</xdr:row>
      <xdr:rowOff>0</xdr:rowOff>
    </xdr:from>
    <xdr:ext cx="304800" cy="312419"/>
    <xdr:sp macro="" textlink="">
      <xdr:nvSpPr>
        <xdr:cNvPr id="1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AD57CC58-1446-482C-BA23-931F21526DD8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193482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3" name="AutoShape 2" descr="Imagen 1 de 7 de Soporte Colgante Fibra De Coco Bols N 20">
          <a:extLst>
            <a:ext uri="{FF2B5EF4-FFF2-40B4-BE49-F238E27FC236}">
              <a16:creationId xmlns:a16="http://schemas.microsoft.com/office/drawing/2014/main" id="{215E8320-0423-4298-9AEC-F0F7837E91A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53</xdr:row>
      <xdr:rowOff>0</xdr:rowOff>
    </xdr:from>
    <xdr:ext cx="304800" cy="312419"/>
    <xdr:sp macro="" textlink="">
      <xdr:nvSpPr>
        <xdr:cNvPr id="14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7274CA8E-260C-4F05-B887-2BA00CC1A702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193482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5" name="AutoShape 2" descr="Imagen 1 de 7 de Soporte Colgante Fibra De Coco Bols N 20">
          <a:extLst>
            <a:ext uri="{FF2B5EF4-FFF2-40B4-BE49-F238E27FC236}">
              <a16:creationId xmlns:a16="http://schemas.microsoft.com/office/drawing/2014/main" id="{C8DB7A17-125B-44E1-84F2-43348B29DEAF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6" name="AutoShape 2" descr="Imagen 1 de 7 de Soporte Colgante Fibra De Coco Bols N 20">
          <a:extLst>
            <a:ext uri="{FF2B5EF4-FFF2-40B4-BE49-F238E27FC236}">
              <a16:creationId xmlns:a16="http://schemas.microsoft.com/office/drawing/2014/main" id="{54C962DD-826A-461D-94AB-6845D492700A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7" name="AutoShape 2" descr="Imagen 1 de 7 de Soporte Colgante Fibra De Coco Bols N 20">
          <a:extLst>
            <a:ext uri="{FF2B5EF4-FFF2-40B4-BE49-F238E27FC236}">
              <a16:creationId xmlns:a16="http://schemas.microsoft.com/office/drawing/2014/main" id="{72DC687E-D61B-4FF5-B302-97BB82698338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8" name="AutoShape 2" descr="Imagen 1 de 7 de Soporte Colgante Fibra De Coco Bols N 20">
          <a:extLst>
            <a:ext uri="{FF2B5EF4-FFF2-40B4-BE49-F238E27FC236}">
              <a16:creationId xmlns:a16="http://schemas.microsoft.com/office/drawing/2014/main" id="{D297EF52-CD8B-4657-8C76-FD6784978C6E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9" name="AutoShape 2" descr="Imagen 1 de 7 de Soporte Colgante Fibra De Coco Bols N 20">
          <a:extLst>
            <a:ext uri="{FF2B5EF4-FFF2-40B4-BE49-F238E27FC236}">
              <a16:creationId xmlns:a16="http://schemas.microsoft.com/office/drawing/2014/main" id="{87120704-1D61-4CC6-A117-CE7248195AF1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0" name="AutoShape 2" descr="Imagen 1 de 7 de Soporte Colgante Fibra De Coco Bols N 20">
          <a:extLst>
            <a:ext uri="{FF2B5EF4-FFF2-40B4-BE49-F238E27FC236}">
              <a16:creationId xmlns:a16="http://schemas.microsoft.com/office/drawing/2014/main" id="{F4550255-927B-416D-865A-E1747EED3B8E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1" name="AutoShape 2" descr="Imagen 1 de 7 de Soporte Colgante Fibra De Coco Bols N 20">
          <a:extLst>
            <a:ext uri="{FF2B5EF4-FFF2-40B4-BE49-F238E27FC236}">
              <a16:creationId xmlns:a16="http://schemas.microsoft.com/office/drawing/2014/main" id="{A3230242-DA7D-4D4A-99FE-839F13FAD8C2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2" name="AutoShape 2" descr="Imagen 1 de 7 de Soporte Colgante Fibra De Coco Bols N 20">
          <a:extLst>
            <a:ext uri="{FF2B5EF4-FFF2-40B4-BE49-F238E27FC236}">
              <a16:creationId xmlns:a16="http://schemas.microsoft.com/office/drawing/2014/main" id="{FEC83453-0F7C-4428-9390-F36A2D11EF29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3" name="AutoShape 2" descr="Imagen 1 de 7 de Soporte Colgante Fibra De Coco Bols N 20">
          <a:extLst>
            <a:ext uri="{FF2B5EF4-FFF2-40B4-BE49-F238E27FC236}">
              <a16:creationId xmlns:a16="http://schemas.microsoft.com/office/drawing/2014/main" id="{525CBD13-EF52-4037-8420-E31E456E49EF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4" name="AutoShape 2" descr="Imagen 1 de 7 de Soporte Colgante Fibra De Coco Bols N 20">
          <a:extLst>
            <a:ext uri="{FF2B5EF4-FFF2-40B4-BE49-F238E27FC236}">
              <a16:creationId xmlns:a16="http://schemas.microsoft.com/office/drawing/2014/main" id="{8AEB8F3D-8C33-4B1E-AF24-D1C9FBF88AD8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5" name="AutoShape 2" descr="Imagen 1 de 7 de Soporte Colgante Fibra De Coco Bols N 20">
          <a:extLst>
            <a:ext uri="{FF2B5EF4-FFF2-40B4-BE49-F238E27FC236}">
              <a16:creationId xmlns:a16="http://schemas.microsoft.com/office/drawing/2014/main" id="{F8869541-B024-44ED-86A7-8CC4D3DEFA39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6" name="AutoShape 2" descr="Imagen 1 de 7 de Soporte Colgante Fibra De Coco Bols N 20">
          <a:extLst>
            <a:ext uri="{FF2B5EF4-FFF2-40B4-BE49-F238E27FC236}">
              <a16:creationId xmlns:a16="http://schemas.microsoft.com/office/drawing/2014/main" id="{E92C47FF-E26B-4953-89A7-8CD749115265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7" name="AutoShape 2" descr="Imagen 1 de 7 de Soporte Colgante Fibra De Coco Bols N 20">
          <a:extLst>
            <a:ext uri="{FF2B5EF4-FFF2-40B4-BE49-F238E27FC236}">
              <a16:creationId xmlns:a16="http://schemas.microsoft.com/office/drawing/2014/main" id="{4A1AE13E-B6F0-4757-A92F-F05316AC7A9A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8" name="AutoShape 2" descr="Imagen 1 de 7 de Soporte Colgante Fibra De Coco Bols N 20">
          <a:extLst>
            <a:ext uri="{FF2B5EF4-FFF2-40B4-BE49-F238E27FC236}">
              <a16:creationId xmlns:a16="http://schemas.microsoft.com/office/drawing/2014/main" id="{DE8BD68C-2C35-4205-B41B-8893F315FD8F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9" name="AutoShape 2" descr="Imagen 1 de 7 de Soporte Colgante Fibra De Coco Bols N 20">
          <a:extLst>
            <a:ext uri="{FF2B5EF4-FFF2-40B4-BE49-F238E27FC236}">
              <a16:creationId xmlns:a16="http://schemas.microsoft.com/office/drawing/2014/main" id="{221C3AF4-7FC0-499A-81E5-A894DDAEC915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0" name="AutoShape 2" descr="Imagen 1 de 7 de Soporte Colgante Fibra De Coco Bols N 20">
          <a:extLst>
            <a:ext uri="{FF2B5EF4-FFF2-40B4-BE49-F238E27FC236}">
              <a16:creationId xmlns:a16="http://schemas.microsoft.com/office/drawing/2014/main" id="{68FD7780-9B52-4756-B380-D57D5B530CBE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1" name="AutoShape 2" descr="Imagen 1 de 7 de Soporte Colgante Fibra De Coco Bols N 20">
          <a:extLst>
            <a:ext uri="{FF2B5EF4-FFF2-40B4-BE49-F238E27FC236}">
              <a16:creationId xmlns:a16="http://schemas.microsoft.com/office/drawing/2014/main" id="{6AC9FD43-A237-4F73-9661-9AE0134DE42A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2" name="AutoShape 2" descr="Imagen 1 de 7 de Soporte Colgante Fibra De Coco Bols N 20">
          <a:extLst>
            <a:ext uri="{FF2B5EF4-FFF2-40B4-BE49-F238E27FC236}">
              <a16:creationId xmlns:a16="http://schemas.microsoft.com/office/drawing/2014/main" id="{C31663EC-8A25-44AB-8E46-E35ACF103DE7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3" name="AutoShape 2" descr="Imagen 1 de 7 de Soporte Colgante Fibra De Coco Bols N 20">
          <a:extLst>
            <a:ext uri="{FF2B5EF4-FFF2-40B4-BE49-F238E27FC236}">
              <a16:creationId xmlns:a16="http://schemas.microsoft.com/office/drawing/2014/main" id="{1E6C1EE9-19EF-4ED6-AB4C-7E83A23030EF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4" name="AutoShape 2" descr="Imagen 1 de 7 de Soporte Colgante Fibra De Coco Bols N 20">
          <a:extLst>
            <a:ext uri="{FF2B5EF4-FFF2-40B4-BE49-F238E27FC236}">
              <a16:creationId xmlns:a16="http://schemas.microsoft.com/office/drawing/2014/main" id="{BC43C99B-D62D-4D94-A9F5-9BF3C3C8B855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5" name="AutoShape 2" descr="Imagen 1 de 7 de Soporte Colgante Fibra De Coco Bols N 20">
          <a:extLst>
            <a:ext uri="{FF2B5EF4-FFF2-40B4-BE49-F238E27FC236}">
              <a16:creationId xmlns:a16="http://schemas.microsoft.com/office/drawing/2014/main" id="{9950C600-C1F7-4FA7-85D4-2140B1960C7B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6" name="AutoShape 2" descr="Imagen 1 de 7 de Soporte Colgante Fibra De Coco Bols N 20">
          <a:extLst>
            <a:ext uri="{FF2B5EF4-FFF2-40B4-BE49-F238E27FC236}">
              <a16:creationId xmlns:a16="http://schemas.microsoft.com/office/drawing/2014/main" id="{B12C46C2-93A2-4359-8AA2-011493F393C5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7" name="AutoShape 2" descr="Imagen 1 de 7 de Soporte Colgante Fibra De Coco Bols N 20">
          <a:extLst>
            <a:ext uri="{FF2B5EF4-FFF2-40B4-BE49-F238E27FC236}">
              <a16:creationId xmlns:a16="http://schemas.microsoft.com/office/drawing/2014/main" id="{A9409733-4C7D-4390-9781-6EB4AE1A304A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114301</xdr:colOff>
      <xdr:row>41</xdr:row>
      <xdr:rowOff>85725</xdr:rowOff>
    </xdr:from>
    <xdr:to>
      <xdr:col>8</xdr:col>
      <xdr:colOff>152401</xdr:colOff>
      <xdr:row>46</xdr:row>
      <xdr:rowOff>114851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FB842586-0FC9-4E75-8674-F55DBBFFC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9239250"/>
          <a:ext cx="1333500" cy="126737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44</xdr:row>
      <xdr:rowOff>133350</xdr:rowOff>
    </xdr:from>
    <xdr:to>
      <xdr:col>8</xdr:col>
      <xdr:colOff>581025</xdr:colOff>
      <xdr:row>47</xdr:row>
      <xdr:rowOff>238125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12749E66-5036-4ED6-AD30-E5CDCEB35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4800" b="93600" l="9600" r="88800">
                      <a14:foregroundMark x1="26400" y1="91200" x2="68800" y2="91200"/>
                      <a14:foregroundMark x1="68800" y1="91200" x2="70400" y2="88800"/>
                      <a14:foregroundMark x1="34400" y1="93600" x2="64000" y2="92800"/>
                      <a14:foregroundMark x1="14400" y1="36800" x2="47200" y2="4800"/>
                      <a14:foregroundMark x1="47200" y1="4800" x2="85600" y2="23200"/>
                      <a14:foregroundMark x1="85600" y1="23200" x2="85600" y2="35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10029825"/>
          <a:ext cx="847725" cy="847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10</xdr:row>
      <xdr:rowOff>47625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BAAE28F0-AD28-4976-A718-33323DC14E9A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8</xdr:row>
      <xdr:rowOff>0</xdr:rowOff>
    </xdr:from>
    <xdr:to>
      <xdr:col>8</xdr:col>
      <xdr:colOff>428625</xdr:colOff>
      <xdr:row>10</xdr:row>
      <xdr:rowOff>45719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95C92C9D-8DD3-460E-ABE3-57F0E09B4F1C}"/>
            </a:ext>
          </a:extLst>
        </xdr:cNvPr>
        <xdr:cNvSpPr>
          <a:spLocks noChangeAspect="1" noChangeArrowheads="1"/>
        </xdr:cNvSpPr>
      </xdr:nvSpPr>
      <xdr:spPr bwMode="auto">
        <a:xfrm>
          <a:off x="8401050" y="21240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10</xdr:row>
      <xdr:rowOff>47625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50A31F79-CE89-40FD-B960-3C6030F7935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57150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8E41EF4D-D6EA-490B-9531-A9584C741F7C}"/>
            </a:ext>
          </a:extLst>
        </xdr:cNvPr>
        <xdr:cNvSpPr>
          <a:spLocks noChangeAspect="1" noChangeArrowheads="1"/>
        </xdr:cNvSpPr>
      </xdr:nvSpPr>
      <xdr:spPr bwMode="auto">
        <a:xfrm>
          <a:off x="6981825" y="663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557741</xdr:colOff>
      <xdr:row>27</xdr:row>
      <xdr:rowOff>40887</xdr:rowOff>
    </xdr:from>
    <xdr:to>
      <xdr:col>8</xdr:col>
      <xdr:colOff>116622</xdr:colOff>
      <xdr:row>30</xdr:row>
      <xdr:rowOff>171450</xdr:rowOff>
    </xdr:to>
    <xdr:pic>
      <xdr:nvPicPr>
        <xdr:cNvPr id="6" name="Imagen 37">
          <a:extLst>
            <a:ext uri="{FF2B5EF4-FFF2-40B4-BE49-F238E27FC236}">
              <a16:creationId xmlns:a16="http://schemas.microsoft.com/office/drawing/2014/main" id="{5C7C8906-038F-4FBA-920A-CDE95196B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39566" y="6184512"/>
          <a:ext cx="854281" cy="873513"/>
        </a:xfrm>
        <a:prstGeom prst="rect">
          <a:avLst/>
        </a:prstGeom>
      </xdr:spPr>
    </xdr:pic>
    <xdr:clientData/>
  </xdr:twoCellAnchor>
  <xdr:twoCellAnchor editAs="oneCell">
    <xdr:from>
      <xdr:col>6</xdr:col>
      <xdr:colOff>116326</xdr:colOff>
      <xdr:row>19</xdr:row>
      <xdr:rowOff>71167</xdr:rowOff>
    </xdr:from>
    <xdr:to>
      <xdr:col>8</xdr:col>
      <xdr:colOff>532599</xdr:colOff>
      <xdr:row>23</xdr:row>
      <xdr:rowOff>85725</xdr:rowOff>
    </xdr:to>
    <xdr:pic>
      <xdr:nvPicPr>
        <xdr:cNvPr id="7" name="Imagen 38">
          <a:extLst>
            <a:ext uri="{FF2B5EF4-FFF2-40B4-BE49-F238E27FC236}">
              <a16:creationId xmlns:a16="http://schemas.microsoft.com/office/drawing/2014/main" id="{B05FF96D-02F3-45A6-B425-49564DD96E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1839" r="8395" b="26293"/>
        <a:stretch/>
      </xdr:blipFill>
      <xdr:spPr>
        <a:xfrm>
          <a:off x="7098151" y="4462192"/>
          <a:ext cx="1711673" cy="1005158"/>
        </a:xfrm>
        <a:prstGeom prst="rect">
          <a:avLst/>
        </a:prstGeom>
      </xdr:spPr>
    </xdr:pic>
    <xdr:clientData/>
  </xdr:twoCellAnchor>
  <xdr:twoCellAnchor editAs="oneCell">
    <xdr:from>
      <xdr:col>6</xdr:col>
      <xdr:colOff>468476</xdr:colOff>
      <xdr:row>11</xdr:row>
      <xdr:rowOff>98918</xdr:rowOff>
    </xdr:from>
    <xdr:to>
      <xdr:col>8</xdr:col>
      <xdr:colOff>54464</xdr:colOff>
      <xdr:row>14</xdr:row>
      <xdr:rowOff>142876</xdr:rowOff>
    </xdr:to>
    <xdr:pic>
      <xdr:nvPicPr>
        <xdr:cNvPr id="8" name="Imagen 39">
          <a:extLst>
            <a:ext uri="{FF2B5EF4-FFF2-40B4-BE49-F238E27FC236}">
              <a16:creationId xmlns:a16="http://schemas.microsoft.com/office/drawing/2014/main" id="{1D68ADA8-8E82-4316-ADBF-AFA454E40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50301" y="2737343"/>
          <a:ext cx="881388" cy="78690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10</xdr:row>
      <xdr:rowOff>38100</xdr:rowOff>
    </xdr:to>
    <xdr:sp macro="" textlink="">
      <xdr:nvSpPr>
        <xdr:cNvPr id="9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96B3C995-C219-4CD6-A4A9-B9D818751B8F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304800</xdr:colOff>
      <xdr:row>54</xdr:row>
      <xdr:rowOff>26046</xdr:rowOff>
    </xdr:to>
    <xdr:sp macro="" textlink="">
      <xdr:nvSpPr>
        <xdr:cNvPr id="10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1E4F0803-D141-4AD0-8E1E-35F2E4AABEE2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1934825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53</xdr:row>
      <xdr:rowOff>0</xdr:rowOff>
    </xdr:from>
    <xdr:ext cx="304800" cy="312419"/>
    <xdr:sp macro="" textlink="">
      <xdr:nvSpPr>
        <xdr:cNvPr id="11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3D50C895-8058-4019-9A76-2B642D2DDE7E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193482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2" name="AutoShape 2" descr="Imagen 1 de 7 de Soporte Colgante Fibra De Coco Bols N 20">
          <a:extLst>
            <a:ext uri="{FF2B5EF4-FFF2-40B4-BE49-F238E27FC236}">
              <a16:creationId xmlns:a16="http://schemas.microsoft.com/office/drawing/2014/main" id="{66D885DB-7B0A-435B-A531-71CDFB71DCDF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53</xdr:row>
      <xdr:rowOff>0</xdr:rowOff>
    </xdr:from>
    <xdr:ext cx="304800" cy="312419"/>
    <xdr:sp macro="" textlink="">
      <xdr:nvSpPr>
        <xdr:cNvPr id="13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86ADF74F-6031-4385-B813-D113333C6F9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193482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4" name="AutoShape 2" descr="Imagen 1 de 7 de Soporte Colgante Fibra De Coco Bols N 20">
          <a:extLst>
            <a:ext uri="{FF2B5EF4-FFF2-40B4-BE49-F238E27FC236}">
              <a16:creationId xmlns:a16="http://schemas.microsoft.com/office/drawing/2014/main" id="{8F71CE88-AAEE-4B68-9398-0DD231247618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5" name="AutoShape 2" descr="Imagen 1 de 7 de Soporte Colgante Fibra De Coco Bols N 20">
          <a:extLst>
            <a:ext uri="{FF2B5EF4-FFF2-40B4-BE49-F238E27FC236}">
              <a16:creationId xmlns:a16="http://schemas.microsoft.com/office/drawing/2014/main" id="{FFCC11B5-CFB7-4C79-9A99-50B359179534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6" name="AutoShape 2" descr="Imagen 1 de 7 de Soporte Colgante Fibra De Coco Bols N 20">
          <a:extLst>
            <a:ext uri="{FF2B5EF4-FFF2-40B4-BE49-F238E27FC236}">
              <a16:creationId xmlns:a16="http://schemas.microsoft.com/office/drawing/2014/main" id="{B572C273-8AA7-4085-85C1-49F0642604FC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7" name="AutoShape 2" descr="Imagen 1 de 7 de Soporte Colgante Fibra De Coco Bols N 20">
          <a:extLst>
            <a:ext uri="{FF2B5EF4-FFF2-40B4-BE49-F238E27FC236}">
              <a16:creationId xmlns:a16="http://schemas.microsoft.com/office/drawing/2014/main" id="{ADDF3C6D-EDCF-4356-9912-AB25B84143BB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8" name="AutoShape 2" descr="Imagen 1 de 7 de Soporte Colgante Fibra De Coco Bols N 20">
          <a:extLst>
            <a:ext uri="{FF2B5EF4-FFF2-40B4-BE49-F238E27FC236}">
              <a16:creationId xmlns:a16="http://schemas.microsoft.com/office/drawing/2014/main" id="{11C33204-E95B-4214-A414-4344855DB7BC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19" name="AutoShape 2" descr="Imagen 1 de 7 de Soporte Colgante Fibra De Coco Bols N 20">
          <a:extLst>
            <a:ext uri="{FF2B5EF4-FFF2-40B4-BE49-F238E27FC236}">
              <a16:creationId xmlns:a16="http://schemas.microsoft.com/office/drawing/2014/main" id="{90D0FD09-0B95-4CFB-A782-E63D8B6789E3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0" name="AutoShape 2" descr="Imagen 1 de 7 de Soporte Colgante Fibra De Coco Bols N 20">
          <a:extLst>
            <a:ext uri="{FF2B5EF4-FFF2-40B4-BE49-F238E27FC236}">
              <a16:creationId xmlns:a16="http://schemas.microsoft.com/office/drawing/2014/main" id="{1584A140-D6A6-4144-A925-C4EDB5D864E2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1" name="AutoShape 2" descr="Imagen 1 de 7 de Soporte Colgante Fibra De Coco Bols N 20">
          <a:extLst>
            <a:ext uri="{FF2B5EF4-FFF2-40B4-BE49-F238E27FC236}">
              <a16:creationId xmlns:a16="http://schemas.microsoft.com/office/drawing/2014/main" id="{286994B2-5C7D-4AB9-9F20-71571F9C26BB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2" name="AutoShape 2" descr="Imagen 1 de 7 de Soporte Colgante Fibra De Coco Bols N 20">
          <a:extLst>
            <a:ext uri="{FF2B5EF4-FFF2-40B4-BE49-F238E27FC236}">
              <a16:creationId xmlns:a16="http://schemas.microsoft.com/office/drawing/2014/main" id="{4BBD3B11-EA7F-4A54-AB92-85B0F6DE2BA7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3" name="AutoShape 2" descr="Imagen 1 de 7 de Soporte Colgante Fibra De Coco Bols N 20">
          <a:extLst>
            <a:ext uri="{FF2B5EF4-FFF2-40B4-BE49-F238E27FC236}">
              <a16:creationId xmlns:a16="http://schemas.microsoft.com/office/drawing/2014/main" id="{4100B1B4-A219-446D-B249-8EEB2E079829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4" name="AutoShape 2" descr="Imagen 1 de 7 de Soporte Colgante Fibra De Coco Bols N 20">
          <a:extLst>
            <a:ext uri="{FF2B5EF4-FFF2-40B4-BE49-F238E27FC236}">
              <a16:creationId xmlns:a16="http://schemas.microsoft.com/office/drawing/2014/main" id="{78DA8B32-D922-4164-95EE-A41E98203099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5" name="AutoShape 2" descr="Imagen 1 de 7 de Soporte Colgante Fibra De Coco Bols N 20">
          <a:extLst>
            <a:ext uri="{FF2B5EF4-FFF2-40B4-BE49-F238E27FC236}">
              <a16:creationId xmlns:a16="http://schemas.microsoft.com/office/drawing/2014/main" id="{8B706798-0F12-4EC2-819A-C1E0BAE24294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6" name="AutoShape 2" descr="Imagen 1 de 7 de Soporte Colgante Fibra De Coco Bols N 20">
          <a:extLst>
            <a:ext uri="{FF2B5EF4-FFF2-40B4-BE49-F238E27FC236}">
              <a16:creationId xmlns:a16="http://schemas.microsoft.com/office/drawing/2014/main" id="{764A93D8-2AF3-4768-9C47-2DCA14F2B87D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7" name="AutoShape 2" descr="Imagen 1 de 7 de Soporte Colgante Fibra De Coco Bols N 20">
          <a:extLst>
            <a:ext uri="{FF2B5EF4-FFF2-40B4-BE49-F238E27FC236}">
              <a16:creationId xmlns:a16="http://schemas.microsoft.com/office/drawing/2014/main" id="{DD82BA1F-4915-42C4-A155-35C27045EADB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8" name="AutoShape 2" descr="Imagen 1 de 7 de Soporte Colgante Fibra De Coco Bols N 20">
          <a:extLst>
            <a:ext uri="{FF2B5EF4-FFF2-40B4-BE49-F238E27FC236}">
              <a16:creationId xmlns:a16="http://schemas.microsoft.com/office/drawing/2014/main" id="{391399E8-9BF7-49E1-BF50-011CF246D206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29" name="AutoShape 2" descr="Imagen 1 de 7 de Soporte Colgante Fibra De Coco Bols N 20">
          <a:extLst>
            <a:ext uri="{FF2B5EF4-FFF2-40B4-BE49-F238E27FC236}">
              <a16:creationId xmlns:a16="http://schemas.microsoft.com/office/drawing/2014/main" id="{89E42FEF-9CCA-49B5-A062-F30F5AF8DB42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0" name="AutoShape 2" descr="Imagen 1 de 7 de Soporte Colgante Fibra De Coco Bols N 20">
          <a:extLst>
            <a:ext uri="{FF2B5EF4-FFF2-40B4-BE49-F238E27FC236}">
              <a16:creationId xmlns:a16="http://schemas.microsoft.com/office/drawing/2014/main" id="{A90E4C16-D887-4A30-8CC9-AE8CB068E368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1" name="AutoShape 2" descr="Imagen 1 de 7 de Soporte Colgante Fibra De Coco Bols N 20">
          <a:extLst>
            <a:ext uri="{FF2B5EF4-FFF2-40B4-BE49-F238E27FC236}">
              <a16:creationId xmlns:a16="http://schemas.microsoft.com/office/drawing/2014/main" id="{953068FC-4AAB-4FC8-AC60-096BADCBA56F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2" name="AutoShape 2" descr="Imagen 1 de 7 de Soporte Colgante Fibra De Coco Bols N 20">
          <a:extLst>
            <a:ext uri="{FF2B5EF4-FFF2-40B4-BE49-F238E27FC236}">
              <a16:creationId xmlns:a16="http://schemas.microsoft.com/office/drawing/2014/main" id="{018C869A-34F5-4D03-BC00-667834DA07F8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3" name="AutoShape 2" descr="Imagen 1 de 7 de Soporte Colgante Fibra De Coco Bols N 20">
          <a:extLst>
            <a:ext uri="{FF2B5EF4-FFF2-40B4-BE49-F238E27FC236}">
              <a16:creationId xmlns:a16="http://schemas.microsoft.com/office/drawing/2014/main" id="{24C56547-C8E6-48D9-A18E-ADB9ADBB7E93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4" name="AutoShape 2" descr="Imagen 1 de 7 de Soporte Colgante Fibra De Coco Bols N 20">
          <a:extLst>
            <a:ext uri="{FF2B5EF4-FFF2-40B4-BE49-F238E27FC236}">
              <a16:creationId xmlns:a16="http://schemas.microsoft.com/office/drawing/2014/main" id="{F4F53685-91C4-4659-B7C7-C2A4990B83DE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5" name="AutoShape 2" descr="Imagen 1 de 7 de Soporte Colgante Fibra De Coco Bols N 20">
          <a:extLst>
            <a:ext uri="{FF2B5EF4-FFF2-40B4-BE49-F238E27FC236}">
              <a16:creationId xmlns:a16="http://schemas.microsoft.com/office/drawing/2014/main" id="{41639441-FDE8-4EE5-96CD-4C880758BF31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12420"/>
    <xdr:sp macro="" textlink="">
      <xdr:nvSpPr>
        <xdr:cNvPr id="36" name="AutoShape 2" descr="Imagen 1 de 7 de Soporte Colgante Fibra De Coco Bols N 20">
          <a:extLst>
            <a:ext uri="{FF2B5EF4-FFF2-40B4-BE49-F238E27FC236}">
              <a16:creationId xmlns:a16="http://schemas.microsoft.com/office/drawing/2014/main" id="{D492AEC4-1A6D-437F-BB34-0F3BD323A184}"/>
            </a:ext>
          </a:extLst>
        </xdr:cNvPr>
        <xdr:cNvSpPr>
          <a:spLocks noChangeAspect="1" noChangeArrowheads="1"/>
        </xdr:cNvSpPr>
      </xdr:nvSpPr>
      <xdr:spPr bwMode="auto">
        <a:xfrm>
          <a:off x="7629525" y="21240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114301</xdr:colOff>
      <xdr:row>41</xdr:row>
      <xdr:rowOff>85725</xdr:rowOff>
    </xdr:from>
    <xdr:to>
      <xdr:col>8</xdr:col>
      <xdr:colOff>152401</xdr:colOff>
      <xdr:row>46</xdr:row>
      <xdr:rowOff>114851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F3B7D091-32BC-4120-A533-2F4E1940A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9239250"/>
          <a:ext cx="1333500" cy="126737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44</xdr:row>
      <xdr:rowOff>133350</xdr:rowOff>
    </xdr:from>
    <xdr:to>
      <xdr:col>8</xdr:col>
      <xdr:colOff>581025</xdr:colOff>
      <xdr:row>47</xdr:row>
      <xdr:rowOff>238125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80CA9646-E014-47B1-BEE9-57C11A0C0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4800" b="93600" l="9600" r="88800">
                      <a14:foregroundMark x1="26400" y1="91200" x2="68800" y2="91200"/>
                      <a14:foregroundMark x1="68800" y1="91200" x2="70400" y2="88800"/>
                      <a14:foregroundMark x1="34400" y1="93600" x2="64000" y2="92800"/>
                      <a14:foregroundMark x1="14400" y1="36800" x2="47200" y2="4800"/>
                      <a14:foregroundMark x1="47200" y1="4800" x2="85600" y2="23200"/>
                      <a14:foregroundMark x1="85600" y1="23200" x2="85600" y2="35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10029825"/>
          <a:ext cx="8477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  <pageSetUpPr fitToPage="1"/>
  </sheetPr>
  <dimension ref="A1:AM57"/>
  <sheetViews>
    <sheetView topLeftCell="A4" zoomScaleNormal="100" workbookViewId="0">
      <selection activeCell="C7" sqref="C7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5" width="12.7109375" style="26" customWidth="1"/>
    <col min="6" max="6" width="12.7109375" style="26" hidden="1" customWidth="1"/>
    <col min="7" max="7" width="9.7109375" style="24" customWidth="1"/>
    <col min="8" max="9" width="9.7109375" style="1" customWidth="1"/>
    <col min="10" max="10" width="1.7109375" style="7" customWidth="1"/>
    <col min="11" max="11" width="13.42578125" style="45" hidden="1" customWidth="1"/>
    <col min="12" max="12" width="12.7109375" style="45" hidden="1" customWidth="1"/>
    <col min="13" max="13" width="1.7109375" style="8" hidden="1" customWidth="1"/>
    <col min="14" max="15" width="12.7109375" style="4" hidden="1" customWidth="1"/>
    <col min="16" max="16" width="1.7109375" style="8" hidden="1" customWidth="1"/>
    <col min="17" max="17" width="14.85546875" style="135" customWidth="1"/>
    <col min="18" max="19" width="14.85546875" style="120" customWidth="1"/>
    <col min="20" max="20" width="14.85546875" style="114" customWidth="1"/>
    <col min="21" max="21" width="14.85546875" style="90" customWidth="1"/>
    <col min="22" max="22" width="14.85546875" style="85" customWidth="1"/>
    <col min="23" max="23" width="14.85546875" style="78" customWidth="1"/>
    <col min="24" max="30" width="14.85546875" style="45" customWidth="1"/>
    <col min="31" max="31" width="14.85546875" style="4" customWidth="1"/>
    <col min="32" max="32" width="11.42578125" style="84" customWidth="1"/>
    <col min="33" max="33" width="14.7109375" style="33" customWidth="1"/>
    <col min="34" max="35" width="11.42578125" style="8" customWidth="1"/>
    <col min="36" max="16384" width="11.42578125" style="8"/>
  </cols>
  <sheetData>
    <row r="1" spans="1:39" ht="23.1" customHeight="1" x14ac:dyDescent="0.25">
      <c r="N1" s="4">
        <v>2.2000000000000002</v>
      </c>
      <c r="O1" s="4">
        <v>1.2</v>
      </c>
    </row>
    <row r="2" spans="1:39" ht="23.1" customHeight="1" x14ac:dyDescent="0.25">
      <c r="N2" s="4">
        <v>2.2999999999999998</v>
      </c>
      <c r="O2" s="4">
        <v>1.3</v>
      </c>
    </row>
    <row r="3" spans="1:39" ht="23.1" customHeight="1" thickBot="1" x14ac:dyDescent="0.3">
      <c r="N3" s="4">
        <v>2.4</v>
      </c>
      <c r="O3" s="4">
        <v>1.4</v>
      </c>
    </row>
    <row r="4" spans="1:39" s="33" customFormat="1" ht="23.1" customHeight="1" thickBot="1" x14ac:dyDescent="0.3">
      <c r="A4" s="1"/>
      <c r="B4" s="1"/>
      <c r="C4" s="1"/>
      <c r="D4" s="1"/>
      <c r="E4" s="26"/>
      <c r="F4" s="26"/>
      <c r="G4" s="24"/>
      <c r="H4" s="1"/>
      <c r="I4" s="1"/>
      <c r="J4" s="7"/>
      <c r="K4" s="45"/>
      <c r="L4" s="141" t="s">
        <v>60</v>
      </c>
      <c r="M4" s="8"/>
      <c r="N4" s="142">
        <v>2.5</v>
      </c>
      <c r="O4" s="142">
        <v>1.5</v>
      </c>
      <c r="P4" s="8"/>
      <c r="Q4" s="135"/>
      <c r="R4" s="120"/>
      <c r="S4" s="120"/>
      <c r="T4" s="114" t="s">
        <v>56</v>
      </c>
      <c r="U4" s="90" t="s">
        <v>49</v>
      </c>
      <c r="V4" s="85" t="s">
        <v>43</v>
      </c>
      <c r="W4" s="78" t="s">
        <v>51</v>
      </c>
      <c r="X4" s="76" t="s">
        <v>50</v>
      </c>
      <c r="Y4" s="71" t="s">
        <v>49</v>
      </c>
      <c r="Z4" s="67" t="s">
        <v>47</v>
      </c>
      <c r="AA4" s="61" t="s">
        <v>47</v>
      </c>
      <c r="AB4" s="59" t="s">
        <v>47</v>
      </c>
      <c r="AC4" s="55" t="s">
        <v>46</v>
      </c>
      <c r="AD4" s="45" t="s">
        <v>43</v>
      </c>
      <c r="AE4" s="69" t="s">
        <v>48</v>
      </c>
      <c r="AF4" s="84"/>
      <c r="AH4" s="8"/>
      <c r="AI4" s="8"/>
      <c r="AJ4" s="8"/>
      <c r="AK4" s="8"/>
      <c r="AL4" s="8"/>
      <c r="AM4" s="8"/>
    </row>
    <row r="5" spans="1:39" s="33" customFormat="1" ht="23.1" customHeight="1" x14ac:dyDescent="0.25">
      <c r="A5" s="1"/>
      <c r="B5" s="1"/>
      <c r="C5" s="1"/>
      <c r="D5" s="1"/>
      <c r="E5" s="26"/>
      <c r="F5" s="26"/>
      <c r="G5" s="24"/>
      <c r="H5" s="1"/>
      <c r="I5" s="1"/>
      <c r="J5" s="7"/>
      <c r="K5" s="45"/>
      <c r="L5" s="45"/>
      <c r="M5" s="8"/>
      <c r="N5" s="4"/>
      <c r="O5" s="4"/>
      <c r="P5" s="8"/>
      <c r="Q5" s="138" t="s">
        <v>59</v>
      </c>
      <c r="R5" s="129" t="s">
        <v>42</v>
      </c>
      <c r="S5" s="121"/>
      <c r="T5" s="115">
        <v>45274</v>
      </c>
      <c r="U5" s="91">
        <v>45253</v>
      </c>
      <c r="V5" s="86">
        <v>45254</v>
      </c>
      <c r="W5" s="79">
        <v>45246</v>
      </c>
      <c r="X5" s="72">
        <v>45233</v>
      </c>
      <c r="Y5" s="72">
        <v>45225</v>
      </c>
      <c r="Z5" s="68">
        <v>45218</v>
      </c>
      <c r="AA5" s="62">
        <v>45195</v>
      </c>
      <c r="AB5" s="60">
        <v>45183</v>
      </c>
      <c r="AC5" s="56">
        <v>45166</v>
      </c>
      <c r="AD5" s="49">
        <v>45155</v>
      </c>
      <c r="AE5" s="4"/>
      <c r="AF5" s="84"/>
      <c r="AH5" s="8"/>
      <c r="AI5" s="8"/>
      <c r="AJ5" s="8"/>
      <c r="AK5" s="8"/>
      <c r="AL5" s="8"/>
      <c r="AM5" s="8"/>
    </row>
    <row r="6" spans="1:39" s="33" customFormat="1" ht="23.1" customHeight="1" x14ac:dyDescent="0.25">
      <c r="A6" s="1"/>
      <c r="B6" s="1"/>
      <c r="C6" s="1"/>
      <c r="D6" s="1"/>
      <c r="E6" s="26"/>
      <c r="F6" s="26"/>
      <c r="G6" s="24"/>
      <c r="H6" s="1"/>
      <c r="I6" s="1"/>
      <c r="J6" s="7"/>
      <c r="K6" s="46" t="s">
        <v>0</v>
      </c>
      <c r="L6" s="46" t="s">
        <v>1</v>
      </c>
      <c r="M6" s="9"/>
      <c r="N6" s="4" t="s">
        <v>0</v>
      </c>
      <c r="O6" s="4" t="s">
        <v>1</v>
      </c>
      <c r="P6" s="9"/>
      <c r="Q6" s="139">
        <v>45326</v>
      </c>
      <c r="R6" s="130">
        <v>45317</v>
      </c>
      <c r="S6" s="122">
        <v>45295</v>
      </c>
      <c r="T6" s="116">
        <v>45274</v>
      </c>
      <c r="U6" s="94">
        <v>45267</v>
      </c>
      <c r="V6" s="87"/>
      <c r="W6" s="80"/>
      <c r="X6" s="73"/>
      <c r="Y6" s="73">
        <v>1.3859999999999999</v>
      </c>
      <c r="Z6" s="57"/>
      <c r="AA6" s="57"/>
      <c r="AB6" s="57"/>
      <c r="AC6" s="57">
        <v>1.3859999999999999</v>
      </c>
      <c r="AD6" s="50"/>
      <c r="AE6" s="10"/>
      <c r="AF6" s="84"/>
      <c r="AH6" s="8"/>
      <c r="AI6" s="8"/>
      <c r="AJ6" s="8"/>
      <c r="AK6" s="8"/>
      <c r="AL6" s="8"/>
      <c r="AM6" s="8"/>
    </row>
    <row r="7" spans="1:39" s="33" customFormat="1" ht="23.1" customHeight="1" x14ac:dyDescent="0.25">
      <c r="A7" s="1"/>
      <c r="B7" s="1"/>
      <c r="C7" s="1"/>
      <c r="D7" s="99"/>
      <c r="E7" s="100"/>
      <c r="F7" s="101"/>
      <c r="G7" s="38"/>
      <c r="H7" s="97"/>
      <c r="I7" s="97"/>
      <c r="J7" s="7"/>
      <c r="K7" s="98"/>
      <c r="L7" s="47"/>
      <c r="M7" s="11"/>
      <c r="N7" s="5">
        <v>2.5</v>
      </c>
      <c r="O7" s="5">
        <v>1.5</v>
      </c>
      <c r="P7" s="11"/>
      <c r="Q7" s="140" t="s">
        <v>2</v>
      </c>
      <c r="R7" s="131" t="s">
        <v>2</v>
      </c>
      <c r="S7" s="123" t="s">
        <v>2</v>
      </c>
      <c r="T7" s="117" t="s">
        <v>2</v>
      </c>
      <c r="U7" s="92" t="s">
        <v>2</v>
      </c>
      <c r="V7" s="89" t="s">
        <v>2</v>
      </c>
      <c r="W7" s="81" t="s">
        <v>2</v>
      </c>
      <c r="X7" s="77" t="s">
        <v>2</v>
      </c>
      <c r="Y7" s="74" t="s">
        <v>2</v>
      </c>
      <c r="Z7" s="58" t="s">
        <v>2</v>
      </c>
      <c r="AA7" s="58" t="s">
        <v>2</v>
      </c>
      <c r="AB7" s="58" t="s">
        <v>2</v>
      </c>
      <c r="AC7" s="58" t="s">
        <v>2</v>
      </c>
      <c r="AD7" s="51" t="s">
        <v>2</v>
      </c>
      <c r="AE7" s="12" t="s">
        <v>2</v>
      </c>
      <c r="AF7" s="84"/>
      <c r="AH7" s="8"/>
      <c r="AI7" s="8"/>
      <c r="AJ7" s="8"/>
      <c r="AK7" s="8"/>
      <c r="AL7" s="8"/>
      <c r="AM7" s="8"/>
    </row>
    <row r="8" spans="1:39" s="33" customFormat="1" ht="9.9499999999999993" customHeight="1" x14ac:dyDescent="0.25">
      <c r="A8" s="1"/>
      <c r="B8" s="1"/>
      <c r="C8" s="1"/>
      <c r="D8" s="13"/>
      <c r="E8" s="26"/>
      <c r="F8" s="26"/>
      <c r="G8" s="25"/>
      <c r="H8" s="13"/>
      <c r="I8" s="13"/>
      <c r="J8" s="1"/>
      <c r="K8" s="106"/>
      <c r="L8" s="107"/>
      <c r="M8" s="108"/>
      <c r="N8" s="109"/>
      <c r="O8" s="109"/>
      <c r="P8" s="108"/>
      <c r="Q8" s="136"/>
      <c r="R8" s="131"/>
      <c r="S8" s="124" t="s">
        <v>57</v>
      </c>
      <c r="T8" s="119" t="s">
        <v>57</v>
      </c>
      <c r="U8" s="110"/>
      <c r="V8" s="111"/>
      <c r="W8" s="112"/>
      <c r="X8" s="113"/>
      <c r="Y8" s="113"/>
      <c r="Z8" s="51"/>
      <c r="AA8" s="51"/>
      <c r="AB8" s="51"/>
      <c r="AC8" s="51"/>
      <c r="AD8" s="51"/>
      <c r="AE8" s="3"/>
      <c r="AF8" s="84"/>
      <c r="AH8" s="8"/>
      <c r="AI8" s="8"/>
      <c r="AJ8" s="8"/>
      <c r="AK8" s="8"/>
      <c r="AL8" s="8"/>
      <c r="AM8" s="8"/>
    </row>
    <row r="9" spans="1:39" ht="21" customHeight="1" x14ac:dyDescent="0.25">
      <c r="D9" s="172" t="s">
        <v>69</v>
      </c>
      <c r="E9" s="173"/>
      <c r="F9" s="173"/>
      <c r="G9" s="173"/>
      <c r="H9" s="173"/>
      <c r="I9" s="174"/>
      <c r="J9" s="8"/>
      <c r="K9" s="48"/>
      <c r="L9" s="48"/>
      <c r="M9" s="1"/>
      <c r="N9" s="6"/>
      <c r="O9" s="6"/>
      <c r="P9" s="1"/>
      <c r="Q9" s="126"/>
      <c r="R9" s="126"/>
      <c r="S9" s="126"/>
      <c r="T9" s="104"/>
      <c r="U9" s="105"/>
      <c r="V9" s="103"/>
      <c r="W9" s="82" t="e">
        <f>AF9*1.25</f>
        <v>#DIV/0!</v>
      </c>
      <c r="X9" s="52" t="e">
        <f>AF9*1.25</f>
        <v>#DIV/0!</v>
      </c>
      <c r="Y9" s="52"/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36"/>
      <c r="AF9" s="96" t="e">
        <f t="shared" ref="AF9:AF20" si="0">Q9/R9</f>
        <v>#DIV/0!</v>
      </c>
    </row>
    <row r="10" spans="1:39" ht="3.95" customHeight="1" x14ac:dyDescent="0.25">
      <c r="D10" s="66"/>
      <c r="E10" s="66"/>
      <c r="F10" s="66"/>
      <c r="G10" s="66"/>
      <c r="H10" s="66"/>
      <c r="I10" s="66"/>
      <c r="J10" s="8"/>
      <c r="K10" s="48"/>
      <c r="L10" s="48"/>
      <c r="M10" s="1"/>
      <c r="N10" s="6"/>
      <c r="O10" s="6"/>
      <c r="P10" s="1"/>
      <c r="Q10" s="126"/>
      <c r="R10" s="126"/>
      <c r="S10" s="126"/>
      <c r="T10" s="104"/>
      <c r="U10" s="105"/>
      <c r="V10" s="103"/>
      <c r="W10" s="82"/>
      <c r="X10" s="52"/>
      <c r="Y10" s="52"/>
      <c r="Z10" s="52"/>
      <c r="AA10" s="52"/>
      <c r="AB10" s="52"/>
      <c r="AC10" s="52"/>
      <c r="AD10" s="52"/>
      <c r="AE10" s="36"/>
      <c r="AF10" s="96"/>
    </row>
    <row r="11" spans="1:39" ht="21" customHeight="1" x14ac:dyDescent="0.25">
      <c r="D11" s="66"/>
      <c r="E11" s="64"/>
      <c r="F11" s="65"/>
      <c r="G11" s="43" t="s">
        <v>44</v>
      </c>
      <c r="H11" s="39"/>
      <c r="I11" s="40"/>
      <c r="J11" s="8"/>
      <c r="K11" s="48"/>
      <c r="L11" s="48"/>
      <c r="M11" s="1"/>
      <c r="N11" s="6"/>
      <c r="O11" s="6"/>
      <c r="P11" s="1"/>
      <c r="Q11" s="126"/>
      <c r="R11" s="126"/>
      <c r="S11" s="126"/>
      <c r="T11" s="104"/>
      <c r="U11" s="105"/>
      <c r="V11" s="103"/>
      <c r="W11" s="83"/>
      <c r="X11" s="63"/>
      <c r="Y11" s="63"/>
      <c r="Z11" s="63"/>
      <c r="AA11" s="63"/>
      <c r="AB11" s="63"/>
      <c r="AC11" s="63"/>
      <c r="AD11" s="63"/>
      <c r="AE11" s="44"/>
      <c r="AF11" s="96" t="e">
        <f t="shared" si="0"/>
        <v>#DIV/0!</v>
      </c>
    </row>
    <row r="12" spans="1:39" ht="21" customHeight="1" x14ac:dyDescent="0.25">
      <c r="A12" s="1" t="s">
        <v>3</v>
      </c>
      <c r="B12" s="1">
        <v>1459</v>
      </c>
      <c r="C12" s="1" t="s">
        <v>23</v>
      </c>
      <c r="D12" s="21" t="s">
        <v>4</v>
      </c>
      <c r="E12" s="27">
        <f t="shared" ref="E12:F15" si="1">K12</f>
        <v>2800</v>
      </c>
      <c r="F12" s="28">
        <f t="shared" si="1"/>
        <v>1700</v>
      </c>
      <c r="G12" s="25"/>
      <c r="K12" s="48">
        <f>MROUND(N12+24,50)</f>
        <v>2800</v>
      </c>
      <c r="L12" s="48">
        <f>MROUND(O12+24,50)</f>
        <v>1700</v>
      </c>
      <c r="M12" s="14"/>
      <c r="N12" s="6">
        <f>Q12*$N$7</f>
        <v>2784.0499999999997</v>
      </c>
      <c r="O12" s="6">
        <f>Q12*$O$7</f>
        <v>1670.4299999999998</v>
      </c>
      <c r="P12" s="14"/>
      <c r="Q12" s="137">
        <v>1113.6199999999999</v>
      </c>
      <c r="R12" s="128">
        <v>1113.6199999999999</v>
      </c>
      <c r="S12" s="128">
        <v>1113.6199999999999</v>
      </c>
      <c r="T12" s="118">
        <v>994.30000000000007</v>
      </c>
      <c r="U12" s="95">
        <v>795.44</v>
      </c>
      <c r="V12" s="88">
        <v>864.61250000000007</v>
      </c>
      <c r="W12" s="82">
        <v>691.69</v>
      </c>
      <c r="X12" s="70">
        <v>691.69</v>
      </c>
      <c r="Y12" s="70">
        <v>691.69</v>
      </c>
      <c r="Z12" s="52">
        <v>576.41250000000002</v>
      </c>
      <c r="AA12" s="52">
        <v>576.41250000000002</v>
      </c>
      <c r="AB12" s="52">
        <v>576.41250000000002</v>
      </c>
      <c r="AC12" s="52">
        <v>576.41250000000002</v>
      </c>
      <c r="AD12" s="52">
        <v>576.41250000000002</v>
      </c>
      <c r="AE12" s="36">
        <v>461.13</v>
      </c>
      <c r="AF12" s="96">
        <f t="shared" si="0"/>
        <v>1</v>
      </c>
    </row>
    <row r="13" spans="1:39" ht="21" customHeight="1" x14ac:dyDescent="0.25">
      <c r="A13" s="1" t="s">
        <v>3</v>
      </c>
      <c r="B13" s="1">
        <v>1460</v>
      </c>
      <c r="C13" s="1" t="s">
        <v>24</v>
      </c>
      <c r="D13" s="21" t="s">
        <v>5</v>
      </c>
      <c r="E13" s="27">
        <f t="shared" si="1"/>
        <v>4350</v>
      </c>
      <c r="F13" s="143">
        <f t="shared" si="1"/>
        <v>2600</v>
      </c>
      <c r="G13" s="34"/>
      <c r="I13" s="23"/>
      <c r="K13" s="48">
        <f t="shared" ref="K13:K56" si="2">MROUND(N13+24,50)</f>
        <v>4350</v>
      </c>
      <c r="L13" s="48">
        <f t="shared" ref="L13:L56" si="3">MROUND(O13+24,50)</f>
        <v>2600</v>
      </c>
      <c r="M13" s="14"/>
      <c r="N13" s="6">
        <f t="shared" ref="N13:N39" si="4">Q13*$N$7</f>
        <v>4311.3249999999998</v>
      </c>
      <c r="O13" s="6">
        <f t="shared" ref="O13:O39" si="5">Q13*$O$7</f>
        <v>2586.7950000000001</v>
      </c>
      <c r="P13" s="14"/>
      <c r="Q13" s="137">
        <v>1724.53</v>
      </c>
      <c r="R13" s="128">
        <v>1724.53</v>
      </c>
      <c r="S13" s="128">
        <v>1724.53</v>
      </c>
      <c r="T13" s="118">
        <v>1540.2</v>
      </c>
      <c r="U13" s="95">
        <v>1232.1600000000001</v>
      </c>
      <c r="V13" s="88">
        <v>1338.9250000000002</v>
      </c>
      <c r="W13" s="82">
        <v>1071.1400000000001</v>
      </c>
      <c r="X13" s="70">
        <v>1071.1400000000001</v>
      </c>
      <c r="Y13" s="70">
        <v>1071.1400000000001</v>
      </c>
      <c r="Z13" s="52">
        <v>892.61250000000007</v>
      </c>
      <c r="AA13" s="52">
        <v>892.61250000000007</v>
      </c>
      <c r="AB13" s="52">
        <v>892.61250000000007</v>
      </c>
      <c r="AC13" s="52">
        <v>892.61250000000007</v>
      </c>
      <c r="AD13" s="52">
        <v>892.61250000000007</v>
      </c>
      <c r="AE13" s="36">
        <v>714.09</v>
      </c>
      <c r="AF13" s="96">
        <f t="shared" si="0"/>
        <v>1</v>
      </c>
    </row>
    <row r="14" spans="1:39" ht="21" customHeight="1" x14ac:dyDescent="0.25">
      <c r="A14" s="1" t="s">
        <v>3</v>
      </c>
      <c r="B14" s="1">
        <v>1461</v>
      </c>
      <c r="C14" s="1" t="s">
        <v>25</v>
      </c>
      <c r="D14" s="21" t="s">
        <v>12</v>
      </c>
      <c r="E14" s="27">
        <f t="shared" si="1"/>
        <v>4500</v>
      </c>
      <c r="F14" s="42">
        <f t="shared" si="1"/>
        <v>2700</v>
      </c>
      <c r="G14" s="34"/>
      <c r="I14" s="23"/>
      <c r="K14" s="48">
        <f t="shared" si="2"/>
        <v>4500</v>
      </c>
      <c r="L14" s="48">
        <f t="shared" si="3"/>
        <v>2700</v>
      </c>
      <c r="M14" s="14"/>
      <c r="N14" s="6">
        <f t="shared" si="4"/>
        <v>4460.4000000000005</v>
      </c>
      <c r="O14" s="6">
        <f t="shared" si="5"/>
        <v>2676.2400000000002</v>
      </c>
      <c r="P14" s="14"/>
      <c r="Q14" s="137">
        <v>1784.16</v>
      </c>
      <c r="R14" s="128">
        <v>1784.16</v>
      </c>
      <c r="S14" s="128">
        <v>1784.16</v>
      </c>
      <c r="T14" s="118">
        <v>1593.0125</v>
      </c>
      <c r="U14" s="95">
        <v>1274.4100000000001</v>
      </c>
      <c r="V14" s="88">
        <v>1385.2250000000001</v>
      </c>
      <c r="W14" s="82">
        <v>1108.18</v>
      </c>
      <c r="X14" s="70">
        <v>1108.18</v>
      </c>
      <c r="Y14" s="70">
        <v>1108.18</v>
      </c>
      <c r="Z14" s="52">
        <v>923.48749999999995</v>
      </c>
      <c r="AA14" s="52">
        <v>923.48749999999995</v>
      </c>
      <c r="AB14" s="52">
        <v>923.48749999999995</v>
      </c>
      <c r="AC14" s="52">
        <v>923.48749999999995</v>
      </c>
      <c r="AD14" s="52">
        <v>923.48749999999995</v>
      </c>
      <c r="AE14" s="36">
        <v>738.79</v>
      </c>
      <c r="AF14" s="96">
        <f t="shared" si="0"/>
        <v>1</v>
      </c>
    </row>
    <row r="15" spans="1:39" ht="21" customHeight="1" x14ac:dyDescent="0.25">
      <c r="A15" s="1" t="s">
        <v>3</v>
      </c>
      <c r="B15" s="1">
        <v>1462</v>
      </c>
      <c r="C15" s="1" t="s">
        <v>26</v>
      </c>
      <c r="D15" s="21" t="s">
        <v>6</v>
      </c>
      <c r="E15" s="27">
        <f t="shared" si="1"/>
        <v>10750</v>
      </c>
      <c r="F15" s="42">
        <f t="shared" si="1"/>
        <v>6450</v>
      </c>
      <c r="G15" s="133"/>
      <c r="H15" s="22"/>
      <c r="I15" s="29"/>
      <c r="K15" s="48">
        <f t="shared" si="2"/>
        <v>10750</v>
      </c>
      <c r="L15" s="48">
        <f t="shared" si="3"/>
        <v>6450</v>
      </c>
      <c r="M15" s="14"/>
      <c r="N15" s="6">
        <f t="shared" si="4"/>
        <v>10716.849999999999</v>
      </c>
      <c r="O15" s="6">
        <f t="shared" si="5"/>
        <v>6430.11</v>
      </c>
      <c r="P15" s="14"/>
      <c r="Q15" s="137">
        <v>4286.74</v>
      </c>
      <c r="R15" s="128">
        <v>4286.74</v>
      </c>
      <c r="S15" s="128">
        <v>4286.74</v>
      </c>
      <c r="T15" s="118">
        <v>3831.95</v>
      </c>
      <c r="U15" s="95">
        <v>3065.56</v>
      </c>
      <c r="V15" s="88">
        <v>3328.2125000000001</v>
      </c>
      <c r="W15" s="82">
        <v>2662.57</v>
      </c>
      <c r="X15" s="70">
        <v>2662.57</v>
      </c>
      <c r="Y15" s="70">
        <v>2662.57</v>
      </c>
      <c r="Z15" s="52">
        <v>2218.8000000000002</v>
      </c>
      <c r="AA15" s="52">
        <v>2218.8000000000002</v>
      </c>
      <c r="AB15" s="52">
        <v>2218.8000000000002</v>
      </c>
      <c r="AC15" s="52">
        <v>2218.8000000000002</v>
      </c>
      <c r="AD15" s="52">
        <v>2218.8000000000002</v>
      </c>
      <c r="AE15" s="36">
        <v>1775.04</v>
      </c>
      <c r="AF15" s="96">
        <f t="shared" si="0"/>
        <v>1</v>
      </c>
    </row>
    <row r="16" spans="1:39" ht="3.95" customHeight="1" x14ac:dyDescent="0.25">
      <c r="E16" s="31"/>
      <c r="F16" s="32"/>
      <c r="G16" s="25"/>
      <c r="K16" s="48"/>
      <c r="L16" s="48"/>
      <c r="M16" s="14"/>
      <c r="N16" s="6"/>
      <c r="O16" s="6"/>
      <c r="P16" s="14"/>
      <c r="Q16" s="137"/>
      <c r="R16" s="128"/>
      <c r="S16" s="128"/>
      <c r="T16" s="118"/>
      <c r="U16" s="95"/>
      <c r="V16" s="88"/>
      <c r="W16" s="82"/>
      <c r="X16" s="70"/>
      <c r="Y16" s="70"/>
      <c r="Z16" s="52"/>
      <c r="AA16" s="52"/>
      <c r="AB16" s="52"/>
      <c r="AC16" s="52"/>
      <c r="AD16" s="52"/>
      <c r="AE16" s="36"/>
      <c r="AF16" s="96"/>
    </row>
    <row r="17" spans="1:33" ht="21" customHeight="1" x14ac:dyDescent="0.25">
      <c r="E17" s="31"/>
      <c r="F17" s="32"/>
      <c r="G17" s="43" t="s">
        <v>35</v>
      </c>
      <c r="H17" s="39"/>
      <c r="I17" s="40"/>
      <c r="J17" s="8"/>
      <c r="K17" s="48"/>
      <c r="L17" s="48"/>
      <c r="M17" s="1"/>
      <c r="N17" s="6"/>
      <c r="O17" s="6"/>
      <c r="P17" s="1"/>
      <c r="Q17" s="126"/>
      <c r="R17" s="126"/>
      <c r="S17" s="126"/>
      <c r="T17" s="104"/>
      <c r="U17" s="102"/>
      <c r="V17" s="103"/>
      <c r="W17" s="82"/>
      <c r="X17" s="70"/>
      <c r="Y17" s="70"/>
      <c r="Z17" s="52"/>
      <c r="AA17" s="52"/>
      <c r="AB17" s="52"/>
      <c r="AC17" s="52"/>
      <c r="AD17" s="52"/>
      <c r="AE17" s="36"/>
      <c r="AF17" s="96" t="e">
        <f t="shared" si="0"/>
        <v>#DIV/0!</v>
      </c>
    </row>
    <row r="18" spans="1:33" s="19" customFormat="1" ht="21" customHeight="1" x14ac:dyDescent="0.25">
      <c r="A18" s="17" t="s">
        <v>3</v>
      </c>
      <c r="B18" s="17">
        <v>1481</v>
      </c>
      <c r="C18" s="1" t="s">
        <v>27</v>
      </c>
      <c r="D18" s="2" t="s">
        <v>34</v>
      </c>
      <c r="E18" s="27">
        <f t="shared" ref="E18:F25" si="6">K18</f>
        <v>4850</v>
      </c>
      <c r="F18" s="28">
        <f t="shared" si="6"/>
        <v>2900</v>
      </c>
      <c r="G18" s="25"/>
      <c r="H18" s="1"/>
      <c r="I18" s="1"/>
      <c r="J18" s="20"/>
      <c r="K18" s="48">
        <f t="shared" si="2"/>
        <v>4850</v>
      </c>
      <c r="L18" s="48">
        <f t="shared" si="3"/>
        <v>2900</v>
      </c>
      <c r="M18" s="18"/>
      <c r="N18" s="6">
        <f t="shared" si="4"/>
        <v>4829.375</v>
      </c>
      <c r="O18" s="6">
        <f t="shared" si="5"/>
        <v>2897.625</v>
      </c>
      <c r="P18" s="18"/>
      <c r="Q18" s="137">
        <v>1931.75</v>
      </c>
      <c r="R18" s="128">
        <v>1931.75</v>
      </c>
      <c r="S18" s="128">
        <v>1931.75</v>
      </c>
      <c r="T18" s="118">
        <v>1724.7749999999999</v>
      </c>
      <c r="U18" s="95">
        <v>1379.82</v>
      </c>
      <c r="V18" s="88">
        <v>1499.8</v>
      </c>
      <c r="W18" s="82">
        <v>1199.8399999999999</v>
      </c>
      <c r="X18" s="70">
        <v>1199.8399999999999</v>
      </c>
      <c r="Y18" s="70">
        <v>1199.8399999999999</v>
      </c>
      <c r="Z18" s="52">
        <v>999.86249999999995</v>
      </c>
      <c r="AA18" s="52">
        <v>999.86249999999995</v>
      </c>
      <c r="AB18" s="52">
        <v>999.86249999999995</v>
      </c>
      <c r="AC18" s="52">
        <v>999.86249999999995</v>
      </c>
      <c r="AD18" s="52">
        <v>999.86249999999995</v>
      </c>
      <c r="AE18" s="36">
        <v>799.89</v>
      </c>
      <c r="AF18" s="96">
        <f t="shared" si="0"/>
        <v>1</v>
      </c>
      <c r="AG18" s="33"/>
    </row>
    <row r="19" spans="1:33" s="19" customFormat="1" ht="21" customHeight="1" x14ac:dyDescent="0.25">
      <c r="A19" s="17" t="s">
        <v>3</v>
      </c>
      <c r="B19" s="17">
        <v>1481</v>
      </c>
      <c r="C19" s="1" t="s">
        <v>27</v>
      </c>
      <c r="D19" s="2" t="s">
        <v>13</v>
      </c>
      <c r="E19" s="27">
        <f t="shared" si="6"/>
        <v>4850</v>
      </c>
      <c r="F19" s="143">
        <f t="shared" si="6"/>
        <v>2900</v>
      </c>
      <c r="G19" s="34"/>
      <c r="H19" s="1"/>
      <c r="I19" s="23"/>
      <c r="J19" s="20"/>
      <c r="K19" s="48">
        <f t="shared" si="2"/>
        <v>4850</v>
      </c>
      <c r="L19" s="48">
        <f t="shared" si="3"/>
        <v>2900</v>
      </c>
      <c r="M19" s="18"/>
      <c r="N19" s="6">
        <f t="shared" si="4"/>
        <v>4829.375</v>
      </c>
      <c r="O19" s="6">
        <f t="shared" si="5"/>
        <v>2897.625</v>
      </c>
      <c r="P19" s="18"/>
      <c r="Q19" s="137">
        <v>1931.75</v>
      </c>
      <c r="R19" s="128">
        <v>1931.75</v>
      </c>
      <c r="S19" s="128">
        <v>1931.75</v>
      </c>
      <c r="T19" s="118">
        <v>1724.7749999999999</v>
      </c>
      <c r="U19" s="95">
        <v>1379.82</v>
      </c>
      <c r="V19" s="88">
        <v>1499.8</v>
      </c>
      <c r="W19" s="82">
        <v>1199.8399999999999</v>
      </c>
      <c r="X19" s="70">
        <v>1199.8399999999999</v>
      </c>
      <c r="Y19" s="70">
        <v>1199.8399999999999</v>
      </c>
      <c r="Z19" s="52">
        <v>1008.2625</v>
      </c>
      <c r="AA19" s="52">
        <v>1008.2625</v>
      </c>
      <c r="AB19" s="52">
        <v>1008.2625</v>
      </c>
      <c r="AC19" s="52">
        <v>1008.2625</v>
      </c>
      <c r="AD19" s="52">
        <v>1008.2625</v>
      </c>
      <c r="AE19" s="37">
        <v>806.61</v>
      </c>
      <c r="AF19" s="96">
        <f t="shared" si="0"/>
        <v>1</v>
      </c>
      <c r="AG19" s="33"/>
    </row>
    <row r="20" spans="1:33" ht="21" customHeight="1" x14ac:dyDescent="0.25">
      <c r="A20" s="1" t="s">
        <v>3</v>
      </c>
      <c r="B20" s="17">
        <v>1482</v>
      </c>
      <c r="C20" s="17" t="s">
        <v>28</v>
      </c>
      <c r="D20" s="2" t="s">
        <v>15</v>
      </c>
      <c r="E20" s="27">
        <f t="shared" si="6"/>
        <v>5600</v>
      </c>
      <c r="F20" s="42">
        <f t="shared" si="6"/>
        <v>3400</v>
      </c>
      <c r="G20" s="34"/>
      <c r="I20" s="23"/>
      <c r="J20" s="20"/>
      <c r="K20" s="48">
        <f t="shared" si="2"/>
        <v>5600</v>
      </c>
      <c r="L20" s="48">
        <f t="shared" si="3"/>
        <v>3400</v>
      </c>
      <c r="M20" s="14"/>
      <c r="N20" s="6">
        <f t="shared" si="4"/>
        <v>5591.1</v>
      </c>
      <c r="O20" s="6">
        <f t="shared" si="5"/>
        <v>3354.66</v>
      </c>
      <c r="P20" s="14"/>
      <c r="Q20" s="137">
        <v>2236.44</v>
      </c>
      <c r="R20" s="128">
        <v>2236.44</v>
      </c>
      <c r="S20" s="128">
        <v>2236.44</v>
      </c>
      <c r="T20" s="118">
        <v>1997.9624999999999</v>
      </c>
      <c r="U20" s="95">
        <v>1598.37</v>
      </c>
      <c r="V20" s="88">
        <v>1750</v>
      </c>
      <c r="W20" s="75">
        <v>1400</v>
      </c>
      <c r="X20" s="70">
        <v>1389.89</v>
      </c>
      <c r="Y20" s="70">
        <v>1389.89</v>
      </c>
      <c r="Z20" s="52">
        <v>1296.4750000000001</v>
      </c>
      <c r="AA20" s="52">
        <v>1296.4750000000001</v>
      </c>
      <c r="AB20" s="52">
        <v>1296.4750000000001</v>
      </c>
      <c r="AC20" s="52">
        <v>1296.4750000000001</v>
      </c>
      <c r="AD20" s="52">
        <v>1296.4750000000001</v>
      </c>
      <c r="AE20" s="36">
        <v>1037.18</v>
      </c>
      <c r="AF20" s="96">
        <f t="shared" si="0"/>
        <v>1</v>
      </c>
    </row>
    <row r="21" spans="1:33" ht="21" customHeight="1" x14ac:dyDescent="0.25">
      <c r="A21" s="1" t="s">
        <v>3</v>
      </c>
      <c r="B21" s="17">
        <v>1483</v>
      </c>
      <c r="C21" s="17" t="s">
        <v>29</v>
      </c>
      <c r="D21" s="2" t="s">
        <v>14</v>
      </c>
      <c r="E21" s="27">
        <f t="shared" si="6"/>
        <v>7300</v>
      </c>
      <c r="F21" s="42">
        <f t="shared" si="6"/>
        <v>4400</v>
      </c>
      <c r="G21" s="34"/>
      <c r="I21" s="23"/>
      <c r="J21" s="20"/>
      <c r="K21" s="48">
        <f t="shared" si="2"/>
        <v>7300</v>
      </c>
      <c r="L21" s="48">
        <f t="shared" si="3"/>
        <v>4400</v>
      </c>
      <c r="M21" s="14"/>
      <c r="N21" s="6">
        <f t="shared" si="4"/>
        <v>7277.5</v>
      </c>
      <c r="O21" s="6">
        <f t="shared" si="5"/>
        <v>4366.5</v>
      </c>
      <c r="P21" s="14"/>
      <c r="Q21" s="137">
        <v>2911</v>
      </c>
      <c r="R21" s="128">
        <v>2911</v>
      </c>
      <c r="S21" s="128">
        <v>2911</v>
      </c>
      <c r="T21" s="118">
        <v>2597.6625000000004</v>
      </c>
      <c r="U21" s="95">
        <v>2078.13</v>
      </c>
      <c r="V21" s="88">
        <v>2261.25</v>
      </c>
      <c r="W21" s="75">
        <v>1809</v>
      </c>
      <c r="X21" s="70">
        <v>1808.07</v>
      </c>
      <c r="Y21" s="70">
        <v>1808.07</v>
      </c>
      <c r="Z21" s="52">
        <v>1506.7250000000001</v>
      </c>
      <c r="AA21" s="52">
        <v>1506.7250000000001</v>
      </c>
      <c r="AB21" s="52">
        <v>1506.7250000000001</v>
      </c>
      <c r="AC21" s="52">
        <v>1506.7250000000001</v>
      </c>
      <c r="AD21" s="52">
        <v>1506.7250000000001</v>
      </c>
      <c r="AE21" s="36">
        <v>1205.3800000000001</v>
      </c>
      <c r="AF21" s="96">
        <f t="shared" ref="AF21:AF39" si="7">Q21/R21</f>
        <v>1</v>
      </c>
    </row>
    <row r="22" spans="1:33" ht="21" customHeight="1" x14ac:dyDescent="0.25">
      <c r="A22" s="1" t="s">
        <v>3</v>
      </c>
      <c r="B22" s="17">
        <v>1484</v>
      </c>
      <c r="C22" s="17" t="s">
        <v>30</v>
      </c>
      <c r="D22" s="2" t="s">
        <v>7</v>
      </c>
      <c r="E22" s="27">
        <f t="shared" si="6"/>
        <v>7900</v>
      </c>
      <c r="F22" s="42">
        <f t="shared" si="6"/>
        <v>4750</v>
      </c>
      <c r="G22" s="34"/>
      <c r="I22" s="23"/>
      <c r="J22" s="20"/>
      <c r="K22" s="48">
        <f t="shared" si="2"/>
        <v>7900</v>
      </c>
      <c r="L22" s="48">
        <f t="shared" si="3"/>
        <v>4750</v>
      </c>
      <c r="M22" s="14"/>
      <c r="N22" s="6">
        <f t="shared" si="4"/>
        <v>7859.0750000000007</v>
      </c>
      <c r="O22" s="6">
        <f t="shared" si="5"/>
        <v>4715.4449999999997</v>
      </c>
      <c r="P22" s="14"/>
      <c r="Q22" s="137">
        <v>3143.63</v>
      </c>
      <c r="R22" s="128">
        <v>3143.63</v>
      </c>
      <c r="S22" s="128">
        <v>3143.63</v>
      </c>
      <c r="T22" s="118">
        <v>2806.8249999999998</v>
      </c>
      <c r="U22" s="95">
        <v>2245.46</v>
      </c>
      <c r="V22" s="88">
        <v>2450</v>
      </c>
      <c r="W22" s="75">
        <v>1960</v>
      </c>
      <c r="X22" s="70">
        <v>1952.57</v>
      </c>
      <c r="Y22" s="70">
        <v>1952.57</v>
      </c>
      <c r="Z22" s="52">
        <v>1627.1375</v>
      </c>
      <c r="AA22" s="52">
        <v>1627.1375</v>
      </c>
      <c r="AB22" s="52">
        <v>1627.1375</v>
      </c>
      <c r="AC22" s="52">
        <v>1627.1375</v>
      </c>
      <c r="AD22" s="52">
        <v>1627.1375</v>
      </c>
      <c r="AE22" s="36">
        <v>1301.71</v>
      </c>
      <c r="AF22" s="96">
        <f t="shared" si="7"/>
        <v>1</v>
      </c>
    </row>
    <row r="23" spans="1:33" ht="21" customHeight="1" x14ac:dyDescent="0.25">
      <c r="A23" s="1" t="s">
        <v>3</v>
      </c>
      <c r="B23" s="17">
        <v>1485</v>
      </c>
      <c r="C23" s="17" t="s">
        <v>31</v>
      </c>
      <c r="D23" s="2" t="s">
        <v>8</v>
      </c>
      <c r="E23" s="27">
        <f t="shared" si="6"/>
        <v>8600</v>
      </c>
      <c r="F23" s="42">
        <f t="shared" si="6"/>
        <v>5150</v>
      </c>
      <c r="G23" s="34"/>
      <c r="I23" s="23"/>
      <c r="J23" s="20"/>
      <c r="K23" s="48">
        <f t="shared" si="2"/>
        <v>8600</v>
      </c>
      <c r="L23" s="48">
        <f t="shared" si="3"/>
        <v>5150</v>
      </c>
      <c r="M23" s="14"/>
      <c r="N23" s="6">
        <f t="shared" si="4"/>
        <v>8570.1</v>
      </c>
      <c r="O23" s="6">
        <f t="shared" si="5"/>
        <v>5142.0599999999995</v>
      </c>
      <c r="P23" s="14"/>
      <c r="Q23" s="137">
        <v>3428.04</v>
      </c>
      <c r="R23" s="128">
        <v>3428.04</v>
      </c>
      <c r="S23" s="128">
        <v>3428.04</v>
      </c>
      <c r="T23" s="118">
        <v>3060.75</v>
      </c>
      <c r="U23" s="95">
        <v>2448.6</v>
      </c>
      <c r="V23" s="88">
        <v>2662.5</v>
      </c>
      <c r="W23" s="75">
        <v>2130</v>
      </c>
      <c r="X23" s="70">
        <v>2129.2199999999998</v>
      </c>
      <c r="Y23" s="70">
        <v>2129.2199999999998</v>
      </c>
      <c r="Z23" s="52">
        <v>1774.35</v>
      </c>
      <c r="AA23" s="52">
        <v>1774.35</v>
      </c>
      <c r="AB23" s="52">
        <v>1774.35</v>
      </c>
      <c r="AC23" s="52">
        <v>1774.35</v>
      </c>
      <c r="AD23" s="52">
        <v>1774.35</v>
      </c>
      <c r="AE23" s="36">
        <v>1419.48</v>
      </c>
      <c r="AF23" s="96">
        <f t="shared" si="7"/>
        <v>1</v>
      </c>
    </row>
    <row r="24" spans="1:33" ht="21" customHeight="1" x14ac:dyDescent="0.25">
      <c r="A24" s="1" t="s">
        <v>3</v>
      </c>
      <c r="B24" s="17">
        <v>1486</v>
      </c>
      <c r="C24" s="17" t="s">
        <v>32</v>
      </c>
      <c r="D24" s="2" t="s">
        <v>9</v>
      </c>
      <c r="E24" s="27">
        <f t="shared" si="6"/>
        <v>10950</v>
      </c>
      <c r="F24" s="42">
        <f t="shared" si="6"/>
        <v>6600</v>
      </c>
      <c r="G24" s="34"/>
      <c r="I24" s="23"/>
      <c r="J24" s="20"/>
      <c r="K24" s="48">
        <f t="shared" si="2"/>
        <v>10950</v>
      </c>
      <c r="L24" s="48">
        <f t="shared" si="3"/>
        <v>6600</v>
      </c>
      <c r="M24" s="14"/>
      <c r="N24" s="6">
        <f t="shared" si="4"/>
        <v>10930.975</v>
      </c>
      <c r="O24" s="6">
        <f t="shared" si="5"/>
        <v>6558.5850000000009</v>
      </c>
      <c r="P24" s="14"/>
      <c r="Q24" s="137">
        <v>4372.3900000000003</v>
      </c>
      <c r="R24" s="128">
        <v>4372.3900000000003</v>
      </c>
      <c r="S24" s="128">
        <v>4372.3900000000003</v>
      </c>
      <c r="T24" s="118">
        <v>3903.9249999999997</v>
      </c>
      <c r="U24" s="95">
        <v>3123.14</v>
      </c>
      <c r="V24" s="88">
        <v>3394.7125000000001</v>
      </c>
      <c r="W24" s="82">
        <v>2715.77</v>
      </c>
      <c r="X24" s="70">
        <v>2715.77</v>
      </c>
      <c r="Y24" s="70">
        <v>2715.77</v>
      </c>
      <c r="Z24" s="52">
        <v>2263.125</v>
      </c>
      <c r="AA24" s="52">
        <v>2263.125</v>
      </c>
      <c r="AB24" s="52">
        <v>2263.125</v>
      </c>
      <c r="AC24" s="52">
        <v>2263.125</v>
      </c>
      <c r="AD24" s="52">
        <v>2263.125</v>
      </c>
      <c r="AE24" s="36">
        <v>1810.5</v>
      </c>
      <c r="AF24" s="96">
        <f t="shared" si="7"/>
        <v>1</v>
      </c>
    </row>
    <row r="25" spans="1:33" ht="21" customHeight="1" x14ac:dyDescent="0.25">
      <c r="A25" s="1" t="s">
        <v>3</v>
      </c>
      <c r="B25" s="17">
        <v>1487</v>
      </c>
      <c r="C25" s="17" t="s">
        <v>33</v>
      </c>
      <c r="D25" s="2" t="s">
        <v>10</v>
      </c>
      <c r="E25" s="27">
        <f t="shared" si="6"/>
        <v>11450</v>
      </c>
      <c r="F25" s="42">
        <f t="shared" si="6"/>
        <v>6900</v>
      </c>
      <c r="G25" s="133"/>
      <c r="H25" s="22"/>
      <c r="I25" s="29"/>
      <c r="J25" s="20"/>
      <c r="K25" s="48">
        <f t="shared" si="2"/>
        <v>11450</v>
      </c>
      <c r="L25" s="48">
        <f t="shared" si="3"/>
        <v>6900</v>
      </c>
      <c r="M25" s="14"/>
      <c r="N25" s="6">
        <f t="shared" si="4"/>
        <v>11446.254749999998</v>
      </c>
      <c r="O25" s="6">
        <f t="shared" si="5"/>
        <v>6867.7528499999989</v>
      </c>
      <c r="P25" s="14"/>
      <c r="Q25" s="137">
        <v>4578.5018999999993</v>
      </c>
      <c r="R25" s="128">
        <v>4578.5018999999993</v>
      </c>
      <c r="S25" s="128">
        <v>4578.5018999999993</v>
      </c>
      <c r="T25" s="118">
        <v>4087.948124999999</v>
      </c>
      <c r="U25" s="93">
        <v>3270.3584999999994</v>
      </c>
      <c r="V25" s="88">
        <v>3554.7374999999993</v>
      </c>
      <c r="W25" s="82">
        <v>2843.7899999999995</v>
      </c>
      <c r="X25" s="70">
        <v>2843.7899999999995</v>
      </c>
      <c r="Y25" s="70">
        <v>2843.7899999999995</v>
      </c>
      <c r="Z25" s="52">
        <v>2369.8249999999998</v>
      </c>
      <c r="AA25" s="52">
        <v>2369.8249999999998</v>
      </c>
      <c r="AB25" s="52">
        <v>2369.8249999999998</v>
      </c>
      <c r="AC25" s="52">
        <v>2369.8249999999998</v>
      </c>
      <c r="AD25" s="52">
        <v>2369.8249999999998</v>
      </c>
      <c r="AE25" s="15">
        <v>1895.86</v>
      </c>
      <c r="AF25" s="96">
        <f t="shared" si="7"/>
        <v>1</v>
      </c>
      <c r="AG25" s="33">
        <f>T25*1.12</f>
        <v>4578.5018999999993</v>
      </c>
    </row>
    <row r="26" spans="1:33" ht="3.95" customHeight="1" x14ac:dyDescent="0.25">
      <c r="B26" s="17"/>
      <c r="D26" s="30"/>
      <c r="E26" s="31"/>
      <c r="F26" s="32"/>
      <c r="G26" s="25"/>
      <c r="K26" s="48"/>
      <c r="L26" s="48"/>
      <c r="M26" s="14"/>
      <c r="N26" s="6"/>
      <c r="O26" s="6"/>
      <c r="P26" s="14"/>
      <c r="Q26" s="137"/>
      <c r="R26" s="128"/>
      <c r="S26" s="128"/>
      <c r="T26" s="118"/>
      <c r="U26" s="93"/>
      <c r="V26" s="88"/>
      <c r="W26" s="82"/>
      <c r="X26" s="70"/>
      <c r="Y26" s="70"/>
      <c r="Z26" s="52"/>
      <c r="AA26" s="52"/>
      <c r="AB26" s="52"/>
      <c r="AC26" s="52"/>
      <c r="AD26" s="52"/>
      <c r="AE26" s="16"/>
      <c r="AF26" s="96"/>
    </row>
    <row r="27" spans="1:33" ht="21" customHeight="1" x14ac:dyDescent="0.25">
      <c r="B27" s="17"/>
      <c r="D27" s="30"/>
      <c r="E27" s="31"/>
      <c r="F27" s="32"/>
      <c r="G27" s="43" t="s">
        <v>11</v>
      </c>
      <c r="H27" s="41"/>
      <c r="I27" s="40"/>
      <c r="J27" s="8"/>
      <c r="K27" s="48"/>
      <c r="L27" s="48"/>
      <c r="M27" s="1"/>
      <c r="N27" s="6"/>
      <c r="O27" s="6"/>
      <c r="P27" s="1"/>
      <c r="Q27" s="126"/>
      <c r="R27" s="126"/>
      <c r="S27" s="126"/>
      <c r="T27" s="104"/>
      <c r="U27" s="104"/>
      <c r="V27" s="103"/>
      <c r="W27" s="82"/>
      <c r="X27" s="70"/>
      <c r="Y27" s="70"/>
      <c r="Z27" s="52"/>
      <c r="AA27" s="52"/>
      <c r="AB27" s="52"/>
      <c r="AC27" s="52"/>
      <c r="AD27" s="52"/>
      <c r="AE27" s="16"/>
      <c r="AF27" s="96" t="e">
        <f t="shared" si="7"/>
        <v>#DIV/0!</v>
      </c>
    </row>
    <row r="28" spans="1:33" s="19" customFormat="1" ht="21" customHeight="1" x14ac:dyDescent="0.25">
      <c r="A28" s="17" t="s">
        <v>3</v>
      </c>
      <c r="B28" s="17">
        <v>1448</v>
      </c>
      <c r="C28" s="1" t="s">
        <v>19</v>
      </c>
      <c r="D28" s="2" t="s">
        <v>38</v>
      </c>
      <c r="E28" s="27">
        <f t="shared" ref="E28:F31" si="8">K28</f>
        <v>2800</v>
      </c>
      <c r="F28" s="28">
        <f t="shared" si="8"/>
        <v>1700</v>
      </c>
      <c r="G28" s="25"/>
      <c r="H28" s="13"/>
      <c r="I28" s="1"/>
      <c r="J28" s="20"/>
      <c r="K28" s="48">
        <f t="shared" si="2"/>
        <v>2800</v>
      </c>
      <c r="L28" s="48">
        <f t="shared" si="3"/>
        <v>1700</v>
      </c>
      <c r="M28" s="18"/>
      <c r="N28" s="6">
        <f t="shared" si="4"/>
        <v>2784.0499999999997</v>
      </c>
      <c r="O28" s="6">
        <f t="shared" si="5"/>
        <v>1670.4299999999998</v>
      </c>
      <c r="P28" s="18"/>
      <c r="Q28" s="137">
        <v>1113.6199999999999</v>
      </c>
      <c r="R28" s="128">
        <v>1113.6199999999999</v>
      </c>
      <c r="S28" s="128">
        <v>1113.6199999999999</v>
      </c>
      <c r="T28" s="118">
        <v>994.30000000000007</v>
      </c>
      <c r="U28" s="95">
        <v>795.44</v>
      </c>
      <c r="V28" s="88">
        <v>864.61875000000009</v>
      </c>
      <c r="W28" s="82">
        <v>691.69500000000005</v>
      </c>
      <c r="X28" s="70">
        <v>691.69500000000005</v>
      </c>
      <c r="Y28" s="70">
        <v>691.69500000000005</v>
      </c>
      <c r="Z28" s="52">
        <v>576.41250000000002</v>
      </c>
      <c r="AA28" s="52">
        <v>576.41250000000002</v>
      </c>
      <c r="AB28" s="52">
        <v>576.41250000000002</v>
      </c>
      <c r="AC28" s="52">
        <v>576.41250000000002</v>
      </c>
      <c r="AD28" s="52">
        <v>576.41250000000002</v>
      </c>
      <c r="AE28" s="36">
        <v>461.13</v>
      </c>
      <c r="AF28" s="96">
        <f t="shared" si="7"/>
        <v>1</v>
      </c>
      <c r="AG28" s="33"/>
    </row>
    <row r="29" spans="1:33" ht="21" customHeight="1" x14ac:dyDescent="0.25">
      <c r="A29" s="1" t="s">
        <v>3</v>
      </c>
      <c r="B29" s="1">
        <v>1449</v>
      </c>
      <c r="C29" s="1" t="s">
        <v>20</v>
      </c>
      <c r="D29" s="2" t="s">
        <v>39</v>
      </c>
      <c r="E29" s="27">
        <f t="shared" si="8"/>
        <v>4100</v>
      </c>
      <c r="F29" s="143">
        <f t="shared" si="8"/>
        <v>2450</v>
      </c>
      <c r="G29" s="34"/>
      <c r="H29" s="13"/>
      <c r="I29" s="23"/>
      <c r="J29" s="20"/>
      <c r="K29" s="48">
        <f t="shared" si="2"/>
        <v>4100</v>
      </c>
      <c r="L29" s="48">
        <f t="shared" si="3"/>
        <v>2450</v>
      </c>
      <c r="M29" s="14"/>
      <c r="N29" s="6">
        <f t="shared" si="4"/>
        <v>4056.7250000000004</v>
      </c>
      <c r="O29" s="6">
        <f t="shared" si="5"/>
        <v>2434.0349999999999</v>
      </c>
      <c r="P29" s="14"/>
      <c r="Q29" s="137">
        <v>1622.69</v>
      </c>
      <c r="R29" s="128">
        <v>1622.69</v>
      </c>
      <c r="S29" s="128">
        <v>1622.69</v>
      </c>
      <c r="T29" s="118">
        <v>1448.8374999999999</v>
      </c>
      <c r="U29" s="95">
        <v>1159.07</v>
      </c>
      <c r="V29" s="88">
        <v>1259.8499999999999</v>
      </c>
      <c r="W29" s="82">
        <v>1007.8799999999999</v>
      </c>
      <c r="X29" s="70">
        <v>1007.8799999999999</v>
      </c>
      <c r="Y29" s="70">
        <v>1007.8799999999999</v>
      </c>
      <c r="Z29" s="52">
        <v>839.9</v>
      </c>
      <c r="AA29" s="52">
        <v>839.9</v>
      </c>
      <c r="AB29" s="52">
        <v>839.9</v>
      </c>
      <c r="AC29" s="52">
        <v>839.9</v>
      </c>
      <c r="AD29" s="52">
        <v>839.9</v>
      </c>
      <c r="AE29" s="36">
        <v>671.92</v>
      </c>
      <c r="AF29" s="96">
        <f t="shared" si="7"/>
        <v>1</v>
      </c>
    </row>
    <row r="30" spans="1:33" ht="21" customHeight="1" x14ac:dyDescent="0.25">
      <c r="A30" s="1" t="s">
        <v>3</v>
      </c>
      <c r="B30" s="1">
        <v>1450</v>
      </c>
      <c r="C30" s="1" t="s">
        <v>21</v>
      </c>
      <c r="D30" s="2" t="s">
        <v>36</v>
      </c>
      <c r="E30" s="27">
        <f t="shared" si="8"/>
        <v>4550</v>
      </c>
      <c r="F30" s="42">
        <f t="shared" si="8"/>
        <v>2750</v>
      </c>
      <c r="G30" s="34"/>
      <c r="H30" s="13"/>
      <c r="I30" s="23"/>
      <c r="J30" s="20"/>
      <c r="K30" s="48">
        <f t="shared" si="2"/>
        <v>4550</v>
      </c>
      <c r="L30" s="48">
        <f t="shared" si="3"/>
        <v>2750</v>
      </c>
      <c r="M30" s="14"/>
      <c r="N30" s="6">
        <f t="shared" si="4"/>
        <v>4519.1750000000002</v>
      </c>
      <c r="O30" s="6">
        <f t="shared" si="5"/>
        <v>2711.5050000000001</v>
      </c>
      <c r="P30" s="14"/>
      <c r="Q30" s="137">
        <v>1807.67</v>
      </c>
      <c r="R30" s="128">
        <v>1807.67</v>
      </c>
      <c r="S30" s="128">
        <v>1807.67</v>
      </c>
      <c r="T30" s="118">
        <v>1614</v>
      </c>
      <c r="U30" s="95">
        <v>1291.2</v>
      </c>
      <c r="V30" s="88">
        <v>1403.4937499999999</v>
      </c>
      <c r="W30" s="82">
        <v>1122.7949999999998</v>
      </c>
      <c r="X30" s="70">
        <v>1122.7949999999998</v>
      </c>
      <c r="Y30" s="70">
        <v>1122.7949999999998</v>
      </c>
      <c r="Z30" s="52">
        <v>935.66249999999991</v>
      </c>
      <c r="AA30" s="52">
        <v>935.66249999999991</v>
      </c>
      <c r="AB30" s="52">
        <v>935.66249999999991</v>
      </c>
      <c r="AC30" s="52">
        <v>935.66249999999991</v>
      </c>
      <c r="AD30" s="52">
        <v>935.66249999999991</v>
      </c>
      <c r="AE30" s="36">
        <v>748.53</v>
      </c>
      <c r="AF30" s="96">
        <f t="shared" si="7"/>
        <v>1</v>
      </c>
    </row>
    <row r="31" spans="1:33" ht="21" customHeight="1" x14ac:dyDescent="0.25">
      <c r="A31" s="1" t="s">
        <v>3</v>
      </c>
      <c r="B31" s="1">
        <v>1451</v>
      </c>
      <c r="C31" s="1" t="s">
        <v>22</v>
      </c>
      <c r="D31" s="2" t="s">
        <v>37</v>
      </c>
      <c r="E31" s="27">
        <f t="shared" si="8"/>
        <v>5200</v>
      </c>
      <c r="F31" s="42">
        <f t="shared" si="8"/>
        <v>3150</v>
      </c>
      <c r="G31" s="133"/>
      <c r="H31" s="134"/>
      <c r="I31" s="29"/>
      <c r="J31" s="20"/>
      <c r="K31" s="48">
        <f t="shared" si="2"/>
        <v>5200</v>
      </c>
      <c r="L31" s="48">
        <f t="shared" si="3"/>
        <v>3150</v>
      </c>
      <c r="M31" s="14"/>
      <c r="N31" s="6">
        <f t="shared" si="4"/>
        <v>5184.8500000000004</v>
      </c>
      <c r="O31" s="6">
        <f t="shared" si="5"/>
        <v>3110.91</v>
      </c>
      <c r="P31" s="14"/>
      <c r="Q31" s="137">
        <v>2073.94</v>
      </c>
      <c r="R31" s="128">
        <v>2073.94</v>
      </c>
      <c r="S31" s="128">
        <v>2073.94</v>
      </c>
      <c r="T31" s="118">
        <v>1851.7250000000001</v>
      </c>
      <c r="U31" s="95">
        <v>1481.38</v>
      </c>
      <c r="V31" s="88">
        <v>1610.1750000000002</v>
      </c>
      <c r="W31" s="82">
        <v>1288.1400000000001</v>
      </c>
      <c r="X31" s="70">
        <v>1288.1400000000001</v>
      </c>
      <c r="Y31" s="70">
        <v>1288.1400000000001</v>
      </c>
      <c r="Z31" s="52">
        <v>1073.45</v>
      </c>
      <c r="AA31" s="52">
        <v>1073.45</v>
      </c>
      <c r="AB31" s="52">
        <v>1073.45</v>
      </c>
      <c r="AC31" s="52">
        <v>1073.45</v>
      </c>
      <c r="AD31" s="52">
        <v>1073.45</v>
      </c>
      <c r="AE31" s="36">
        <v>858.76</v>
      </c>
      <c r="AF31" s="96">
        <f t="shared" si="7"/>
        <v>1</v>
      </c>
    </row>
    <row r="32" spans="1:33" ht="3.95" customHeight="1" x14ac:dyDescent="0.25">
      <c r="D32" s="30"/>
      <c r="E32" s="31"/>
      <c r="F32" s="32"/>
      <c r="G32" s="25"/>
      <c r="H32" s="13"/>
      <c r="K32" s="48"/>
      <c r="L32" s="48"/>
      <c r="M32" s="14"/>
      <c r="N32" s="6"/>
      <c r="O32" s="6"/>
      <c r="P32" s="14"/>
      <c r="Q32" s="137"/>
      <c r="R32" s="128"/>
      <c r="S32" s="128"/>
      <c r="T32" s="118"/>
      <c r="U32" s="95"/>
      <c r="V32" s="88"/>
      <c r="W32" s="82"/>
      <c r="X32" s="70"/>
      <c r="Y32" s="70"/>
      <c r="Z32" s="52"/>
      <c r="AA32" s="52"/>
      <c r="AB32" s="52"/>
      <c r="AC32" s="52"/>
      <c r="AD32" s="52"/>
      <c r="AE32" s="36"/>
      <c r="AF32" s="96"/>
    </row>
    <row r="33" spans="1:32" ht="21" customHeight="1" x14ac:dyDescent="0.25">
      <c r="D33" s="30"/>
      <c r="E33" s="31"/>
      <c r="F33" s="32"/>
      <c r="G33" s="43" t="s">
        <v>45</v>
      </c>
      <c r="H33" s="39"/>
      <c r="I33" s="40"/>
      <c r="J33" s="8"/>
      <c r="K33" s="48"/>
      <c r="L33" s="48"/>
      <c r="M33" s="1"/>
      <c r="N33" s="6"/>
      <c r="O33" s="6"/>
      <c r="P33" s="1"/>
      <c r="Q33" s="126"/>
      <c r="R33" s="126"/>
      <c r="S33" s="126"/>
      <c r="T33" s="104"/>
      <c r="U33" s="102"/>
      <c r="V33" s="103"/>
      <c r="W33" s="82"/>
      <c r="X33" s="70"/>
      <c r="Y33" s="70"/>
      <c r="Z33" s="52"/>
      <c r="AA33" s="52"/>
      <c r="AB33" s="52"/>
      <c r="AC33" s="52"/>
      <c r="AD33" s="52"/>
      <c r="AE33" s="36"/>
      <c r="AF33" s="96" t="e">
        <f t="shared" si="7"/>
        <v>#DIV/0!</v>
      </c>
    </row>
    <row r="34" spans="1:32" ht="21" customHeight="1" x14ac:dyDescent="0.25">
      <c r="A34" s="1" t="s">
        <v>16</v>
      </c>
      <c r="C34" s="1" t="s">
        <v>17</v>
      </c>
      <c r="D34" s="2" t="s">
        <v>52</v>
      </c>
      <c r="E34" s="27">
        <f t="shared" ref="E34:F39" si="9">K34</f>
        <v>5400</v>
      </c>
      <c r="F34" s="28">
        <f t="shared" si="9"/>
        <v>3250</v>
      </c>
      <c r="G34" s="25"/>
      <c r="K34" s="48">
        <f t="shared" si="2"/>
        <v>5400</v>
      </c>
      <c r="L34" s="48">
        <f t="shared" si="3"/>
        <v>3250</v>
      </c>
      <c r="M34" s="14"/>
      <c r="N34" s="6">
        <f t="shared" si="4"/>
        <v>5386.5750000000007</v>
      </c>
      <c r="O34" s="6">
        <f t="shared" si="5"/>
        <v>3231.9450000000002</v>
      </c>
      <c r="P34" s="14"/>
      <c r="Q34" s="137">
        <v>2154.63</v>
      </c>
      <c r="R34" s="128">
        <v>2154.63</v>
      </c>
      <c r="S34" s="128">
        <v>2154.63</v>
      </c>
      <c r="T34" s="118">
        <v>1923.7750000000001</v>
      </c>
      <c r="U34" s="95">
        <v>1539.02</v>
      </c>
      <c r="V34" s="88">
        <v>2002.5</v>
      </c>
      <c r="W34" s="82">
        <v>1602</v>
      </c>
      <c r="X34" s="70">
        <v>1602</v>
      </c>
      <c r="Y34" s="70"/>
      <c r="Z34" s="52">
        <v>1335</v>
      </c>
      <c r="AA34" s="52">
        <v>1335</v>
      </c>
      <c r="AB34" s="52">
        <v>1335</v>
      </c>
      <c r="AC34" s="52">
        <v>1335</v>
      </c>
      <c r="AD34" s="52">
        <v>1335</v>
      </c>
      <c r="AE34" s="35">
        <v>1068</v>
      </c>
      <c r="AF34" s="96">
        <f t="shared" si="7"/>
        <v>1</v>
      </c>
    </row>
    <row r="35" spans="1:32" ht="21" customHeight="1" x14ac:dyDescent="0.25">
      <c r="C35" s="1" t="s">
        <v>18</v>
      </c>
      <c r="D35" s="2" t="s">
        <v>53</v>
      </c>
      <c r="E35" s="27">
        <f t="shared" si="9"/>
        <v>6100</v>
      </c>
      <c r="F35" s="143">
        <f t="shared" si="9"/>
        <v>3650</v>
      </c>
      <c r="G35" s="34"/>
      <c r="I35" s="23"/>
      <c r="K35" s="48">
        <f t="shared" si="2"/>
        <v>6100</v>
      </c>
      <c r="L35" s="48">
        <f t="shared" si="3"/>
        <v>3650</v>
      </c>
      <c r="M35" s="14"/>
      <c r="N35" s="6">
        <f t="shared" si="4"/>
        <v>6054.15</v>
      </c>
      <c r="O35" s="6">
        <f t="shared" si="5"/>
        <v>3632.49</v>
      </c>
      <c r="P35" s="14"/>
      <c r="Q35" s="137">
        <v>2421.66</v>
      </c>
      <c r="R35" s="128">
        <v>2421.66</v>
      </c>
      <c r="S35" s="128">
        <v>2421.66</v>
      </c>
      <c r="T35" s="118">
        <v>2162.1999999999998</v>
      </c>
      <c r="U35" s="95">
        <v>1729.76</v>
      </c>
      <c r="V35" s="88">
        <v>2587.5</v>
      </c>
      <c r="W35" s="82">
        <v>2070</v>
      </c>
      <c r="X35" s="70">
        <v>2070</v>
      </c>
      <c r="Y35" s="70"/>
      <c r="Z35" s="52">
        <v>1725</v>
      </c>
      <c r="AA35" s="52">
        <v>1725</v>
      </c>
      <c r="AB35" s="52">
        <v>1725</v>
      </c>
      <c r="AC35" s="52">
        <v>1725</v>
      </c>
      <c r="AD35" s="52">
        <v>1725</v>
      </c>
      <c r="AE35" s="35">
        <v>1380</v>
      </c>
      <c r="AF35" s="96">
        <f t="shared" si="7"/>
        <v>1</v>
      </c>
    </row>
    <row r="36" spans="1:32" ht="21" customHeight="1" x14ac:dyDescent="0.25">
      <c r="C36" s="1" t="s">
        <v>18</v>
      </c>
      <c r="D36" s="2" t="s">
        <v>54</v>
      </c>
      <c r="E36" s="27">
        <f t="shared" si="9"/>
        <v>8750</v>
      </c>
      <c r="F36" s="42">
        <f t="shared" si="9"/>
        <v>5250</v>
      </c>
      <c r="G36" s="34"/>
      <c r="I36" s="23"/>
      <c r="K36" s="48">
        <f t="shared" si="2"/>
        <v>8750</v>
      </c>
      <c r="L36" s="48">
        <f t="shared" si="3"/>
        <v>5250</v>
      </c>
      <c r="M36" s="14"/>
      <c r="N36" s="6">
        <f t="shared" si="4"/>
        <v>8738.7000000000007</v>
      </c>
      <c r="O36" s="6">
        <f t="shared" si="5"/>
        <v>5243.22</v>
      </c>
      <c r="P36" s="14"/>
      <c r="Q36" s="137">
        <v>3495.48</v>
      </c>
      <c r="R36" s="128">
        <v>3495.48</v>
      </c>
      <c r="S36" s="128">
        <v>3495.48</v>
      </c>
      <c r="T36" s="118">
        <v>3120.9750000000004</v>
      </c>
      <c r="U36" s="95">
        <v>2496.7800000000002</v>
      </c>
      <c r="V36" s="88">
        <v>2587.5</v>
      </c>
      <c r="W36" s="82">
        <v>2070</v>
      </c>
      <c r="X36" s="70">
        <v>2070</v>
      </c>
      <c r="Y36" s="70"/>
      <c r="Z36" s="52">
        <v>1725</v>
      </c>
      <c r="AA36" s="52">
        <v>1725</v>
      </c>
      <c r="AB36" s="52">
        <v>1725</v>
      </c>
      <c r="AC36" s="52">
        <v>1725</v>
      </c>
      <c r="AD36" s="52">
        <v>1725</v>
      </c>
      <c r="AE36" s="35">
        <v>1380</v>
      </c>
      <c r="AF36" s="96">
        <f t="shared" si="7"/>
        <v>1</v>
      </c>
    </row>
    <row r="37" spans="1:32" ht="21" customHeight="1" x14ac:dyDescent="0.25">
      <c r="C37" s="1" t="s">
        <v>18</v>
      </c>
      <c r="D37" s="2" t="s">
        <v>55</v>
      </c>
      <c r="E37" s="27">
        <f t="shared" si="9"/>
        <v>9450</v>
      </c>
      <c r="F37" s="42">
        <f t="shared" si="9"/>
        <v>5700</v>
      </c>
      <c r="G37" s="34"/>
      <c r="I37" s="23"/>
      <c r="K37" s="48">
        <f t="shared" si="2"/>
        <v>9450</v>
      </c>
      <c r="L37" s="48">
        <f t="shared" si="3"/>
        <v>5700</v>
      </c>
      <c r="M37" s="14"/>
      <c r="N37" s="6">
        <f t="shared" si="4"/>
        <v>9444.1</v>
      </c>
      <c r="O37" s="6">
        <f t="shared" si="5"/>
        <v>5666.46</v>
      </c>
      <c r="P37" s="14"/>
      <c r="Q37" s="137">
        <v>3777.64</v>
      </c>
      <c r="R37" s="128">
        <v>3777.64</v>
      </c>
      <c r="S37" s="128">
        <v>3777.64</v>
      </c>
      <c r="T37" s="118">
        <v>3502.2624999999998</v>
      </c>
      <c r="U37" s="95">
        <v>2801.81</v>
      </c>
      <c r="V37" s="88">
        <v>2587.5</v>
      </c>
      <c r="W37" s="82">
        <v>2070</v>
      </c>
      <c r="X37" s="70">
        <v>2070</v>
      </c>
      <c r="Y37" s="70"/>
      <c r="Z37" s="52">
        <v>1725</v>
      </c>
      <c r="AA37" s="52">
        <v>1725</v>
      </c>
      <c r="AB37" s="52">
        <v>1725</v>
      </c>
      <c r="AC37" s="52">
        <v>1725</v>
      </c>
      <c r="AD37" s="52">
        <v>1725</v>
      </c>
      <c r="AE37" s="35">
        <v>1380</v>
      </c>
      <c r="AF37" s="96">
        <f t="shared" si="7"/>
        <v>1</v>
      </c>
    </row>
    <row r="38" spans="1:32" ht="21" customHeight="1" x14ac:dyDescent="0.25">
      <c r="C38" s="1" t="s">
        <v>18</v>
      </c>
      <c r="D38" s="2" t="s">
        <v>40</v>
      </c>
      <c r="E38" s="27">
        <f t="shared" si="9"/>
        <v>24450</v>
      </c>
      <c r="F38" s="42">
        <f t="shared" si="9"/>
        <v>14650</v>
      </c>
      <c r="G38" s="34"/>
      <c r="I38" s="23"/>
      <c r="K38" s="48">
        <f t="shared" si="2"/>
        <v>24450</v>
      </c>
      <c r="L38" s="48">
        <f t="shared" si="3"/>
        <v>14650</v>
      </c>
      <c r="M38" s="14"/>
      <c r="N38" s="6">
        <f t="shared" si="4"/>
        <v>24407.924999999999</v>
      </c>
      <c r="O38" s="6">
        <f t="shared" si="5"/>
        <v>14644.755000000001</v>
      </c>
      <c r="P38" s="14"/>
      <c r="Q38" s="137">
        <v>9763.17</v>
      </c>
      <c r="R38" s="128">
        <v>9763.17</v>
      </c>
      <c r="S38" s="128">
        <v>9763.17</v>
      </c>
      <c r="T38" s="118">
        <v>8717.1124999999993</v>
      </c>
      <c r="U38" s="95">
        <v>6973.69</v>
      </c>
      <c r="V38" s="88">
        <v>2587.5</v>
      </c>
      <c r="W38" s="82">
        <v>2070</v>
      </c>
      <c r="X38" s="70">
        <v>2070</v>
      </c>
      <c r="Y38" s="70"/>
      <c r="Z38" s="52">
        <v>1725</v>
      </c>
      <c r="AA38" s="52">
        <v>1725</v>
      </c>
      <c r="AB38" s="52">
        <v>1725</v>
      </c>
      <c r="AC38" s="52">
        <v>1725</v>
      </c>
      <c r="AD38" s="52">
        <v>1725</v>
      </c>
      <c r="AE38" s="35">
        <v>1380</v>
      </c>
      <c r="AF38" s="96">
        <f t="shared" si="7"/>
        <v>1</v>
      </c>
    </row>
    <row r="39" spans="1:32" ht="21" customHeight="1" x14ac:dyDescent="0.25">
      <c r="C39" s="1" t="s">
        <v>18</v>
      </c>
      <c r="D39" s="2" t="s">
        <v>41</v>
      </c>
      <c r="E39" s="27">
        <f t="shared" si="9"/>
        <v>24450</v>
      </c>
      <c r="F39" s="42">
        <f t="shared" si="9"/>
        <v>14650</v>
      </c>
      <c r="G39" s="133"/>
      <c r="H39" s="22"/>
      <c r="I39" s="29"/>
      <c r="K39" s="48">
        <f t="shared" si="2"/>
        <v>24450</v>
      </c>
      <c r="L39" s="48">
        <f t="shared" si="3"/>
        <v>14650</v>
      </c>
      <c r="M39" s="14"/>
      <c r="N39" s="6">
        <f t="shared" si="4"/>
        <v>24407.924999999999</v>
      </c>
      <c r="O39" s="6">
        <f t="shared" si="5"/>
        <v>14644.755000000001</v>
      </c>
      <c r="P39" s="14"/>
      <c r="Q39" s="137">
        <v>9763.17</v>
      </c>
      <c r="R39" s="128">
        <v>9763.17</v>
      </c>
      <c r="S39" s="128">
        <v>9763.17</v>
      </c>
      <c r="T39" s="118">
        <v>8717.1124999999993</v>
      </c>
      <c r="U39" s="95">
        <v>6973.69</v>
      </c>
      <c r="V39" s="88">
        <v>2587.5</v>
      </c>
      <c r="W39" s="82">
        <v>2070</v>
      </c>
      <c r="X39" s="70">
        <v>2070</v>
      </c>
      <c r="Y39" s="70"/>
      <c r="Z39" s="52">
        <v>1725</v>
      </c>
      <c r="AA39" s="52">
        <v>1725</v>
      </c>
      <c r="AB39" s="52">
        <v>1725</v>
      </c>
      <c r="AC39" s="52">
        <v>1725</v>
      </c>
      <c r="AD39" s="52">
        <v>1725</v>
      </c>
      <c r="AE39" s="35">
        <v>1380</v>
      </c>
      <c r="AF39" s="96">
        <f t="shared" si="7"/>
        <v>1</v>
      </c>
    </row>
    <row r="40" spans="1:32" ht="3.95" customHeight="1" x14ac:dyDescent="0.25">
      <c r="D40" s="30"/>
      <c r="E40" s="31"/>
      <c r="F40" s="32"/>
      <c r="J40" s="8"/>
      <c r="K40" s="48"/>
      <c r="L40" s="48"/>
      <c r="M40" s="1"/>
      <c r="N40" s="6"/>
      <c r="O40" s="6"/>
      <c r="P40" s="1"/>
      <c r="Q40" s="126"/>
      <c r="R40" s="125"/>
      <c r="S40" s="125"/>
      <c r="T40" s="105"/>
      <c r="U40" s="105"/>
      <c r="V40" s="103"/>
      <c r="W40" s="82"/>
      <c r="X40" s="52"/>
      <c r="Y40" s="52"/>
      <c r="Z40" s="52"/>
      <c r="AA40" s="52"/>
      <c r="AB40" s="52"/>
      <c r="AC40" s="52"/>
      <c r="AD40" s="52"/>
      <c r="AE40" s="44"/>
      <c r="AF40" s="96"/>
    </row>
    <row r="41" spans="1:32" ht="21" customHeight="1" x14ac:dyDescent="0.25">
      <c r="D41" s="30"/>
      <c r="E41" s="31"/>
      <c r="F41" s="32"/>
      <c r="G41" s="43" t="s">
        <v>58</v>
      </c>
      <c r="H41" s="39"/>
      <c r="I41" s="40"/>
      <c r="J41" s="8"/>
      <c r="K41" s="48"/>
      <c r="L41" s="48"/>
      <c r="M41" s="1"/>
      <c r="N41" s="6"/>
      <c r="O41" s="6"/>
      <c r="P41" s="1"/>
      <c r="Q41" s="126"/>
      <c r="R41" s="126"/>
      <c r="S41" s="126"/>
      <c r="T41" s="104"/>
      <c r="U41" s="102"/>
      <c r="V41" s="103"/>
      <c r="W41" s="82"/>
      <c r="X41" s="70"/>
      <c r="Y41" s="70"/>
      <c r="Z41" s="52"/>
      <c r="AA41" s="52"/>
      <c r="AB41" s="52"/>
      <c r="AC41" s="52"/>
      <c r="AD41" s="52"/>
      <c r="AE41" s="36"/>
      <c r="AF41" s="96" t="e">
        <f t="shared" ref="AF41:AF49" si="10">Q41/R41</f>
        <v>#DIV/0!</v>
      </c>
    </row>
    <row r="42" spans="1:32" ht="21" customHeight="1" x14ac:dyDescent="0.25">
      <c r="D42" s="2" t="s">
        <v>62</v>
      </c>
      <c r="E42" s="27">
        <f t="shared" ref="E42:E48" si="11">K42</f>
        <v>23750</v>
      </c>
      <c r="F42" s="28">
        <f t="shared" ref="F42:F48" si="12">L42</f>
        <v>14250</v>
      </c>
      <c r="G42" s="54"/>
      <c r="H42" s="17"/>
      <c r="I42" s="53"/>
      <c r="K42" s="48">
        <f t="shared" si="2"/>
        <v>23750</v>
      </c>
      <c r="L42" s="48">
        <f t="shared" si="3"/>
        <v>14250</v>
      </c>
      <c r="M42" s="14"/>
      <c r="N42" s="6">
        <f t="shared" ref="N42:N48" si="13">Q42*$N$7</f>
        <v>23750</v>
      </c>
      <c r="O42" s="6">
        <f t="shared" ref="O42:O48" si="14">Q42*$O$7</f>
        <v>14250</v>
      </c>
      <c r="P42" s="14"/>
      <c r="Q42" s="132">
        <v>9500</v>
      </c>
      <c r="R42" s="127">
        <v>45351</v>
      </c>
      <c r="S42" s="128"/>
      <c r="T42" s="118"/>
      <c r="U42" s="95"/>
      <c r="V42" s="88"/>
      <c r="W42" s="82"/>
      <c r="X42" s="70"/>
      <c r="Y42" s="70"/>
      <c r="Z42" s="52">
        <v>1335</v>
      </c>
      <c r="AA42" s="52">
        <v>1335</v>
      </c>
      <c r="AB42" s="52">
        <v>1335</v>
      </c>
      <c r="AC42" s="52">
        <v>1335</v>
      </c>
      <c r="AD42" s="52">
        <v>1335</v>
      </c>
      <c r="AE42" s="35">
        <v>1068</v>
      </c>
      <c r="AF42" s="96">
        <f t="shared" si="10"/>
        <v>0.20947718903662543</v>
      </c>
    </row>
    <row r="43" spans="1:32" ht="21" customHeight="1" x14ac:dyDescent="0.25">
      <c r="D43" s="2" t="s">
        <v>63</v>
      </c>
      <c r="E43" s="27">
        <f t="shared" si="11"/>
        <v>40000</v>
      </c>
      <c r="F43" s="143">
        <f t="shared" si="12"/>
        <v>24000</v>
      </c>
      <c r="G43" s="34"/>
      <c r="I43" s="23"/>
      <c r="K43" s="48">
        <f t="shared" si="2"/>
        <v>40000</v>
      </c>
      <c r="L43" s="48">
        <f t="shared" si="3"/>
        <v>24000</v>
      </c>
      <c r="M43" s="14"/>
      <c r="N43" s="6">
        <f t="shared" si="13"/>
        <v>40000</v>
      </c>
      <c r="O43" s="6">
        <f t="shared" si="14"/>
        <v>24000</v>
      </c>
      <c r="P43" s="14"/>
      <c r="Q43" s="132">
        <v>16000</v>
      </c>
      <c r="R43" s="127">
        <v>45351</v>
      </c>
      <c r="S43" s="128"/>
      <c r="T43" s="118"/>
      <c r="U43" s="95"/>
      <c r="V43" s="88"/>
      <c r="W43" s="82"/>
      <c r="X43" s="70"/>
      <c r="Y43" s="70"/>
      <c r="Z43" s="52">
        <v>1725</v>
      </c>
      <c r="AA43" s="52">
        <v>1725</v>
      </c>
      <c r="AB43" s="52">
        <v>1725</v>
      </c>
      <c r="AC43" s="52">
        <v>1725</v>
      </c>
      <c r="AD43" s="52">
        <v>1725</v>
      </c>
      <c r="AE43" s="35">
        <v>1380</v>
      </c>
      <c r="AF43" s="96">
        <f t="shared" si="10"/>
        <v>0.35280368679852703</v>
      </c>
    </row>
    <row r="44" spans="1:32" ht="21" customHeight="1" x14ac:dyDescent="0.25">
      <c r="D44" s="2" t="s">
        <v>64</v>
      </c>
      <c r="E44" s="27">
        <f t="shared" si="11"/>
        <v>45000</v>
      </c>
      <c r="F44" s="42">
        <f t="shared" si="12"/>
        <v>27000</v>
      </c>
      <c r="G44" s="34"/>
      <c r="I44" s="23"/>
      <c r="K44" s="48">
        <f t="shared" si="2"/>
        <v>45000</v>
      </c>
      <c r="L44" s="48">
        <f t="shared" si="3"/>
        <v>27000</v>
      </c>
      <c r="M44" s="14"/>
      <c r="N44" s="6">
        <f t="shared" si="13"/>
        <v>45000</v>
      </c>
      <c r="O44" s="6">
        <f t="shared" si="14"/>
        <v>27000</v>
      </c>
      <c r="P44" s="14"/>
      <c r="Q44" s="132">
        <v>18000</v>
      </c>
      <c r="R44" s="127">
        <v>45351</v>
      </c>
      <c r="S44" s="128"/>
      <c r="T44" s="118"/>
      <c r="U44" s="95"/>
      <c r="V44" s="88"/>
      <c r="W44" s="82"/>
      <c r="X44" s="70"/>
      <c r="Y44" s="70"/>
      <c r="Z44" s="52">
        <v>1725</v>
      </c>
      <c r="AA44" s="52">
        <v>1725</v>
      </c>
      <c r="AB44" s="52">
        <v>1725</v>
      </c>
      <c r="AC44" s="52">
        <v>1725</v>
      </c>
      <c r="AD44" s="52">
        <v>1725</v>
      </c>
      <c r="AE44" s="35">
        <v>1380</v>
      </c>
      <c r="AF44" s="96">
        <f t="shared" si="10"/>
        <v>0.39690414764834292</v>
      </c>
    </row>
    <row r="45" spans="1:32" ht="21" customHeight="1" x14ac:dyDescent="0.25">
      <c r="D45" s="2" t="s">
        <v>65</v>
      </c>
      <c r="E45" s="27">
        <f t="shared" si="11"/>
        <v>50000</v>
      </c>
      <c r="F45" s="42">
        <f t="shared" si="12"/>
        <v>30000</v>
      </c>
      <c r="G45" s="34"/>
      <c r="I45" s="23"/>
      <c r="K45" s="48">
        <f t="shared" si="2"/>
        <v>50000</v>
      </c>
      <c r="L45" s="48">
        <f t="shared" si="3"/>
        <v>30000</v>
      </c>
      <c r="M45" s="14"/>
      <c r="N45" s="6">
        <f t="shared" si="13"/>
        <v>50000</v>
      </c>
      <c r="O45" s="6">
        <f t="shared" si="14"/>
        <v>30000</v>
      </c>
      <c r="P45" s="14"/>
      <c r="Q45" s="132">
        <v>20000</v>
      </c>
      <c r="R45" s="127">
        <v>45351</v>
      </c>
      <c r="S45" s="128"/>
      <c r="T45" s="118"/>
      <c r="U45" s="95"/>
      <c r="V45" s="88"/>
      <c r="W45" s="82"/>
      <c r="X45" s="70"/>
      <c r="Y45" s="70"/>
      <c r="Z45" s="52">
        <v>1725</v>
      </c>
      <c r="AA45" s="52">
        <v>1725</v>
      </c>
      <c r="AB45" s="52">
        <v>1725</v>
      </c>
      <c r="AC45" s="52">
        <v>1725</v>
      </c>
      <c r="AD45" s="52">
        <v>1725</v>
      </c>
      <c r="AE45" s="35">
        <v>1380</v>
      </c>
      <c r="AF45" s="96">
        <f t="shared" si="10"/>
        <v>0.44100460849815881</v>
      </c>
    </row>
    <row r="46" spans="1:32" ht="21" customHeight="1" x14ac:dyDescent="0.25">
      <c r="D46" s="2" t="s">
        <v>68</v>
      </c>
      <c r="E46" s="27">
        <f t="shared" ref="E46" si="15">K46</f>
        <v>18750</v>
      </c>
      <c r="F46" s="42">
        <f t="shared" ref="F46" si="16">L46</f>
        <v>11250</v>
      </c>
      <c r="G46" s="34"/>
      <c r="I46" s="23"/>
      <c r="K46" s="48">
        <f t="shared" ref="K46" si="17">MROUND(N46+24,50)</f>
        <v>18750</v>
      </c>
      <c r="L46" s="48">
        <f t="shared" ref="L46" si="18">MROUND(O46+24,50)</f>
        <v>11250</v>
      </c>
      <c r="M46" s="14"/>
      <c r="N46" s="6">
        <f t="shared" ref="N46" si="19">Q46*$N$7</f>
        <v>18750</v>
      </c>
      <c r="O46" s="6">
        <f t="shared" ref="O46" si="20">Q46*$O$7</f>
        <v>11250</v>
      </c>
      <c r="P46" s="14"/>
      <c r="Q46" s="132">
        <v>7500</v>
      </c>
      <c r="R46" s="127">
        <v>45351</v>
      </c>
      <c r="S46" s="128"/>
      <c r="T46" s="118"/>
      <c r="U46" s="95"/>
      <c r="V46" s="88"/>
      <c r="W46" s="82"/>
      <c r="X46" s="70"/>
      <c r="Y46" s="70"/>
      <c r="Z46" s="52">
        <v>1725</v>
      </c>
      <c r="AA46" s="52">
        <v>1725</v>
      </c>
      <c r="AB46" s="52">
        <v>1725</v>
      </c>
      <c r="AC46" s="52">
        <v>1725</v>
      </c>
      <c r="AD46" s="52">
        <v>1725</v>
      </c>
      <c r="AE46" s="35">
        <v>1380</v>
      </c>
      <c r="AF46" s="96">
        <f t="shared" ref="AF46" si="21">Q46/R46</f>
        <v>0.16537672818680954</v>
      </c>
    </row>
    <row r="47" spans="1:32" ht="21" customHeight="1" x14ac:dyDescent="0.25">
      <c r="D47" s="2" t="s">
        <v>66</v>
      </c>
      <c r="E47" s="27">
        <f t="shared" si="11"/>
        <v>30000</v>
      </c>
      <c r="F47" s="42">
        <f t="shared" si="12"/>
        <v>18000</v>
      </c>
      <c r="G47" s="34"/>
      <c r="I47" s="23"/>
      <c r="K47" s="48">
        <f t="shared" si="2"/>
        <v>30000</v>
      </c>
      <c r="L47" s="48">
        <f t="shared" si="3"/>
        <v>18000</v>
      </c>
      <c r="M47" s="14"/>
      <c r="N47" s="6">
        <f t="shared" si="13"/>
        <v>30000</v>
      </c>
      <c r="O47" s="6">
        <f t="shared" si="14"/>
        <v>18000</v>
      </c>
      <c r="P47" s="14"/>
      <c r="Q47" s="132">
        <v>12000</v>
      </c>
      <c r="R47" s="127">
        <v>45351</v>
      </c>
      <c r="S47" s="128"/>
      <c r="T47" s="118"/>
      <c r="U47" s="95"/>
      <c r="V47" s="88"/>
      <c r="W47" s="82"/>
      <c r="X47" s="70"/>
      <c r="Y47" s="70"/>
      <c r="Z47" s="52">
        <v>1725</v>
      </c>
      <c r="AA47" s="52">
        <v>1725</v>
      </c>
      <c r="AB47" s="52">
        <v>1725</v>
      </c>
      <c r="AC47" s="52">
        <v>1725</v>
      </c>
      <c r="AD47" s="52">
        <v>1725</v>
      </c>
      <c r="AE47" s="35">
        <v>1380</v>
      </c>
      <c r="AF47" s="96">
        <f t="shared" si="10"/>
        <v>0.2646027650988953</v>
      </c>
    </row>
    <row r="48" spans="1:32" ht="21" customHeight="1" x14ac:dyDescent="0.25">
      <c r="D48" s="2" t="s">
        <v>67</v>
      </c>
      <c r="E48" s="27">
        <f t="shared" si="11"/>
        <v>37500</v>
      </c>
      <c r="F48" s="42">
        <f t="shared" si="12"/>
        <v>22500</v>
      </c>
      <c r="G48" s="133"/>
      <c r="H48" s="22"/>
      <c r="I48" s="29"/>
      <c r="K48" s="48">
        <f t="shared" si="2"/>
        <v>37500</v>
      </c>
      <c r="L48" s="48">
        <f t="shared" si="3"/>
        <v>22500</v>
      </c>
      <c r="M48" s="14"/>
      <c r="N48" s="6">
        <f t="shared" si="13"/>
        <v>37500</v>
      </c>
      <c r="O48" s="6">
        <f t="shared" si="14"/>
        <v>22500</v>
      </c>
      <c r="P48" s="14"/>
      <c r="Q48" s="132">
        <v>15000</v>
      </c>
      <c r="R48" s="127">
        <v>45351</v>
      </c>
      <c r="S48" s="128"/>
      <c r="T48" s="118"/>
      <c r="U48" s="95"/>
      <c r="V48" s="88"/>
      <c r="W48" s="82"/>
      <c r="X48" s="70"/>
      <c r="Y48" s="70"/>
      <c r="Z48" s="52">
        <v>1725</v>
      </c>
      <c r="AA48" s="52">
        <v>1725</v>
      </c>
      <c r="AB48" s="52">
        <v>1725</v>
      </c>
      <c r="AC48" s="52">
        <v>1725</v>
      </c>
      <c r="AD48" s="52">
        <v>1725</v>
      </c>
      <c r="AE48" s="35">
        <v>1380</v>
      </c>
      <c r="AF48" s="96">
        <f t="shared" si="10"/>
        <v>0.33075345637361908</v>
      </c>
    </row>
    <row r="49" spans="1:32" ht="23.1" customHeight="1" x14ac:dyDescent="0.25">
      <c r="D49" s="30"/>
      <c r="E49" s="31"/>
      <c r="F49" s="32"/>
      <c r="J49" s="8"/>
      <c r="K49" s="48"/>
      <c r="L49" s="48"/>
      <c r="M49" s="1"/>
      <c r="N49" s="6"/>
      <c r="O49" s="6"/>
      <c r="P49" s="1"/>
      <c r="Q49" s="126"/>
      <c r="R49" s="125"/>
      <c r="S49" s="125"/>
      <c r="T49" s="105"/>
      <c r="U49" s="105"/>
      <c r="V49" s="103"/>
      <c r="W49" s="82"/>
      <c r="X49" s="52"/>
      <c r="Y49" s="52"/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44"/>
      <c r="AF49" s="96" t="e">
        <f t="shared" si="10"/>
        <v>#DIV/0!</v>
      </c>
    </row>
    <row r="50" spans="1:32" ht="23.1" customHeight="1" x14ac:dyDescent="0.25">
      <c r="D50" s="30"/>
      <c r="E50" s="31"/>
      <c r="F50" s="32"/>
      <c r="G50" s="43" t="s">
        <v>61</v>
      </c>
      <c r="H50" s="39"/>
      <c r="I50" s="40"/>
      <c r="J50" s="8"/>
      <c r="K50" s="48"/>
      <c r="L50" s="48"/>
      <c r="M50" s="1"/>
      <c r="N50" s="6"/>
      <c r="O50" s="6"/>
      <c r="P50" s="1"/>
      <c r="Q50" s="126"/>
      <c r="R50" s="126"/>
      <c r="S50" s="126"/>
      <c r="T50" s="104"/>
      <c r="U50" s="102"/>
      <c r="V50" s="103"/>
      <c r="W50" s="82"/>
      <c r="X50" s="70"/>
      <c r="Y50" s="70"/>
      <c r="Z50" s="52"/>
      <c r="AA50" s="52"/>
      <c r="AB50" s="52"/>
      <c r="AC50" s="52"/>
      <c r="AD50" s="52"/>
      <c r="AE50" s="36"/>
      <c r="AF50" s="96" t="e">
        <f t="shared" ref="AF50:AF57" si="22">Q50/R50</f>
        <v>#DIV/0!</v>
      </c>
    </row>
    <row r="51" spans="1:32" ht="23.1" customHeight="1" x14ac:dyDescent="0.25">
      <c r="A51" s="1" t="s">
        <v>16</v>
      </c>
      <c r="C51" s="1" t="s">
        <v>17</v>
      </c>
      <c r="D51" s="2" t="s">
        <v>52</v>
      </c>
      <c r="E51" s="27">
        <f t="shared" ref="E51:E56" si="23">K51</f>
        <v>5400</v>
      </c>
      <c r="F51" s="28">
        <f t="shared" ref="F51:F56" si="24">L51</f>
        <v>3250</v>
      </c>
      <c r="G51" s="25"/>
      <c r="K51" s="48">
        <f t="shared" si="2"/>
        <v>5400</v>
      </c>
      <c r="L51" s="48">
        <f t="shared" si="3"/>
        <v>3250</v>
      </c>
      <c r="M51" s="14"/>
      <c r="N51" s="6">
        <f t="shared" ref="N51:N56" si="25">Q51*$N$7</f>
        <v>5386.5750000000007</v>
      </c>
      <c r="O51" s="6">
        <f t="shared" ref="O51:O56" si="26">Q51*$O$7</f>
        <v>3231.9450000000002</v>
      </c>
      <c r="P51" s="14"/>
      <c r="Q51" s="137">
        <v>2154.63</v>
      </c>
      <c r="R51" s="128"/>
      <c r="S51" s="128"/>
      <c r="T51" s="118"/>
      <c r="U51" s="95"/>
      <c r="V51" s="88"/>
      <c r="W51" s="82"/>
      <c r="X51" s="70"/>
      <c r="Y51" s="70"/>
      <c r="Z51" s="52">
        <v>1335</v>
      </c>
      <c r="AA51" s="52">
        <v>1335</v>
      </c>
      <c r="AB51" s="52">
        <v>1335</v>
      </c>
      <c r="AC51" s="52">
        <v>1335</v>
      </c>
      <c r="AD51" s="52">
        <v>1335</v>
      </c>
      <c r="AE51" s="35">
        <v>1068</v>
      </c>
      <c r="AF51" s="96" t="e">
        <f t="shared" si="22"/>
        <v>#DIV/0!</v>
      </c>
    </row>
    <row r="52" spans="1:32" ht="23.1" customHeight="1" x14ac:dyDescent="0.25">
      <c r="C52" s="1" t="s">
        <v>18</v>
      </c>
      <c r="D52" s="2" t="s">
        <v>53</v>
      </c>
      <c r="E52" s="27">
        <f t="shared" si="23"/>
        <v>6100</v>
      </c>
      <c r="F52" s="143">
        <f t="shared" si="24"/>
        <v>3650</v>
      </c>
      <c r="G52" s="34"/>
      <c r="I52" s="23"/>
      <c r="K52" s="48">
        <f t="shared" si="2"/>
        <v>6100</v>
      </c>
      <c r="L52" s="48">
        <f t="shared" si="3"/>
        <v>3650</v>
      </c>
      <c r="M52" s="14"/>
      <c r="N52" s="6">
        <f t="shared" si="25"/>
        <v>6054.15</v>
      </c>
      <c r="O52" s="6">
        <f t="shared" si="26"/>
        <v>3632.49</v>
      </c>
      <c r="P52" s="14"/>
      <c r="Q52" s="137">
        <v>2421.66</v>
      </c>
      <c r="R52" s="128"/>
      <c r="S52" s="128"/>
      <c r="T52" s="118"/>
      <c r="U52" s="95"/>
      <c r="V52" s="88"/>
      <c r="W52" s="82"/>
      <c r="X52" s="70"/>
      <c r="Y52" s="70"/>
      <c r="Z52" s="52">
        <v>1725</v>
      </c>
      <c r="AA52" s="52">
        <v>1725</v>
      </c>
      <c r="AB52" s="52">
        <v>1725</v>
      </c>
      <c r="AC52" s="52">
        <v>1725</v>
      </c>
      <c r="AD52" s="52">
        <v>1725</v>
      </c>
      <c r="AE52" s="35">
        <v>1380</v>
      </c>
      <c r="AF52" s="96" t="e">
        <f t="shared" si="22"/>
        <v>#DIV/0!</v>
      </c>
    </row>
    <row r="53" spans="1:32" ht="23.1" customHeight="1" x14ac:dyDescent="0.25">
      <c r="C53" s="1" t="s">
        <v>18</v>
      </c>
      <c r="D53" s="2" t="s">
        <v>54</v>
      </c>
      <c r="E53" s="27">
        <f t="shared" si="23"/>
        <v>8750</v>
      </c>
      <c r="F53" s="42">
        <f t="shared" si="24"/>
        <v>5250</v>
      </c>
      <c r="G53" s="34"/>
      <c r="I53" s="23"/>
      <c r="K53" s="48">
        <f t="shared" si="2"/>
        <v>8750</v>
      </c>
      <c r="L53" s="48">
        <f t="shared" si="3"/>
        <v>5250</v>
      </c>
      <c r="M53" s="14"/>
      <c r="N53" s="6">
        <f t="shared" si="25"/>
        <v>8738.7000000000007</v>
      </c>
      <c r="O53" s="6">
        <f t="shared" si="26"/>
        <v>5243.22</v>
      </c>
      <c r="P53" s="14"/>
      <c r="Q53" s="137">
        <v>3495.48</v>
      </c>
      <c r="R53" s="128"/>
      <c r="S53" s="128"/>
      <c r="T53" s="118"/>
      <c r="U53" s="95"/>
      <c r="V53" s="88"/>
      <c r="W53" s="82"/>
      <c r="X53" s="70"/>
      <c r="Y53" s="70"/>
      <c r="Z53" s="52">
        <v>1725</v>
      </c>
      <c r="AA53" s="52">
        <v>1725</v>
      </c>
      <c r="AB53" s="52">
        <v>1725</v>
      </c>
      <c r="AC53" s="52">
        <v>1725</v>
      </c>
      <c r="AD53" s="52">
        <v>1725</v>
      </c>
      <c r="AE53" s="35">
        <v>1380</v>
      </c>
      <c r="AF53" s="96" t="e">
        <f t="shared" si="22"/>
        <v>#DIV/0!</v>
      </c>
    </row>
    <row r="54" spans="1:32" ht="23.1" customHeight="1" x14ac:dyDescent="0.25">
      <c r="C54" s="1" t="s">
        <v>18</v>
      </c>
      <c r="D54" s="2" t="s">
        <v>55</v>
      </c>
      <c r="E54" s="27">
        <f t="shared" si="23"/>
        <v>9450</v>
      </c>
      <c r="F54" s="42">
        <f t="shared" si="24"/>
        <v>5700</v>
      </c>
      <c r="G54" s="34"/>
      <c r="I54" s="23"/>
      <c r="K54" s="48">
        <f t="shared" si="2"/>
        <v>9450</v>
      </c>
      <c r="L54" s="48">
        <f t="shared" si="3"/>
        <v>5700</v>
      </c>
      <c r="M54" s="14"/>
      <c r="N54" s="6">
        <f t="shared" si="25"/>
        <v>9444.1</v>
      </c>
      <c r="O54" s="6">
        <f t="shared" si="26"/>
        <v>5666.46</v>
      </c>
      <c r="P54" s="14"/>
      <c r="Q54" s="137">
        <v>3777.64</v>
      </c>
      <c r="R54" s="128"/>
      <c r="S54" s="128"/>
      <c r="T54" s="118"/>
      <c r="U54" s="95"/>
      <c r="V54" s="88"/>
      <c r="W54" s="82"/>
      <c r="X54" s="70"/>
      <c r="Y54" s="70"/>
      <c r="Z54" s="52">
        <v>1725</v>
      </c>
      <c r="AA54" s="52">
        <v>1725</v>
      </c>
      <c r="AB54" s="52">
        <v>1725</v>
      </c>
      <c r="AC54" s="52">
        <v>1725</v>
      </c>
      <c r="AD54" s="52">
        <v>1725</v>
      </c>
      <c r="AE54" s="35">
        <v>1380</v>
      </c>
      <c r="AF54" s="96" t="e">
        <f t="shared" si="22"/>
        <v>#DIV/0!</v>
      </c>
    </row>
    <row r="55" spans="1:32" ht="23.1" customHeight="1" x14ac:dyDescent="0.25">
      <c r="C55" s="1" t="s">
        <v>18</v>
      </c>
      <c r="D55" s="2" t="s">
        <v>40</v>
      </c>
      <c r="E55" s="27">
        <f t="shared" si="23"/>
        <v>24450</v>
      </c>
      <c r="F55" s="42">
        <f t="shared" si="24"/>
        <v>14650</v>
      </c>
      <c r="G55" s="34"/>
      <c r="I55" s="23"/>
      <c r="K55" s="48">
        <f t="shared" si="2"/>
        <v>24450</v>
      </c>
      <c r="L55" s="48">
        <f t="shared" si="3"/>
        <v>14650</v>
      </c>
      <c r="M55" s="14"/>
      <c r="N55" s="6">
        <f t="shared" si="25"/>
        <v>24407.924999999999</v>
      </c>
      <c r="O55" s="6">
        <f t="shared" si="26"/>
        <v>14644.755000000001</v>
      </c>
      <c r="P55" s="14"/>
      <c r="Q55" s="137">
        <v>9763.17</v>
      </c>
      <c r="R55" s="128"/>
      <c r="S55" s="128"/>
      <c r="T55" s="118"/>
      <c r="U55" s="95"/>
      <c r="V55" s="88"/>
      <c r="W55" s="82"/>
      <c r="X55" s="70"/>
      <c r="Y55" s="70"/>
      <c r="Z55" s="52">
        <v>1725</v>
      </c>
      <c r="AA55" s="52">
        <v>1725</v>
      </c>
      <c r="AB55" s="52">
        <v>1725</v>
      </c>
      <c r="AC55" s="52">
        <v>1725</v>
      </c>
      <c r="AD55" s="52">
        <v>1725</v>
      </c>
      <c r="AE55" s="35">
        <v>1380</v>
      </c>
      <c r="AF55" s="96" t="e">
        <f t="shared" si="22"/>
        <v>#DIV/0!</v>
      </c>
    </row>
    <row r="56" spans="1:32" ht="23.1" customHeight="1" x14ac:dyDescent="0.25">
      <c r="C56" s="1" t="s">
        <v>18</v>
      </c>
      <c r="D56" s="2" t="s">
        <v>41</v>
      </c>
      <c r="E56" s="27">
        <f t="shared" si="23"/>
        <v>24450</v>
      </c>
      <c r="F56" s="42">
        <f t="shared" si="24"/>
        <v>14650</v>
      </c>
      <c r="G56" s="133"/>
      <c r="H56" s="22"/>
      <c r="I56" s="29"/>
      <c r="K56" s="48">
        <f t="shared" si="2"/>
        <v>24450</v>
      </c>
      <c r="L56" s="48">
        <f t="shared" si="3"/>
        <v>14650</v>
      </c>
      <c r="M56" s="14"/>
      <c r="N56" s="6">
        <f t="shared" si="25"/>
        <v>24407.924999999999</v>
      </c>
      <c r="O56" s="6">
        <f t="shared" si="26"/>
        <v>14644.755000000001</v>
      </c>
      <c r="P56" s="14"/>
      <c r="Q56" s="137">
        <v>9763.17</v>
      </c>
      <c r="R56" s="128"/>
      <c r="S56" s="128"/>
      <c r="T56" s="118"/>
      <c r="U56" s="95"/>
      <c r="V56" s="88"/>
      <c r="W56" s="82"/>
      <c r="X56" s="70"/>
      <c r="Y56" s="70"/>
      <c r="Z56" s="52">
        <v>1725</v>
      </c>
      <c r="AA56" s="52">
        <v>1725</v>
      </c>
      <c r="AB56" s="52">
        <v>1725</v>
      </c>
      <c r="AC56" s="52">
        <v>1725</v>
      </c>
      <c r="AD56" s="52">
        <v>1725</v>
      </c>
      <c r="AE56" s="35">
        <v>1380</v>
      </c>
      <c r="AF56" s="96" t="e">
        <f t="shared" si="22"/>
        <v>#DIV/0!</v>
      </c>
    </row>
    <row r="57" spans="1:32" ht="23.1" customHeight="1" x14ac:dyDescent="0.25">
      <c r="D57" s="30"/>
      <c r="E57" s="31"/>
      <c r="F57" s="32"/>
      <c r="J57" s="8"/>
      <c r="K57" s="48"/>
      <c r="L57" s="48"/>
      <c r="M57" s="1"/>
      <c r="N57" s="6"/>
      <c r="O57" s="6"/>
      <c r="P57" s="1"/>
      <c r="Q57" s="126"/>
      <c r="R57" s="125"/>
      <c r="S57" s="125"/>
      <c r="T57" s="105"/>
      <c r="U57" s="105"/>
      <c r="V57" s="103"/>
      <c r="W57" s="82"/>
      <c r="X57" s="52"/>
      <c r="Y57" s="52"/>
      <c r="Z57" s="52">
        <v>0</v>
      </c>
      <c r="AA57" s="52">
        <v>0</v>
      </c>
      <c r="AB57" s="52">
        <v>0</v>
      </c>
      <c r="AC57" s="52">
        <v>0</v>
      </c>
      <c r="AD57" s="52">
        <v>0</v>
      </c>
      <c r="AE57" s="44"/>
      <c r="AF57" s="96" t="e">
        <f t="shared" si="22"/>
        <v>#DIV/0!</v>
      </c>
    </row>
  </sheetData>
  <mergeCells count="1">
    <mergeCell ref="D9:I9"/>
  </mergeCells>
  <printOptions horizontalCentered="1"/>
  <pageMargins left="0.70866141732283472" right="0.51181102362204722" top="0.39370078740157483" bottom="0.39370078740157483" header="0.19685039370078741" footer="0.11811023622047245"/>
  <pageSetup fitToHeight="0" orientation="portrait" r:id="rId1"/>
  <headerFooter>
    <oddHeader>&amp;LHIERROS&amp;R"El Origen"</oddHeader>
    <oddFooter>&amp;L&amp;P&amp;R&amp;D</oddFooter>
  </headerFooter>
  <rowBreaks count="1" manualBreakCount="1">
    <brk id="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  <pageSetUpPr fitToPage="1"/>
  </sheetPr>
  <dimension ref="A1:AO57"/>
  <sheetViews>
    <sheetView topLeftCell="B36" zoomScaleNormal="100" workbookViewId="0">
      <selection activeCell="E17" sqref="E17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26" customWidth="1"/>
    <col min="7" max="7" width="9.7109375" style="24" customWidth="1"/>
    <col min="8" max="9" width="9.7109375" style="1" customWidth="1"/>
    <col min="10" max="10" width="1.7109375" style="7" customWidth="1"/>
    <col min="11" max="11" width="13.42578125" style="45" hidden="1" customWidth="1"/>
    <col min="12" max="12" width="12.7109375" style="45" hidden="1" customWidth="1"/>
    <col min="13" max="13" width="1.7109375" style="8" hidden="1" customWidth="1"/>
    <col min="14" max="15" width="12.7109375" style="4" hidden="1" customWidth="1"/>
    <col min="16" max="16" width="1.7109375" style="8" hidden="1" customWidth="1"/>
    <col min="17" max="17" width="14.85546875" style="144" customWidth="1"/>
    <col min="18" max="18" width="14.85546875" style="135" customWidth="1"/>
    <col min="19" max="19" width="14.85546875" style="135" hidden="1" customWidth="1"/>
    <col min="20" max="21" width="14.85546875" style="120" hidden="1" customWidth="1"/>
    <col min="22" max="22" width="14.85546875" style="114" hidden="1" customWidth="1"/>
    <col min="23" max="23" width="14.85546875" style="90" hidden="1" customWidth="1"/>
    <col min="24" max="24" width="14.85546875" style="85" hidden="1" customWidth="1"/>
    <col min="25" max="25" width="14.85546875" style="78" hidden="1" customWidth="1"/>
    <col min="26" max="32" width="14.85546875" style="45" hidden="1" customWidth="1"/>
    <col min="33" max="33" width="14.85546875" style="4" hidden="1" customWidth="1"/>
    <col min="34" max="34" width="11.42578125" style="84" customWidth="1"/>
    <col min="35" max="35" width="14.7109375" style="33" customWidth="1"/>
    <col min="36" max="37" width="11.42578125" style="8" customWidth="1"/>
    <col min="38" max="16384" width="11.42578125" style="8"/>
  </cols>
  <sheetData>
    <row r="1" spans="1:41" ht="23.1" customHeight="1" x14ac:dyDescent="0.25">
      <c r="N1" s="4">
        <v>2.2000000000000002</v>
      </c>
      <c r="O1" s="4">
        <v>1.2</v>
      </c>
    </row>
    <row r="2" spans="1:41" ht="23.1" customHeight="1" x14ac:dyDescent="0.25">
      <c r="N2" s="4">
        <v>2.2999999999999998</v>
      </c>
      <c r="O2" s="4">
        <v>1.3</v>
      </c>
    </row>
    <row r="3" spans="1:41" ht="23.1" customHeight="1" thickBot="1" x14ac:dyDescent="0.3">
      <c r="N3" s="4">
        <v>2.4</v>
      </c>
      <c r="O3" s="4">
        <v>1.4</v>
      </c>
    </row>
    <row r="4" spans="1:41" s="33" customFormat="1" ht="23.1" customHeight="1" thickBot="1" x14ac:dyDescent="0.3">
      <c r="A4" s="1"/>
      <c r="B4" s="1"/>
      <c r="C4" s="1"/>
      <c r="D4" s="1"/>
      <c r="E4" s="26"/>
      <c r="F4" s="26"/>
      <c r="G4" s="24"/>
      <c r="H4" s="1"/>
      <c r="I4" s="1"/>
      <c r="J4" s="7"/>
      <c r="K4" s="45"/>
      <c r="L4" s="141" t="s">
        <v>60</v>
      </c>
      <c r="M4" s="8"/>
      <c r="N4" s="142">
        <v>2.5</v>
      </c>
      <c r="O4" s="142">
        <v>1.5</v>
      </c>
      <c r="P4" s="8"/>
      <c r="Q4" s="144"/>
      <c r="R4" s="135"/>
      <c r="S4" s="135"/>
      <c r="T4" s="120"/>
      <c r="U4" s="120"/>
      <c r="V4" s="114" t="s">
        <v>56</v>
      </c>
      <c r="W4" s="90" t="s">
        <v>49</v>
      </c>
      <c r="X4" s="85" t="s">
        <v>43</v>
      </c>
      <c r="Y4" s="78" t="s">
        <v>51</v>
      </c>
      <c r="Z4" s="76" t="s">
        <v>50</v>
      </c>
      <c r="AA4" s="71" t="s">
        <v>49</v>
      </c>
      <c r="AB4" s="67" t="s">
        <v>47</v>
      </c>
      <c r="AC4" s="61" t="s">
        <v>47</v>
      </c>
      <c r="AD4" s="59" t="s">
        <v>47</v>
      </c>
      <c r="AE4" s="55" t="s">
        <v>46</v>
      </c>
      <c r="AF4" s="45" t="s">
        <v>43</v>
      </c>
      <c r="AG4" s="69" t="s">
        <v>48</v>
      </c>
      <c r="AH4" s="84"/>
      <c r="AJ4" s="8"/>
      <c r="AK4" s="8"/>
      <c r="AL4" s="8"/>
      <c r="AM4" s="8"/>
      <c r="AN4" s="8"/>
      <c r="AO4" s="8"/>
    </row>
    <row r="5" spans="1:41" s="33" customFormat="1" ht="23.1" customHeight="1" x14ac:dyDescent="0.25">
      <c r="A5" s="1"/>
      <c r="B5" s="1"/>
      <c r="C5" s="1"/>
      <c r="D5" s="1"/>
      <c r="E5" s="26"/>
      <c r="F5" s="26"/>
      <c r="G5" s="24"/>
      <c r="H5" s="1"/>
      <c r="I5" s="1"/>
      <c r="J5" s="7"/>
      <c r="K5" s="45"/>
      <c r="L5" s="45"/>
      <c r="M5" s="8"/>
      <c r="N5" s="4"/>
      <c r="O5" s="4"/>
      <c r="P5" s="8"/>
      <c r="Q5" s="145" t="s">
        <v>59</v>
      </c>
      <c r="R5" s="138" t="s">
        <v>59</v>
      </c>
      <c r="S5" s="138" t="s">
        <v>59</v>
      </c>
      <c r="T5" s="129" t="s">
        <v>42</v>
      </c>
      <c r="U5" s="121"/>
      <c r="V5" s="115">
        <v>45274</v>
      </c>
      <c r="W5" s="91">
        <v>45253</v>
      </c>
      <c r="X5" s="86">
        <v>45254</v>
      </c>
      <c r="Y5" s="79">
        <v>45246</v>
      </c>
      <c r="Z5" s="72">
        <v>45233</v>
      </c>
      <c r="AA5" s="72">
        <v>45225</v>
      </c>
      <c r="AB5" s="68">
        <v>45218</v>
      </c>
      <c r="AC5" s="62">
        <v>45195</v>
      </c>
      <c r="AD5" s="60">
        <v>45183</v>
      </c>
      <c r="AE5" s="56">
        <v>45166</v>
      </c>
      <c r="AF5" s="49">
        <v>45155</v>
      </c>
      <c r="AG5" s="4"/>
      <c r="AH5" s="84"/>
      <c r="AJ5" s="8"/>
      <c r="AK5" s="8"/>
      <c r="AL5" s="8"/>
      <c r="AM5" s="8"/>
      <c r="AN5" s="8"/>
      <c r="AO5" s="8"/>
    </row>
    <row r="6" spans="1:41" s="33" customFormat="1" ht="23.1" customHeight="1" x14ac:dyDescent="0.25">
      <c r="A6" s="1"/>
      <c r="B6" s="1"/>
      <c r="C6" s="1"/>
      <c r="D6" s="1"/>
      <c r="E6" s="26"/>
      <c r="F6" s="26"/>
      <c r="G6" s="24"/>
      <c r="H6" s="1"/>
      <c r="I6" s="1"/>
      <c r="J6" s="7"/>
      <c r="K6" s="46" t="s">
        <v>0</v>
      </c>
      <c r="L6" s="46" t="s">
        <v>1</v>
      </c>
      <c r="M6" s="9"/>
      <c r="N6" s="4" t="s">
        <v>0</v>
      </c>
      <c r="O6" s="4" t="s">
        <v>1</v>
      </c>
      <c r="P6" s="9"/>
      <c r="Q6" s="146">
        <v>45373</v>
      </c>
      <c r="R6" s="139">
        <v>45326</v>
      </c>
      <c r="S6" s="139">
        <v>45326</v>
      </c>
      <c r="T6" s="130">
        <v>45317</v>
      </c>
      <c r="U6" s="122">
        <v>45295</v>
      </c>
      <c r="V6" s="116">
        <v>45274</v>
      </c>
      <c r="W6" s="94">
        <v>45267</v>
      </c>
      <c r="X6" s="87"/>
      <c r="Y6" s="80"/>
      <c r="Z6" s="73"/>
      <c r="AA6" s="73">
        <v>1.3859999999999999</v>
      </c>
      <c r="AB6" s="57"/>
      <c r="AC6" s="57"/>
      <c r="AD6" s="57"/>
      <c r="AE6" s="57">
        <v>1.3859999999999999</v>
      </c>
      <c r="AF6" s="50"/>
      <c r="AG6" s="10"/>
      <c r="AH6" s="84"/>
      <c r="AJ6" s="8"/>
      <c r="AK6" s="8"/>
      <c r="AL6" s="8"/>
      <c r="AM6" s="8"/>
      <c r="AN6" s="8"/>
      <c r="AO6" s="8"/>
    </row>
    <row r="7" spans="1:41" s="33" customFormat="1" ht="23.1" customHeight="1" x14ac:dyDescent="0.25">
      <c r="A7" s="1"/>
      <c r="B7" s="1"/>
      <c r="C7" s="1"/>
      <c r="D7" s="99"/>
      <c r="E7" s="100"/>
      <c r="F7" s="101"/>
      <c r="G7" s="38"/>
      <c r="H7" s="97"/>
      <c r="I7" s="97"/>
      <c r="J7" s="7"/>
      <c r="K7" s="98"/>
      <c r="L7" s="47"/>
      <c r="M7" s="11"/>
      <c r="N7" s="5">
        <v>2.5</v>
      </c>
      <c r="O7" s="5">
        <v>1.5</v>
      </c>
      <c r="P7" s="11"/>
      <c r="Q7" s="147" t="s">
        <v>2</v>
      </c>
      <c r="R7" s="140" t="s">
        <v>2</v>
      </c>
      <c r="S7" s="140" t="s">
        <v>2</v>
      </c>
      <c r="T7" s="131" t="s">
        <v>2</v>
      </c>
      <c r="U7" s="123" t="s">
        <v>2</v>
      </c>
      <c r="V7" s="117" t="s">
        <v>2</v>
      </c>
      <c r="W7" s="92" t="s">
        <v>2</v>
      </c>
      <c r="X7" s="89" t="s">
        <v>2</v>
      </c>
      <c r="Y7" s="81" t="s">
        <v>2</v>
      </c>
      <c r="Z7" s="77" t="s">
        <v>2</v>
      </c>
      <c r="AA7" s="74" t="s">
        <v>2</v>
      </c>
      <c r="AB7" s="58" t="s">
        <v>2</v>
      </c>
      <c r="AC7" s="58" t="s">
        <v>2</v>
      </c>
      <c r="AD7" s="58" t="s">
        <v>2</v>
      </c>
      <c r="AE7" s="58" t="s">
        <v>2</v>
      </c>
      <c r="AF7" s="51" t="s">
        <v>2</v>
      </c>
      <c r="AG7" s="12" t="s">
        <v>2</v>
      </c>
      <c r="AH7" s="84"/>
      <c r="AJ7" s="8"/>
      <c r="AK7" s="8"/>
      <c r="AL7" s="8"/>
      <c r="AM7" s="8"/>
      <c r="AN7" s="8"/>
      <c r="AO7" s="8"/>
    </row>
    <row r="8" spans="1:41" s="33" customFormat="1" ht="9.9499999999999993" customHeight="1" x14ac:dyDescent="0.25">
      <c r="A8" s="1"/>
      <c r="B8" s="1"/>
      <c r="C8" s="1"/>
      <c r="D8" s="13"/>
      <c r="E8" s="26"/>
      <c r="F8" s="26"/>
      <c r="G8" s="25"/>
      <c r="H8" s="13"/>
      <c r="I8" s="13"/>
      <c r="J8" s="1"/>
      <c r="K8" s="106"/>
      <c r="L8" s="107"/>
      <c r="M8" s="108"/>
      <c r="N8" s="109"/>
      <c r="O8" s="109"/>
      <c r="P8" s="108"/>
      <c r="Q8" s="147"/>
      <c r="R8" s="136"/>
      <c r="S8" s="136"/>
      <c r="T8" s="131"/>
      <c r="U8" s="124" t="s">
        <v>57</v>
      </c>
      <c r="V8" s="119" t="s">
        <v>57</v>
      </c>
      <c r="W8" s="110"/>
      <c r="X8" s="111"/>
      <c r="Y8" s="112"/>
      <c r="Z8" s="113"/>
      <c r="AA8" s="113"/>
      <c r="AB8" s="51"/>
      <c r="AC8" s="51"/>
      <c r="AD8" s="51"/>
      <c r="AE8" s="51"/>
      <c r="AF8" s="51"/>
      <c r="AG8" s="3"/>
      <c r="AH8" s="84"/>
      <c r="AJ8" s="8"/>
      <c r="AK8" s="8"/>
      <c r="AL8" s="8"/>
      <c r="AM8" s="8"/>
      <c r="AN8" s="8"/>
      <c r="AO8" s="8"/>
    </row>
    <row r="9" spans="1:41" ht="21" customHeight="1" x14ac:dyDescent="0.25">
      <c r="D9" s="172" t="s">
        <v>69</v>
      </c>
      <c r="E9" s="173"/>
      <c r="F9" s="173"/>
      <c r="G9" s="173"/>
      <c r="H9" s="173"/>
      <c r="I9" s="174"/>
      <c r="J9" s="8"/>
      <c r="K9" s="48"/>
      <c r="L9" s="48"/>
      <c r="M9" s="1"/>
      <c r="N9" s="6"/>
      <c r="O9" s="6"/>
      <c r="P9" s="1"/>
      <c r="Q9" s="150">
        <v>220324</v>
      </c>
      <c r="R9" s="126"/>
      <c r="S9" s="126"/>
      <c r="T9" s="126"/>
      <c r="U9" s="126"/>
      <c r="V9" s="104"/>
      <c r="W9" s="105"/>
      <c r="X9" s="103"/>
      <c r="Y9" s="82">
        <f>AH9*1.25</f>
        <v>0</v>
      </c>
      <c r="Z9" s="52">
        <f>AH9*1.25</f>
        <v>0</v>
      </c>
      <c r="AA9" s="52"/>
      <c r="AB9" s="52">
        <v>0</v>
      </c>
      <c r="AC9" s="52">
        <v>0</v>
      </c>
      <c r="AD9" s="52">
        <v>0</v>
      </c>
      <c r="AE9" s="52">
        <v>0</v>
      </c>
      <c r="AF9" s="52">
        <v>0</v>
      </c>
      <c r="AG9" s="36"/>
      <c r="AH9" s="96"/>
    </row>
    <row r="10" spans="1:41" ht="3.95" customHeight="1" x14ac:dyDescent="0.25">
      <c r="D10" s="66"/>
      <c r="E10" s="66"/>
      <c r="F10" s="66"/>
      <c r="G10" s="66"/>
      <c r="H10" s="66"/>
      <c r="I10" s="66"/>
      <c r="J10" s="8"/>
      <c r="K10" s="48"/>
      <c r="L10" s="48"/>
      <c r="M10" s="1"/>
      <c r="N10" s="6"/>
      <c r="O10" s="6"/>
      <c r="P10" s="1"/>
      <c r="Q10" s="148"/>
      <c r="R10" s="126"/>
      <c r="S10" s="126"/>
      <c r="T10" s="126"/>
      <c r="U10" s="126"/>
      <c r="V10" s="104"/>
      <c r="W10" s="105"/>
      <c r="X10" s="103"/>
      <c r="Y10" s="82"/>
      <c r="Z10" s="52"/>
      <c r="AA10" s="52"/>
      <c r="AB10" s="52"/>
      <c r="AC10" s="52"/>
      <c r="AD10" s="52"/>
      <c r="AE10" s="52"/>
      <c r="AF10" s="52"/>
      <c r="AG10" s="36"/>
      <c r="AH10" s="96"/>
    </row>
    <row r="11" spans="1:41" ht="21" customHeight="1" x14ac:dyDescent="0.25">
      <c r="D11" s="66"/>
      <c r="E11" s="64"/>
      <c r="F11" s="65"/>
      <c r="G11" s="43" t="s">
        <v>44</v>
      </c>
      <c r="H11" s="39"/>
      <c r="I11" s="40"/>
      <c r="J11" s="8"/>
      <c r="K11" s="48"/>
      <c r="L11" s="48"/>
      <c r="M11" s="1"/>
      <c r="N11" s="6"/>
      <c r="O11" s="6"/>
      <c r="P11" s="1"/>
      <c r="Q11" s="148"/>
      <c r="R11" s="126"/>
      <c r="S11" s="126"/>
      <c r="T11" s="126"/>
      <c r="U11" s="126"/>
      <c r="V11" s="104"/>
      <c r="W11" s="105"/>
      <c r="X11" s="103"/>
      <c r="Y11" s="83"/>
      <c r="Z11" s="63"/>
      <c r="AA11" s="63"/>
      <c r="AB11" s="63"/>
      <c r="AC11" s="63"/>
      <c r="AD11" s="63"/>
      <c r="AE11" s="63"/>
      <c r="AF11" s="63"/>
      <c r="AG11" s="44"/>
      <c r="AH11" s="96"/>
    </row>
    <row r="12" spans="1:41" ht="21" customHeight="1" x14ac:dyDescent="0.25">
      <c r="A12" s="1" t="s">
        <v>3</v>
      </c>
      <c r="B12" s="1">
        <v>1459</v>
      </c>
      <c r="C12" s="1" t="s">
        <v>23</v>
      </c>
      <c r="D12" s="21" t="s">
        <v>4</v>
      </c>
      <c r="E12" s="27">
        <f t="shared" ref="E12:F15" si="0">K12</f>
        <v>3100</v>
      </c>
      <c r="F12" s="28">
        <f t="shared" si="0"/>
        <v>1850</v>
      </c>
      <c r="G12" s="25"/>
      <c r="K12" s="48">
        <f>MROUND(N12+24,50)</f>
        <v>3100</v>
      </c>
      <c r="L12" s="48">
        <f>MROUND(O12+24,50)</f>
        <v>1850</v>
      </c>
      <c r="M12" s="14"/>
      <c r="N12" s="6">
        <f>Q12*$N$7</f>
        <v>3062.4749999999999</v>
      </c>
      <c r="O12" s="6">
        <f>Q12*$O$7</f>
        <v>1837.4850000000001</v>
      </c>
      <c r="P12" s="14"/>
      <c r="Q12" s="148">
        <v>1224.99</v>
      </c>
      <c r="R12" s="137">
        <v>1113.6199999999999</v>
      </c>
      <c r="S12" s="137">
        <v>1113.6199999999999</v>
      </c>
      <c r="T12" s="128">
        <v>1113.6199999999999</v>
      </c>
      <c r="U12" s="128">
        <v>1113.6199999999999</v>
      </c>
      <c r="V12" s="118">
        <v>994.30000000000007</v>
      </c>
      <c r="W12" s="95">
        <v>795.44</v>
      </c>
      <c r="X12" s="88">
        <v>864.61250000000007</v>
      </c>
      <c r="Y12" s="82">
        <v>691.69</v>
      </c>
      <c r="Z12" s="70">
        <v>691.69</v>
      </c>
      <c r="AA12" s="70">
        <v>691.69</v>
      </c>
      <c r="AB12" s="52">
        <v>576.41250000000002</v>
      </c>
      <c r="AC12" s="52">
        <v>576.41250000000002</v>
      </c>
      <c r="AD12" s="52">
        <v>576.41250000000002</v>
      </c>
      <c r="AE12" s="52">
        <v>576.41250000000002</v>
      </c>
      <c r="AF12" s="52">
        <v>576.41250000000002</v>
      </c>
      <c r="AG12" s="36">
        <v>461.13</v>
      </c>
      <c r="AH12" s="96">
        <f t="shared" ref="AH12:AH48" si="1">Q12/R12</f>
        <v>1.1000071837790271</v>
      </c>
    </row>
    <row r="13" spans="1:41" ht="21" customHeight="1" x14ac:dyDescent="0.25">
      <c r="A13" s="1" t="s">
        <v>3</v>
      </c>
      <c r="B13" s="1">
        <v>1460</v>
      </c>
      <c r="C13" s="1" t="s">
        <v>24</v>
      </c>
      <c r="D13" s="21" t="s">
        <v>5</v>
      </c>
      <c r="E13" s="27">
        <f t="shared" si="0"/>
        <v>4750</v>
      </c>
      <c r="F13" s="143">
        <f t="shared" si="0"/>
        <v>2850</v>
      </c>
      <c r="G13" s="34"/>
      <c r="I13" s="23"/>
      <c r="K13" s="48">
        <f t="shared" ref="K13:L56" si="2">MROUND(N13+24,50)</f>
        <v>4750</v>
      </c>
      <c r="L13" s="48">
        <f t="shared" si="2"/>
        <v>2850</v>
      </c>
      <c r="M13" s="14"/>
      <c r="N13" s="6">
        <f t="shared" ref="N13:N39" si="3">Q13*$N$7</f>
        <v>4742.45</v>
      </c>
      <c r="O13" s="6">
        <f t="shared" ref="O13:O39" si="4">Q13*$O$7</f>
        <v>2845.4700000000003</v>
      </c>
      <c r="P13" s="14"/>
      <c r="Q13" s="148">
        <v>1896.98</v>
      </c>
      <c r="R13" s="137">
        <v>1724.53</v>
      </c>
      <c r="S13" s="137">
        <v>1724.53</v>
      </c>
      <c r="T13" s="128">
        <v>1724.53</v>
      </c>
      <c r="U13" s="128">
        <v>1724.53</v>
      </c>
      <c r="V13" s="118">
        <v>1540.2</v>
      </c>
      <c r="W13" s="95">
        <v>1232.1600000000001</v>
      </c>
      <c r="X13" s="88">
        <v>1338.9250000000002</v>
      </c>
      <c r="Y13" s="82">
        <v>1071.1400000000001</v>
      </c>
      <c r="Z13" s="70">
        <v>1071.1400000000001</v>
      </c>
      <c r="AA13" s="70">
        <v>1071.1400000000001</v>
      </c>
      <c r="AB13" s="52">
        <v>892.61250000000007</v>
      </c>
      <c r="AC13" s="52">
        <v>892.61250000000007</v>
      </c>
      <c r="AD13" s="52">
        <v>892.61250000000007</v>
      </c>
      <c r="AE13" s="52">
        <v>892.61250000000007</v>
      </c>
      <c r="AF13" s="52">
        <v>892.61250000000007</v>
      </c>
      <c r="AG13" s="36">
        <v>714.09</v>
      </c>
      <c r="AH13" s="96">
        <f t="shared" si="1"/>
        <v>1.099998260395586</v>
      </c>
    </row>
    <row r="14" spans="1:41" ht="21" customHeight="1" x14ac:dyDescent="0.25">
      <c r="A14" s="1" t="s">
        <v>3</v>
      </c>
      <c r="B14" s="1">
        <v>1461</v>
      </c>
      <c r="C14" s="1" t="s">
        <v>25</v>
      </c>
      <c r="D14" s="21" t="s">
        <v>12</v>
      </c>
      <c r="E14" s="27">
        <f t="shared" si="0"/>
        <v>4950</v>
      </c>
      <c r="F14" s="42">
        <f t="shared" si="0"/>
        <v>2950</v>
      </c>
      <c r="G14" s="34"/>
      <c r="I14" s="23"/>
      <c r="K14" s="48">
        <f t="shared" si="2"/>
        <v>4950</v>
      </c>
      <c r="L14" s="48">
        <f t="shared" si="2"/>
        <v>2950</v>
      </c>
      <c r="M14" s="14"/>
      <c r="N14" s="6">
        <f t="shared" si="3"/>
        <v>4906.45</v>
      </c>
      <c r="O14" s="6">
        <f t="shared" si="4"/>
        <v>2943.87</v>
      </c>
      <c r="P14" s="14"/>
      <c r="Q14" s="148">
        <v>1962.58</v>
      </c>
      <c r="R14" s="137">
        <v>1784.16</v>
      </c>
      <c r="S14" s="137">
        <v>1784.16</v>
      </c>
      <c r="T14" s="128">
        <v>1784.16</v>
      </c>
      <c r="U14" s="128">
        <v>1784.16</v>
      </c>
      <c r="V14" s="118">
        <v>1593.0125</v>
      </c>
      <c r="W14" s="95">
        <v>1274.4100000000001</v>
      </c>
      <c r="X14" s="88">
        <v>1385.2250000000001</v>
      </c>
      <c r="Y14" s="82">
        <v>1108.18</v>
      </c>
      <c r="Z14" s="70">
        <v>1108.18</v>
      </c>
      <c r="AA14" s="70">
        <v>1108.18</v>
      </c>
      <c r="AB14" s="52">
        <v>923.48749999999995</v>
      </c>
      <c r="AC14" s="52">
        <v>923.48749999999995</v>
      </c>
      <c r="AD14" s="52">
        <v>923.48749999999995</v>
      </c>
      <c r="AE14" s="52">
        <v>923.48749999999995</v>
      </c>
      <c r="AF14" s="52">
        <v>923.48749999999995</v>
      </c>
      <c r="AG14" s="36">
        <v>738.79</v>
      </c>
      <c r="AH14" s="96">
        <f t="shared" si="1"/>
        <v>1.1000022419513944</v>
      </c>
    </row>
    <row r="15" spans="1:41" ht="21" customHeight="1" x14ac:dyDescent="0.25">
      <c r="A15" s="1" t="s">
        <v>3</v>
      </c>
      <c r="B15" s="1">
        <v>1462</v>
      </c>
      <c r="C15" s="1" t="s">
        <v>26</v>
      </c>
      <c r="D15" s="21" t="s">
        <v>6</v>
      </c>
      <c r="E15" s="27">
        <f t="shared" si="0"/>
        <v>11800</v>
      </c>
      <c r="F15" s="42">
        <f t="shared" si="0"/>
        <v>7100</v>
      </c>
      <c r="G15" s="133"/>
      <c r="H15" s="22"/>
      <c r="I15" s="29"/>
      <c r="K15" s="48">
        <f t="shared" si="2"/>
        <v>11800</v>
      </c>
      <c r="L15" s="48">
        <f t="shared" si="2"/>
        <v>7100</v>
      </c>
      <c r="M15" s="14"/>
      <c r="N15" s="6">
        <f t="shared" si="3"/>
        <v>11788.55</v>
      </c>
      <c r="O15" s="6">
        <f t="shared" si="4"/>
        <v>7073.13</v>
      </c>
      <c r="P15" s="14"/>
      <c r="Q15" s="148">
        <v>4715.42</v>
      </c>
      <c r="R15" s="137">
        <v>4286.74</v>
      </c>
      <c r="S15" s="137">
        <v>4286.74</v>
      </c>
      <c r="T15" s="128">
        <v>4286.74</v>
      </c>
      <c r="U15" s="128">
        <v>4286.74</v>
      </c>
      <c r="V15" s="118">
        <v>3831.95</v>
      </c>
      <c r="W15" s="95">
        <v>3065.56</v>
      </c>
      <c r="X15" s="88">
        <v>3328.2125000000001</v>
      </c>
      <c r="Y15" s="82">
        <v>2662.57</v>
      </c>
      <c r="Z15" s="70">
        <v>2662.57</v>
      </c>
      <c r="AA15" s="70">
        <v>2662.57</v>
      </c>
      <c r="AB15" s="52">
        <v>2218.8000000000002</v>
      </c>
      <c r="AC15" s="52">
        <v>2218.8000000000002</v>
      </c>
      <c r="AD15" s="52">
        <v>2218.8000000000002</v>
      </c>
      <c r="AE15" s="52">
        <v>2218.8000000000002</v>
      </c>
      <c r="AF15" s="52">
        <v>2218.8000000000002</v>
      </c>
      <c r="AG15" s="36">
        <v>1775.04</v>
      </c>
      <c r="AH15" s="96">
        <f t="shared" si="1"/>
        <v>1.1000013996650135</v>
      </c>
    </row>
    <row r="16" spans="1:41" ht="3.95" customHeight="1" x14ac:dyDescent="0.25">
      <c r="E16" s="31"/>
      <c r="F16" s="32"/>
      <c r="G16" s="25"/>
      <c r="K16" s="48"/>
      <c r="L16" s="48"/>
      <c r="M16" s="14"/>
      <c r="N16" s="6"/>
      <c r="O16" s="6"/>
      <c r="P16" s="14"/>
      <c r="Q16" s="148"/>
      <c r="R16" s="137"/>
      <c r="S16" s="137"/>
      <c r="T16" s="128"/>
      <c r="U16" s="128"/>
      <c r="V16" s="118"/>
      <c r="W16" s="95"/>
      <c r="X16" s="88"/>
      <c r="Y16" s="82"/>
      <c r="Z16" s="70"/>
      <c r="AA16" s="70"/>
      <c r="AB16" s="52"/>
      <c r="AC16" s="52"/>
      <c r="AD16" s="52"/>
      <c r="AE16" s="52"/>
      <c r="AF16" s="52"/>
      <c r="AG16" s="36"/>
      <c r="AH16" s="96"/>
    </row>
    <row r="17" spans="1:35" ht="21" customHeight="1" x14ac:dyDescent="0.25">
      <c r="E17" s="31"/>
      <c r="F17" s="32"/>
      <c r="G17" s="43" t="s">
        <v>35</v>
      </c>
      <c r="H17" s="39"/>
      <c r="I17" s="40"/>
      <c r="J17" s="8"/>
      <c r="K17" s="48"/>
      <c r="L17" s="48"/>
      <c r="M17" s="1"/>
      <c r="N17" s="6"/>
      <c r="O17" s="6"/>
      <c r="P17" s="1"/>
      <c r="Q17" s="148"/>
      <c r="R17" s="126"/>
      <c r="S17" s="126"/>
      <c r="T17" s="126"/>
      <c r="U17" s="126"/>
      <c r="V17" s="104"/>
      <c r="W17" s="102"/>
      <c r="X17" s="103"/>
      <c r="Y17" s="82"/>
      <c r="Z17" s="70"/>
      <c r="AA17" s="70"/>
      <c r="AB17" s="52"/>
      <c r="AC17" s="52"/>
      <c r="AD17" s="52"/>
      <c r="AE17" s="52"/>
      <c r="AF17" s="52"/>
      <c r="AG17" s="36"/>
      <c r="AH17" s="96"/>
    </row>
    <row r="18" spans="1:35" s="19" customFormat="1" ht="21" customHeight="1" x14ac:dyDescent="0.25">
      <c r="A18" s="17" t="s">
        <v>3</v>
      </c>
      <c r="B18" s="17">
        <v>1481</v>
      </c>
      <c r="C18" s="1" t="s">
        <v>27</v>
      </c>
      <c r="D18" s="2" t="s">
        <v>34</v>
      </c>
      <c r="E18" s="27">
        <f t="shared" ref="E18:F25" si="5">K18</f>
        <v>5350</v>
      </c>
      <c r="F18" s="28">
        <f t="shared" si="5"/>
        <v>3200</v>
      </c>
      <c r="G18" s="25"/>
      <c r="H18" s="1"/>
      <c r="I18" s="1"/>
      <c r="J18" s="20"/>
      <c r="K18" s="48">
        <f t="shared" si="2"/>
        <v>5350</v>
      </c>
      <c r="L18" s="48">
        <f t="shared" si="2"/>
        <v>3200</v>
      </c>
      <c r="M18" s="18"/>
      <c r="N18" s="6">
        <f t="shared" si="3"/>
        <v>5312.3125</v>
      </c>
      <c r="O18" s="6">
        <f t="shared" si="4"/>
        <v>3187.3875000000003</v>
      </c>
      <c r="P18" s="18"/>
      <c r="Q18" s="148">
        <v>2124.9250000000002</v>
      </c>
      <c r="R18" s="137">
        <v>1931.75</v>
      </c>
      <c r="S18" s="137">
        <v>1931.75</v>
      </c>
      <c r="T18" s="128">
        <v>1931.75</v>
      </c>
      <c r="U18" s="128">
        <v>1931.75</v>
      </c>
      <c r="V18" s="118">
        <v>1724.7749999999999</v>
      </c>
      <c r="W18" s="95">
        <v>1379.82</v>
      </c>
      <c r="X18" s="88">
        <v>1499.8</v>
      </c>
      <c r="Y18" s="82">
        <v>1199.8399999999999</v>
      </c>
      <c r="Z18" s="70">
        <v>1199.8399999999999</v>
      </c>
      <c r="AA18" s="70">
        <v>1199.8399999999999</v>
      </c>
      <c r="AB18" s="52">
        <v>999.86249999999995</v>
      </c>
      <c r="AC18" s="52">
        <v>999.86249999999995</v>
      </c>
      <c r="AD18" s="52">
        <v>999.86249999999995</v>
      </c>
      <c r="AE18" s="52">
        <v>999.86249999999995</v>
      </c>
      <c r="AF18" s="52">
        <v>999.86249999999995</v>
      </c>
      <c r="AG18" s="36">
        <v>799.89</v>
      </c>
      <c r="AH18" s="96">
        <f t="shared" si="1"/>
        <v>1.1000000000000001</v>
      </c>
      <c r="AI18" s="33">
        <f>R18*1.1</f>
        <v>2124.9250000000002</v>
      </c>
    </row>
    <row r="19" spans="1:35" s="19" customFormat="1" ht="21" customHeight="1" x14ac:dyDescent="0.25">
      <c r="A19" s="17" t="s">
        <v>3</v>
      </c>
      <c r="B19" s="17">
        <v>1481</v>
      </c>
      <c r="C19" s="1" t="s">
        <v>27</v>
      </c>
      <c r="D19" s="2" t="s">
        <v>13</v>
      </c>
      <c r="E19" s="27">
        <f t="shared" si="5"/>
        <v>5350</v>
      </c>
      <c r="F19" s="143">
        <f t="shared" si="5"/>
        <v>3200</v>
      </c>
      <c r="G19" s="34"/>
      <c r="H19" s="1"/>
      <c r="I19" s="23"/>
      <c r="J19" s="20"/>
      <c r="K19" s="48">
        <f t="shared" si="2"/>
        <v>5350</v>
      </c>
      <c r="L19" s="48">
        <f t="shared" si="2"/>
        <v>3200</v>
      </c>
      <c r="M19" s="18"/>
      <c r="N19" s="6">
        <f t="shared" si="3"/>
        <v>5312.3</v>
      </c>
      <c r="O19" s="6">
        <f t="shared" si="4"/>
        <v>3187.38</v>
      </c>
      <c r="P19" s="18"/>
      <c r="Q19" s="148">
        <v>2124.92</v>
      </c>
      <c r="R19" s="137">
        <v>1931.75</v>
      </c>
      <c r="S19" s="137">
        <v>1931.75</v>
      </c>
      <c r="T19" s="128">
        <v>1931.75</v>
      </c>
      <c r="U19" s="128">
        <v>1931.75</v>
      </c>
      <c r="V19" s="118">
        <v>1724.7749999999999</v>
      </c>
      <c r="W19" s="95">
        <v>1379.82</v>
      </c>
      <c r="X19" s="88">
        <v>1499.8</v>
      </c>
      <c r="Y19" s="82">
        <v>1199.8399999999999</v>
      </c>
      <c r="Z19" s="70">
        <v>1199.8399999999999</v>
      </c>
      <c r="AA19" s="70">
        <v>1199.8399999999999</v>
      </c>
      <c r="AB19" s="52">
        <v>1008.2625</v>
      </c>
      <c r="AC19" s="52">
        <v>1008.2625</v>
      </c>
      <c r="AD19" s="52">
        <v>1008.2625</v>
      </c>
      <c r="AE19" s="52">
        <v>1008.2625</v>
      </c>
      <c r="AF19" s="52">
        <v>1008.2625</v>
      </c>
      <c r="AG19" s="37">
        <v>806.61</v>
      </c>
      <c r="AH19" s="96">
        <f t="shared" si="1"/>
        <v>1.0999974116733533</v>
      </c>
      <c r="AI19" s="33"/>
    </row>
    <row r="20" spans="1:35" ht="21" customHeight="1" x14ac:dyDescent="0.25">
      <c r="A20" s="1" t="s">
        <v>3</v>
      </c>
      <c r="B20" s="17">
        <v>1482</v>
      </c>
      <c r="C20" s="17" t="s">
        <v>28</v>
      </c>
      <c r="D20" s="2" t="s">
        <v>15</v>
      </c>
      <c r="E20" s="27">
        <f t="shared" si="5"/>
        <v>6150</v>
      </c>
      <c r="F20" s="42">
        <f t="shared" si="5"/>
        <v>3700</v>
      </c>
      <c r="G20" s="34"/>
      <c r="I20" s="23"/>
      <c r="J20" s="20"/>
      <c r="K20" s="48">
        <f t="shared" si="2"/>
        <v>6150</v>
      </c>
      <c r="L20" s="48">
        <f t="shared" si="2"/>
        <v>3700</v>
      </c>
      <c r="M20" s="14"/>
      <c r="N20" s="6">
        <f t="shared" si="3"/>
        <v>6150.2</v>
      </c>
      <c r="O20" s="6">
        <f t="shared" si="4"/>
        <v>3690.12</v>
      </c>
      <c r="P20" s="14"/>
      <c r="Q20" s="148">
        <v>2460.08</v>
      </c>
      <c r="R20" s="137">
        <v>2236.44</v>
      </c>
      <c r="S20" s="137">
        <v>2236.44</v>
      </c>
      <c r="T20" s="128">
        <v>2236.44</v>
      </c>
      <c r="U20" s="128">
        <v>2236.44</v>
      </c>
      <c r="V20" s="118">
        <v>1997.9624999999999</v>
      </c>
      <c r="W20" s="95">
        <v>1598.37</v>
      </c>
      <c r="X20" s="88">
        <v>1750</v>
      </c>
      <c r="Y20" s="75">
        <v>1400</v>
      </c>
      <c r="Z20" s="70">
        <v>1389.89</v>
      </c>
      <c r="AA20" s="70">
        <v>1389.89</v>
      </c>
      <c r="AB20" s="52">
        <v>1296.4750000000001</v>
      </c>
      <c r="AC20" s="52">
        <v>1296.4750000000001</v>
      </c>
      <c r="AD20" s="52">
        <v>1296.4750000000001</v>
      </c>
      <c r="AE20" s="52">
        <v>1296.4750000000001</v>
      </c>
      <c r="AF20" s="52">
        <v>1296.4750000000001</v>
      </c>
      <c r="AG20" s="36">
        <v>1037.18</v>
      </c>
      <c r="AH20" s="96">
        <f t="shared" si="1"/>
        <v>1.0999982114431863</v>
      </c>
    </row>
    <row r="21" spans="1:35" ht="21" customHeight="1" x14ac:dyDescent="0.25">
      <c r="A21" s="1" t="s">
        <v>3</v>
      </c>
      <c r="B21" s="17">
        <v>1483</v>
      </c>
      <c r="C21" s="17" t="s">
        <v>29</v>
      </c>
      <c r="D21" s="2" t="s">
        <v>14</v>
      </c>
      <c r="E21" s="27">
        <f t="shared" si="5"/>
        <v>8050</v>
      </c>
      <c r="F21" s="42">
        <f t="shared" si="5"/>
        <v>4850</v>
      </c>
      <c r="G21" s="34"/>
      <c r="I21" s="23"/>
      <c r="J21" s="20"/>
      <c r="K21" s="48">
        <f t="shared" si="2"/>
        <v>8050</v>
      </c>
      <c r="L21" s="48">
        <f t="shared" si="2"/>
        <v>4850</v>
      </c>
      <c r="M21" s="14"/>
      <c r="N21" s="6">
        <f t="shared" si="3"/>
        <v>8005.25</v>
      </c>
      <c r="O21" s="6">
        <f t="shared" si="4"/>
        <v>4803.1499999999996</v>
      </c>
      <c r="P21" s="14"/>
      <c r="Q21" s="148">
        <v>3202.1</v>
      </c>
      <c r="R21" s="137">
        <v>2911</v>
      </c>
      <c r="S21" s="137">
        <v>2911</v>
      </c>
      <c r="T21" s="128">
        <v>2911</v>
      </c>
      <c r="U21" s="128">
        <v>2911</v>
      </c>
      <c r="V21" s="118">
        <v>2597.6625000000004</v>
      </c>
      <c r="W21" s="95">
        <v>2078.13</v>
      </c>
      <c r="X21" s="88">
        <v>2261.25</v>
      </c>
      <c r="Y21" s="75">
        <v>1809</v>
      </c>
      <c r="Z21" s="70">
        <v>1808.07</v>
      </c>
      <c r="AA21" s="70">
        <v>1808.07</v>
      </c>
      <c r="AB21" s="52">
        <v>1506.7250000000001</v>
      </c>
      <c r="AC21" s="52">
        <v>1506.7250000000001</v>
      </c>
      <c r="AD21" s="52">
        <v>1506.7250000000001</v>
      </c>
      <c r="AE21" s="52">
        <v>1506.7250000000001</v>
      </c>
      <c r="AF21" s="52">
        <v>1506.7250000000001</v>
      </c>
      <c r="AG21" s="36">
        <v>1205.3800000000001</v>
      </c>
      <c r="AH21" s="96">
        <f t="shared" si="1"/>
        <v>1.0999999999999999</v>
      </c>
    </row>
    <row r="22" spans="1:35" ht="21" customHeight="1" x14ac:dyDescent="0.25">
      <c r="A22" s="1" t="s">
        <v>3</v>
      </c>
      <c r="B22" s="17">
        <v>1484</v>
      </c>
      <c r="C22" s="17" t="s">
        <v>30</v>
      </c>
      <c r="D22" s="2" t="s">
        <v>7</v>
      </c>
      <c r="E22" s="27">
        <f t="shared" si="5"/>
        <v>8650</v>
      </c>
      <c r="F22" s="42">
        <f t="shared" si="5"/>
        <v>5200</v>
      </c>
      <c r="G22" s="34"/>
      <c r="I22" s="23"/>
      <c r="J22" s="20"/>
      <c r="K22" s="48">
        <f t="shared" si="2"/>
        <v>8650</v>
      </c>
      <c r="L22" s="48">
        <f t="shared" si="2"/>
        <v>5200</v>
      </c>
      <c r="M22" s="14"/>
      <c r="N22" s="6">
        <f t="shared" si="3"/>
        <v>8644.9749999999985</v>
      </c>
      <c r="O22" s="6">
        <f t="shared" si="4"/>
        <v>5186.9849999999997</v>
      </c>
      <c r="P22" s="14"/>
      <c r="Q22" s="148">
        <v>3457.99</v>
      </c>
      <c r="R22" s="137">
        <v>3143.63</v>
      </c>
      <c r="S22" s="137">
        <v>3143.63</v>
      </c>
      <c r="T22" s="128">
        <v>3143.63</v>
      </c>
      <c r="U22" s="128">
        <v>3143.63</v>
      </c>
      <c r="V22" s="118">
        <v>2806.8249999999998</v>
      </c>
      <c r="W22" s="95">
        <v>2245.46</v>
      </c>
      <c r="X22" s="88">
        <v>2450</v>
      </c>
      <c r="Y22" s="75">
        <v>1960</v>
      </c>
      <c r="Z22" s="70">
        <v>1952.57</v>
      </c>
      <c r="AA22" s="70">
        <v>1952.57</v>
      </c>
      <c r="AB22" s="52">
        <v>1627.1375</v>
      </c>
      <c r="AC22" s="52">
        <v>1627.1375</v>
      </c>
      <c r="AD22" s="52">
        <v>1627.1375</v>
      </c>
      <c r="AE22" s="52">
        <v>1627.1375</v>
      </c>
      <c r="AF22" s="52">
        <v>1627.1375</v>
      </c>
      <c r="AG22" s="36">
        <v>1301.71</v>
      </c>
      <c r="AH22" s="96">
        <f t="shared" si="1"/>
        <v>1.099999045689219</v>
      </c>
    </row>
    <row r="23" spans="1:35" ht="21" customHeight="1" x14ac:dyDescent="0.25">
      <c r="A23" s="1" t="s">
        <v>3</v>
      </c>
      <c r="B23" s="17">
        <v>1485</v>
      </c>
      <c r="C23" s="17" t="s">
        <v>31</v>
      </c>
      <c r="D23" s="2" t="s">
        <v>8</v>
      </c>
      <c r="E23" s="27">
        <f t="shared" si="5"/>
        <v>9450</v>
      </c>
      <c r="F23" s="42">
        <f t="shared" si="5"/>
        <v>5700</v>
      </c>
      <c r="G23" s="34"/>
      <c r="I23" s="23"/>
      <c r="J23" s="20"/>
      <c r="K23" s="48">
        <f t="shared" si="2"/>
        <v>9450</v>
      </c>
      <c r="L23" s="48">
        <f t="shared" si="2"/>
        <v>5700</v>
      </c>
      <c r="M23" s="14"/>
      <c r="N23" s="6">
        <f t="shared" si="3"/>
        <v>9427.125</v>
      </c>
      <c r="O23" s="6">
        <f t="shared" si="4"/>
        <v>5656.2749999999996</v>
      </c>
      <c r="P23" s="14"/>
      <c r="Q23" s="148">
        <v>3770.85</v>
      </c>
      <c r="R23" s="137">
        <v>3428.04</v>
      </c>
      <c r="S23" s="137">
        <v>3428.04</v>
      </c>
      <c r="T23" s="128">
        <v>3428.04</v>
      </c>
      <c r="U23" s="128">
        <v>3428.04</v>
      </c>
      <c r="V23" s="118">
        <v>3060.75</v>
      </c>
      <c r="W23" s="95">
        <v>2448.6</v>
      </c>
      <c r="X23" s="88">
        <v>2662.5</v>
      </c>
      <c r="Y23" s="75">
        <v>2130</v>
      </c>
      <c r="Z23" s="70">
        <v>2129.2199999999998</v>
      </c>
      <c r="AA23" s="70">
        <v>2129.2199999999998</v>
      </c>
      <c r="AB23" s="52">
        <v>1774.35</v>
      </c>
      <c r="AC23" s="52">
        <v>1774.35</v>
      </c>
      <c r="AD23" s="52">
        <v>1774.35</v>
      </c>
      <c r="AE23" s="52">
        <v>1774.35</v>
      </c>
      <c r="AF23" s="52">
        <v>1774.35</v>
      </c>
      <c r="AG23" s="36">
        <v>1419.48</v>
      </c>
      <c r="AH23" s="96">
        <f t="shared" si="1"/>
        <v>1.100001750271292</v>
      </c>
    </row>
    <row r="24" spans="1:35" ht="21" customHeight="1" x14ac:dyDescent="0.25">
      <c r="A24" s="1" t="s">
        <v>3</v>
      </c>
      <c r="B24" s="17">
        <v>1486</v>
      </c>
      <c r="C24" s="17" t="s">
        <v>32</v>
      </c>
      <c r="D24" s="2" t="s">
        <v>9</v>
      </c>
      <c r="E24" s="27">
        <f t="shared" si="5"/>
        <v>12050</v>
      </c>
      <c r="F24" s="42">
        <f t="shared" si="5"/>
        <v>7250</v>
      </c>
      <c r="G24" s="34"/>
      <c r="I24" s="23"/>
      <c r="J24" s="20"/>
      <c r="K24" s="48">
        <f t="shared" si="2"/>
        <v>12050</v>
      </c>
      <c r="L24" s="48">
        <f t="shared" si="2"/>
        <v>7250</v>
      </c>
      <c r="M24" s="14"/>
      <c r="N24" s="6">
        <f t="shared" si="3"/>
        <v>12024.075000000001</v>
      </c>
      <c r="O24" s="6">
        <f t="shared" si="4"/>
        <v>7214.4449999999997</v>
      </c>
      <c r="P24" s="14"/>
      <c r="Q24" s="148">
        <v>4809.63</v>
      </c>
      <c r="R24" s="137">
        <v>4372.3900000000003</v>
      </c>
      <c r="S24" s="137">
        <v>4372.3900000000003</v>
      </c>
      <c r="T24" s="128">
        <v>4372.3900000000003</v>
      </c>
      <c r="U24" s="128">
        <v>4372.3900000000003</v>
      </c>
      <c r="V24" s="118">
        <v>3903.9249999999997</v>
      </c>
      <c r="W24" s="95">
        <v>3123.14</v>
      </c>
      <c r="X24" s="88">
        <v>3394.7125000000001</v>
      </c>
      <c r="Y24" s="82">
        <v>2715.77</v>
      </c>
      <c r="Z24" s="70">
        <v>2715.77</v>
      </c>
      <c r="AA24" s="70">
        <v>2715.77</v>
      </c>
      <c r="AB24" s="52">
        <v>2263.125</v>
      </c>
      <c r="AC24" s="52">
        <v>2263.125</v>
      </c>
      <c r="AD24" s="52">
        <v>2263.125</v>
      </c>
      <c r="AE24" s="52">
        <v>2263.125</v>
      </c>
      <c r="AF24" s="52">
        <v>2263.125</v>
      </c>
      <c r="AG24" s="36">
        <v>1810.5</v>
      </c>
      <c r="AH24" s="96">
        <f t="shared" si="1"/>
        <v>1.1000002287078692</v>
      </c>
    </row>
    <row r="25" spans="1:35" ht="21" customHeight="1" x14ac:dyDescent="0.25">
      <c r="A25" s="1" t="s">
        <v>3</v>
      </c>
      <c r="B25" s="17">
        <v>1487</v>
      </c>
      <c r="C25" s="17" t="s">
        <v>33</v>
      </c>
      <c r="D25" s="2" t="s">
        <v>10</v>
      </c>
      <c r="E25" s="27">
        <f t="shared" si="5"/>
        <v>15800</v>
      </c>
      <c r="F25" s="42">
        <f t="shared" si="5"/>
        <v>9500</v>
      </c>
      <c r="G25" s="133"/>
      <c r="H25" s="22"/>
      <c r="I25" s="29"/>
      <c r="J25" s="20"/>
      <c r="K25" s="48">
        <f t="shared" si="2"/>
        <v>15800</v>
      </c>
      <c r="L25" s="48">
        <f t="shared" si="2"/>
        <v>9500</v>
      </c>
      <c r="M25" s="14"/>
      <c r="N25" s="6">
        <f t="shared" si="3"/>
        <v>15794.05</v>
      </c>
      <c r="O25" s="6">
        <f t="shared" si="4"/>
        <v>9476.43</v>
      </c>
      <c r="P25" s="14"/>
      <c r="Q25" s="148">
        <v>6317.62</v>
      </c>
      <c r="R25" s="137">
        <v>4578.5018999999993</v>
      </c>
      <c r="S25" s="137">
        <v>4578.5018999999993</v>
      </c>
      <c r="T25" s="128">
        <v>4578.5018999999993</v>
      </c>
      <c r="U25" s="128">
        <v>4578.5018999999993</v>
      </c>
      <c r="V25" s="118">
        <v>4087.948124999999</v>
      </c>
      <c r="W25" s="93">
        <v>3270.3584999999994</v>
      </c>
      <c r="X25" s="88">
        <v>3554.7374999999993</v>
      </c>
      <c r="Y25" s="82">
        <v>2843.7899999999995</v>
      </c>
      <c r="Z25" s="70">
        <v>2843.7899999999995</v>
      </c>
      <c r="AA25" s="70">
        <v>2843.7899999999995</v>
      </c>
      <c r="AB25" s="52">
        <v>2369.8249999999998</v>
      </c>
      <c r="AC25" s="52">
        <v>2369.8249999999998</v>
      </c>
      <c r="AD25" s="52">
        <v>2369.8249999999998</v>
      </c>
      <c r="AE25" s="52">
        <v>2369.8249999999998</v>
      </c>
      <c r="AF25" s="52">
        <v>2369.8249999999998</v>
      </c>
      <c r="AG25" s="15">
        <v>1895.86</v>
      </c>
      <c r="AH25" s="96">
        <f t="shared" si="1"/>
        <v>1.3798443547659118</v>
      </c>
    </row>
    <row r="26" spans="1:35" ht="3.95" customHeight="1" x14ac:dyDescent="0.25">
      <c r="B26" s="17"/>
      <c r="D26" s="30"/>
      <c r="E26" s="31"/>
      <c r="F26" s="32"/>
      <c r="G26" s="25"/>
      <c r="K26" s="48"/>
      <c r="L26" s="48"/>
      <c r="M26" s="14"/>
      <c r="N26" s="6"/>
      <c r="O26" s="6"/>
      <c r="P26" s="14"/>
      <c r="Q26" s="148"/>
      <c r="R26" s="137"/>
      <c r="S26" s="137"/>
      <c r="T26" s="128"/>
      <c r="U26" s="128"/>
      <c r="V26" s="118"/>
      <c r="W26" s="93"/>
      <c r="X26" s="88"/>
      <c r="Y26" s="82"/>
      <c r="Z26" s="70"/>
      <c r="AA26" s="70"/>
      <c r="AB26" s="52"/>
      <c r="AC26" s="52"/>
      <c r="AD26" s="52"/>
      <c r="AE26" s="52"/>
      <c r="AF26" s="52"/>
      <c r="AG26" s="16"/>
      <c r="AH26" s="96"/>
    </row>
    <row r="27" spans="1:35" ht="21" customHeight="1" x14ac:dyDescent="0.25">
      <c r="B27" s="17"/>
      <c r="D27" s="30"/>
      <c r="E27" s="31"/>
      <c r="F27" s="32"/>
      <c r="G27" s="43" t="s">
        <v>11</v>
      </c>
      <c r="H27" s="41"/>
      <c r="I27" s="40"/>
      <c r="J27" s="8"/>
      <c r="K27" s="48"/>
      <c r="L27" s="48"/>
      <c r="M27" s="1"/>
      <c r="N27" s="6"/>
      <c r="O27" s="6"/>
      <c r="P27" s="1"/>
      <c r="Q27" s="148"/>
      <c r="R27" s="126"/>
      <c r="S27" s="126"/>
      <c r="T27" s="126"/>
      <c r="U27" s="126"/>
      <c r="V27" s="104"/>
      <c r="W27" s="104"/>
      <c r="X27" s="103"/>
      <c r="Y27" s="82"/>
      <c r="Z27" s="70"/>
      <c r="AA27" s="70"/>
      <c r="AB27" s="52"/>
      <c r="AC27" s="52"/>
      <c r="AD27" s="52"/>
      <c r="AE27" s="52"/>
      <c r="AF27" s="52"/>
      <c r="AG27" s="16"/>
      <c r="AH27" s="96"/>
    </row>
    <row r="28" spans="1:35" s="19" customFormat="1" ht="21" customHeight="1" x14ac:dyDescent="0.25">
      <c r="A28" s="17" t="s">
        <v>3</v>
      </c>
      <c r="B28" s="17">
        <v>1448</v>
      </c>
      <c r="C28" s="1" t="s">
        <v>19</v>
      </c>
      <c r="D28" s="2" t="s">
        <v>38</v>
      </c>
      <c r="E28" s="27">
        <f t="shared" ref="E28:F31" si="6">K28</f>
        <v>3100</v>
      </c>
      <c r="F28" s="28">
        <f t="shared" si="6"/>
        <v>1850</v>
      </c>
      <c r="G28" s="25"/>
      <c r="H28" s="13"/>
      <c r="I28" s="1"/>
      <c r="J28" s="20"/>
      <c r="K28" s="48">
        <f t="shared" si="2"/>
        <v>3100</v>
      </c>
      <c r="L28" s="48">
        <f t="shared" si="2"/>
        <v>1850</v>
      </c>
      <c r="M28" s="18"/>
      <c r="N28" s="6">
        <f t="shared" si="3"/>
        <v>3062.4749999999999</v>
      </c>
      <c r="O28" s="6">
        <f t="shared" si="4"/>
        <v>1837.4850000000001</v>
      </c>
      <c r="P28" s="18"/>
      <c r="Q28" s="148">
        <v>1224.99</v>
      </c>
      <c r="R28" s="137">
        <v>1113.6199999999999</v>
      </c>
      <c r="S28" s="137">
        <v>1113.6199999999999</v>
      </c>
      <c r="T28" s="128">
        <v>1113.6199999999999</v>
      </c>
      <c r="U28" s="128">
        <v>1113.6199999999999</v>
      </c>
      <c r="V28" s="118">
        <v>994.30000000000007</v>
      </c>
      <c r="W28" s="95">
        <v>795.44</v>
      </c>
      <c r="X28" s="88">
        <v>864.61875000000009</v>
      </c>
      <c r="Y28" s="82">
        <v>691.69500000000005</v>
      </c>
      <c r="Z28" s="70">
        <v>691.69500000000005</v>
      </c>
      <c r="AA28" s="70">
        <v>691.69500000000005</v>
      </c>
      <c r="AB28" s="52">
        <v>576.41250000000002</v>
      </c>
      <c r="AC28" s="52">
        <v>576.41250000000002</v>
      </c>
      <c r="AD28" s="52">
        <v>576.41250000000002</v>
      </c>
      <c r="AE28" s="52">
        <v>576.41250000000002</v>
      </c>
      <c r="AF28" s="52">
        <v>576.41250000000002</v>
      </c>
      <c r="AG28" s="36">
        <v>461.13</v>
      </c>
      <c r="AH28" s="96">
        <f t="shared" si="1"/>
        <v>1.1000071837790271</v>
      </c>
      <c r="AI28" s="33"/>
    </row>
    <row r="29" spans="1:35" ht="21" customHeight="1" x14ac:dyDescent="0.25">
      <c r="A29" s="1" t="s">
        <v>3</v>
      </c>
      <c r="B29" s="1">
        <v>1449</v>
      </c>
      <c r="C29" s="1" t="s">
        <v>20</v>
      </c>
      <c r="D29" s="2" t="s">
        <v>39</v>
      </c>
      <c r="E29" s="27">
        <f t="shared" si="6"/>
        <v>4500</v>
      </c>
      <c r="F29" s="143">
        <f t="shared" si="6"/>
        <v>2700</v>
      </c>
      <c r="G29" s="34"/>
      <c r="H29" s="13"/>
      <c r="I29" s="23"/>
      <c r="J29" s="20"/>
      <c r="K29" s="48">
        <f t="shared" si="2"/>
        <v>4500</v>
      </c>
      <c r="L29" s="48">
        <f t="shared" si="2"/>
        <v>2700</v>
      </c>
      <c r="M29" s="14"/>
      <c r="N29" s="6">
        <f t="shared" si="3"/>
        <v>4462.3999999999996</v>
      </c>
      <c r="O29" s="6">
        <f t="shared" si="4"/>
        <v>2677.44</v>
      </c>
      <c r="P29" s="14"/>
      <c r="Q29" s="148">
        <v>1784.96</v>
      </c>
      <c r="R29" s="137">
        <v>1622.69</v>
      </c>
      <c r="S29" s="137">
        <v>1622.69</v>
      </c>
      <c r="T29" s="128">
        <v>1622.69</v>
      </c>
      <c r="U29" s="128">
        <v>1622.69</v>
      </c>
      <c r="V29" s="118">
        <v>1448.8374999999999</v>
      </c>
      <c r="W29" s="95">
        <v>1159.07</v>
      </c>
      <c r="X29" s="88">
        <v>1259.8499999999999</v>
      </c>
      <c r="Y29" s="82">
        <v>1007.8799999999999</v>
      </c>
      <c r="Z29" s="70">
        <v>1007.8799999999999</v>
      </c>
      <c r="AA29" s="70">
        <v>1007.8799999999999</v>
      </c>
      <c r="AB29" s="52">
        <v>839.9</v>
      </c>
      <c r="AC29" s="52">
        <v>839.9</v>
      </c>
      <c r="AD29" s="52">
        <v>839.9</v>
      </c>
      <c r="AE29" s="52">
        <v>839.9</v>
      </c>
      <c r="AF29" s="52">
        <v>839.9</v>
      </c>
      <c r="AG29" s="36">
        <v>671.92</v>
      </c>
      <c r="AH29" s="96">
        <f t="shared" si="1"/>
        <v>1.1000006162606535</v>
      </c>
    </row>
    <row r="30" spans="1:35" ht="21" customHeight="1" x14ac:dyDescent="0.25">
      <c r="A30" s="1" t="s">
        <v>3</v>
      </c>
      <c r="B30" s="1">
        <v>1450</v>
      </c>
      <c r="C30" s="1" t="s">
        <v>21</v>
      </c>
      <c r="D30" s="2" t="s">
        <v>36</v>
      </c>
      <c r="E30" s="27">
        <f t="shared" si="6"/>
        <v>5000</v>
      </c>
      <c r="F30" s="42">
        <f t="shared" si="6"/>
        <v>3000</v>
      </c>
      <c r="G30" s="34"/>
      <c r="H30" s="13"/>
      <c r="I30" s="23"/>
      <c r="J30" s="20"/>
      <c r="K30" s="48">
        <f t="shared" si="2"/>
        <v>5000</v>
      </c>
      <c r="L30" s="48">
        <f t="shared" si="2"/>
        <v>3000</v>
      </c>
      <c r="M30" s="14"/>
      <c r="N30" s="6">
        <f t="shared" si="3"/>
        <v>4971.1000000000004</v>
      </c>
      <c r="O30" s="6">
        <f t="shared" si="4"/>
        <v>2982.66</v>
      </c>
      <c r="P30" s="14"/>
      <c r="Q30" s="148">
        <v>1988.44</v>
      </c>
      <c r="R30" s="137">
        <v>1807.67</v>
      </c>
      <c r="S30" s="137">
        <v>1807.67</v>
      </c>
      <c r="T30" s="128">
        <v>1807.67</v>
      </c>
      <c r="U30" s="128">
        <v>1807.67</v>
      </c>
      <c r="V30" s="118">
        <v>1614</v>
      </c>
      <c r="W30" s="95">
        <v>1291.2</v>
      </c>
      <c r="X30" s="88">
        <v>1403.4937499999999</v>
      </c>
      <c r="Y30" s="82">
        <v>1122.7949999999998</v>
      </c>
      <c r="Z30" s="70">
        <v>1122.7949999999998</v>
      </c>
      <c r="AA30" s="70">
        <v>1122.7949999999998</v>
      </c>
      <c r="AB30" s="52">
        <v>935.66249999999991</v>
      </c>
      <c r="AC30" s="52">
        <v>935.66249999999991</v>
      </c>
      <c r="AD30" s="52">
        <v>935.66249999999991</v>
      </c>
      <c r="AE30" s="52">
        <v>935.66249999999991</v>
      </c>
      <c r="AF30" s="52">
        <v>935.66249999999991</v>
      </c>
      <c r="AG30" s="36">
        <v>748.53</v>
      </c>
      <c r="AH30" s="96">
        <f t="shared" si="1"/>
        <v>1.1000016595949482</v>
      </c>
    </row>
    <row r="31" spans="1:35" ht="21" customHeight="1" x14ac:dyDescent="0.25">
      <c r="A31" s="1" t="s">
        <v>3</v>
      </c>
      <c r="B31" s="1">
        <v>1451</v>
      </c>
      <c r="C31" s="1" t="s">
        <v>22</v>
      </c>
      <c r="D31" s="2" t="s">
        <v>37</v>
      </c>
      <c r="E31" s="27">
        <f t="shared" si="6"/>
        <v>5750</v>
      </c>
      <c r="F31" s="42">
        <f t="shared" si="6"/>
        <v>3450</v>
      </c>
      <c r="G31" s="133"/>
      <c r="H31" s="134"/>
      <c r="I31" s="29"/>
      <c r="J31" s="20"/>
      <c r="K31" s="48">
        <f t="shared" si="2"/>
        <v>5750</v>
      </c>
      <c r="L31" s="48">
        <f t="shared" si="2"/>
        <v>3450</v>
      </c>
      <c r="M31" s="14"/>
      <c r="N31" s="6">
        <f t="shared" si="3"/>
        <v>5703.35</v>
      </c>
      <c r="O31" s="6">
        <f t="shared" si="4"/>
        <v>3422.01</v>
      </c>
      <c r="P31" s="14"/>
      <c r="Q31" s="148">
        <v>2281.34</v>
      </c>
      <c r="R31" s="137">
        <v>2073.94</v>
      </c>
      <c r="S31" s="137">
        <v>2073.94</v>
      </c>
      <c r="T31" s="128">
        <v>2073.94</v>
      </c>
      <c r="U31" s="128">
        <v>2073.94</v>
      </c>
      <c r="V31" s="118">
        <v>1851.7250000000001</v>
      </c>
      <c r="W31" s="95">
        <v>1481.38</v>
      </c>
      <c r="X31" s="88">
        <v>1610.1750000000002</v>
      </c>
      <c r="Y31" s="82">
        <v>1288.1400000000001</v>
      </c>
      <c r="Z31" s="70">
        <v>1288.1400000000001</v>
      </c>
      <c r="AA31" s="70">
        <v>1288.1400000000001</v>
      </c>
      <c r="AB31" s="52">
        <v>1073.45</v>
      </c>
      <c r="AC31" s="52">
        <v>1073.45</v>
      </c>
      <c r="AD31" s="52">
        <v>1073.45</v>
      </c>
      <c r="AE31" s="52">
        <v>1073.45</v>
      </c>
      <c r="AF31" s="52">
        <v>1073.45</v>
      </c>
      <c r="AG31" s="36">
        <v>858.76</v>
      </c>
      <c r="AH31" s="96">
        <f t="shared" si="1"/>
        <v>1.1000028930441574</v>
      </c>
    </row>
    <row r="32" spans="1:35" ht="3.95" customHeight="1" x14ac:dyDescent="0.25">
      <c r="D32" s="30"/>
      <c r="E32" s="31"/>
      <c r="F32" s="32"/>
      <c r="G32" s="25"/>
      <c r="H32" s="13"/>
      <c r="K32" s="48"/>
      <c r="L32" s="48"/>
      <c r="M32" s="14"/>
      <c r="N32" s="6"/>
      <c r="O32" s="6"/>
      <c r="P32" s="14"/>
      <c r="Q32" s="148"/>
      <c r="R32" s="137"/>
      <c r="S32" s="137"/>
      <c r="T32" s="128"/>
      <c r="U32" s="128"/>
      <c r="V32" s="118"/>
      <c r="W32" s="95"/>
      <c r="X32" s="88"/>
      <c r="Y32" s="82"/>
      <c r="Z32" s="70"/>
      <c r="AA32" s="70"/>
      <c r="AB32" s="52"/>
      <c r="AC32" s="52"/>
      <c r="AD32" s="52"/>
      <c r="AE32" s="52"/>
      <c r="AF32" s="52"/>
      <c r="AG32" s="36"/>
      <c r="AH32" s="96"/>
    </row>
    <row r="33" spans="1:35" ht="21" customHeight="1" x14ac:dyDescent="0.25">
      <c r="D33" s="30"/>
      <c r="E33" s="31"/>
      <c r="F33" s="32"/>
      <c r="G33" s="43" t="s">
        <v>45</v>
      </c>
      <c r="H33" s="39"/>
      <c r="I33" s="40"/>
      <c r="J33" s="8"/>
      <c r="K33" s="48"/>
      <c r="L33" s="48"/>
      <c r="M33" s="1"/>
      <c r="N33" s="6"/>
      <c r="O33" s="6"/>
      <c r="P33" s="1"/>
      <c r="Q33" s="148"/>
      <c r="R33" s="126"/>
      <c r="S33" s="126"/>
      <c r="T33" s="126"/>
      <c r="U33" s="126"/>
      <c r="V33" s="104"/>
      <c r="W33" s="102"/>
      <c r="X33" s="103"/>
      <c r="Y33" s="82"/>
      <c r="Z33" s="70"/>
      <c r="AA33" s="70"/>
      <c r="AB33" s="52"/>
      <c r="AC33" s="52"/>
      <c r="AD33" s="52"/>
      <c r="AE33" s="52"/>
      <c r="AF33" s="52"/>
      <c r="AG33" s="36"/>
      <c r="AH33" s="96"/>
    </row>
    <row r="34" spans="1:35" ht="21" customHeight="1" x14ac:dyDescent="0.25">
      <c r="A34" s="1" t="s">
        <v>16</v>
      </c>
      <c r="C34" s="1" t="s">
        <v>17</v>
      </c>
      <c r="D34" s="2" t="s">
        <v>52</v>
      </c>
      <c r="E34" s="27">
        <f t="shared" ref="E34:F39" si="7">K34</f>
        <v>5950</v>
      </c>
      <c r="F34" s="28">
        <f t="shared" si="7"/>
        <v>3600</v>
      </c>
      <c r="G34" s="25"/>
      <c r="K34" s="48">
        <f t="shared" si="2"/>
        <v>5950</v>
      </c>
      <c r="L34" s="48">
        <f t="shared" si="2"/>
        <v>3600</v>
      </c>
      <c r="M34" s="14"/>
      <c r="N34" s="6">
        <f t="shared" si="3"/>
        <v>5925.2250000000004</v>
      </c>
      <c r="O34" s="6">
        <f t="shared" si="4"/>
        <v>3555.1350000000002</v>
      </c>
      <c r="P34" s="14"/>
      <c r="Q34" s="148">
        <v>2370.09</v>
      </c>
      <c r="R34" s="137">
        <v>2154.63</v>
      </c>
      <c r="S34" s="137">
        <v>2154.63</v>
      </c>
      <c r="T34" s="128">
        <v>2154.63</v>
      </c>
      <c r="U34" s="128">
        <v>2154.63</v>
      </c>
      <c r="V34" s="118">
        <v>1923.7750000000001</v>
      </c>
      <c r="W34" s="95">
        <v>1539.02</v>
      </c>
      <c r="X34" s="88">
        <v>2002.5</v>
      </c>
      <c r="Y34" s="82">
        <v>1602</v>
      </c>
      <c r="Z34" s="70">
        <v>1602</v>
      </c>
      <c r="AA34" s="70"/>
      <c r="AB34" s="52">
        <v>1335</v>
      </c>
      <c r="AC34" s="52">
        <v>1335</v>
      </c>
      <c r="AD34" s="52">
        <v>1335</v>
      </c>
      <c r="AE34" s="52">
        <v>1335</v>
      </c>
      <c r="AF34" s="52">
        <v>1335</v>
      </c>
      <c r="AG34" s="35">
        <v>1068</v>
      </c>
      <c r="AH34" s="96">
        <f t="shared" si="1"/>
        <v>1.0999986076495734</v>
      </c>
    </row>
    <row r="35" spans="1:35" ht="21" customHeight="1" x14ac:dyDescent="0.25">
      <c r="C35" s="1" t="s">
        <v>18</v>
      </c>
      <c r="D35" s="2" t="s">
        <v>53</v>
      </c>
      <c r="E35" s="27">
        <f t="shared" si="7"/>
        <v>6700</v>
      </c>
      <c r="F35" s="143">
        <f t="shared" si="7"/>
        <v>4000</v>
      </c>
      <c r="G35" s="34"/>
      <c r="I35" s="23"/>
      <c r="K35" s="48">
        <f t="shared" si="2"/>
        <v>6700</v>
      </c>
      <c r="L35" s="48">
        <f t="shared" si="2"/>
        <v>4000</v>
      </c>
      <c r="M35" s="14"/>
      <c r="N35" s="6">
        <f t="shared" si="3"/>
        <v>6659.5749999999998</v>
      </c>
      <c r="O35" s="6">
        <f t="shared" si="4"/>
        <v>3995.7449999999999</v>
      </c>
      <c r="P35" s="14"/>
      <c r="Q35" s="148">
        <v>2663.83</v>
      </c>
      <c r="R35" s="137">
        <v>2421.66</v>
      </c>
      <c r="S35" s="137">
        <v>2421.66</v>
      </c>
      <c r="T35" s="128">
        <v>2421.66</v>
      </c>
      <c r="U35" s="128">
        <v>2421.66</v>
      </c>
      <c r="V35" s="118">
        <v>2162.1999999999998</v>
      </c>
      <c r="W35" s="95">
        <v>1729.76</v>
      </c>
      <c r="X35" s="88">
        <v>2587.5</v>
      </c>
      <c r="Y35" s="82">
        <v>2070</v>
      </c>
      <c r="Z35" s="70">
        <v>2070</v>
      </c>
      <c r="AA35" s="70"/>
      <c r="AB35" s="52">
        <v>1725</v>
      </c>
      <c r="AC35" s="52">
        <v>1725</v>
      </c>
      <c r="AD35" s="52">
        <v>1725</v>
      </c>
      <c r="AE35" s="52">
        <v>1725</v>
      </c>
      <c r="AF35" s="52">
        <v>1725</v>
      </c>
      <c r="AG35" s="35">
        <v>1380</v>
      </c>
      <c r="AH35" s="96">
        <f t="shared" si="1"/>
        <v>1.1000016517595368</v>
      </c>
    </row>
    <row r="36" spans="1:35" ht="21" customHeight="1" x14ac:dyDescent="0.25">
      <c r="C36" s="1" t="s">
        <v>18</v>
      </c>
      <c r="D36" s="2" t="s">
        <v>54</v>
      </c>
      <c r="E36" s="27">
        <f t="shared" si="7"/>
        <v>9650</v>
      </c>
      <c r="F36" s="42">
        <f t="shared" si="7"/>
        <v>5800</v>
      </c>
      <c r="G36" s="34"/>
      <c r="I36" s="23"/>
      <c r="K36" s="48">
        <f t="shared" si="2"/>
        <v>9650</v>
      </c>
      <c r="L36" s="48">
        <f t="shared" si="2"/>
        <v>5800</v>
      </c>
      <c r="M36" s="14"/>
      <c r="N36" s="6">
        <f t="shared" si="3"/>
        <v>9612.5499999999993</v>
      </c>
      <c r="O36" s="6">
        <f t="shared" si="4"/>
        <v>5767.53</v>
      </c>
      <c r="P36" s="14"/>
      <c r="Q36" s="148">
        <v>3845.02</v>
      </c>
      <c r="R36" s="137">
        <v>3495.48</v>
      </c>
      <c r="S36" s="137">
        <v>3495.48</v>
      </c>
      <c r="T36" s="128">
        <v>3495.48</v>
      </c>
      <c r="U36" s="128">
        <v>3495.48</v>
      </c>
      <c r="V36" s="118">
        <v>3120.9750000000004</v>
      </c>
      <c r="W36" s="95">
        <v>2496.7800000000002</v>
      </c>
      <c r="X36" s="88">
        <v>2587.5</v>
      </c>
      <c r="Y36" s="82">
        <v>2070</v>
      </c>
      <c r="Z36" s="70">
        <v>2070</v>
      </c>
      <c r="AA36" s="70"/>
      <c r="AB36" s="52">
        <v>1725</v>
      </c>
      <c r="AC36" s="52">
        <v>1725</v>
      </c>
      <c r="AD36" s="52">
        <v>1725</v>
      </c>
      <c r="AE36" s="52">
        <v>1725</v>
      </c>
      <c r="AF36" s="52">
        <v>1725</v>
      </c>
      <c r="AG36" s="35">
        <v>1380</v>
      </c>
      <c r="AH36" s="96">
        <f t="shared" si="1"/>
        <v>1.0999977113300605</v>
      </c>
    </row>
    <row r="37" spans="1:35" ht="21" customHeight="1" x14ac:dyDescent="0.25">
      <c r="C37" s="1" t="s">
        <v>18</v>
      </c>
      <c r="D37" s="2" t="s">
        <v>55</v>
      </c>
      <c r="E37" s="27">
        <f t="shared" si="7"/>
        <v>10400</v>
      </c>
      <c r="F37" s="42">
        <f t="shared" si="7"/>
        <v>6250</v>
      </c>
      <c r="G37" s="34"/>
      <c r="I37" s="23"/>
      <c r="K37" s="48">
        <f t="shared" si="2"/>
        <v>10400</v>
      </c>
      <c r="L37" s="48">
        <f t="shared" si="2"/>
        <v>6250</v>
      </c>
      <c r="M37" s="14"/>
      <c r="N37" s="6">
        <f t="shared" si="3"/>
        <v>10388.5</v>
      </c>
      <c r="O37" s="6">
        <f t="shared" si="4"/>
        <v>6233.0999999999995</v>
      </c>
      <c r="P37" s="14"/>
      <c r="Q37" s="148">
        <v>4155.3999999999996</v>
      </c>
      <c r="R37" s="137">
        <v>3777.64</v>
      </c>
      <c r="S37" s="137">
        <v>3777.64</v>
      </c>
      <c r="T37" s="128">
        <v>3777.64</v>
      </c>
      <c r="U37" s="128">
        <v>3777.64</v>
      </c>
      <c r="V37" s="118">
        <v>3502.2624999999998</v>
      </c>
      <c r="W37" s="95">
        <v>2801.81</v>
      </c>
      <c r="X37" s="88">
        <v>2587.5</v>
      </c>
      <c r="Y37" s="82">
        <v>2070</v>
      </c>
      <c r="Z37" s="70">
        <v>2070</v>
      </c>
      <c r="AA37" s="70"/>
      <c r="AB37" s="52">
        <v>1725</v>
      </c>
      <c r="AC37" s="52">
        <v>1725</v>
      </c>
      <c r="AD37" s="52">
        <v>1725</v>
      </c>
      <c r="AE37" s="52">
        <v>1725</v>
      </c>
      <c r="AF37" s="52">
        <v>1725</v>
      </c>
      <c r="AG37" s="35">
        <v>1380</v>
      </c>
      <c r="AH37" s="96">
        <f t="shared" si="1"/>
        <v>1.0999989411378532</v>
      </c>
    </row>
    <row r="38" spans="1:35" ht="21" customHeight="1" x14ac:dyDescent="0.25">
      <c r="C38" s="1" t="s">
        <v>18</v>
      </c>
      <c r="D38" s="2" t="s">
        <v>40</v>
      </c>
      <c r="E38" s="27">
        <f t="shared" si="7"/>
        <v>26850</v>
      </c>
      <c r="F38" s="42">
        <f t="shared" si="7"/>
        <v>16150</v>
      </c>
      <c r="G38" s="34"/>
      <c r="I38" s="23"/>
      <c r="K38" s="48">
        <f t="shared" si="2"/>
        <v>26850</v>
      </c>
      <c r="L38" s="48">
        <f t="shared" si="2"/>
        <v>16150</v>
      </c>
      <c r="M38" s="14"/>
      <c r="N38" s="6">
        <f t="shared" si="3"/>
        <v>26848.717500000002</v>
      </c>
      <c r="O38" s="6">
        <f t="shared" si="4"/>
        <v>16109.230500000001</v>
      </c>
      <c r="P38" s="14"/>
      <c r="Q38" s="149">
        <v>10739.487000000001</v>
      </c>
      <c r="R38" s="137">
        <v>9763.17</v>
      </c>
      <c r="S38" s="137">
        <v>9763.17</v>
      </c>
      <c r="T38" s="128">
        <v>9763.17</v>
      </c>
      <c r="U38" s="128">
        <v>9763.17</v>
      </c>
      <c r="V38" s="118">
        <v>8717.1124999999993</v>
      </c>
      <c r="W38" s="95">
        <v>6973.69</v>
      </c>
      <c r="X38" s="88">
        <v>2587.5</v>
      </c>
      <c r="Y38" s="82">
        <v>2070</v>
      </c>
      <c r="Z38" s="70">
        <v>2070</v>
      </c>
      <c r="AA38" s="70"/>
      <c r="AB38" s="52">
        <v>1725</v>
      </c>
      <c r="AC38" s="52">
        <v>1725</v>
      </c>
      <c r="AD38" s="52">
        <v>1725</v>
      </c>
      <c r="AE38" s="52">
        <v>1725</v>
      </c>
      <c r="AF38" s="52">
        <v>1725</v>
      </c>
      <c r="AG38" s="35">
        <v>1380</v>
      </c>
      <c r="AH38" s="96">
        <f t="shared" si="1"/>
        <v>1.1000000000000001</v>
      </c>
      <c r="AI38" s="33">
        <f>1.1*R38</f>
        <v>10739.487000000001</v>
      </c>
    </row>
    <row r="39" spans="1:35" ht="21" customHeight="1" x14ac:dyDescent="0.25">
      <c r="C39" s="1" t="s">
        <v>18</v>
      </c>
      <c r="D39" s="2" t="s">
        <v>41</v>
      </c>
      <c r="E39" s="27">
        <f t="shared" si="7"/>
        <v>26850</v>
      </c>
      <c r="F39" s="42">
        <f t="shared" si="7"/>
        <v>16150</v>
      </c>
      <c r="G39" s="133"/>
      <c r="H39" s="22"/>
      <c r="I39" s="29"/>
      <c r="K39" s="48">
        <f t="shared" si="2"/>
        <v>26850</v>
      </c>
      <c r="L39" s="48">
        <f t="shared" si="2"/>
        <v>16150</v>
      </c>
      <c r="M39" s="14"/>
      <c r="N39" s="6">
        <f t="shared" si="3"/>
        <v>26848.717500000002</v>
      </c>
      <c r="O39" s="6">
        <f t="shared" si="4"/>
        <v>16109.230500000001</v>
      </c>
      <c r="P39" s="14"/>
      <c r="Q39" s="149">
        <v>10739.487000000001</v>
      </c>
      <c r="R39" s="137">
        <v>9763.17</v>
      </c>
      <c r="S39" s="137">
        <v>9763.17</v>
      </c>
      <c r="T39" s="128">
        <v>9763.17</v>
      </c>
      <c r="U39" s="128">
        <v>9763.17</v>
      </c>
      <c r="V39" s="118">
        <v>8717.1124999999993</v>
      </c>
      <c r="W39" s="95">
        <v>6973.69</v>
      </c>
      <c r="X39" s="88">
        <v>2587.5</v>
      </c>
      <c r="Y39" s="82">
        <v>2070</v>
      </c>
      <c r="Z39" s="70">
        <v>2070</v>
      </c>
      <c r="AA39" s="70"/>
      <c r="AB39" s="52">
        <v>1725</v>
      </c>
      <c r="AC39" s="52">
        <v>1725</v>
      </c>
      <c r="AD39" s="52">
        <v>1725</v>
      </c>
      <c r="AE39" s="52">
        <v>1725</v>
      </c>
      <c r="AF39" s="52">
        <v>1725</v>
      </c>
      <c r="AG39" s="35">
        <v>1380</v>
      </c>
      <c r="AH39" s="96">
        <f t="shared" si="1"/>
        <v>1.1000000000000001</v>
      </c>
    </row>
    <row r="40" spans="1:35" ht="3.95" customHeight="1" x14ac:dyDescent="0.25">
      <c r="D40" s="30"/>
      <c r="E40" s="31"/>
      <c r="F40" s="32"/>
      <c r="J40" s="8"/>
      <c r="K40" s="48"/>
      <c r="L40" s="48"/>
      <c r="M40" s="1"/>
      <c r="N40" s="6"/>
      <c r="O40" s="6"/>
      <c r="P40" s="1"/>
      <c r="Q40" s="148"/>
      <c r="R40" s="126"/>
      <c r="S40" s="126"/>
      <c r="T40" s="125"/>
      <c r="U40" s="125"/>
      <c r="V40" s="105"/>
      <c r="W40" s="105"/>
      <c r="X40" s="103"/>
      <c r="Y40" s="82"/>
      <c r="Z40" s="52"/>
      <c r="AA40" s="52"/>
      <c r="AB40" s="52"/>
      <c r="AC40" s="52"/>
      <c r="AD40" s="52"/>
      <c r="AE40" s="52"/>
      <c r="AF40" s="52"/>
      <c r="AG40" s="44"/>
      <c r="AH40" s="96"/>
    </row>
    <row r="41" spans="1:35" ht="21" customHeight="1" x14ac:dyDescent="0.25">
      <c r="D41" s="30"/>
      <c r="E41" s="31"/>
      <c r="F41" s="32"/>
      <c r="G41" s="43" t="s">
        <v>58</v>
      </c>
      <c r="H41" s="39"/>
      <c r="I41" s="40"/>
      <c r="J41" s="8"/>
      <c r="K41" s="48"/>
      <c r="L41" s="48"/>
      <c r="M41" s="1"/>
      <c r="N41" s="6"/>
      <c r="O41" s="6"/>
      <c r="P41" s="1"/>
      <c r="Q41" s="148"/>
      <c r="R41" s="126"/>
      <c r="S41" s="126"/>
      <c r="T41" s="126"/>
      <c r="U41" s="126"/>
      <c r="V41" s="104"/>
      <c r="W41" s="102"/>
      <c r="X41" s="103"/>
      <c r="Y41" s="82"/>
      <c r="Z41" s="70"/>
      <c r="AA41" s="70"/>
      <c r="AB41" s="52"/>
      <c r="AC41" s="52"/>
      <c r="AD41" s="52"/>
      <c r="AE41" s="52"/>
      <c r="AF41" s="52"/>
      <c r="AG41" s="36"/>
      <c r="AH41" s="96"/>
    </row>
    <row r="42" spans="1:35" ht="21" customHeight="1" x14ac:dyDescent="0.25">
      <c r="D42" s="2" t="s">
        <v>62</v>
      </c>
      <c r="E42" s="27">
        <f t="shared" ref="E42:F48" si="8">K42</f>
        <v>23750</v>
      </c>
      <c r="F42" s="28">
        <f t="shared" si="8"/>
        <v>14250</v>
      </c>
      <c r="G42" s="54"/>
      <c r="H42" s="17"/>
      <c r="I42" s="53"/>
      <c r="K42" s="48">
        <f t="shared" si="2"/>
        <v>23750</v>
      </c>
      <c r="L42" s="48">
        <f t="shared" si="2"/>
        <v>14250</v>
      </c>
      <c r="M42" s="14"/>
      <c r="N42" s="6">
        <f t="shared" ref="N42:N48" si="9">Q42*$N$7</f>
        <v>23750</v>
      </c>
      <c r="O42" s="6">
        <f t="shared" ref="O42:O48" si="10">Q42*$O$7</f>
        <v>14250</v>
      </c>
      <c r="P42" s="14"/>
      <c r="Q42" s="149">
        <v>9500</v>
      </c>
      <c r="R42" s="132">
        <v>9500</v>
      </c>
      <c r="S42" s="132">
        <v>9500</v>
      </c>
      <c r="T42" s="127">
        <v>45351</v>
      </c>
      <c r="U42" s="128"/>
      <c r="V42" s="118"/>
      <c r="W42" s="95"/>
      <c r="X42" s="88"/>
      <c r="Y42" s="82"/>
      <c r="Z42" s="70"/>
      <c r="AA42" s="70"/>
      <c r="AB42" s="52">
        <v>1335</v>
      </c>
      <c r="AC42" s="52">
        <v>1335</v>
      </c>
      <c r="AD42" s="52">
        <v>1335</v>
      </c>
      <c r="AE42" s="52">
        <v>1335</v>
      </c>
      <c r="AF42" s="52">
        <v>1335</v>
      </c>
      <c r="AG42" s="35">
        <v>1068</v>
      </c>
      <c r="AH42" s="96">
        <f t="shared" si="1"/>
        <v>1</v>
      </c>
    </row>
    <row r="43" spans="1:35" ht="21" customHeight="1" x14ac:dyDescent="0.25">
      <c r="D43" s="2" t="s">
        <v>63</v>
      </c>
      <c r="E43" s="27">
        <f t="shared" si="8"/>
        <v>40000</v>
      </c>
      <c r="F43" s="143">
        <f t="shared" si="8"/>
        <v>24000</v>
      </c>
      <c r="G43" s="34"/>
      <c r="I43" s="23"/>
      <c r="K43" s="48">
        <f t="shared" si="2"/>
        <v>40000</v>
      </c>
      <c r="L43" s="48">
        <f t="shared" si="2"/>
        <v>24000</v>
      </c>
      <c r="M43" s="14"/>
      <c r="N43" s="6">
        <f t="shared" si="9"/>
        <v>40000</v>
      </c>
      <c r="O43" s="6">
        <f t="shared" si="10"/>
        <v>24000</v>
      </c>
      <c r="P43" s="14"/>
      <c r="Q43" s="149">
        <v>16000</v>
      </c>
      <c r="R43" s="132">
        <v>16000</v>
      </c>
      <c r="S43" s="132">
        <v>16000</v>
      </c>
      <c r="T43" s="127">
        <v>45351</v>
      </c>
      <c r="U43" s="128"/>
      <c r="V43" s="118"/>
      <c r="W43" s="95"/>
      <c r="X43" s="88"/>
      <c r="Y43" s="82"/>
      <c r="Z43" s="70"/>
      <c r="AA43" s="70"/>
      <c r="AB43" s="52">
        <v>1725</v>
      </c>
      <c r="AC43" s="52">
        <v>1725</v>
      </c>
      <c r="AD43" s="52">
        <v>1725</v>
      </c>
      <c r="AE43" s="52">
        <v>1725</v>
      </c>
      <c r="AF43" s="52">
        <v>1725</v>
      </c>
      <c r="AG43" s="35">
        <v>1380</v>
      </c>
      <c r="AH43" s="96">
        <f t="shared" si="1"/>
        <v>1</v>
      </c>
    </row>
    <row r="44" spans="1:35" ht="21" customHeight="1" x14ac:dyDescent="0.25">
      <c r="D44" s="2" t="s">
        <v>64</v>
      </c>
      <c r="E44" s="27">
        <f t="shared" si="8"/>
        <v>45000</v>
      </c>
      <c r="F44" s="42">
        <f t="shared" si="8"/>
        <v>27000</v>
      </c>
      <c r="G44" s="34"/>
      <c r="I44" s="23"/>
      <c r="K44" s="48">
        <f t="shared" si="2"/>
        <v>45000</v>
      </c>
      <c r="L44" s="48">
        <f t="shared" si="2"/>
        <v>27000</v>
      </c>
      <c r="M44" s="14"/>
      <c r="N44" s="6">
        <f t="shared" si="9"/>
        <v>45000</v>
      </c>
      <c r="O44" s="6">
        <f t="shared" si="10"/>
        <v>27000</v>
      </c>
      <c r="P44" s="14"/>
      <c r="Q44" s="149">
        <v>18000</v>
      </c>
      <c r="R44" s="132">
        <v>18000</v>
      </c>
      <c r="S44" s="132">
        <v>18000</v>
      </c>
      <c r="T44" s="127">
        <v>45351</v>
      </c>
      <c r="U44" s="128"/>
      <c r="V44" s="118"/>
      <c r="W44" s="95"/>
      <c r="X44" s="88"/>
      <c r="Y44" s="82"/>
      <c r="Z44" s="70"/>
      <c r="AA44" s="70"/>
      <c r="AB44" s="52">
        <v>1725</v>
      </c>
      <c r="AC44" s="52">
        <v>1725</v>
      </c>
      <c r="AD44" s="52">
        <v>1725</v>
      </c>
      <c r="AE44" s="52">
        <v>1725</v>
      </c>
      <c r="AF44" s="52">
        <v>1725</v>
      </c>
      <c r="AG44" s="35">
        <v>1380</v>
      </c>
      <c r="AH44" s="96">
        <f t="shared" si="1"/>
        <v>1</v>
      </c>
    </row>
    <row r="45" spans="1:35" ht="21" customHeight="1" x14ac:dyDescent="0.25">
      <c r="D45" s="2" t="s">
        <v>65</v>
      </c>
      <c r="E45" s="27">
        <f t="shared" si="8"/>
        <v>50000</v>
      </c>
      <c r="F45" s="42">
        <f t="shared" si="8"/>
        <v>30000</v>
      </c>
      <c r="G45" s="34"/>
      <c r="I45" s="23"/>
      <c r="K45" s="48">
        <f t="shared" si="2"/>
        <v>50000</v>
      </c>
      <c r="L45" s="48">
        <f t="shared" si="2"/>
        <v>30000</v>
      </c>
      <c r="M45" s="14"/>
      <c r="N45" s="6">
        <f t="shared" si="9"/>
        <v>50000</v>
      </c>
      <c r="O45" s="6">
        <f t="shared" si="10"/>
        <v>30000</v>
      </c>
      <c r="P45" s="14"/>
      <c r="Q45" s="149">
        <v>20000</v>
      </c>
      <c r="R45" s="132">
        <v>20000</v>
      </c>
      <c r="S45" s="132">
        <v>20000</v>
      </c>
      <c r="T45" s="127">
        <v>45351</v>
      </c>
      <c r="U45" s="128"/>
      <c r="V45" s="118"/>
      <c r="W45" s="95"/>
      <c r="X45" s="88"/>
      <c r="Y45" s="82"/>
      <c r="Z45" s="70"/>
      <c r="AA45" s="70"/>
      <c r="AB45" s="52">
        <v>1725</v>
      </c>
      <c r="AC45" s="52">
        <v>1725</v>
      </c>
      <c r="AD45" s="52">
        <v>1725</v>
      </c>
      <c r="AE45" s="52">
        <v>1725</v>
      </c>
      <c r="AF45" s="52">
        <v>1725</v>
      </c>
      <c r="AG45" s="35">
        <v>1380</v>
      </c>
      <c r="AH45" s="96">
        <f t="shared" si="1"/>
        <v>1</v>
      </c>
    </row>
    <row r="46" spans="1:35" ht="21" customHeight="1" x14ac:dyDescent="0.25">
      <c r="D46" s="2" t="s">
        <v>68</v>
      </c>
      <c r="E46" s="27">
        <f t="shared" si="8"/>
        <v>18750</v>
      </c>
      <c r="F46" s="42">
        <f t="shared" si="8"/>
        <v>11250</v>
      </c>
      <c r="G46" s="34"/>
      <c r="I46" s="23"/>
      <c r="K46" s="48">
        <f t="shared" si="2"/>
        <v>18750</v>
      </c>
      <c r="L46" s="48">
        <f t="shared" si="2"/>
        <v>11250</v>
      </c>
      <c r="M46" s="14"/>
      <c r="N46" s="6">
        <f t="shared" si="9"/>
        <v>18750</v>
      </c>
      <c r="O46" s="6">
        <f t="shared" si="10"/>
        <v>11250</v>
      </c>
      <c r="P46" s="14"/>
      <c r="Q46" s="149">
        <v>7500</v>
      </c>
      <c r="R46" s="132">
        <v>7500</v>
      </c>
      <c r="S46" s="132">
        <v>7500</v>
      </c>
      <c r="T46" s="127">
        <v>45351</v>
      </c>
      <c r="U46" s="128"/>
      <c r="V46" s="118"/>
      <c r="W46" s="95"/>
      <c r="X46" s="88"/>
      <c r="Y46" s="82"/>
      <c r="Z46" s="70"/>
      <c r="AA46" s="70"/>
      <c r="AB46" s="52">
        <v>1725</v>
      </c>
      <c r="AC46" s="52">
        <v>1725</v>
      </c>
      <c r="AD46" s="52">
        <v>1725</v>
      </c>
      <c r="AE46" s="52">
        <v>1725</v>
      </c>
      <c r="AF46" s="52">
        <v>1725</v>
      </c>
      <c r="AG46" s="35">
        <v>1380</v>
      </c>
      <c r="AH46" s="96">
        <f t="shared" si="1"/>
        <v>1</v>
      </c>
    </row>
    <row r="47" spans="1:35" ht="21" customHeight="1" x14ac:dyDescent="0.25">
      <c r="D47" s="2" t="s">
        <v>66</v>
      </c>
      <c r="E47" s="27">
        <f t="shared" si="8"/>
        <v>30000</v>
      </c>
      <c r="F47" s="42">
        <f t="shared" si="8"/>
        <v>18000</v>
      </c>
      <c r="G47" s="34"/>
      <c r="I47" s="23"/>
      <c r="K47" s="48">
        <f t="shared" si="2"/>
        <v>30000</v>
      </c>
      <c r="L47" s="48">
        <f t="shared" si="2"/>
        <v>18000</v>
      </c>
      <c r="M47" s="14"/>
      <c r="N47" s="6">
        <f t="shared" si="9"/>
        <v>30000</v>
      </c>
      <c r="O47" s="6">
        <f t="shared" si="10"/>
        <v>18000</v>
      </c>
      <c r="P47" s="14"/>
      <c r="Q47" s="149">
        <v>12000</v>
      </c>
      <c r="R47" s="132">
        <v>12000</v>
      </c>
      <c r="S47" s="132">
        <v>12000</v>
      </c>
      <c r="T47" s="127">
        <v>45351</v>
      </c>
      <c r="U47" s="128"/>
      <c r="V47" s="118"/>
      <c r="W47" s="95"/>
      <c r="X47" s="88"/>
      <c r="Y47" s="82"/>
      <c r="Z47" s="70"/>
      <c r="AA47" s="70"/>
      <c r="AB47" s="52">
        <v>1725</v>
      </c>
      <c r="AC47" s="52">
        <v>1725</v>
      </c>
      <c r="AD47" s="52">
        <v>1725</v>
      </c>
      <c r="AE47" s="52">
        <v>1725</v>
      </c>
      <c r="AF47" s="52">
        <v>1725</v>
      </c>
      <c r="AG47" s="35">
        <v>1380</v>
      </c>
      <c r="AH47" s="96">
        <f t="shared" si="1"/>
        <v>1</v>
      </c>
    </row>
    <row r="48" spans="1:35" ht="21" customHeight="1" x14ac:dyDescent="0.25">
      <c r="D48" s="2" t="s">
        <v>67</v>
      </c>
      <c r="E48" s="27">
        <f t="shared" si="8"/>
        <v>37500</v>
      </c>
      <c r="F48" s="42">
        <f t="shared" si="8"/>
        <v>22500</v>
      </c>
      <c r="G48" s="133"/>
      <c r="H48" s="22"/>
      <c r="I48" s="29"/>
      <c r="K48" s="48">
        <f t="shared" si="2"/>
        <v>37500</v>
      </c>
      <c r="L48" s="48">
        <f t="shared" si="2"/>
        <v>22500</v>
      </c>
      <c r="M48" s="14"/>
      <c r="N48" s="6">
        <f t="shared" si="9"/>
        <v>37500</v>
      </c>
      <c r="O48" s="6">
        <f t="shared" si="10"/>
        <v>22500</v>
      </c>
      <c r="P48" s="14"/>
      <c r="Q48" s="149">
        <v>15000</v>
      </c>
      <c r="R48" s="132">
        <v>15000</v>
      </c>
      <c r="S48" s="132">
        <v>15000</v>
      </c>
      <c r="T48" s="127">
        <v>45351</v>
      </c>
      <c r="U48" s="128"/>
      <c r="V48" s="118"/>
      <c r="W48" s="95"/>
      <c r="X48" s="88"/>
      <c r="Y48" s="82"/>
      <c r="Z48" s="70"/>
      <c r="AA48" s="70"/>
      <c r="AB48" s="52">
        <v>1725</v>
      </c>
      <c r="AC48" s="52">
        <v>1725</v>
      </c>
      <c r="AD48" s="52">
        <v>1725</v>
      </c>
      <c r="AE48" s="52">
        <v>1725</v>
      </c>
      <c r="AF48" s="52">
        <v>1725</v>
      </c>
      <c r="AG48" s="35">
        <v>1380</v>
      </c>
      <c r="AH48" s="96">
        <f t="shared" si="1"/>
        <v>1</v>
      </c>
    </row>
    <row r="49" spans="1:34" ht="23.1" customHeight="1" x14ac:dyDescent="0.25">
      <c r="D49" s="30"/>
      <c r="E49" s="31"/>
      <c r="F49" s="32"/>
      <c r="J49" s="8"/>
      <c r="K49" s="48"/>
      <c r="L49" s="48"/>
      <c r="M49" s="1"/>
      <c r="N49" s="6"/>
      <c r="O49" s="6"/>
      <c r="P49" s="1"/>
      <c r="Q49" s="148"/>
      <c r="R49" s="126"/>
      <c r="S49" s="126"/>
      <c r="T49" s="125"/>
      <c r="U49" s="125"/>
      <c r="V49" s="105"/>
      <c r="W49" s="105"/>
      <c r="X49" s="103"/>
      <c r="Y49" s="82"/>
      <c r="Z49" s="52"/>
      <c r="AA49" s="52"/>
      <c r="AB49" s="52">
        <v>0</v>
      </c>
      <c r="AC49" s="52">
        <v>0</v>
      </c>
      <c r="AD49" s="52">
        <v>0</v>
      </c>
      <c r="AE49" s="52">
        <v>0</v>
      </c>
      <c r="AF49" s="52">
        <v>0</v>
      </c>
      <c r="AG49" s="44"/>
      <c r="AH49" s="96"/>
    </row>
    <row r="50" spans="1:34" ht="23.1" customHeight="1" x14ac:dyDescent="0.25">
      <c r="D50" s="30"/>
      <c r="E50" s="31"/>
      <c r="F50" s="32"/>
      <c r="G50" s="43" t="s">
        <v>61</v>
      </c>
      <c r="H50" s="39"/>
      <c r="I50" s="40"/>
      <c r="J50" s="8"/>
      <c r="K50" s="48"/>
      <c r="L50" s="48"/>
      <c r="M50" s="1"/>
      <c r="N50" s="6"/>
      <c r="O50" s="6"/>
      <c r="P50" s="1"/>
      <c r="Q50" s="148"/>
      <c r="R50" s="126"/>
      <c r="S50" s="126"/>
      <c r="T50" s="126"/>
      <c r="U50" s="126"/>
      <c r="V50" s="104"/>
      <c r="W50" s="102"/>
      <c r="X50" s="103"/>
      <c r="Y50" s="82"/>
      <c r="Z50" s="70"/>
      <c r="AA50" s="70"/>
      <c r="AB50" s="52"/>
      <c r="AC50" s="52"/>
      <c r="AD50" s="52"/>
      <c r="AE50" s="52"/>
      <c r="AF50" s="52"/>
      <c r="AG50" s="36"/>
      <c r="AH50" s="96"/>
    </row>
    <row r="51" spans="1:34" ht="23.1" customHeight="1" x14ac:dyDescent="0.25">
      <c r="A51" s="1" t="s">
        <v>16</v>
      </c>
      <c r="C51" s="1" t="s">
        <v>17</v>
      </c>
      <c r="D51" s="2" t="s">
        <v>52</v>
      </c>
      <c r="E51" s="27">
        <f t="shared" ref="E51:F56" si="11">K51</f>
        <v>5400</v>
      </c>
      <c r="F51" s="28">
        <f t="shared" si="11"/>
        <v>3250</v>
      </c>
      <c r="G51" s="25"/>
      <c r="K51" s="48">
        <f t="shared" si="2"/>
        <v>5400</v>
      </c>
      <c r="L51" s="48">
        <f t="shared" si="2"/>
        <v>3250</v>
      </c>
      <c r="M51" s="14"/>
      <c r="N51" s="6">
        <f t="shared" ref="N51:N56" si="12">Q51*$N$7</f>
        <v>5386.5750000000007</v>
      </c>
      <c r="O51" s="6">
        <f t="shared" ref="O51:O56" si="13">Q51*$O$7</f>
        <v>3231.9450000000002</v>
      </c>
      <c r="P51" s="14"/>
      <c r="Q51" s="148">
        <v>2154.63</v>
      </c>
      <c r="R51" s="137">
        <v>2154.63</v>
      </c>
      <c r="S51" s="137">
        <v>2154.63</v>
      </c>
      <c r="T51" s="128"/>
      <c r="U51" s="128"/>
      <c r="V51" s="118"/>
      <c r="W51" s="95"/>
      <c r="X51" s="88"/>
      <c r="Y51" s="82"/>
      <c r="Z51" s="70"/>
      <c r="AA51" s="70"/>
      <c r="AB51" s="52">
        <v>1335</v>
      </c>
      <c r="AC51" s="52">
        <v>1335</v>
      </c>
      <c r="AD51" s="52">
        <v>1335</v>
      </c>
      <c r="AE51" s="52">
        <v>1335</v>
      </c>
      <c r="AF51" s="52">
        <v>1335</v>
      </c>
      <c r="AG51" s="35">
        <v>1068</v>
      </c>
      <c r="AH51" s="96"/>
    </row>
    <row r="52" spans="1:34" ht="23.1" customHeight="1" x14ac:dyDescent="0.25">
      <c r="C52" s="1" t="s">
        <v>18</v>
      </c>
      <c r="D52" s="2" t="s">
        <v>53</v>
      </c>
      <c r="E52" s="27">
        <f t="shared" si="11"/>
        <v>6100</v>
      </c>
      <c r="F52" s="143">
        <f t="shared" si="11"/>
        <v>3650</v>
      </c>
      <c r="G52" s="34"/>
      <c r="I52" s="23"/>
      <c r="K52" s="48">
        <f t="shared" si="2"/>
        <v>6100</v>
      </c>
      <c r="L52" s="48">
        <f t="shared" si="2"/>
        <v>3650</v>
      </c>
      <c r="M52" s="14"/>
      <c r="N52" s="6">
        <f t="shared" si="12"/>
        <v>6054.15</v>
      </c>
      <c r="O52" s="6">
        <f t="shared" si="13"/>
        <v>3632.49</v>
      </c>
      <c r="P52" s="14"/>
      <c r="Q52" s="148">
        <v>2421.66</v>
      </c>
      <c r="R52" s="137">
        <v>2421.66</v>
      </c>
      <c r="S52" s="137">
        <v>2421.66</v>
      </c>
      <c r="T52" s="128"/>
      <c r="U52" s="128"/>
      <c r="V52" s="118"/>
      <c r="W52" s="95"/>
      <c r="X52" s="88"/>
      <c r="Y52" s="82"/>
      <c r="Z52" s="70"/>
      <c r="AA52" s="70"/>
      <c r="AB52" s="52">
        <v>1725</v>
      </c>
      <c r="AC52" s="52">
        <v>1725</v>
      </c>
      <c r="AD52" s="52">
        <v>1725</v>
      </c>
      <c r="AE52" s="52">
        <v>1725</v>
      </c>
      <c r="AF52" s="52">
        <v>1725</v>
      </c>
      <c r="AG52" s="35">
        <v>1380</v>
      </c>
      <c r="AH52" s="96"/>
    </row>
    <row r="53" spans="1:34" ht="23.1" customHeight="1" x14ac:dyDescent="0.25">
      <c r="C53" s="1" t="s">
        <v>18</v>
      </c>
      <c r="D53" s="2" t="s">
        <v>54</v>
      </c>
      <c r="E53" s="27">
        <f t="shared" si="11"/>
        <v>8750</v>
      </c>
      <c r="F53" s="42">
        <f t="shared" si="11"/>
        <v>5250</v>
      </c>
      <c r="G53" s="34"/>
      <c r="I53" s="23"/>
      <c r="K53" s="48">
        <f t="shared" si="2"/>
        <v>8750</v>
      </c>
      <c r="L53" s="48">
        <f t="shared" si="2"/>
        <v>5250</v>
      </c>
      <c r="M53" s="14"/>
      <c r="N53" s="6">
        <f t="shared" si="12"/>
        <v>8738.7000000000007</v>
      </c>
      <c r="O53" s="6">
        <f t="shared" si="13"/>
        <v>5243.22</v>
      </c>
      <c r="P53" s="14"/>
      <c r="Q53" s="148">
        <v>3495.48</v>
      </c>
      <c r="R53" s="137">
        <v>3495.48</v>
      </c>
      <c r="S53" s="137">
        <v>3495.48</v>
      </c>
      <c r="T53" s="128"/>
      <c r="U53" s="128"/>
      <c r="V53" s="118"/>
      <c r="W53" s="95"/>
      <c r="X53" s="88"/>
      <c r="Y53" s="82"/>
      <c r="Z53" s="70"/>
      <c r="AA53" s="70"/>
      <c r="AB53" s="52">
        <v>1725</v>
      </c>
      <c r="AC53" s="52">
        <v>1725</v>
      </c>
      <c r="AD53" s="52">
        <v>1725</v>
      </c>
      <c r="AE53" s="52">
        <v>1725</v>
      </c>
      <c r="AF53" s="52">
        <v>1725</v>
      </c>
      <c r="AG53" s="35">
        <v>1380</v>
      </c>
      <c r="AH53" s="96"/>
    </row>
    <row r="54" spans="1:34" ht="23.1" customHeight="1" x14ac:dyDescent="0.25">
      <c r="C54" s="1" t="s">
        <v>18</v>
      </c>
      <c r="D54" s="2" t="s">
        <v>55</v>
      </c>
      <c r="E54" s="27">
        <f t="shared" si="11"/>
        <v>9450</v>
      </c>
      <c r="F54" s="42">
        <f t="shared" si="11"/>
        <v>5700</v>
      </c>
      <c r="G54" s="34"/>
      <c r="I54" s="23"/>
      <c r="K54" s="48">
        <f t="shared" si="2"/>
        <v>9450</v>
      </c>
      <c r="L54" s="48">
        <f t="shared" si="2"/>
        <v>5700</v>
      </c>
      <c r="M54" s="14"/>
      <c r="N54" s="6">
        <f t="shared" si="12"/>
        <v>9444.1</v>
      </c>
      <c r="O54" s="6">
        <f t="shared" si="13"/>
        <v>5666.46</v>
      </c>
      <c r="P54" s="14"/>
      <c r="Q54" s="148">
        <v>3777.64</v>
      </c>
      <c r="R54" s="137">
        <v>3777.64</v>
      </c>
      <c r="S54" s="137">
        <v>3777.64</v>
      </c>
      <c r="T54" s="128"/>
      <c r="U54" s="128"/>
      <c r="V54" s="118"/>
      <c r="W54" s="95"/>
      <c r="X54" s="88"/>
      <c r="Y54" s="82"/>
      <c r="Z54" s="70"/>
      <c r="AA54" s="70"/>
      <c r="AB54" s="52">
        <v>1725</v>
      </c>
      <c r="AC54" s="52">
        <v>1725</v>
      </c>
      <c r="AD54" s="52">
        <v>1725</v>
      </c>
      <c r="AE54" s="52">
        <v>1725</v>
      </c>
      <c r="AF54" s="52">
        <v>1725</v>
      </c>
      <c r="AG54" s="35">
        <v>1380</v>
      </c>
      <c r="AH54" s="96"/>
    </row>
    <row r="55" spans="1:34" ht="23.1" customHeight="1" x14ac:dyDescent="0.25">
      <c r="C55" s="1" t="s">
        <v>18</v>
      </c>
      <c r="D55" s="2" t="s">
        <v>40</v>
      </c>
      <c r="E55" s="27">
        <f t="shared" si="11"/>
        <v>24450</v>
      </c>
      <c r="F55" s="42">
        <f t="shared" si="11"/>
        <v>14650</v>
      </c>
      <c r="G55" s="34"/>
      <c r="I55" s="23"/>
      <c r="K55" s="48">
        <f t="shared" si="2"/>
        <v>24450</v>
      </c>
      <c r="L55" s="48">
        <f t="shared" si="2"/>
        <v>14650</v>
      </c>
      <c r="M55" s="14"/>
      <c r="N55" s="6">
        <f t="shared" si="12"/>
        <v>24407.924999999999</v>
      </c>
      <c r="O55" s="6">
        <f t="shared" si="13"/>
        <v>14644.755000000001</v>
      </c>
      <c r="P55" s="14"/>
      <c r="Q55" s="148">
        <v>9763.17</v>
      </c>
      <c r="R55" s="137">
        <v>9763.17</v>
      </c>
      <c r="S55" s="137">
        <v>9763.17</v>
      </c>
      <c r="T55" s="128"/>
      <c r="U55" s="128"/>
      <c r="V55" s="118"/>
      <c r="W55" s="95"/>
      <c r="X55" s="88"/>
      <c r="Y55" s="82"/>
      <c r="Z55" s="70"/>
      <c r="AA55" s="70"/>
      <c r="AB55" s="52">
        <v>1725</v>
      </c>
      <c r="AC55" s="52">
        <v>1725</v>
      </c>
      <c r="AD55" s="52">
        <v>1725</v>
      </c>
      <c r="AE55" s="52">
        <v>1725</v>
      </c>
      <c r="AF55" s="52">
        <v>1725</v>
      </c>
      <c r="AG55" s="35">
        <v>1380</v>
      </c>
      <c r="AH55" s="96"/>
    </row>
    <row r="56" spans="1:34" ht="23.1" customHeight="1" x14ac:dyDescent="0.25">
      <c r="C56" s="1" t="s">
        <v>18</v>
      </c>
      <c r="D56" s="2" t="s">
        <v>41</v>
      </c>
      <c r="E56" s="27">
        <f t="shared" si="11"/>
        <v>24450</v>
      </c>
      <c r="F56" s="42">
        <f t="shared" si="11"/>
        <v>14650</v>
      </c>
      <c r="G56" s="133"/>
      <c r="H56" s="22"/>
      <c r="I56" s="29"/>
      <c r="K56" s="48">
        <f t="shared" si="2"/>
        <v>24450</v>
      </c>
      <c r="L56" s="48">
        <f t="shared" si="2"/>
        <v>14650</v>
      </c>
      <c r="M56" s="14"/>
      <c r="N56" s="6">
        <f t="shared" si="12"/>
        <v>24407.924999999999</v>
      </c>
      <c r="O56" s="6">
        <f t="shared" si="13"/>
        <v>14644.755000000001</v>
      </c>
      <c r="P56" s="14"/>
      <c r="Q56" s="148">
        <v>9763.17</v>
      </c>
      <c r="R56" s="137">
        <v>9763.17</v>
      </c>
      <c r="S56" s="137">
        <v>9763.17</v>
      </c>
      <c r="T56" s="128"/>
      <c r="U56" s="128"/>
      <c r="V56" s="118"/>
      <c r="W56" s="95"/>
      <c r="X56" s="88"/>
      <c r="Y56" s="82"/>
      <c r="Z56" s="70"/>
      <c r="AA56" s="70"/>
      <c r="AB56" s="52">
        <v>1725</v>
      </c>
      <c r="AC56" s="52">
        <v>1725</v>
      </c>
      <c r="AD56" s="52">
        <v>1725</v>
      </c>
      <c r="AE56" s="52">
        <v>1725</v>
      </c>
      <c r="AF56" s="52">
        <v>1725</v>
      </c>
      <c r="AG56" s="35">
        <v>1380</v>
      </c>
      <c r="AH56" s="96"/>
    </row>
    <row r="57" spans="1:34" ht="23.1" customHeight="1" x14ac:dyDescent="0.25">
      <c r="D57" s="30"/>
      <c r="E57" s="31"/>
      <c r="F57" s="32"/>
      <c r="J57" s="8"/>
      <c r="K57" s="48"/>
      <c r="L57" s="48"/>
      <c r="M57" s="1"/>
      <c r="N57" s="6"/>
      <c r="O57" s="6"/>
      <c r="P57" s="1"/>
      <c r="Q57" s="148"/>
      <c r="R57" s="126"/>
      <c r="S57" s="126"/>
      <c r="T57" s="125"/>
      <c r="U57" s="125"/>
      <c r="V57" s="105"/>
      <c r="W57" s="105"/>
      <c r="X57" s="103"/>
      <c r="Y57" s="82"/>
      <c r="Z57" s="52"/>
      <c r="AA57" s="52"/>
      <c r="AB57" s="52">
        <v>0</v>
      </c>
      <c r="AC57" s="52">
        <v>0</v>
      </c>
      <c r="AD57" s="52">
        <v>0</v>
      </c>
      <c r="AE57" s="52">
        <v>0</v>
      </c>
      <c r="AF57" s="52">
        <v>0</v>
      </c>
      <c r="AG57" s="44"/>
      <c r="AH57" s="96"/>
    </row>
  </sheetData>
  <mergeCells count="1">
    <mergeCell ref="D9:I9"/>
  </mergeCells>
  <printOptions horizontalCentered="1"/>
  <pageMargins left="0.70866141732283472" right="0.51181102362204722" top="0.39370078740157483" bottom="0.39370078740157483" header="0.19685039370078741" footer="0.11811023622047245"/>
  <pageSetup scale="98" fitToHeight="0" orientation="portrait" r:id="rId1"/>
  <headerFooter>
    <oddHeader>&amp;LHIERROS&amp;R"El Origen"</oddHeader>
    <oddFooter>&amp;L&amp;P&amp;R&amp;D</oddFooter>
  </headerFooter>
  <rowBreaks count="1" manualBreakCount="1">
    <brk id="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  <pageSetUpPr fitToPage="1"/>
  </sheetPr>
  <dimension ref="A1:AP57"/>
  <sheetViews>
    <sheetView topLeftCell="C5" zoomScaleNormal="100" workbookViewId="0">
      <selection activeCell="H25" sqref="H25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26" customWidth="1"/>
    <col min="7" max="7" width="9.7109375" style="24" customWidth="1"/>
    <col min="8" max="9" width="9.7109375" style="1" customWidth="1"/>
    <col min="10" max="10" width="1.7109375" style="7" customWidth="1"/>
    <col min="11" max="11" width="13.42578125" style="45" hidden="1" customWidth="1"/>
    <col min="12" max="12" width="12.7109375" style="45" hidden="1" customWidth="1"/>
    <col min="13" max="13" width="1.7109375" style="8" hidden="1" customWidth="1"/>
    <col min="14" max="15" width="12.7109375" style="4" hidden="1" customWidth="1"/>
    <col min="16" max="16" width="1.7109375" style="8" hidden="1" customWidth="1"/>
    <col min="17" max="17" width="14.85546875" style="144" customWidth="1"/>
    <col min="18" max="18" width="14.85546875" style="144" hidden="1" customWidth="1"/>
    <col min="19" max="20" width="14.85546875" style="135" hidden="1" customWidth="1"/>
    <col min="21" max="22" width="14.85546875" style="120" hidden="1" customWidth="1"/>
    <col min="23" max="23" width="14.85546875" style="114" hidden="1" customWidth="1"/>
    <col min="24" max="24" width="14.85546875" style="90" hidden="1" customWidth="1"/>
    <col min="25" max="25" width="14.85546875" style="85" hidden="1" customWidth="1"/>
    <col min="26" max="26" width="14.85546875" style="78" hidden="1" customWidth="1"/>
    <col min="27" max="33" width="14.85546875" style="45" hidden="1" customWidth="1"/>
    <col min="34" max="34" width="14.85546875" style="4" hidden="1" customWidth="1"/>
    <col min="35" max="35" width="11.42578125" style="84" customWidth="1"/>
    <col min="36" max="36" width="14.7109375" style="33" customWidth="1"/>
    <col min="37" max="38" width="11.42578125" style="8" customWidth="1"/>
    <col min="39" max="16384" width="11.42578125" style="8"/>
  </cols>
  <sheetData>
    <row r="1" spans="1:42" ht="23.1" customHeight="1" x14ac:dyDescent="0.25">
      <c r="N1" s="4">
        <v>2.2000000000000002</v>
      </c>
      <c r="O1" s="4">
        <v>1.2</v>
      </c>
    </row>
    <row r="2" spans="1:42" ht="23.1" customHeight="1" x14ac:dyDescent="0.25">
      <c r="N2" s="4">
        <v>2.2999999999999998</v>
      </c>
      <c r="O2" s="4">
        <v>1.3</v>
      </c>
    </row>
    <row r="3" spans="1:42" ht="23.1" customHeight="1" thickBot="1" x14ac:dyDescent="0.3">
      <c r="N3" s="4">
        <v>2.4</v>
      </c>
      <c r="O3" s="4">
        <v>1.4</v>
      </c>
    </row>
    <row r="4" spans="1:42" s="33" customFormat="1" ht="23.1" customHeight="1" thickBot="1" x14ac:dyDescent="0.3">
      <c r="A4" s="1"/>
      <c r="B4" s="1"/>
      <c r="C4" s="1"/>
      <c r="D4" s="1"/>
      <c r="E4" s="26"/>
      <c r="F4" s="26"/>
      <c r="G4" s="24"/>
      <c r="H4" s="1"/>
      <c r="I4" s="1"/>
      <c r="J4" s="7"/>
      <c r="K4" s="45"/>
      <c r="L4" s="141" t="s">
        <v>60</v>
      </c>
      <c r="M4" s="8"/>
      <c r="N4" s="142">
        <v>2.5</v>
      </c>
      <c r="O4" s="142">
        <v>1.5</v>
      </c>
      <c r="P4" s="8"/>
      <c r="Q4" s="144"/>
      <c r="R4" s="144"/>
      <c r="S4" s="135"/>
      <c r="T4" s="135"/>
      <c r="U4" s="120"/>
      <c r="V4" s="120"/>
      <c r="W4" s="114" t="s">
        <v>56</v>
      </c>
      <c r="X4" s="90" t="s">
        <v>49</v>
      </c>
      <c r="Y4" s="85" t="s">
        <v>43</v>
      </c>
      <c r="Z4" s="78" t="s">
        <v>51</v>
      </c>
      <c r="AA4" s="76" t="s">
        <v>50</v>
      </c>
      <c r="AB4" s="71" t="s">
        <v>49</v>
      </c>
      <c r="AC4" s="67" t="s">
        <v>47</v>
      </c>
      <c r="AD4" s="61" t="s">
        <v>47</v>
      </c>
      <c r="AE4" s="59" t="s">
        <v>47</v>
      </c>
      <c r="AF4" s="55" t="s">
        <v>46</v>
      </c>
      <c r="AG4" s="45" t="s">
        <v>43</v>
      </c>
      <c r="AH4" s="69" t="s">
        <v>48</v>
      </c>
      <c r="AI4" s="84"/>
      <c r="AK4" s="8"/>
      <c r="AL4" s="8"/>
      <c r="AM4" s="8"/>
      <c r="AN4" s="8"/>
      <c r="AO4" s="8"/>
      <c r="AP4" s="8"/>
    </row>
    <row r="5" spans="1:42" s="33" customFormat="1" ht="23.1" customHeight="1" x14ac:dyDescent="0.25">
      <c r="A5" s="1"/>
      <c r="B5" s="1"/>
      <c r="C5" s="1"/>
      <c r="D5" s="1"/>
      <c r="E5" s="26"/>
      <c r="F5" s="26"/>
      <c r="G5" s="24"/>
      <c r="H5" s="1"/>
      <c r="I5" s="1"/>
      <c r="J5" s="7"/>
      <c r="K5" s="45"/>
      <c r="L5" s="45"/>
      <c r="M5" s="8"/>
      <c r="N5" s="4"/>
      <c r="O5" s="4"/>
      <c r="P5" s="8"/>
      <c r="Q5" s="145" t="s">
        <v>59</v>
      </c>
      <c r="R5" s="145" t="s">
        <v>59</v>
      </c>
      <c r="S5" s="138" t="s">
        <v>59</v>
      </c>
      <c r="T5" s="138" t="s">
        <v>59</v>
      </c>
      <c r="U5" s="129" t="s">
        <v>42</v>
      </c>
      <c r="V5" s="121"/>
      <c r="W5" s="115">
        <v>45274</v>
      </c>
      <c r="X5" s="91">
        <v>45253</v>
      </c>
      <c r="Y5" s="86">
        <v>45254</v>
      </c>
      <c r="Z5" s="79">
        <v>45246</v>
      </c>
      <c r="AA5" s="72">
        <v>45233</v>
      </c>
      <c r="AB5" s="72">
        <v>45225</v>
      </c>
      <c r="AC5" s="68">
        <v>45218</v>
      </c>
      <c r="AD5" s="62">
        <v>45195</v>
      </c>
      <c r="AE5" s="60">
        <v>45183</v>
      </c>
      <c r="AF5" s="56">
        <v>45166</v>
      </c>
      <c r="AG5" s="49">
        <v>45155</v>
      </c>
      <c r="AH5" s="4"/>
      <c r="AI5" s="84"/>
      <c r="AK5" s="8"/>
      <c r="AL5" s="8"/>
      <c r="AM5" s="8"/>
      <c r="AN5" s="8"/>
      <c r="AO5" s="8"/>
      <c r="AP5" s="8"/>
    </row>
    <row r="6" spans="1:42" s="33" customFormat="1" ht="23.1" customHeight="1" x14ac:dyDescent="0.25">
      <c r="A6" s="1"/>
      <c r="B6" s="1"/>
      <c r="C6" s="1"/>
      <c r="D6" s="1"/>
      <c r="E6" s="26"/>
      <c r="F6" s="26"/>
      <c r="G6" s="24"/>
      <c r="H6" s="1"/>
      <c r="I6" s="1"/>
      <c r="J6" s="7"/>
      <c r="K6" s="46" t="s">
        <v>0</v>
      </c>
      <c r="L6" s="46" t="s">
        <v>1</v>
      </c>
      <c r="M6" s="9"/>
      <c r="N6" s="4" t="s">
        <v>0</v>
      </c>
      <c r="O6" s="4" t="s">
        <v>1</v>
      </c>
      <c r="P6" s="9"/>
      <c r="Q6" s="146">
        <v>45409</v>
      </c>
      <c r="R6" s="146">
        <v>45373</v>
      </c>
      <c r="S6" s="139">
        <v>45326</v>
      </c>
      <c r="T6" s="139">
        <v>45326</v>
      </c>
      <c r="U6" s="130">
        <v>45317</v>
      </c>
      <c r="V6" s="122">
        <v>45295</v>
      </c>
      <c r="W6" s="116">
        <v>45274</v>
      </c>
      <c r="X6" s="94">
        <v>45267</v>
      </c>
      <c r="Y6" s="87"/>
      <c r="Z6" s="80"/>
      <c r="AA6" s="73"/>
      <c r="AB6" s="73">
        <v>1.3859999999999999</v>
      </c>
      <c r="AC6" s="57"/>
      <c r="AD6" s="57"/>
      <c r="AE6" s="57"/>
      <c r="AF6" s="57">
        <v>1.3859999999999999</v>
      </c>
      <c r="AG6" s="50"/>
      <c r="AH6" s="10"/>
      <c r="AI6" s="84"/>
      <c r="AK6" s="8"/>
      <c r="AL6" s="8"/>
      <c r="AM6" s="8"/>
      <c r="AN6" s="8"/>
      <c r="AO6" s="8"/>
      <c r="AP6" s="8"/>
    </row>
    <row r="7" spans="1:42" s="33" customFormat="1" ht="23.1" customHeight="1" x14ac:dyDescent="0.25">
      <c r="A7" s="1"/>
      <c r="B7" s="1"/>
      <c r="C7" s="1"/>
      <c r="D7" s="99"/>
      <c r="E7" s="100"/>
      <c r="F7" s="101"/>
      <c r="G7" s="38"/>
      <c r="H7" s="97"/>
      <c r="I7" s="97"/>
      <c r="J7" s="7"/>
      <c r="K7" s="98"/>
      <c r="L7" s="47"/>
      <c r="M7" s="11"/>
      <c r="N7" s="5">
        <v>2.5</v>
      </c>
      <c r="O7" s="5">
        <v>1.5</v>
      </c>
      <c r="P7" s="11"/>
      <c r="Q7" s="147" t="s">
        <v>2</v>
      </c>
      <c r="R7" s="147" t="s">
        <v>2</v>
      </c>
      <c r="S7" s="140" t="s">
        <v>2</v>
      </c>
      <c r="T7" s="140" t="s">
        <v>2</v>
      </c>
      <c r="U7" s="131" t="s">
        <v>2</v>
      </c>
      <c r="V7" s="123" t="s">
        <v>2</v>
      </c>
      <c r="W7" s="117" t="s">
        <v>2</v>
      </c>
      <c r="X7" s="92" t="s">
        <v>2</v>
      </c>
      <c r="Y7" s="89" t="s">
        <v>2</v>
      </c>
      <c r="Z7" s="81" t="s">
        <v>2</v>
      </c>
      <c r="AA7" s="77" t="s">
        <v>2</v>
      </c>
      <c r="AB7" s="74" t="s">
        <v>2</v>
      </c>
      <c r="AC7" s="58" t="s">
        <v>2</v>
      </c>
      <c r="AD7" s="58" t="s">
        <v>2</v>
      </c>
      <c r="AE7" s="58" t="s">
        <v>2</v>
      </c>
      <c r="AF7" s="58" t="s">
        <v>2</v>
      </c>
      <c r="AG7" s="51" t="s">
        <v>2</v>
      </c>
      <c r="AH7" s="12" t="s">
        <v>2</v>
      </c>
      <c r="AI7" s="84"/>
      <c r="AK7" s="8"/>
      <c r="AL7" s="8"/>
      <c r="AM7" s="8"/>
      <c r="AN7" s="8"/>
      <c r="AO7" s="8"/>
      <c r="AP7" s="8"/>
    </row>
    <row r="8" spans="1:42" s="33" customFormat="1" ht="9.9499999999999993" customHeight="1" x14ac:dyDescent="0.25">
      <c r="A8" s="1"/>
      <c r="B8" s="1"/>
      <c r="C8" s="1"/>
      <c r="D8" s="13"/>
      <c r="E8" s="26"/>
      <c r="F8" s="26"/>
      <c r="G8" s="25"/>
      <c r="H8" s="13"/>
      <c r="I8" s="13"/>
      <c r="J8" s="1"/>
      <c r="K8" s="106"/>
      <c r="L8" s="107"/>
      <c r="M8" s="108"/>
      <c r="N8" s="109"/>
      <c r="O8" s="109"/>
      <c r="P8" s="108"/>
      <c r="Q8" s="147"/>
      <c r="R8" s="147"/>
      <c r="S8" s="136"/>
      <c r="T8" s="136"/>
      <c r="U8" s="131"/>
      <c r="V8" s="124" t="s">
        <v>57</v>
      </c>
      <c r="W8" s="119" t="s">
        <v>57</v>
      </c>
      <c r="X8" s="110"/>
      <c r="Y8" s="111"/>
      <c r="Z8" s="112"/>
      <c r="AA8" s="113"/>
      <c r="AB8" s="113"/>
      <c r="AC8" s="51"/>
      <c r="AD8" s="51"/>
      <c r="AE8" s="51"/>
      <c r="AF8" s="51"/>
      <c r="AG8" s="51"/>
      <c r="AH8" s="3"/>
      <c r="AI8" s="84"/>
      <c r="AK8" s="8"/>
      <c r="AL8" s="8"/>
      <c r="AM8" s="8"/>
      <c r="AN8" s="8"/>
      <c r="AO8" s="8"/>
      <c r="AP8" s="8"/>
    </row>
    <row r="9" spans="1:42" ht="21" customHeight="1" x14ac:dyDescent="0.25">
      <c r="D9" s="172" t="s">
        <v>69</v>
      </c>
      <c r="E9" s="173"/>
      <c r="F9" s="173"/>
      <c r="G9" s="173"/>
      <c r="H9" s="173"/>
      <c r="I9" s="174"/>
      <c r="J9" s="8"/>
      <c r="K9" s="48"/>
      <c r="L9" s="48"/>
      <c r="M9" s="1"/>
      <c r="N9" s="6"/>
      <c r="O9" s="6"/>
      <c r="P9" s="1"/>
      <c r="Q9" s="150">
        <v>50224</v>
      </c>
      <c r="R9" s="150">
        <v>220324</v>
      </c>
      <c r="S9" s="126"/>
      <c r="T9" s="126"/>
      <c r="U9" s="126"/>
      <c r="V9" s="126"/>
      <c r="W9" s="104"/>
      <c r="X9" s="105"/>
      <c r="Y9" s="103"/>
      <c r="Z9" s="82">
        <f>AI9*1.25</f>
        <v>0</v>
      </c>
      <c r="AA9" s="52">
        <f>AI9*1.25</f>
        <v>0</v>
      </c>
      <c r="AB9" s="52"/>
      <c r="AC9" s="52">
        <v>0</v>
      </c>
      <c r="AD9" s="52">
        <v>0</v>
      </c>
      <c r="AE9" s="52">
        <v>0</v>
      </c>
      <c r="AF9" s="52">
        <v>0</v>
      </c>
      <c r="AG9" s="52">
        <v>0</v>
      </c>
      <c r="AH9" s="36"/>
      <c r="AI9" s="96"/>
    </row>
    <row r="10" spans="1:42" ht="3.95" customHeight="1" x14ac:dyDescent="0.25">
      <c r="D10" s="66"/>
      <c r="E10" s="66"/>
      <c r="F10" s="66"/>
      <c r="G10" s="66"/>
      <c r="H10" s="66"/>
      <c r="I10" s="66"/>
      <c r="J10" s="8"/>
      <c r="K10" s="48"/>
      <c r="L10" s="48"/>
      <c r="M10" s="1"/>
      <c r="N10" s="6"/>
      <c r="O10" s="6"/>
      <c r="P10" s="1"/>
      <c r="Q10" s="148"/>
      <c r="R10" s="148"/>
      <c r="S10" s="126"/>
      <c r="T10" s="126"/>
      <c r="U10" s="126"/>
      <c r="V10" s="126"/>
      <c r="W10" s="104"/>
      <c r="X10" s="105"/>
      <c r="Y10" s="103"/>
      <c r="Z10" s="82"/>
      <c r="AA10" s="52"/>
      <c r="AB10" s="52"/>
      <c r="AC10" s="52"/>
      <c r="AD10" s="52"/>
      <c r="AE10" s="52"/>
      <c r="AF10" s="52"/>
      <c r="AG10" s="52"/>
      <c r="AH10" s="36"/>
      <c r="AI10" s="96"/>
    </row>
    <row r="11" spans="1:42" ht="21" customHeight="1" x14ac:dyDescent="0.25">
      <c r="D11" s="66"/>
      <c r="E11" s="64"/>
      <c r="F11" s="65"/>
      <c r="G11" s="43" t="s">
        <v>44</v>
      </c>
      <c r="H11" s="39"/>
      <c r="I11" s="40"/>
      <c r="J11" s="8"/>
      <c r="K11" s="48"/>
      <c r="L11" s="48"/>
      <c r="M11" s="1"/>
      <c r="N11" s="6"/>
      <c r="O11" s="6"/>
      <c r="P11" s="1"/>
      <c r="Q11" s="148"/>
      <c r="R11" s="148"/>
      <c r="S11" s="126"/>
      <c r="T11" s="126"/>
      <c r="U11" s="126"/>
      <c r="V11" s="126"/>
      <c r="W11" s="104"/>
      <c r="X11" s="105"/>
      <c r="Y11" s="103"/>
      <c r="Z11" s="83"/>
      <c r="AA11" s="63"/>
      <c r="AB11" s="63"/>
      <c r="AC11" s="63"/>
      <c r="AD11" s="63"/>
      <c r="AE11" s="63"/>
      <c r="AF11" s="63"/>
      <c r="AG11" s="63"/>
      <c r="AH11" s="44"/>
      <c r="AI11" s="96"/>
    </row>
    <row r="12" spans="1:42" ht="21" customHeight="1" x14ac:dyDescent="0.25">
      <c r="A12" s="1" t="s">
        <v>3</v>
      </c>
      <c r="B12" s="1">
        <v>1459</v>
      </c>
      <c r="C12" s="1" t="s">
        <v>23</v>
      </c>
      <c r="D12" s="21" t="s">
        <v>4</v>
      </c>
      <c r="E12" s="27">
        <f t="shared" ref="E12:F15" si="0">K12</f>
        <v>3100</v>
      </c>
      <c r="F12" s="28">
        <f t="shared" si="0"/>
        <v>1850</v>
      </c>
      <c r="G12" s="25"/>
      <c r="K12" s="48">
        <f>MROUND(N12+24,50)</f>
        <v>3100</v>
      </c>
      <c r="L12" s="48">
        <f>MROUND(O12+24,50)</f>
        <v>1850</v>
      </c>
      <c r="M12" s="14"/>
      <c r="N12" s="6">
        <f>Q12*$N$7</f>
        <v>3062.4749999999999</v>
      </c>
      <c r="O12" s="6">
        <f>Q12*$O$7</f>
        <v>1837.4850000000001</v>
      </c>
      <c r="P12" s="14"/>
      <c r="Q12" s="148">
        <v>1224.99</v>
      </c>
      <c r="R12" s="148">
        <v>1224.99</v>
      </c>
      <c r="S12" s="137">
        <v>1113.6199999999999</v>
      </c>
      <c r="T12" s="137">
        <v>1113.6199999999999</v>
      </c>
      <c r="U12" s="128">
        <v>1113.6199999999999</v>
      </c>
      <c r="V12" s="128">
        <v>1113.6199999999999</v>
      </c>
      <c r="W12" s="118">
        <v>994.30000000000007</v>
      </c>
      <c r="X12" s="95">
        <v>795.44</v>
      </c>
      <c r="Y12" s="88">
        <v>864.61250000000007</v>
      </c>
      <c r="Z12" s="82">
        <v>691.69</v>
      </c>
      <c r="AA12" s="70">
        <v>691.69</v>
      </c>
      <c r="AB12" s="70">
        <v>691.69</v>
      </c>
      <c r="AC12" s="52">
        <v>576.41250000000002</v>
      </c>
      <c r="AD12" s="52">
        <v>576.41250000000002</v>
      </c>
      <c r="AE12" s="52">
        <v>576.41250000000002</v>
      </c>
      <c r="AF12" s="52">
        <v>576.41250000000002</v>
      </c>
      <c r="AG12" s="52">
        <v>576.41250000000002</v>
      </c>
      <c r="AH12" s="36">
        <v>461.13</v>
      </c>
      <c r="AI12" s="96">
        <f>Q12/R12</f>
        <v>1</v>
      </c>
    </row>
    <row r="13" spans="1:42" ht="21" customHeight="1" x14ac:dyDescent="0.25">
      <c r="A13" s="1" t="s">
        <v>3</v>
      </c>
      <c r="B13" s="1">
        <v>1460</v>
      </c>
      <c r="C13" s="1" t="s">
        <v>24</v>
      </c>
      <c r="D13" s="21" t="s">
        <v>5</v>
      </c>
      <c r="E13" s="27">
        <f t="shared" si="0"/>
        <v>4750</v>
      </c>
      <c r="F13" s="143">
        <f t="shared" si="0"/>
        <v>2850</v>
      </c>
      <c r="G13" s="34"/>
      <c r="I13" s="23"/>
      <c r="K13" s="48">
        <f t="shared" ref="K13:L56" si="1">MROUND(N13+24,50)</f>
        <v>4750</v>
      </c>
      <c r="L13" s="48">
        <f t="shared" si="1"/>
        <v>2850</v>
      </c>
      <c r="M13" s="14"/>
      <c r="N13" s="6">
        <f t="shared" ref="N13:N39" si="2">Q13*$N$7</f>
        <v>4742.45</v>
      </c>
      <c r="O13" s="6">
        <f t="shared" ref="O13:O39" si="3">Q13*$O$7</f>
        <v>2845.4700000000003</v>
      </c>
      <c r="P13" s="14"/>
      <c r="Q13" s="148">
        <v>1896.98</v>
      </c>
      <c r="R13" s="148">
        <v>1896.98</v>
      </c>
      <c r="S13" s="137">
        <v>1724.53</v>
      </c>
      <c r="T13" s="137">
        <v>1724.53</v>
      </c>
      <c r="U13" s="128">
        <v>1724.53</v>
      </c>
      <c r="V13" s="128">
        <v>1724.53</v>
      </c>
      <c r="W13" s="118">
        <v>1540.2</v>
      </c>
      <c r="X13" s="95">
        <v>1232.1600000000001</v>
      </c>
      <c r="Y13" s="88">
        <v>1338.9250000000002</v>
      </c>
      <c r="Z13" s="82">
        <v>1071.1400000000001</v>
      </c>
      <c r="AA13" s="70">
        <v>1071.1400000000001</v>
      </c>
      <c r="AB13" s="70">
        <v>1071.1400000000001</v>
      </c>
      <c r="AC13" s="52">
        <v>892.61250000000007</v>
      </c>
      <c r="AD13" s="52">
        <v>892.61250000000007</v>
      </c>
      <c r="AE13" s="52">
        <v>892.61250000000007</v>
      </c>
      <c r="AF13" s="52">
        <v>892.61250000000007</v>
      </c>
      <c r="AG13" s="52">
        <v>892.61250000000007</v>
      </c>
      <c r="AH13" s="36">
        <v>714.09</v>
      </c>
      <c r="AI13" s="96">
        <f>Q13/R13</f>
        <v>1</v>
      </c>
    </row>
    <row r="14" spans="1:42" ht="21" customHeight="1" x14ac:dyDescent="0.25">
      <c r="A14" s="1" t="s">
        <v>3</v>
      </c>
      <c r="B14" s="1">
        <v>1461</v>
      </c>
      <c r="C14" s="1" t="s">
        <v>25</v>
      </c>
      <c r="D14" s="21" t="s">
        <v>12</v>
      </c>
      <c r="E14" s="27">
        <f t="shared" si="0"/>
        <v>4950</v>
      </c>
      <c r="F14" s="42">
        <f t="shared" si="0"/>
        <v>2950</v>
      </c>
      <c r="G14" s="34"/>
      <c r="I14" s="23"/>
      <c r="K14" s="48">
        <f t="shared" si="1"/>
        <v>4950</v>
      </c>
      <c r="L14" s="48">
        <f t="shared" si="1"/>
        <v>2950</v>
      </c>
      <c r="M14" s="14"/>
      <c r="N14" s="6">
        <f t="shared" si="2"/>
        <v>4906.45</v>
      </c>
      <c r="O14" s="6">
        <f t="shared" si="3"/>
        <v>2943.87</v>
      </c>
      <c r="P14" s="14"/>
      <c r="Q14" s="148">
        <v>1962.58</v>
      </c>
      <c r="R14" s="148">
        <v>1962.58</v>
      </c>
      <c r="S14" s="137">
        <v>1784.16</v>
      </c>
      <c r="T14" s="137">
        <v>1784.16</v>
      </c>
      <c r="U14" s="128">
        <v>1784.16</v>
      </c>
      <c r="V14" s="128">
        <v>1784.16</v>
      </c>
      <c r="W14" s="118">
        <v>1593.0125</v>
      </c>
      <c r="X14" s="95">
        <v>1274.4100000000001</v>
      </c>
      <c r="Y14" s="88">
        <v>1385.2250000000001</v>
      </c>
      <c r="Z14" s="82">
        <v>1108.18</v>
      </c>
      <c r="AA14" s="70">
        <v>1108.18</v>
      </c>
      <c r="AB14" s="70">
        <v>1108.18</v>
      </c>
      <c r="AC14" s="52">
        <v>923.48749999999995</v>
      </c>
      <c r="AD14" s="52">
        <v>923.48749999999995</v>
      </c>
      <c r="AE14" s="52">
        <v>923.48749999999995</v>
      </c>
      <c r="AF14" s="52">
        <v>923.48749999999995</v>
      </c>
      <c r="AG14" s="52">
        <v>923.48749999999995</v>
      </c>
      <c r="AH14" s="36">
        <v>738.79</v>
      </c>
      <c r="AI14" s="96">
        <f>Q14/R14</f>
        <v>1</v>
      </c>
    </row>
    <row r="15" spans="1:42" ht="21" customHeight="1" x14ac:dyDescent="0.25">
      <c r="A15" s="1" t="s">
        <v>3</v>
      </c>
      <c r="B15" s="1">
        <v>1462</v>
      </c>
      <c r="C15" s="1" t="s">
        <v>26</v>
      </c>
      <c r="D15" s="21" t="s">
        <v>6</v>
      </c>
      <c r="E15" s="27">
        <f t="shared" si="0"/>
        <v>11800</v>
      </c>
      <c r="F15" s="42">
        <f t="shared" si="0"/>
        <v>7100</v>
      </c>
      <c r="G15" s="133"/>
      <c r="H15" s="22"/>
      <c r="I15" s="29"/>
      <c r="K15" s="48">
        <f t="shared" si="1"/>
        <v>11800</v>
      </c>
      <c r="L15" s="48">
        <f t="shared" si="1"/>
        <v>7100</v>
      </c>
      <c r="M15" s="14"/>
      <c r="N15" s="6">
        <f t="shared" si="2"/>
        <v>11788.55</v>
      </c>
      <c r="O15" s="6">
        <f t="shared" si="3"/>
        <v>7073.13</v>
      </c>
      <c r="P15" s="14"/>
      <c r="Q15" s="148">
        <v>4715.42</v>
      </c>
      <c r="R15" s="148">
        <v>4715.42</v>
      </c>
      <c r="S15" s="137">
        <v>4286.74</v>
      </c>
      <c r="T15" s="137">
        <v>4286.74</v>
      </c>
      <c r="U15" s="128">
        <v>4286.74</v>
      </c>
      <c r="V15" s="128">
        <v>4286.74</v>
      </c>
      <c r="W15" s="118">
        <v>3831.95</v>
      </c>
      <c r="X15" s="95">
        <v>3065.56</v>
      </c>
      <c r="Y15" s="88">
        <v>3328.2125000000001</v>
      </c>
      <c r="Z15" s="82">
        <v>2662.57</v>
      </c>
      <c r="AA15" s="70">
        <v>2662.57</v>
      </c>
      <c r="AB15" s="70">
        <v>2662.57</v>
      </c>
      <c r="AC15" s="52">
        <v>2218.8000000000002</v>
      </c>
      <c r="AD15" s="52">
        <v>2218.8000000000002</v>
      </c>
      <c r="AE15" s="52">
        <v>2218.8000000000002</v>
      </c>
      <c r="AF15" s="52">
        <v>2218.8000000000002</v>
      </c>
      <c r="AG15" s="52">
        <v>2218.8000000000002</v>
      </c>
      <c r="AH15" s="36">
        <v>1775.04</v>
      </c>
      <c r="AI15" s="96">
        <f>Q15/R15</f>
        <v>1</v>
      </c>
    </row>
    <row r="16" spans="1:42" ht="3.95" customHeight="1" x14ac:dyDescent="0.25">
      <c r="E16" s="31"/>
      <c r="F16" s="32"/>
      <c r="G16" s="25"/>
      <c r="K16" s="48"/>
      <c r="L16" s="48"/>
      <c r="M16" s="14"/>
      <c r="N16" s="6"/>
      <c r="O16" s="6"/>
      <c r="P16" s="14"/>
      <c r="Q16" s="148"/>
      <c r="R16" s="148"/>
      <c r="S16" s="137"/>
      <c r="T16" s="137"/>
      <c r="U16" s="128"/>
      <c r="V16" s="128"/>
      <c r="W16" s="118"/>
      <c r="X16" s="95"/>
      <c r="Y16" s="88"/>
      <c r="Z16" s="82"/>
      <c r="AA16" s="70"/>
      <c r="AB16" s="70"/>
      <c r="AC16" s="52"/>
      <c r="AD16" s="52"/>
      <c r="AE16" s="52"/>
      <c r="AF16" s="52"/>
      <c r="AG16" s="52"/>
      <c r="AH16" s="36"/>
      <c r="AI16" s="96"/>
    </row>
    <row r="17" spans="1:36" ht="21" customHeight="1" x14ac:dyDescent="0.25">
      <c r="E17" s="31"/>
      <c r="F17" s="32"/>
      <c r="G17" s="43" t="s">
        <v>35</v>
      </c>
      <c r="H17" s="39"/>
      <c r="I17" s="40"/>
      <c r="J17" s="8"/>
      <c r="K17" s="48"/>
      <c r="L17" s="48"/>
      <c r="M17" s="1"/>
      <c r="N17" s="6"/>
      <c r="O17" s="6"/>
      <c r="P17" s="1"/>
      <c r="Q17" s="148"/>
      <c r="R17" s="148"/>
      <c r="S17" s="126"/>
      <c r="T17" s="126"/>
      <c r="U17" s="126"/>
      <c r="V17" s="126"/>
      <c r="W17" s="104"/>
      <c r="X17" s="102"/>
      <c r="Y17" s="103"/>
      <c r="Z17" s="82"/>
      <c r="AA17" s="70"/>
      <c r="AB17" s="70"/>
      <c r="AC17" s="52"/>
      <c r="AD17" s="52"/>
      <c r="AE17" s="52"/>
      <c r="AF17" s="52"/>
      <c r="AG17" s="52"/>
      <c r="AH17" s="36"/>
      <c r="AI17" s="96"/>
    </row>
    <row r="18" spans="1:36" s="19" customFormat="1" ht="21" customHeight="1" x14ac:dyDescent="0.25">
      <c r="A18" s="17" t="s">
        <v>3</v>
      </c>
      <c r="B18" s="17">
        <v>1481</v>
      </c>
      <c r="C18" s="1" t="s">
        <v>27</v>
      </c>
      <c r="D18" s="2" t="s">
        <v>34</v>
      </c>
      <c r="E18" s="27">
        <f t="shared" ref="E18:F25" si="4">K18</f>
        <v>5350</v>
      </c>
      <c r="F18" s="28">
        <f t="shared" si="4"/>
        <v>3200</v>
      </c>
      <c r="G18" s="25"/>
      <c r="H18" s="1"/>
      <c r="I18" s="1"/>
      <c r="J18" s="20"/>
      <c r="K18" s="48">
        <f t="shared" si="1"/>
        <v>5350</v>
      </c>
      <c r="L18" s="48">
        <f t="shared" si="1"/>
        <v>3200</v>
      </c>
      <c r="M18" s="18"/>
      <c r="N18" s="6">
        <f t="shared" si="2"/>
        <v>5312.3125</v>
      </c>
      <c r="O18" s="6">
        <f t="shared" si="3"/>
        <v>3187.3875000000003</v>
      </c>
      <c r="P18" s="18"/>
      <c r="Q18" s="148">
        <v>2124.9250000000002</v>
      </c>
      <c r="R18" s="148">
        <v>2124.9250000000002</v>
      </c>
      <c r="S18" s="137">
        <v>1931.75</v>
      </c>
      <c r="T18" s="137">
        <v>1931.75</v>
      </c>
      <c r="U18" s="128">
        <v>1931.75</v>
      </c>
      <c r="V18" s="128">
        <v>1931.75</v>
      </c>
      <c r="W18" s="118">
        <v>1724.7749999999999</v>
      </c>
      <c r="X18" s="95">
        <v>1379.82</v>
      </c>
      <c r="Y18" s="88">
        <v>1499.8</v>
      </c>
      <c r="Z18" s="82">
        <v>1199.8399999999999</v>
      </c>
      <c r="AA18" s="70">
        <v>1199.8399999999999</v>
      </c>
      <c r="AB18" s="70">
        <v>1199.8399999999999</v>
      </c>
      <c r="AC18" s="52">
        <v>999.86249999999995</v>
      </c>
      <c r="AD18" s="52">
        <v>999.86249999999995</v>
      </c>
      <c r="AE18" s="52">
        <v>999.86249999999995</v>
      </c>
      <c r="AF18" s="52">
        <v>999.86249999999995</v>
      </c>
      <c r="AG18" s="52">
        <v>999.86249999999995</v>
      </c>
      <c r="AH18" s="36">
        <v>799.89</v>
      </c>
      <c r="AI18" s="96">
        <f t="shared" ref="AI18:AI25" si="5">Q18/R18</f>
        <v>1</v>
      </c>
      <c r="AJ18" s="33"/>
    </row>
    <row r="19" spans="1:36" s="19" customFormat="1" ht="21" customHeight="1" x14ac:dyDescent="0.25">
      <c r="A19" s="17" t="s">
        <v>3</v>
      </c>
      <c r="B19" s="17">
        <v>1481</v>
      </c>
      <c r="C19" s="1" t="s">
        <v>27</v>
      </c>
      <c r="D19" s="2" t="s">
        <v>13</v>
      </c>
      <c r="E19" s="27">
        <f t="shared" si="4"/>
        <v>5350</v>
      </c>
      <c r="F19" s="143">
        <f t="shared" si="4"/>
        <v>3200</v>
      </c>
      <c r="G19" s="34"/>
      <c r="H19" s="1"/>
      <c r="I19" s="23"/>
      <c r="J19" s="20"/>
      <c r="K19" s="48">
        <f t="shared" si="1"/>
        <v>5350</v>
      </c>
      <c r="L19" s="48">
        <f t="shared" si="1"/>
        <v>3200</v>
      </c>
      <c r="M19" s="18"/>
      <c r="N19" s="6">
        <f t="shared" si="2"/>
        <v>5312.3</v>
      </c>
      <c r="O19" s="6">
        <f t="shared" si="3"/>
        <v>3187.38</v>
      </c>
      <c r="P19" s="18"/>
      <c r="Q19" s="148">
        <v>2124.92</v>
      </c>
      <c r="R19" s="148">
        <v>2124.92</v>
      </c>
      <c r="S19" s="137">
        <v>1931.75</v>
      </c>
      <c r="T19" s="137">
        <v>1931.75</v>
      </c>
      <c r="U19" s="128">
        <v>1931.75</v>
      </c>
      <c r="V19" s="128">
        <v>1931.75</v>
      </c>
      <c r="W19" s="118">
        <v>1724.7749999999999</v>
      </c>
      <c r="X19" s="95">
        <v>1379.82</v>
      </c>
      <c r="Y19" s="88">
        <v>1499.8</v>
      </c>
      <c r="Z19" s="82">
        <v>1199.8399999999999</v>
      </c>
      <c r="AA19" s="70">
        <v>1199.8399999999999</v>
      </c>
      <c r="AB19" s="70">
        <v>1199.8399999999999</v>
      </c>
      <c r="AC19" s="52">
        <v>1008.2625</v>
      </c>
      <c r="AD19" s="52">
        <v>1008.2625</v>
      </c>
      <c r="AE19" s="52">
        <v>1008.2625</v>
      </c>
      <c r="AF19" s="52">
        <v>1008.2625</v>
      </c>
      <c r="AG19" s="52">
        <v>1008.2625</v>
      </c>
      <c r="AH19" s="37">
        <v>806.61</v>
      </c>
      <c r="AI19" s="96">
        <f t="shared" si="5"/>
        <v>1</v>
      </c>
      <c r="AJ19" s="33"/>
    </row>
    <row r="20" spans="1:36" ht="21" customHeight="1" x14ac:dyDescent="0.25">
      <c r="A20" s="1" t="s">
        <v>3</v>
      </c>
      <c r="B20" s="17">
        <v>1482</v>
      </c>
      <c r="C20" s="17" t="s">
        <v>28</v>
      </c>
      <c r="D20" s="2" t="s">
        <v>15</v>
      </c>
      <c r="E20" s="27">
        <f t="shared" si="4"/>
        <v>6150</v>
      </c>
      <c r="F20" s="42">
        <f t="shared" si="4"/>
        <v>3700</v>
      </c>
      <c r="G20" s="34"/>
      <c r="I20" s="23"/>
      <c r="J20" s="20"/>
      <c r="K20" s="48">
        <f t="shared" si="1"/>
        <v>6150</v>
      </c>
      <c r="L20" s="48">
        <f t="shared" si="1"/>
        <v>3700</v>
      </c>
      <c r="M20" s="14"/>
      <c r="N20" s="6">
        <f t="shared" si="2"/>
        <v>6150.2</v>
      </c>
      <c r="O20" s="6">
        <f t="shared" si="3"/>
        <v>3690.12</v>
      </c>
      <c r="P20" s="14"/>
      <c r="Q20" s="148">
        <v>2460.08</v>
      </c>
      <c r="R20" s="148">
        <v>2460.08</v>
      </c>
      <c r="S20" s="137">
        <v>2236.44</v>
      </c>
      <c r="T20" s="137">
        <v>2236.44</v>
      </c>
      <c r="U20" s="128">
        <v>2236.44</v>
      </c>
      <c r="V20" s="128">
        <v>2236.44</v>
      </c>
      <c r="W20" s="118">
        <v>1997.9624999999999</v>
      </c>
      <c r="X20" s="95">
        <v>1598.37</v>
      </c>
      <c r="Y20" s="88">
        <v>1750</v>
      </c>
      <c r="Z20" s="75">
        <v>1400</v>
      </c>
      <c r="AA20" s="70">
        <v>1389.89</v>
      </c>
      <c r="AB20" s="70">
        <v>1389.89</v>
      </c>
      <c r="AC20" s="52">
        <v>1296.4750000000001</v>
      </c>
      <c r="AD20" s="52">
        <v>1296.4750000000001</v>
      </c>
      <c r="AE20" s="52">
        <v>1296.4750000000001</v>
      </c>
      <c r="AF20" s="52">
        <v>1296.4750000000001</v>
      </c>
      <c r="AG20" s="52">
        <v>1296.4750000000001</v>
      </c>
      <c r="AH20" s="36">
        <v>1037.18</v>
      </c>
      <c r="AI20" s="96">
        <f t="shared" si="5"/>
        <v>1</v>
      </c>
    </row>
    <row r="21" spans="1:36" ht="21" customHeight="1" x14ac:dyDescent="0.25">
      <c r="A21" s="1" t="s">
        <v>3</v>
      </c>
      <c r="B21" s="17">
        <v>1483</v>
      </c>
      <c r="C21" s="17" t="s">
        <v>29</v>
      </c>
      <c r="D21" s="2" t="s">
        <v>14</v>
      </c>
      <c r="E21" s="27">
        <f t="shared" si="4"/>
        <v>8050</v>
      </c>
      <c r="F21" s="42">
        <f t="shared" si="4"/>
        <v>4850</v>
      </c>
      <c r="G21" s="34"/>
      <c r="I21" s="23"/>
      <c r="J21" s="20"/>
      <c r="K21" s="48">
        <f t="shared" si="1"/>
        <v>8050</v>
      </c>
      <c r="L21" s="48">
        <f t="shared" si="1"/>
        <v>4850</v>
      </c>
      <c r="M21" s="14"/>
      <c r="N21" s="6">
        <f t="shared" si="2"/>
        <v>8005.25</v>
      </c>
      <c r="O21" s="6">
        <f t="shared" si="3"/>
        <v>4803.1499999999996</v>
      </c>
      <c r="P21" s="14"/>
      <c r="Q21" s="148">
        <v>3202.1</v>
      </c>
      <c r="R21" s="148">
        <v>3202.1</v>
      </c>
      <c r="S21" s="137">
        <v>2911</v>
      </c>
      <c r="T21" s="137">
        <v>2911</v>
      </c>
      <c r="U21" s="128">
        <v>2911</v>
      </c>
      <c r="V21" s="128">
        <v>2911</v>
      </c>
      <c r="W21" s="118">
        <v>2597.6625000000004</v>
      </c>
      <c r="X21" s="95">
        <v>2078.13</v>
      </c>
      <c r="Y21" s="88">
        <v>2261.25</v>
      </c>
      <c r="Z21" s="75">
        <v>1809</v>
      </c>
      <c r="AA21" s="70">
        <v>1808.07</v>
      </c>
      <c r="AB21" s="70">
        <v>1808.07</v>
      </c>
      <c r="AC21" s="52">
        <v>1506.7250000000001</v>
      </c>
      <c r="AD21" s="52">
        <v>1506.7250000000001</v>
      </c>
      <c r="AE21" s="52">
        <v>1506.7250000000001</v>
      </c>
      <c r="AF21" s="52">
        <v>1506.7250000000001</v>
      </c>
      <c r="AG21" s="52">
        <v>1506.7250000000001</v>
      </c>
      <c r="AH21" s="36">
        <v>1205.3800000000001</v>
      </c>
      <c r="AI21" s="96">
        <f t="shared" si="5"/>
        <v>1</v>
      </c>
    </row>
    <row r="22" spans="1:36" ht="21" customHeight="1" x14ac:dyDescent="0.25">
      <c r="A22" s="1" t="s">
        <v>3</v>
      </c>
      <c r="B22" s="17">
        <v>1484</v>
      </c>
      <c r="C22" s="17" t="s">
        <v>30</v>
      </c>
      <c r="D22" s="2" t="s">
        <v>7</v>
      </c>
      <c r="E22" s="27">
        <f t="shared" si="4"/>
        <v>8650</v>
      </c>
      <c r="F22" s="42">
        <f t="shared" si="4"/>
        <v>5200</v>
      </c>
      <c r="G22" s="34"/>
      <c r="I22" s="23"/>
      <c r="J22" s="20"/>
      <c r="K22" s="48">
        <f t="shared" si="1"/>
        <v>8650</v>
      </c>
      <c r="L22" s="48">
        <f t="shared" si="1"/>
        <v>5200</v>
      </c>
      <c r="M22" s="14"/>
      <c r="N22" s="6">
        <f t="shared" si="2"/>
        <v>8644.9749999999985</v>
      </c>
      <c r="O22" s="6">
        <f t="shared" si="3"/>
        <v>5186.9849999999997</v>
      </c>
      <c r="P22" s="14"/>
      <c r="Q22" s="148">
        <v>3457.99</v>
      </c>
      <c r="R22" s="148">
        <v>3457.99</v>
      </c>
      <c r="S22" s="137">
        <v>3143.63</v>
      </c>
      <c r="T22" s="137">
        <v>3143.63</v>
      </c>
      <c r="U22" s="128">
        <v>3143.63</v>
      </c>
      <c r="V22" s="128">
        <v>3143.63</v>
      </c>
      <c r="W22" s="118">
        <v>2806.8249999999998</v>
      </c>
      <c r="X22" s="95">
        <v>2245.46</v>
      </c>
      <c r="Y22" s="88">
        <v>2450</v>
      </c>
      <c r="Z22" s="75">
        <v>1960</v>
      </c>
      <c r="AA22" s="70">
        <v>1952.57</v>
      </c>
      <c r="AB22" s="70">
        <v>1952.57</v>
      </c>
      <c r="AC22" s="52">
        <v>1627.1375</v>
      </c>
      <c r="AD22" s="52">
        <v>1627.1375</v>
      </c>
      <c r="AE22" s="52">
        <v>1627.1375</v>
      </c>
      <c r="AF22" s="52">
        <v>1627.1375</v>
      </c>
      <c r="AG22" s="52">
        <v>1627.1375</v>
      </c>
      <c r="AH22" s="36">
        <v>1301.71</v>
      </c>
      <c r="AI22" s="96">
        <f t="shared" si="5"/>
        <v>1</v>
      </c>
    </row>
    <row r="23" spans="1:36" ht="21" customHeight="1" x14ac:dyDescent="0.25">
      <c r="A23" s="1" t="s">
        <v>3</v>
      </c>
      <c r="B23" s="17">
        <v>1485</v>
      </c>
      <c r="C23" s="17" t="s">
        <v>31</v>
      </c>
      <c r="D23" s="2" t="s">
        <v>8</v>
      </c>
      <c r="E23" s="27">
        <f t="shared" si="4"/>
        <v>9450</v>
      </c>
      <c r="F23" s="42">
        <f t="shared" si="4"/>
        <v>5700</v>
      </c>
      <c r="G23" s="34"/>
      <c r="I23" s="23"/>
      <c r="J23" s="20"/>
      <c r="K23" s="48">
        <f t="shared" si="1"/>
        <v>9450</v>
      </c>
      <c r="L23" s="48">
        <f t="shared" si="1"/>
        <v>5700</v>
      </c>
      <c r="M23" s="14"/>
      <c r="N23" s="6">
        <f t="shared" si="2"/>
        <v>9427.125</v>
      </c>
      <c r="O23" s="6">
        <f t="shared" si="3"/>
        <v>5656.2749999999996</v>
      </c>
      <c r="P23" s="14"/>
      <c r="Q23" s="148">
        <v>3770.85</v>
      </c>
      <c r="R23" s="148">
        <v>3770.85</v>
      </c>
      <c r="S23" s="137">
        <v>3428.04</v>
      </c>
      <c r="T23" s="137">
        <v>3428.04</v>
      </c>
      <c r="U23" s="128">
        <v>3428.04</v>
      </c>
      <c r="V23" s="128">
        <v>3428.04</v>
      </c>
      <c r="W23" s="118">
        <v>3060.75</v>
      </c>
      <c r="X23" s="95">
        <v>2448.6</v>
      </c>
      <c r="Y23" s="88">
        <v>2662.5</v>
      </c>
      <c r="Z23" s="75">
        <v>2130</v>
      </c>
      <c r="AA23" s="70">
        <v>2129.2199999999998</v>
      </c>
      <c r="AB23" s="70">
        <v>2129.2199999999998</v>
      </c>
      <c r="AC23" s="52">
        <v>1774.35</v>
      </c>
      <c r="AD23" s="52">
        <v>1774.35</v>
      </c>
      <c r="AE23" s="52">
        <v>1774.35</v>
      </c>
      <c r="AF23" s="52">
        <v>1774.35</v>
      </c>
      <c r="AG23" s="52">
        <v>1774.35</v>
      </c>
      <c r="AH23" s="36">
        <v>1419.48</v>
      </c>
      <c r="AI23" s="96">
        <f t="shared" si="5"/>
        <v>1</v>
      </c>
    </row>
    <row r="24" spans="1:36" ht="21" customHeight="1" x14ac:dyDescent="0.25">
      <c r="A24" s="1" t="s">
        <v>3</v>
      </c>
      <c r="B24" s="17">
        <v>1486</v>
      </c>
      <c r="C24" s="17" t="s">
        <v>32</v>
      </c>
      <c r="D24" s="2" t="s">
        <v>9</v>
      </c>
      <c r="E24" s="27">
        <f t="shared" si="4"/>
        <v>12050</v>
      </c>
      <c r="F24" s="42">
        <f t="shared" si="4"/>
        <v>7250</v>
      </c>
      <c r="G24" s="34"/>
      <c r="I24" s="23"/>
      <c r="J24" s="20"/>
      <c r="K24" s="48">
        <f t="shared" si="1"/>
        <v>12050</v>
      </c>
      <c r="L24" s="48">
        <f t="shared" si="1"/>
        <v>7250</v>
      </c>
      <c r="M24" s="14"/>
      <c r="N24" s="6">
        <f t="shared" si="2"/>
        <v>12024.075000000001</v>
      </c>
      <c r="O24" s="6">
        <f t="shared" si="3"/>
        <v>7214.4449999999997</v>
      </c>
      <c r="P24" s="14"/>
      <c r="Q24" s="148">
        <v>4809.63</v>
      </c>
      <c r="R24" s="148">
        <v>4809.63</v>
      </c>
      <c r="S24" s="137">
        <v>4372.3900000000003</v>
      </c>
      <c r="T24" s="137">
        <v>4372.3900000000003</v>
      </c>
      <c r="U24" s="128">
        <v>4372.3900000000003</v>
      </c>
      <c r="V24" s="128">
        <v>4372.3900000000003</v>
      </c>
      <c r="W24" s="118">
        <v>3903.9249999999997</v>
      </c>
      <c r="X24" s="95">
        <v>3123.14</v>
      </c>
      <c r="Y24" s="88">
        <v>3394.7125000000001</v>
      </c>
      <c r="Z24" s="82">
        <v>2715.77</v>
      </c>
      <c r="AA24" s="70">
        <v>2715.77</v>
      </c>
      <c r="AB24" s="70">
        <v>2715.77</v>
      </c>
      <c r="AC24" s="52">
        <v>2263.125</v>
      </c>
      <c r="AD24" s="52">
        <v>2263.125</v>
      </c>
      <c r="AE24" s="52">
        <v>2263.125</v>
      </c>
      <c r="AF24" s="52">
        <v>2263.125</v>
      </c>
      <c r="AG24" s="52">
        <v>2263.125</v>
      </c>
      <c r="AH24" s="36">
        <v>1810.5</v>
      </c>
      <c r="AI24" s="96">
        <f t="shared" si="5"/>
        <v>1</v>
      </c>
    </row>
    <row r="25" spans="1:36" ht="21" customHeight="1" x14ac:dyDescent="0.25">
      <c r="A25" s="1" t="s">
        <v>3</v>
      </c>
      <c r="B25" s="17">
        <v>1487</v>
      </c>
      <c r="C25" s="17" t="s">
        <v>33</v>
      </c>
      <c r="D25" s="2" t="s">
        <v>10</v>
      </c>
      <c r="E25" s="27">
        <f t="shared" si="4"/>
        <v>15800</v>
      </c>
      <c r="F25" s="42">
        <f t="shared" si="4"/>
        <v>9500</v>
      </c>
      <c r="G25" s="133"/>
      <c r="H25" s="22"/>
      <c r="I25" s="29"/>
      <c r="J25" s="20"/>
      <c r="K25" s="48">
        <f t="shared" si="1"/>
        <v>15800</v>
      </c>
      <c r="L25" s="48">
        <f t="shared" si="1"/>
        <v>9500</v>
      </c>
      <c r="M25" s="14"/>
      <c r="N25" s="6">
        <f t="shared" si="2"/>
        <v>15794.05</v>
      </c>
      <c r="O25" s="6">
        <f t="shared" si="3"/>
        <v>9476.43</v>
      </c>
      <c r="P25" s="14"/>
      <c r="Q25" s="148">
        <v>6317.62</v>
      </c>
      <c r="R25" s="148">
        <v>6317.62</v>
      </c>
      <c r="S25" s="137">
        <v>4578.5018999999993</v>
      </c>
      <c r="T25" s="137">
        <v>4578.5018999999993</v>
      </c>
      <c r="U25" s="128">
        <v>4578.5018999999993</v>
      </c>
      <c r="V25" s="128">
        <v>4578.5018999999993</v>
      </c>
      <c r="W25" s="118">
        <v>4087.948124999999</v>
      </c>
      <c r="X25" s="93">
        <v>3270.3584999999994</v>
      </c>
      <c r="Y25" s="88">
        <v>3554.7374999999993</v>
      </c>
      <c r="Z25" s="82">
        <v>2843.7899999999995</v>
      </c>
      <c r="AA25" s="70">
        <v>2843.7899999999995</v>
      </c>
      <c r="AB25" s="70">
        <v>2843.7899999999995</v>
      </c>
      <c r="AC25" s="52">
        <v>2369.8249999999998</v>
      </c>
      <c r="AD25" s="52">
        <v>2369.8249999999998</v>
      </c>
      <c r="AE25" s="52">
        <v>2369.8249999999998</v>
      </c>
      <c r="AF25" s="52">
        <v>2369.8249999999998</v>
      </c>
      <c r="AG25" s="52">
        <v>2369.8249999999998</v>
      </c>
      <c r="AH25" s="15">
        <v>1895.86</v>
      </c>
      <c r="AI25" s="96">
        <f t="shared" si="5"/>
        <v>1</v>
      </c>
    </row>
    <row r="26" spans="1:36" ht="3.95" customHeight="1" x14ac:dyDescent="0.25">
      <c r="B26" s="17"/>
      <c r="D26" s="30"/>
      <c r="E26" s="31"/>
      <c r="F26" s="32"/>
      <c r="G26" s="25"/>
      <c r="K26" s="48"/>
      <c r="L26" s="48"/>
      <c r="M26" s="14"/>
      <c r="N26" s="6"/>
      <c r="O26" s="6"/>
      <c r="P26" s="14"/>
      <c r="Q26" s="148"/>
      <c r="R26" s="148"/>
      <c r="S26" s="137"/>
      <c r="T26" s="137"/>
      <c r="U26" s="128"/>
      <c r="V26" s="128"/>
      <c r="W26" s="118"/>
      <c r="X26" s="93"/>
      <c r="Y26" s="88"/>
      <c r="Z26" s="82"/>
      <c r="AA26" s="70"/>
      <c r="AB26" s="70"/>
      <c r="AC26" s="52"/>
      <c r="AD26" s="52"/>
      <c r="AE26" s="52"/>
      <c r="AF26" s="52"/>
      <c r="AG26" s="52"/>
      <c r="AH26" s="16"/>
      <c r="AI26" s="96"/>
    </row>
    <row r="27" spans="1:36" ht="21" customHeight="1" x14ac:dyDescent="0.25">
      <c r="B27" s="17"/>
      <c r="D27" s="30"/>
      <c r="E27" s="31"/>
      <c r="F27" s="32"/>
      <c r="G27" s="43" t="s">
        <v>11</v>
      </c>
      <c r="H27" s="41"/>
      <c r="I27" s="40"/>
      <c r="J27" s="8"/>
      <c r="K27" s="48"/>
      <c r="L27" s="48"/>
      <c r="M27" s="1"/>
      <c r="N27" s="6"/>
      <c r="O27" s="6"/>
      <c r="P27" s="1"/>
      <c r="Q27" s="148"/>
      <c r="R27" s="148"/>
      <c r="S27" s="126"/>
      <c r="T27" s="126"/>
      <c r="U27" s="126"/>
      <c r="V27" s="126"/>
      <c r="W27" s="104"/>
      <c r="X27" s="104"/>
      <c r="Y27" s="103"/>
      <c r="Z27" s="82"/>
      <c r="AA27" s="70"/>
      <c r="AB27" s="70"/>
      <c r="AC27" s="52"/>
      <c r="AD27" s="52"/>
      <c r="AE27" s="52"/>
      <c r="AF27" s="52"/>
      <c r="AG27" s="52"/>
      <c r="AH27" s="16"/>
      <c r="AI27" s="96"/>
    </row>
    <row r="28" spans="1:36" s="19" customFormat="1" ht="21" customHeight="1" x14ac:dyDescent="0.25">
      <c r="A28" s="17" t="s">
        <v>3</v>
      </c>
      <c r="B28" s="17">
        <v>1448</v>
      </c>
      <c r="C28" s="1" t="s">
        <v>19</v>
      </c>
      <c r="D28" s="2" t="s">
        <v>38</v>
      </c>
      <c r="E28" s="27">
        <f t="shared" ref="E28:F31" si="6">K28</f>
        <v>3100</v>
      </c>
      <c r="F28" s="28">
        <f t="shared" si="6"/>
        <v>1850</v>
      </c>
      <c r="G28" s="25"/>
      <c r="H28" s="13"/>
      <c r="I28" s="1"/>
      <c r="J28" s="20"/>
      <c r="K28" s="48">
        <f t="shared" si="1"/>
        <v>3100</v>
      </c>
      <c r="L28" s="48">
        <f t="shared" si="1"/>
        <v>1850</v>
      </c>
      <c r="M28" s="18"/>
      <c r="N28" s="6">
        <f t="shared" si="2"/>
        <v>3062.4749999999999</v>
      </c>
      <c r="O28" s="6">
        <f t="shared" si="3"/>
        <v>1837.4850000000001</v>
      </c>
      <c r="P28" s="18"/>
      <c r="Q28" s="148">
        <v>1224.99</v>
      </c>
      <c r="R28" s="148">
        <v>1224.99</v>
      </c>
      <c r="S28" s="137">
        <v>1113.6199999999999</v>
      </c>
      <c r="T28" s="137">
        <v>1113.6199999999999</v>
      </c>
      <c r="U28" s="128">
        <v>1113.6199999999999</v>
      </c>
      <c r="V28" s="128">
        <v>1113.6199999999999</v>
      </c>
      <c r="W28" s="118">
        <v>994.30000000000007</v>
      </c>
      <c r="X28" s="95">
        <v>795.44</v>
      </c>
      <c r="Y28" s="88">
        <v>864.61875000000009</v>
      </c>
      <c r="Z28" s="82">
        <v>691.69500000000005</v>
      </c>
      <c r="AA28" s="70">
        <v>691.69500000000005</v>
      </c>
      <c r="AB28" s="70">
        <v>691.69500000000005</v>
      </c>
      <c r="AC28" s="52">
        <v>576.41250000000002</v>
      </c>
      <c r="AD28" s="52">
        <v>576.41250000000002</v>
      </c>
      <c r="AE28" s="52">
        <v>576.41250000000002</v>
      </c>
      <c r="AF28" s="52">
        <v>576.41250000000002</v>
      </c>
      <c r="AG28" s="52">
        <v>576.41250000000002</v>
      </c>
      <c r="AH28" s="36">
        <v>461.13</v>
      </c>
      <c r="AI28" s="96">
        <f>Q28/R28</f>
        <v>1</v>
      </c>
      <c r="AJ28" s="33"/>
    </row>
    <row r="29" spans="1:36" ht="21" customHeight="1" x14ac:dyDescent="0.25">
      <c r="A29" s="1" t="s">
        <v>3</v>
      </c>
      <c r="B29" s="1">
        <v>1449</v>
      </c>
      <c r="C29" s="1" t="s">
        <v>20</v>
      </c>
      <c r="D29" s="2" t="s">
        <v>39</v>
      </c>
      <c r="E29" s="27">
        <f t="shared" si="6"/>
        <v>4500</v>
      </c>
      <c r="F29" s="143">
        <f t="shared" si="6"/>
        <v>2700</v>
      </c>
      <c r="G29" s="34"/>
      <c r="H29" s="13"/>
      <c r="I29" s="23"/>
      <c r="J29" s="20"/>
      <c r="K29" s="48">
        <f t="shared" si="1"/>
        <v>4500</v>
      </c>
      <c r="L29" s="48">
        <f t="shared" si="1"/>
        <v>2700</v>
      </c>
      <c r="M29" s="14"/>
      <c r="N29" s="6">
        <f t="shared" si="2"/>
        <v>4462.3999999999996</v>
      </c>
      <c r="O29" s="6">
        <f t="shared" si="3"/>
        <v>2677.44</v>
      </c>
      <c r="P29" s="14"/>
      <c r="Q29" s="148">
        <v>1784.96</v>
      </c>
      <c r="R29" s="148">
        <v>1784.96</v>
      </c>
      <c r="S29" s="137">
        <v>1622.69</v>
      </c>
      <c r="T29" s="137">
        <v>1622.69</v>
      </c>
      <c r="U29" s="128">
        <v>1622.69</v>
      </c>
      <c r="V29" s="128">
        <v>1622.69</v>
      </c>
      <c r="W29" s="118">
        <v>1448.8374999999999</v>
      </c>
      <c r="X29" s="95">
        <v>1159.07</v>
      </c>
      <c r="Y29" s="88">
        <v>1259.8499999999999</v>
      </c>
      <c r="Z29" s="82">
        <v>1007.8799999999999</v>
      </c>
      <c r="AA29" s="70">
        <v>1007.8799999999999</v>
      </c>
      <c r="AB29" s="70">
        <v>1007.8799999999999</v>
      </c>
      <c r="AC29" s="52">
        <v>839.9</v>
      </c>
      <c r="AD29" s="52">
        <v>839.9</v>
      </c>
      <c r="AE29" s="52">
        <v>839.9</v>
      </c>
      <c r="AF29" s="52">
        <v>839.9</v>
      </c>
      <c r="AG29" s="52">
        <v>839.9</v>
      </c>
      <c r="AH29" s="36">
        <v>671.92</v>
      </c>
      <c r="AI29" s="96">
        <f>Q29/R29</f>
        <v>1</v>
      </c>
    </row>
    <row r="30" spans="1:36" ht="21" customHeight="1" x14ac:dyDescent="0.25">
      <c r="A30" s="1" t="s">
        <v>3</v>
      </c>
      <c r="B30" s="1">
        <v>1450</v>
      </c>
      <c r="C30" s="1" t="s">
        <v>21</v>
      </c>
      <c r="D30" s="2" t="s">
        <v>36</v>
      </c>
      <c r="E30" s="27">
        <f t="shared" si="6"/>
        <v>5000</v>
      </c>
      <c r="F30" s="42">
        <f t="shared" si="6"/>
        <v>3000</v>
      </c>
      <c r="G30" s="34"/>
      <c r="H30" s="13"/>
      <c r="I30" s="23"/>
      <c r="J30" s="20"/>
      <c r="K30" s="48">
        <f t="shared" si="1"/>
        <v>5000</v>
      </c>
      <c r="L30" s="48">
        <f t="shared" si="1"/>
        <v>3000</v>
      </c>
      <c r="M30" s="14"/>
      <c r="N30" s="6">
        <f t="shared" si="2"/>
        <v>4971.1000000000004</v>
      </c>
      <c r="O30" s="6">
        <f t="shared" si="3"/>
        <v>2982.66</v>
      </c>
      <c r="P30" s="14"/>
      <c r="Q30" s="148">
        <v>1988.44</v>
      </c>
      <c r="R30" s="148">
        <v>1988.44</v>
      </c>
      <c r="S30" s="137">
        <v>1807.67</v>
      </c>
      <c r="T30" s="137">
        <v>1807.67</v>
      </c>
      <c r="U30" s="128">
        <v>1807.67</v>
      </c>
      <c r="V30" s="128">
        <v>1807.67</v>
      </c>
      <c r="W30" s="118">
        <v>1614</v>
      </c>
      <c r="X30" s="95">
        <v>1291.2</v>
      </c>
      <c r="Y30" s="88">
        <v>1403.4937499999999</v>
      </c>
      <c r="Z30" s="82">
        <v>1122.7949999999998</v>
      </c>
      <c r="AA30" s="70">
        <v>1122.7949999999998</v>
      </c>
      <c r="AB30" s="70">
        <v>1122.7949999999998</v>
      </c>
      <c r="AC30" s="52">
        <v>935.66249999999991</v>
      </c>
      <c r="AD30" s="52">
        <v>935.66249999999991</v>
      </c>
      <c r="AE30" s="52">
        <v>935.66249999999991</v>
      </c>
      <c r="AF30" s="52">
        <v>935.66249999999991</v>
      </c>
      <c r="AG30" s="52">
        <v>935.66249999999991</v>
      </c>
      <c r="AH30" s="36">
        <v>748.53</v>
      </c>
      <c r="AI30" s="96">
        <f>Q30/R30</f>
        <v>1</v>
      </c>
    </row>
    <row r="31" spans="1:36" ht="21" customHeight="1" x14ac:dyDescent="0.25">
      <c r="A31" s="1" t="s">
        <v>3</v>
      </c>
      <c r="B31" s="1">
        <v>1451</v>
      </c>
      <c r="C31" s="1" t="s">
        <v>22</v>
      </c>
      <c r="D31" s="2" t="s">
        <v>37</v>
      </c>
      <c r="E31" s="27">
        <f t="shared" si="6"/>
        <v>5750</v>
      </c>
      <c r="F31" s="42">
        <f t="shared" si="6"/>
        <v>3450</v>
      </c>
      <c r="G31" s="133"/>
      <c r="H31" s="134"/>
      <c r="I31" s="29"/>
      <c r="J31" s="20"/>
      <c r="K31" s="48">
        <f t="shared" si="1"/>
        <v>5750</v>
      </c>
      <c r="L31" s="48">
        <f t="shared" si="1"/>
        <v>3450</v>
      </c>
      <c r="M31" s="14"/>
      <c r="N31" s="6">
        <f t="shared" si="2"/>
        <v>5703.35</v>
      </c>
      <c r="O31" s="6">
        <f t="shared" si="3"/>
        <v>3422.01</v>
      </c>
      <c r="P31" s="14"/>
      <c r="Q31" s="148">
        <v>2281.34</v>
      </c>
      <c r="R31" s="148">
        <v>2281.34</v>
      </c>
      <c r="S31" s="137">
        <v>2073.94</v>
      </c>
      <c r="T31" s="137">
        <v>2073.94</v>
      </c>
      <c r="U31" s="128">
        <v>2073.94</v>
      </c>
      <c r="V31" s="128">
        <v>2073.94</v>
      </c>
      <c r="W31" s="118">
        <v>1851.7250000000001</v>
      </c>
      <c r="X31" s="95">
        <v>1481.38</v>
      </c>
      <c r="Y31" s="88">
        <v>1610.1750000000002</v>
      </c>
      <c r="Z31" s="82">
        <v>1288.1400000000001</v>
      </c>
      <c r="AA31" s="70">
        <v>1288.1400000000001</v>
      </c>
      <c r="AB31" s="70">
        <v>1288.1400000000001</v>
      </c>
      <c r="AC31" s="52">
        <v>1073.45</v>
      </c>
      <c r="AD31" s="52">
        <v>1073.45</v>
      </c>
      <c r="AE31" s="52">
        <v>1073.45</v>
      </c>
      <c r="AF31" s="52">
        <v>1073.45</v>
      </c>
      <c r="AG31" s="52">
        <v>1073.45</v>
      </c>
      <c r="AH31" s="36">
        <v>858.76</v>
      </c>
      <c r="AI31" s="96">
        <f>Q31/R31</f>
        <v>1</v>
      </c>
    </row>
    <row r="32" spans="1:36" ht="3.95" customHeight="1" x14ac:dyDescent="0.25">
      <c r="D32" s="30"/>
      <c r="E32" s="31"/>
      <c r="F32" s="32"/>
      <c r="G32" s="25"/>
      <c r="H32" s="13"/>
      <c r="K32" s="48"/>
      <c r="L32" s="48"/>
      <c r="M32" s="14"/>
      <c r="N32" s="6"/>
      <c r="O32" s="6"/>
      <c r="P32" s="14"/>
      <c r="Q32" s="148"/>
      <c r="R32" s="148"/>
      <c r="S32" s="137"/>
      <c r="T32" s="137"/>
      <c r="U32" s="128"/>
      <c r="V32" s="128"/>
      <c r="W32" s="118"/>
      <c r="X32" s="95"/>
      <c r="Y32" s="88"/>
      <c r="Z32" s="82"/>
      <c r="AA32" s="70"/>
      <c r="AB32" s="70"/>
      <c r="AC32" s="52"/>
      <c r="AD32" s="52"/>
      <c r="AE32" s="52"/>
      <c r="AF32" s="52"/>
      <c r="AG32" s="52"/>
      <c r="AH32" s="36"/>
      <c r="AI32" s="96"/>
    </row>
    <row r="33" spans="1:35" ht="21" customHeight="1" x14ac:dyDescent="0.25">
      <c r="D33" s="30"/>
      <c r="E33" s="31"/>
      <c r="F33" s="32"/>
      <c r="G33" s="43" t="s">
        <v>45</v>
      </c>
      <c r="H33" s="39"/>
      <c r="I33" s="40"/>
      <c r="J33" s="8"/>
      <c r="K33" s="48"/>
      <c r="L33" s="48"/>
      <c r="M33" s="1"/>
      <c r="N33" s="6"/>
      <c r="O33" s="6"/>
      <c r="P33" s="1"/>
      <c r="Q33" s="148"/>
      <c r="R33" s="148"/>
      <c r="S33" s="126"/>
      <c r="T33" s="126"/>
      <c r="U33" s="126"/>
      <c r="V33" s="126"/>
      <c r="W33" s="104"/>
      <c r="X33" s="102"/>
      <c r="Y33" s="103"/>
      <c r="Z33" s="82"/>
      <c r="AA33" s="70"/>
      <c r="AB33" s="70"/>
      <c r="AC33" s="52"/>
      <c r="AD33" s="52"/>
      <c r="AE33" s="52"/>
      <c r="AF33" s="52"/>
      <c r="AG33" s="52"/>
      <c r="AH33" s="36"/>
      <c r="AI33" s="96"/>
    </row>
    <row r="34" spans="1:35" ht="21" customHeight="1" x14ac:dyDescent="0.25">
      <c r="A34" s="1" t="s">
        <v>16</v>
      </c>
      <c r="C34" s="1" t="s">
        <v>17</v>
      </c>
      <c r="D34" s="2" t="s">
        <v>52</v>
      </c>
      <c r="E34" s="27">
        <f t="shared" ref="E34:F39" si="7">K34</f>
        <v>5950</v>
      </c>
      <c r="F34" s="28">
        <f t="shared" si="7"/>
        <v>3600</v>
      </c>
      <c r="G34" s="25"/>
      <c r="K34" s="48">
        <f t="shared" si="1"/>
        <v>5950</v>
      </c>
      <c r="L34" s="48">
        <f t="shared" si="1"/>
        <v>3600</v>
      </c>
      <c r="M34" s="14"/>
      <c r="N34" s="6">
        <f t="shared" si="2"/>
        <v>5925.2250000000004</v>
      </c>
      <c r="O34" s="6">
        <f t="shared" si="3"/>
        <v>3555.1350000000002</v>
      </c>
      <c r="P34" s="14"/>
      <c r="Q34" s="148">
        <v>2370.09</v>
      </c>
      <c r="R34" s="148">
        <v>2370.09</v>
      </c>
      <c r="S34" s="137">
        <v>2154.63</v>
      </c>
      <c r="T34" s="137">
        <v>2154.63</v>
      </c>
      <c r="U34" s="128">
        <v>2154.63</v>
      </c>
      <c r="V34" s="128">
        <v>2154.63</v>
      </c>
      <c r="W34" s="118">
        <v>1923.7750000000001</v>
      </c>
      <c r="X34" s="95">
        <v>1539.02</v>
      </c>
      <c r="Y34" s="88">
        <v>2002.5</v>
      </c>
      <c r="Z34" s="82">
        <v>1602</v>
      </c>
      <c r="AA34" s="70">
        <v>1602</v>
      </c>
      <c r="AB34" s="70"/>
      <c r="AC34" s="52">
        <v>1335</v>
      </c>
      <c r="AD34" s="52">
        <v>1335</v>
      </c>
      <c r="AE34" s="52">
        <v>1335</v>
      </c>
      <c r="AF34" s="52">
        <v>1335</v>
      </c>
      <c r="AG34" s="52">
        <v>1335</v>
      </c>
      <c r="AH34" s="35">
        <v>1068</v>
      </c>
      <c r="AI34" s="96">
        <f t="shared" ref="AI34:AI39" si="8">Q34/R34</f>
        <v>1</v>
      </c>
    </row>
    <row r="35" spans="1:35" ht="21" customHeight="1" x14ac:dyDescent="0.25">
      <c r="C35" s="1" t="s">
        <v>18</v>
      </c>
      <c r="D35" s="2" t="s">
        <v>53</v>
      </c>
      <c r="E35" s="27">
        <f t="shared" si="7"/>
        <v>6700</v>
      </c>
      <c r="F35" s="143">
        <f t="shared" si="7"/>
        <v>4000</v>
      </c>
      <c r="G35" s="34"/>
      <c r="I35" s="23"/>
      <c r="K35" s="48">
        <f t="shared" si="1"/>
        <v>6700</v>
      </c>
      <c r="L35" s="48">
        <f t="shared" si="1"/>
        <v>4000</v>
      </c>
      <c r="M35" s="14"/>
      <c r="N35" s="6">
        <f t="shared" si="2"/>
        <v>6659.5749999999998</v>
      </c>
      <c r="O35" s="6">
        <f t="shared" si="3"/>
        <v>3995.7449999999999</v>
      </c>
      <c r="P35" s="14"/>
      <c r="Q35" s="148">
        <v>2663.83</v>
      </c>
      <c r="R35" s="148">
        <v>2663.83</v>
      </c>
      <c r="S35" s="137">
        <v>2421.66</v>
      </c>
      <c r="T35" s="137">
        <v>2421.66</v>
      </c>
      <c r="U35" s="128">
        <v>2421.66</v>
      </c>
      <c r="V35" s="128">
        <v>2421.66</v>
      </c>
      <c r="W35" s="118">
        <v>2162.1999999999998</v>
      </c>
      <c r="X35" s="95">
        <v>1729.76</v>
      </c>
      <c r="Y35" s="88">
        <v>2587.5</v>
      </c>
      <c r="Z35" s="82">
        <v>2070</v>
      </c>
      <c r="AA35" s="70">
        <v>2070</v>
      </c>
      <c r="AB35" s="70"/>
      <c r="AC35" s="52">
        <v>1725</v>
      </c>
      <c r="AD35" s="52">
        <v>1725</v>
      </c>
      <c r="AE35" s="52">
        <v>1725</v>
      </c>
      <c r="AF35" s="52">
        <v>1725</v>
      </c>
      <c r="AG35" s="52">
        <v>1725</v>
      </c>
      <c r="AH35" s="35">
        <v>1380</v>
      </c>
      <c r="AI35" s="96">
        <f t="shared" si="8"/>
        <v>1</v>
      </c>
    </row>
    <row r="36" spans="1:35" ht="21" customHeight="1" x14ac:dyDescent="0.25">
      <c r="C36" s="1" t="s">
        <v>18</v>
      </c>
      <c r="D36" s="2" t="s">
        <v>54</v>
      </c>
      <c r="E36" s="27">
        <f t="shared" si="7"/>
        <v>9650</v>
      </c>
      <c r="F36" s="42">
        <f t="shared" si="7"/>
        <v>5800</v>
      </c>
      <c r="G36" s="34"/>
      <c r="I36" s="23"/>
      <c r="K36" s="48">
        <f t="shared" si="1"/>
        <v>9650</v>
      </c>
      <c r="L36" s="48">
        <f t="shared" si="1"/>
        <v>5800</v>
      </c>
      <c r="M36" s="14"/>
      <c r="N36" s="6">
        <f t="shared" si="2"/>
        <v>9612.5499999999993</v>
      </c>
      <c r="O36" s="6">
        <f t="shared" si="3"/>
        <v>5767.53</v>
      </c>
      <c r="P36" s="14"/>
      <c r="Q36" s="148">
        <v>3845.02</v>
      </c>
      <c r="R36" s="148">
        <v>3845.02</v>
      </c>
      <c r="S36" s="137">
        <v>3495.48</v>
      </c>
      <c r="T36" s="137">
        <v>3495.48</v>
      </c>
      <c r="U36" s="128">
        <v>3495.48</v>
      </c>
      <c r="V36" s="128">
        <v>3495.48</v>
      </c>
      <c r="W36" s="118">
        <v>3120.9750000000004</v>
      </c>
      <c r="X36" s="95">
        <v>2496.7800000000002</v>
      </c>
      <c r="Y36" s="88">
        <v>2587.5</v>
      </c>
      <c r="Z36" s="82">
        <v>2070</v>
      </c>
      <c r="AA36" s="70">
        <v>2070</v>
      </c>
      <c r="AB36" s="70"/>
      <c r="AC36" s="52">
        <v>1725</v>
      </c>
      <c r="AD36" s="52">
        <v>1725</v>
      </c>
      <c r="AE36" s="52">
        <v>1725</v>
      </c>
      <c r="AF36" s="52">
        <v>1725</v>
      </c>
      <c r="AG36" s="52">
        <v>1725</v>
      </c>
      <c r="AH36" s="35">
        <v>1380</v>
      </c>
      <c r="AI36" s="96">
        <f t="shared" si="8"/>
        <v>1</v>
      </c>
    </row>
    <row r="37" spans="1:35" ht="21" customHeight="1" x14ac:dyDescent="0.25">
      <c r="C37" s="1" t="s">
        <v>18</v>
      </c>
      <c r="D37" s="2" t="s">
        <v>55</v>
      </c>
      <c r="E37" s="27">
        <f t="shared" si="7"/>
        <v>10400</v>
      </c>
      <c r="F37" s="42">
        <f t="shared" si="7"/>
        <v>6250</v>
      </c>
      <c r="G37" s="34"/>
      <c r="I37" s="23"/>
      <c r="K37" s="48">
        <f t="shared" si="1"/>
        <v>10400</v>
      </c>
      <c r="L37" s="48">
        <f t="shared" si="1"/>
        <v>6250</v>
      </c>
      <c r="M37" s="14"/>
      <c r="N37" s="6">
        <f t="shared" si="2"/>
        <v>10388.5</v>
      </c>
      <c r="O37" s="6">
        <f t="shared" si="3"/>
        <v>6233.0999999999995</v>
      </c>
      <c r="P37" s="14"/>
      <c r="Q37" s="148">
        <v>4155.3999999999996</v>
      </c>
      <c r="R37" s="148">
        <v>4155.3999999999996</v>
      </c>
      <c r="S37" s="137">
        <v>3777.64</v>
      </c>
      <c r="T37" s="137">
        <v>3777.64</v>
      </c>
      <c r="U37" s="128">
        <v>3777.64</v>
      </c>
      <c r="V37" s="128">
        <v>3777.64</v>
      </c>
      <c r="W37" s="118">
        <v>3502.2624999999998</v>
      </c>
      <c r="X37" s="95">
        <v>2801.81</v>
      </c>
      <c r="Y37" s="88">
        <v>2587.5</v>
      </c>
      <c r="Z37" s="82">
        <v>2070</v>
      </c>
      <c r="AA37" s="70">
        <v>2070</v>
      </c>
      <c r="AB37" s="70"/>
      <c r="AC37" s="52">
        <v>1725</v>
      </c>
      <c r="AD37" s="52">
        <v>1725</v>
      </c>
      <c r="AE37" s="52">
        <v>1725</v>
      </c>
      <c r="AF37" s="52">
        <v>1725</v>
      </c>
      <c r="AG37" s="52">
        <v>1725</v>
      </c>
      <c r="AH37" s="35">
        <v>1380</v>
      </c>
      <c r="AI37" s="96">
        <f t="shared" si="8"/>
        <v>1</v>
      </c>
    </row>
    <row r="38" spans="1:35" ht="21" customHeight="1" x14ac:dyDescent="0.25">
      <c r="C38" s="1" t="s">
        <v>18</v>
      </c>
      <c r="D38" s="2" t="s">
        <v>40</v>
      </c>
      <c r="E38" s="27">
        <f t="shared" si="7"/>
        <v>26850</v>
      </c>
      <c r="F38" s="42">
        <f t="shared" si="7"/>
        <v>16150</v>
      </c>
      <c r="G38" s="34"/>
      <c r="I38" s="23"/>
      <c r="K38" s="48">
        <f t="shared" si="1"/>
        <v>26850</v>
      </c>
      <c r="L38" s="48">
        <f t="shared" si="1"/>
        <v>16150</v>
      </c>
      <c r="M38" s="14"/>
      <c r="N38" s="6">
        <f t="shared" si="2"/>
        <v>26848.717500000002</v>
      </c>
      <c r="O38" s="6">
        <f t="shared" si="3"/>
        <v>16109.230500000001</v>
      </c>
      <c r="P38" s="14"/>
      <c r="Q38" s="149">
        <v>10739.487000000001</v>
      </c>
      <c r="R38" s="149">
        <v>10739.487000000001</v>
      </c>
      <c r="S38" s="137">
        <v>9763.17</v>
      </c>
      <c r="T38" s="137">
        <v>9763.17</v>
      </c>
      <c r="U38" s="128">
        <v>9763.17</v>
      </c>
      <c r="V38" s="128">
        <v>9763.17</v>
      </c>
      <c r="W38" s="118">
        <v>8717.1124999999993</v>
      </c>
      <c r="X38" s="95">
        <v>6973.69</v>
      </c>
      <c r="Y38" s="88">
        <v>2587.5</v>
      </c>
      <c r="Z38" s="82">
        <v>2070</v>
      </c>
      <c r="AA38" s="70">
        <v>2070</v>
      </c>
      <c r="AB38" s="70"/>
      <c r="AC38" s="52">
        <v>1725</v>
      </c>
      <c r="AD38" s="52">
        <v>1725</v>
      </c>
      <c r="AE38" s="52">
        <v>1725</v>
      </c>
      <c r="AF38" s="52">
        <v>1725</v>
      </c>
      <c r="AG38" s="52">
        <v>1725</v>
      </c>
      <c r="AH38" s="35">
        <v>1380</v>
      </c>
      <c r="AI38" s="96">
        <f t="shared" si="8"/>
        <v>1</v>
      </c>
    </row>
    <row r="39" spans="1:35" ht="21" customHeight="1" x14ac:dyDescent="0.25">
      <c r="C39" s="1" t="s">
        <v>18</v>
      </c>
      <c r="D39" s="2" t="s">
        <v>41</v>
      </c>
      <c r="E39" s="27">
        <f t="shared" si="7"/>
        <v>26850</v>
      </c>
      <c r="F39" s="42">
        <f t="shared" si="7"/>
        <v>16150</v>
      </c>
      <c r="G39" s="133"/>
      <c r="H39" s="22"/>
      <c r="I39" s="29"/>
      <c r="K39" s="48">
        <f t="shared" si="1"/>
        <v>26850</v>
      </c>
      <c r="L39" s="48">
        <f t="shared" si="1"/>
        <v>16150</v>
      </c>
      <c r="M39" s="14"/>
      <c r="N39" s="6">
        <f t="shared" si="2"/>
        <v>26848.717500000002</v>
      </c>
      <c r="O39" s="6">
        <f t="shared" si="3"/>
        <v>16109.230500000001</v>
      </c>
      <c r="P39" s="14"/>
      <c r="Q39" s="149">
        <v>10739.487000000001</v>
      </c>
      <c r="R39" s="149">
        <v>10739.487000000001</v>
      </c>
      <c r="S39" s="137">
        <v>9763.17</v>
      </c>
      <c r="T39" s="137">
        <v>9763.17</v>
      </c>
      <c r="U39" s="128">
        <v>9763.17</v>
      </c>
      <c r="V39" s="128">
        <v>9763.17</v>
      </c>
      <c r="W39" s="118">
        <v>8717.1124999999993</v>
      </c>
      <c r="X39" s="95">
        <v>6973.69</v>
      </c>
      <c r="Y39" s="88">
        <v>2587.5</v>
      </c>
      <c r="Z39" s="82">
        <v>2070</v>
      </c>
      <c r="AA39" s="70">
        <v>2070</v>
      </c>
      <c r="AB39" s="70"/>
      <c r="AC39" s="52">
        <v>1725</v>
      </c>
      <c r="AD39" s="52">
        <v>1725</v>
      </c>
      <c r="AE39" s="52">
        <v>1725</v>
      </c>
      <c r="AF39" s="52">
        <v>1725</v>
      </c>
      <c r="AG39" s="52">
        <v>1725</v>
      </c>
      <c r="AH39" s="35">
        <v>1380</v>
      </c>
      <c r="AI39" s="96">
        <f t="shared" si="8"/>
        <v>1</v>
      </c>
    </row>
    <row r="40" spans="1:35" ht="3.95" customHeight="1" x14ac:dyDescent="0.25">
      <c r="D40" s="30"/>
      <c r="E40" s="31"/>
      <c r="F40" s="32"/>
      <c r="J40" s="8"/>
      <c r="K40" s="48"/>
      <c r="L40" s="48"/>
      <c r="M40" s="1"/>
      <c r="N40" s="6"/>
      <c r="O40" s="6"/>
      <c r="P40" s="1"/>
      <c r="Q40" s="148"/>
      <c r="R40" s="148"/>
      <c r="S40" s="126"/>
      <c r="T40" s="126"/>
      <c r="U40" s="125"/>
      <c r="V40" s="125"/>
      <c r="W40" s="105"/>
      <c r="X40" s="105"/>
      <c r="Y40" s="103"/>
      <c r="Z40" s="82"/>
      <c r="AA40" s="52"/>
      <c r="AB40" s="52"/>
      <c r="AC40" s="52"/>
      <c r="AD40" s="52"/>
      <c r="AE40" s="52"/>
      <c r="AF40" s="52"/>
      <c r="AG40" s="52"/>
      <c r="AH40" s="44"/>
      <c r="AI40" s="96"/>
    </row>
    <row r="41" spans="1:35" ht="21" customHeight="1" x14ac:dyDescent="0.25">
      <c r="D41" s="30"/>
      <c r="E41" s="31"/>
      <c r="F41" s="32"/>
      <c r="G41" s="43" t="s">
        <v>58</v>
      </c>
      <c r="H41" s="39"/>
      <c r="I41" s="40"/>
      <c r="J41" s="8"/>
      <c r="K41" s="48"/>
      <c r="L41" s="48"/>
      <c r="M41" s="1"/>
      <c r="N41" s="6"/>
      <c r="O41" s="6"/>
      <c r="P41" s="1"/>
      <c r="Q41" s="148"/>
      <c r="R41" s="148"/>
      <c r="S41" s="126"/>
      <c r="T41" s="126"/>
      <c r="U41" s="126"/>
      <c r="V41" s="126"/>
      <c r="W41" s="104"/>
      <c r="X41" s="102"/>
      <c r="Y41" s="103"/>
      <c r="Z41" s="82"/>
      <c r="AA41" s="70"/>
      <c r="AB41" s="70"/>
      <c r="AC41" s="52"/>
      <c r="AD41" s="52"/>
      <c r="AE41" s="52"/>
      <c r="AF41" s="52"/>
      <c r="AG41" s="52"/>
      <c r="AH41" s="36"/>
      <c r="AI41" s="96"/>
    </row>
    <row r="42" spans="1:35" ht="21" customHeight="1" x14ac:dyDescent="0.25">
      <c r="D42" s="2" t="s">
        <v>62</v>
      </c>
      <c r="E42" s="27">
        <f t="shared" ref="E42:F48" si="9">K42</f>
        <v>23750</v>
      </c>
      <c r="F42" s="28">
        <f t="shared" si="9"/>
        <v>14250</v>
      </c>
      <c r="G42" s="54"/>
      <c r="H42" s="17"/>
      <c r="I42" s="53"/>
      <c r="K42" s="48">
        <f t="shared" si="1"/>
        <v>23750</v>
      </c>
      <c r="L42" s="48">
        <f t="shared" si="1"/>
        <v>14250</v>
      </c>
      <c r="M42" s="14"/>
      <c r="N42" s="6">
        <f t="shared" ref="N42:N48" si="10">Q42*$N$7</f>
        <v>23750</v>
      </c>
      <c r="O42" s="6">
        <f t="shared" ref="O42:O48" si="11">Q42*$O$7</f>
        <v>14250</v>
      </c>
      <c r="P42" s="14"/>
      <c r="Q42" s="149">
        <v>9500</v>
      </c>
      <c r="R42" s="149">
        <v>9500</v>
      </c>
      <c r="S42" s="132">
        <v>9500</v>
      </c>
      <c r="T42" s="132">
        <v>9500</v>
      </c>
      <c r="U42" s="127">
        <v>45351</v>
      </c>
      <c r="V42" s="128"/>
      <c r="W42" s="118"/>
      <c r="X42" s="95"/>
      <c r="Y42" s="88"/>
      <c r="Z42" s="82"/>
      <c r="AA42" s="70"/>
      <c r="AB42" s="70"/>
      <c r="AC42" s="52">
        <v>1335</v>
      </c>
      <c r="AD42" s="52">
        <v>1335</v>
      </c>
      <c r="AE42" s="52">
        <v>1335</v>
      </c>
      <c r="AF42" s="52">
        <v>1335</v>
      </c>
      <c r="AG42" s="52">
        <v>1335</v>
      </c>
      <c r="AH42" s="35">
        <v>1068</v>
      </c>
      <c r="AI42" s="96">
        <f t="shared" ref="AI42:AI48" si="12">Q42/R42</f>
        <v>1</v>
      </c>
    </row>
    <row r="43" spans="1:35" ht="21" customHeight="1" x14ac:dyDescent="0.25">
      <c r="D43" s="2" t="s">
        <v>63</v>
      </c>
      <c r="E43" s="27">
        <f t="shared" si="9"/>
        <v>40000</v>
      </c>
      <c r="F43" s="143">
        <f t="shared" si="9"/>
        <v>24000</v>
      </c>
      <c r="G43" s="34"/>
      <c r="I43" s="23"/>
      <c r="K43" s="48">
        <f t="shared" si="1"/>
        <v>40000</v>
      </c>
      <c r="L43" s="48">
        <f t="shared" si="1"/>
        <v>24000</v>
      </c>
      <c r="M43" s="14"/>
      <c r="N43" s="6">
        <f t="shared" si="10"/>
        <v>40000</v>
      </c>
      <c r="O43" s="6">
        <f t="shared" si="11"/>
        <v>24000</v>
      </c>
      <c r="P43" s="14"/>
      <c r="Q43" s="149">
        <v>16000</v>
      </c>
      <c r="R43" s="149">
        <v>16000</v>
      </c>
      <c r="S43" s="132">
        <v>16000</v>
      </c>
      <c r="T43" s="132">
        <v>16000</v>
      </c>
      <c r="U43" s="127">
        <v>45351</v>
      </c>
      <c r="V43" s="128"/>
      <c r="W43" s="118"/>
      <c r="X43" s="95"/>
      <c r="Y43" s="88"/>
      <c r="Z43" s="82"/>
      <c r="AA43" s="70"/>
      <c r="AB43" s="70"/>
      <c r="AC43" s="52">
        <v>1725</v>
      </c>
      <c r="AD43" s="52">
        <v>1725</v>
      </c>
      <c r="AE43" s="52">
        <v>1725</v>
      </c>
      <c r="AF43" s="52">
        <v>1725</v>
      </c>
      <c r="AG43" s="52">
        <v>1725</v>
      </c>
      <c r="AH43" s="35">
        <v>1380</v>
      </c>
      <c r="AI43" s="96">
        <f t="shared" si="12"/>
        <v>1</v>
      </c>
    </row>
    <row r="44" spans="1:35" ht="21" customHeight="1" x14ac:dyDescent="0.25">
      <c r="D44" s="2" t="s">
        <v>64</v>
      </c>
      <c r="E44" s="27">
        <f t="shared" si="9"/>
        <v>45000</v>
      </c>
      <c r="F44" s="42">
        <f t="shared" si="9"/>
        <v>27000</v>
      </c>
      <c r="G44" s="34"/>
      <c r="I44" s="23"/>
      <c r="K44" s="48">
        <f t="shared" si="1"/>
        <v>45000</v>
      </c>
      <c r="L44" s="48">
        <f t="shared" si="1"/>
        <v>27000</v>
      </c>
      <c r="M44" s="14"/>
      <c r="N44" s="6">
        <f t="shared" si="10"/>
        <v>45000</v>
      </c>
      <c r="O44" s="6">
        <f t="shared" si="11"/>
        <v>27000</v>
      </c>
      <c r="P44" s="14"/>
      <c r="Q44" s="149">
        <v>18000</v>
      </c>
      <c r="R44" s="149">
        <v>18000</v>
      </c>
      <c r="S44" s="132">
        <v>18000</v>
      </c>
      <c r="T44" s="132">
        <v>18000</v>
      </c>
      <c r="U44" s="127">
        <v>45351</v>
      </c>
      <c r="V44" s="128"/>
      <c r="W44" s="118"/>
      <c r="X44" s="95"/>
      <c r="Y44" s="88"/>
      <c r="Z44" s="82"/>
      <c r="AA44" s="70"/>
      <c r="AB44" s="70"/>
      <c r="AC44" s="52">
        <v>1725</v>
      </c>
      <c r="AD44" s="52">
        <v>1725</v>
      </c>
      <c r="AE44" s="52">
        <v>1725</v>
      </c>
      <c r="AF44" s="52">
        <v>1725</v>
      </c>
      <c r="AG44" s="52">
        <v>1725</v>
      </c>
      <c r="AH44" s="35">
        <v>1380</v>
      </c>
      <c r="AI44" s="96">
        <f t="shared" si="12"/>
        <v>1</v>
      </c>
    </row>
    <row r="45" spans="1:35" ht="21" customHeight="1" x14ac:dyDescent="0.25">
      <c r="D45" s="2" t="s">
        <v>65</v>
      </c>
      <c r="E45" s="27">
        <f t="shared" si="9"/>
        <v>50000</v>
      </c>
      <c r="F45" s="42">
        <f t="shared" si="9"/>
        <v>30000</v>
      </c>
      <c r="G45" s="34"/>
      <c r="I45" s="23"/>
      <c r="K45" s="48">
        <f t="shared" si="1"/>
        <v>50000</v>
      </c>
      <c r="L45" s="48">
        <f t="shared" si="1"/>
        <v>30000</v>
      </c>
      <c r="M45" s="14"/>
      <c r="N45" s="6">
        <f t="shared" si="10"/>
        <v>50000</v>
      </c>
      <c r="O45" s="6">
        <f t="shared" si="11"/>
        <v>30000</v>
      </c>
      <c r="P45" s="14"/>
      <c r="Q45" s="149">
        <v>20000</v>
      </c>
      <c r="R45" s="149">
        <v>20000</v>
      </c>
      <c r="S45" s="132">
        <v>20000</v>
      </c>
      <c r="T45" s="132">
        <v>20000</v>
      </c>
      <c r="U45" s="127">
        <v>45351</v>
      </c>
      <c r="V45" s="128"/>
      <c r="W45" s="118"/>
      <c r="X45" s="95"/>
      <c r="Y45" s="88"/>
      <c r="Z45" s="82"/>
      <c r="AA45" s="70"/>
      <c r="AB45" s="70"/>
      <c r="AC45" s="52">
        <v>1725</v>
      </c>
      <c r="AD45" s="52">
        <v>1725</v>
      </c>
      <c r="AE45" s="52">
        <v>1725</v>
      </c>
      <c r="AF45" s="52">
        <v>1725</v>
      </c>
      <c r="AG45" s="52">
        <v>1725</v>
      </c>
      <c r="AH45" s="35">
        <v>1380</v>
      </c>
      <c r="AI45" s="96">
        <f t="shared" si="12"/>
        <v>1</v>
      </c>
    </row>
    <row r="46" spans="1:35" ht="21" customHeight="1" x14ac:dyDescent="0.25">
      <c r="D46" s="2" t="s">
        <v>68</v>
      </c>
      <c r="E46" s="27">
        <f t="shared" si="9"/>
        <v>18750</v>
      </c>
      <c r="F46" s="42">
        <f t="shared" si="9"/>
        <v>11250</v>
      </c>
      <c r="G46" s="34"/>
      <c r="I46" s="23"/>
      <c r="K46" s="48">
        <f t="shared" si="1"/>
        <v>18750</v>
      </c>
      <c r="L46" s="48">
        <f t="shared" si="1"/>
        <v>11250</v>
      </c>
      <c r="M46" s="14"/>
      <c r="N46" s="6">
        <f t="shared" si="10"/>
        <v>18750</v>
      </c>
      <c r="O46" s="6">
        <f t="shared" si="11"/>
        <v>11250</v>
      </c>
      <c r="P46" s="14"/>
      <c r="Q46" s="149">
        <v>7500</v>
      </c>
      <c r="R46" s="149">
        <v>7500</v>
      </c>
      <c r="S46" s="132">
        <v>7500</v>
      </c>
      <c r="T46" s="132">
        <v>7500</v>
      </c>
      <c r="U46" s="127">
        <v>45351</v>
      </c>
      <c r="V46" s="128"/>
      <c r="W46" s="118"/>
      <c r="X46" s="95"/>
      <c r="Y46" s="88"/>
      <c r="Z46" s="82"/>
      <c r="AA46" s="70"/>
      <c r="AB46" s="70"/>
      <c r="AC46" s="52">
        <v>1725</v>
      </c>
      <c r="AD46" s="52">
        <v>1725</v>
      </c>
      <c r="AE46" s="52">
        <v>1725</v>
      </c>
      <c r="AF46" s="52">
        <v>1725</v>
      </c>
      <c r="AG46" s="52">
        <v>1725</v>
      </c>
      <c r="AH46" s="35">
        <v>1380</v>
      </c>
      <c r="AI46" s="96">
        <f t="shared" si="12"/>
        <v>1</v>
      </c>
    </row>
    <row r="47" spans="1:35" ht="21" customHeight="1" x14ac:dyDescent="0.25">
      <c r="D47" s="2" t="s">
        <v>66</v>
      </c>
      <c r="E47" s="27">
        <f t="shared" si="9"/>
        <v>30000</v>
      </c>
      <c r="F47" s="42">
        <f t="shared" si="9"/>
        <v>18000</v>
      </c>
      <c r="G47" s="34"/>
      <c r="I47" s="23"/>
      <c r="K47" s="48">
        <f t="shared" si="1"/>
        <v>30000</v>
      </c>
      <c r="L47" s="48">
        <f t="shared" si="1"/>
        <v>18000</v>
      </c>
      <c r="M47" s="14"/>
      <c r="N47" s="6">
        <f t="shared" si="10"/>
        <v>30000</v>
      </c>
      <c r="O47" s="6">
        <f t="shared" si="11"/>
        <v>18000</v>
      </c>
      <c r="P47" s="14"/>
      <c r="Q47" s="149">
        <v>12000</v>
      </c>
      <c r="R47" s="149">
        <v>12000</v>
      </c>
      <c r="S47" s="132">
        <v>12000</v>
      </c>
      <c r="T47" s="132">
        <v>12000</v>
      </c>
      <c r="U47" s="127">
        <v>45351</v>
      </c>
      <c r="V47" s="128"/>
      <c r="W47" s="118"/>
      <c r="X47" s="95"/>
      <c r="Y47" s="88"/>
      <c r="Z47" s="82"/>
      <c r="AA47" s="70"/>
      <c r="AB47" s="70"/>
      <c r="AC47" s="52">
        <v>1725</v>
      </c>
      <c r="AD47" s="52">
        <v>1725</v>
      </c>
      <c r="AE47" s="52">
        <v>1725</v>
      </c>
      <c r="AF47" s="52">
        <v>1725</v>
      </c>
      <c r="AG47" s="52">
        <v>1725</v>
      </c>
      <c r="AH47" s="35">
        <v>1380</v>
      </c>
      <c r="AI47" s="96">
        <f t="shared" si="12"/>
        <v>1</v>
      </c>
    </row>
    <row r="48" spans="1:35" ht="21" customHeight="1" x14ac:dyDescent="0.25">
      <c r="D48" s="2" t="s">
        <v>67</v>
      </c>
      <c r="E48" s="27">
        <f t="shared" si="9"/>
        <v>37500</v>
      </c>
      <c r="F48" s="42">
        <f t="shared" si="9"/>
        <v>22500</v>
      </c>
      <c r="G48" s="133"/>
      <c r="H48" s="22"/>
      <c r="I48" s="29"/>
      <c r="K48" s="48">
        <f t="shared" si="1"/>
        <v>37500</v>
      </c>
      <c r="L48" s="48">
        <f t="shared" si="1"/>
        <v>22500</v>
      </c>
      <c r="M48" s="14"/>
      <c r="N48" s="6">
        <f t="shared" si="10"/>
        <v>37500</v>
      </c>
      <c r="O48" s="6">
        <f t="shared" si="11"/>
        <v>22500</v>
      </c>
      <c r="P48" s="14"/>
      <c r="Q48" s="149">
        <v>15000</v>
      </c>
      <c r="R48" s="149">
        <v>15000</v>
      </c>
      <c r="S48" s="132">
        <v>15000</v>
      </c>
      <c r="T48" s="132">
        <v>15000</v>
      </c>
      <c r="U48" s="127">
        <v>45351</v>
      </c>
      <c r="V48" s="128"/>
      <c r="W48" s="118"/>
      <c r="X48" s="95"/>
      <c r="Y48" s="88"/>
      <c r="Z48" s="82"/>
      <c r="AA48" s="70"/>
      <c r="AB48" s="70"/>
      <c r="AC48" s="52">
        <v>1725</v>
      </c>
      <c r="AD48" s="52">
        <v>1725</v>
      </c>
      <c r="AE48" s="52">
        <v>1725</v>
      </c>
      <c r="AF48" s="52">
        <v>1725</v>
      </c>
      <c r="AG48" s="52">
        <v>1725</v>
      </c>
      <c r="AH48" s="35">
        <v>1380</v>
      </c>
      <c r="AI48" s="96">
        <f t="shared" si="12"/>
        <v>1</v>
      </c>
    </row>
    <row r="49" spans="1:35" ht="23.1" customHeight="1" x14ac:dyDescent="0.25">
      <c r="D49" s="30"/>
      <c r="E49" s="31"/>
      <c r="F49" s="32"/>
      <c r="J49" s="8"/>
      <c r="K49" s="48"/>
      <c r="L49" s="48"/>
      <c r="M49" s="1"/>
      <c r="N49" s="6"/>
      <c r="O49" s="6"/>
      <c r="P49" s="1"/>
      <c r="Q49" s="148"/>
      <c r="R49" s="148"/>
      <c r="S49" s="126"/>
      <c r="T49" s="126"/>
      <c r="U49" s="125"/>
      <c r="V49" s="125"/>
      <c r="W49" s="105"/>
      <c r="X49" s="105"/>
      <c r="Y49" s="103"/>
      <c r="Z49" s="82"/>
      <c r="AA49" s="52"/>
      <c r="AB49" s="52"/>
      <c r="AC49" s="52">
        <v>0</v>
      </c>
      <c r="AD49" s="52">
        <v>0</v>
      </c>
      <c r="AE49" s="52">
        <v>0</v>
      </c>
      <c r="AF49" s="52">
        <v>0</v>
      </c>
      <c r="AG49" s="52">
        <v>0</v>
      </c>
      <c r="AH49" s="44"/>
      <c r="AI49" s="96"/>
    </row>
    <row r="50" spans="1:35" ht="23.1" customHeight="1" x14ac:dyDescent="0.25">
      <c r="D50" s="30"/>
      <c r="E50" s="31"/>
      <c r="F50" s="32"/>
      <c r="G50" s="43" t="s">
        <v>61</v>
      </c>
      <c r="H50" s="39"/>
      <c r="I50" s="40"/>
      <c r="J50" s="8"/>
      <c r="K50" s="48"/>
      <c r="L50" s="48"/>
      <c r="M50" s="1"/>
      <c r="N50" s="6"/>
      <c r="O50" s="6"/>
      <c r="P50" s="1"/>
      <c r="Q50" s="148"/>
      <c r="R50" s="148"/>
      <c r="S50" s="126"/>
      <c r="T50" s="126"/>
      <c r="U50" s="126"/>
      <c r="V50" s="126"/>
      <c r="W50" s="104"/>
      <c r="X50" s="102"/>
      <c r="Y50" s="103"/>
      <c r="Z50" s="82"/>
      <c r="AA50" s="70"/>
      <c r="AB50" s="70"/>
      <c r="AC50" s="52"/>
      <c r="AD50" s="52"/>
      <c r="AE50" s="52"/>
      <c r="AF50" s="52"/>
      <c r="AG50" s="52"/>
      <c r="AH50" s="36"/>
      <c r="AI50" s="96"/>
    </row>
    <row r="51" spans="1:35" ht="23.1" customHeight="1" x14ac:dyDescent="0.25">
      <c r="A51" s="1" t="s">
        <v>16</v>
      </c>
      <c r="C51" s="1" t="s">
        <v>17</v>
      </c>
      <c r="D51" s="2" t="s">
        <v>52</v>
      </c>
      <c r="E51" s="27">
        <f t="shared" ref="E51:F56" si="13">K51</f>
        <v>5400</v>
      </c>
      <c r="F51" s="28">
        <f t="shared" si="13"/>
        <v>3250</v>
      </c>
      <c r="G51" s="25"/>
      <c r="K51" s="48">
        <f t="shared" si="1"/>
        <v>5400</v>
      </c>
      <c r="L51" s="48">
        <f t="shared" si="1"/>
        <v>3250</v>
      </c>
      <c r="M51" s="14"/>
      <c r="N51" s="6">
        <f t="shared" ref="N51:N56" si="14">Q51*$N$7</f>
        <v>5386.5750000000007</v>
      </c>
      <c r="O51" s="6">
        <f t="shared" ref="O51:O56" si="15">Q51*$O$7</f>
        <v>3231.9450000000002</v>
      </c>
      <c r="P51" s="14"/>
      <c r="Q51" s="148">
        <v>2154.63</v>
      </c>
      <c r="R51" s="148">
        <v>2154.63</v>
      </c>
      <c r="S51" s="137">
        <v>2154.63</v>
      </c>
      <c r="T51" s="137">
        <v>2154.63</v>
      </c>
      <c r="U51" s="128"/>
      <c r="V51" s="128"/>
      <c r="W51" s="118"/>
      <c r="X51" s="95"/>
      <c r="Y51" s="88"/>
      <c r="Z51" s="82"/>
      <c r="AA51" s="70"/>
      <c r="AB51" s="70"/>
      <c r="AC51" s="52">
        <v>1335</v>
      </c>
      <c r="AD51" s="52">
        <v>1335</v>
      </c>
      <c r="AE51" s="52">
        <v>1335</v>
      </c>
      <c r="AF51" s="52">
        <v>1335</v>
      </c>
      <c r="AG51" s="52">
        <v>1335</v>
      </c>
      <c r="AH51" s="35">
        <v>1068</v>
      </c>
      <c r="AI51" s="96"/>
    </row>
    <row r="52" spans="1:35" ht="23.1" customHeight="1" x14ac:dyDescent="0.25">
      <c r="C52" s="1" t="s">
        <v>18</v>
      </c>
      <c r="D52" s="2" t="s">
        <v>53</v>
      </c>
      <c r="E52" s="27">
        <f t="shared" si="13"/>
        <v>6100</v>
      </c>
      <c r="F52" s="143">
        <f t="shared" si="13"/>
        <v>3650</v>
      </c>
      <c r="G52" s="34"/>
      <c r="I52" s="23"/>
      <c r="K52" s="48">
        <f t="shared" si="1"/>
        <v>6100</v>
      </c>
      <c r="L52" s="48">
        <f t="shared" si="1"/>
        <v>3650</v>
      </c>
      <c r="M52" s="14"/>
      <c r="N52" s="6">
        <f t="shared" si="14"/>
        <v>6054.15</v>
      </c>
      <c r="O52" s="6">
        <f t="shared" si="15"/>
        <v>3632.49</v>
      </c>
      <c r="P52" s="14"/>
      <c r="Q52" s="148">
        <v>2421.66</v>
      </c>
      <c r="R52" s="148">
        <v>2421.66</v>
      </c>
      <c r="S52" s="137">
        <v>2421.66</v>
      </c>
      <c r="T52" s="137">
        <v>2421.66</v>
      </c>
      <c r="U52" s="128"/>
      <c r="V52" s="128"/>
      <c r="W52" s="118"/>
      <c r="X52" s="95"/>
      <c r="Y52" s="88"/>
      <c r="Z52" s="82"/>
      <c r="AA52" s="70"/>
      <c r="AB52" s="70"/>
      <c r="AC52" s="52">
        <v>1725</v>
      </c>
      <c r="AD52" s="52">
        <v>1725</v>
      </c>
      <c r="AE52" s="52">
        <v>1725</v>
      </c>
      <c r="AF52" s="52">
        <v>1725</v>
      </c>
      <c r="AG52" s="52">
        <v>1725</v>
      </c>
      <c r="AH52" s="35">
        <v>1380</v>
      </c>
      <c r="AI52" s="96"/>
    </row>
    <row r="53" spans="1:35" ht="23.1" customHeight="1" x14ac:dyDescent="0.25">
      <c r="C53" s="1" t="s">
        <v>18</v>
      </c>
      <c r="D53" s="2" t="s">
        <v>54</v>
      </c>
      <c r="E53" s="27">
        <f t="shared" si="13"/>
        <v>8750</v>
      </c>
      <c r="F53" s="42">
        <f t="shared" si="13"/>
        <v>5250</v>
      </c>
      <c r="G53" s="34"/>
      <c r="I53" s="23"/>
      <c r="K53" s="48">
        <f t="shared" si="1"/>
        <v>8750</v>
      </c>
      <c r="L53" s="48">
        <f t="shared" si="1"/>
        <v>5250</v>
      </c>
      <c r="M53" s="14"/>
      <c r="N53" s="6">
        <f t="shared" si="14"/>
        <v>8738.7000000000007</v>
      </c>
      <c r="O53" s="6">
        <f t="shared" si="15"/>
        <v>5243.22</v>
      </c>
      <c r="P53" s="14"/>
      <c r="Q53" s="148">
        <v>3495.48</v>
      </c>
      <c r="R53" s="148">
        <v>3495.48</v>
      </c>
      <c r="S53" s="137">
        <v>3495.48</v>
      </c>
      <c r="T53" s="137">
        <v>3495.48</v>
      </c>
      <c r="U53" s="128"/>
      <c r="V53" s="128"/>
      <c r="W53" s="118"/>
      <c r="X53" s="95"/>
      <c r="Y53" s="88"/>
      <c r="Z53" s="82"/>
      <c r="AA53" s="70"/>
      <c r="AB53" s="70"/>
      <c r="AC53" s="52">
        <v>1725</v>
      </c>
      <c r="AD53" s="52">
        <v>1725</v>
      </c>
      <c r="AE53" s="52">
        <v>1725</v>
      </c>
      <c r="AF53" s="52">
        <v>1725</v>
      </c>
      <c r="AG53" s="52">
        <v>1725</v>
      </c>
      <c r="AH53" s="35">
        <v>1380</v>
      </c>
      <c r="AI53" s="96"/>
    </row>
    <row r="54" spans="1:35" ht="23.1" customHeight="1" x14ac:dyDescent="0.25">
      <c r="C54" s="1" t="s">
        <v>18</v>
      </c>
      <c r="D54" s="2" t="s">
        <v>55</v>
      </c>
      <c r="E54" s="27">
        <f t="shared" si="13"/>
        <v>9450</v>
      </c>
      <c r="F54" s="42">
        <f t="shared" si="13"/>
        <v>5700</v>
      </c>
      <c r="G54" s="34"/>
      <c r="I54" s="23"/>
      <c r="K54" s="48">
        <f t="shared" si="1"/>
        <v>9450</v>
      </c>
      <c r="L54" s="48">
        <f t="shared" si="1"/>
        <v>5700</v>
      </c>
      <c r="M54" s="14"/>
      <c r="N54" s="6">
        <f t="shared" si="14"/>
        <v>9444.1</v>
      </c>
      <c r="O54" s="6">
        <f t="shared" si="15"/>
        <v>5666.46</v>
      </c>
      <c r="P54" s="14"/>
      <c r="Q54" s="148">
        <v>3777.64</v>
      </c>
      <c r="R54" s="148">
        <v>3777.64</v>
      </c>
      <c r="S54" s="137">
        <v>3777.64</v>
      </c>
      <c r="T54" s="137">
        <v>3777.64</v>
      </c>
      <c r="U54" s="128"/>
      <c r="V54" s="128"/>
      <c r="W54" s="118"/>
      <c r="X54" s="95"/>
      <c r="Y54" s="88"/>
      <c r="Z54" s="82"/>
      <c r="AA54" s="70"/>
      <c r="AB54" s="70"/>
      <c r="AC54" s="52">
        <v>1725</v>
      </c>
      <c r="AD54" s="52">
        <v>1725</v>
      </c>
      <c r="AE54" s="52">
        <v>1725</v>
      </c>
      <c r="AF54" s="52">
        <v>1725</v>
      </c>
      <c r="AG54" s="52">
        <v>1725</v>
      </c>
      <c r="AH54" s="35">
        <v>1380</v>
      </c>
      <c r="AI54" s="96"/>
    </row>
    <row r="55" spans="1:35" ht="23.1" customHeight="1" x14ac:dyDescent="0.25">
      <c r="C55" s="1" t="s">
        <v>18</v>
      </c>
      <c r="D55" s="2" t="s">
        <v>40</v>
      </c>
      <c r="E55" s="27">
        <f t="shared" si="13"/>
        <v>24450</v>
      </c>
      <c r="F55" s="42">
        <f t="shared" si="13"/>
        <v>14650</v>
      </c>
      <c r="G55" s="34"/>
      <c r="I55" s="23"/>
      <c r="K55" s="48">
        <f t="shared" si="1"/>
        <v>24450</v>
      </c>
      <c r="L55" s="48">
        <f t="shared" si="1"/>
        <v>14650</v>
      </c>
      <c r="M55" s="14"/>
      <c r="N55" s="6">
        <f t="shared" si="14"/>
        <v>24407.924999999999</v>
      </c>
      <c r="O55" s="6">
        <f t="shared" si="15"/>
        <v>14644.755000000001</v>
      </c>
      <c r="P55" s="14"/>
      <c r="Q55" s="148">
        <v>9763.17</v>
      </c>
      <c r="R55" s="148">
        <v>9763.17</v>
      </c>
      <c r="S55" s="137">
        <v>9763.17</v>
      </c>
      <c r="T55" s="137">
        <v>9763.17</v>
      </c>
      <c r="U55" s="128"/>
      <c r="V55" s="128"/>
      <c r="W55" s="118"/>
      <c r="X55" s="95"/>
      <c r="Y55" s="88"/>
      <c r="Z55" s="82"/>
      <c r="AA55" s="70"/>
      <c r="AB55" s="70"/>
      <c r="AC55" s="52">
        <v>1725</v>
      </c>
      <c r="AD55" s="52">
        <v>1725</v>
      </c>
      <c r="AE55" s="52">
        <v>1725</v>
      </c>
      <c r="AF55" s="52">
        <v>1725</v>
      </c>
      <c r="AG55" s="52">
        <v>1725</v>
      </c>
      <c r="AH55" s="35">
        <v>1380</v>
      </c>
      <c r="AI55" s="96"/>
    </row>
    <row r="56" spans="1:35" ht="23.1" customHeight="1" x14ac:dyDescent="0.25">
      <c r="C56" s="1" t="s">
        <v>18</v>
      </c>
      <c r="D56" s="2" t="s">
        <v>41</v>
      </c>
      <c r="E56" s="27">
        <f t="shared" si="13"/>
        <v>24450</v>
      </c>
      <c r="F56" s="42">
        <f t="shared" si="13"/>
        <v>14650</v>
      </c>
      <c r="G56" s="133"/>
      <c r="H56" s="22"/>
      <c r="I56" s="29"/>
      <c r="K56" s="48">
        <f t="shared" si="1"/>
        <v>24450</v>
      </c>
      <c r="L56" s="48">
        <f t="shared" si="1"/>
        <v>14650</v>
      </c>
      <c r="M56" s="14"/>
      <c r="N56" s="6">
        <f t="shared" si="14"/>
        <v>24407.924999999999</v>
      </c>
      <c r="O56" s="6">
        <f t="shared" si="15"/>
        <v>14644.755000000001</v>
      </c>
      <c r="P56" s="14"/>
      <c r="Q56" s="148">
        <v>9763.17</v>
      </c>
      <c r="R56" s="148">
        <v>9763.17</v>
      </c>
      <c r="S56" s="137">
        <v>9763.17</v>
      </c>
      <c r="T56" s="137">
        <v>9763.17</v>
      </c>
      <c r="U56" s="128"/>
      <c r="V56" s="128"/>
      <c r="W56" s="118"/>
      <c r="X56" s="95"/>
      <c r="Y56" s="88"/>
      <c r="Z56" s="82"/>
      <c r="AA56" s="70"/>
      <c r="AB56" s="70"/>
      <c r="AC56" s="52">
        <v>1725</v>
      </c>
      <c r="AD56" s="52">
        <v>1725</v>
      </c>
      <c r="AE56" s="52">
        <v>1725</v>
      </c>
      <c r="AF56" s="52">
        <v>1725</v>
      </c>
      <c r="AG56" s="52">
        <v>1725</v>
      </c>
      <c r="AH56" s="35">
        <v>1380</v>
      </c>
      <c r="AI56" s="96"/>
    </row>
    <row r="57" spans="1:35" ht="23.1" customHeight="1" x14ac:dyDescent="0.25">
      <c r="D57" s="30"/>
      <c r="E57" s="31"/>
      <c r="F57" s="32"/>
      <c r="J57" s="8"/>
      <c r="K57" s="48"/>
      <c r="L57" s="48"/>
      <c r="M57" s="1"/>
      <c r="N57" s="6"/>
      <c r="O57" s="6"/>
      <c r="P57" s="1"/>
      <c r="Q57" s="148"/>
      <c r="R57" s="148"/>
      <c r="S57" s="126"/>
      <c r="T57" s="126"/>
      <c r="U57" s="125"/>
      <c r="V57" s="125"/>
      <c r="W57" s="105"/>
      <c r="X57" s="105"/>
      <c r="Y57" s="103"/>
      <c r="Z57" s="82"/>
      <c r="AA57" s="52"/>
      <c r="AB57" s="52"/>
      <c r="AC57" s="52">
        <v>0</v>
      </c>
      <c r="AD57" s="52">
        <v>0</v>
      </c>
      <c r="AE57" s="52">
        <v>0</v>
      </c>
      <c r="AF57" s="52">
        <v>0</v>
      </c>
      <c r="AG57" s="52">
        <v>0</v>
      </c>
      <c r="AH57" s="44"/>
      <c r="AI57" s="96"/>
    </row>
  </sheetData>
  <mergeCells count="1">
    <mergeCell ref="D9:I9"/>
  </mergeCells>
  <printOptions horizontalCentered="1"/>
  <pageMargins left="0.70866141732283472" right="0.51181102362204722" top="0.39370078740157483" bottom="0.39370078740157483" header="0.19685039370078741" footer="0.11811023622047245"/>
  <pageSetup scale="98" fitToHeight="0" orientation="portrait" r:id="rId1"/>
  <headerFooter>
    <oddHeader>&amp;LHIERROS&amp;R"El Origen"</oddHeader>
    <oddFooter>&amp;L&amp;P&amp;R&amp;D</oddFooter>
  </headerFooter>
  <rowBreaks count="1" manualBreakCount="1">
    <brk id="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  <pageSetUpPr fitToPage="1"/>
  </sheetPr>
  <dimension ref="A1:AQ57"/>
  <sheetViews>
    <sheetView topLeftCell="A7" zoomScaleNormal="100" workbookViewId="0">
      <selection activeCell="A20" sqref="A20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26" customWidth="1"/>
    <col min="7" max="7" width="9.7109375" style="24" customWidth="1"/>
    <col min="8" max="9" width="9.7109375" style="1" customWidth="1"/>
    <col min="10" max="10" width="1.7109375" style="7" customWidth="1"/>
    <col min="11" max="11" width="13.42578125" style="45" hidden="1" customWidth="1"/>
    <col min="12" max="12" width="12.7109375" style="45" hidden="1" customWidth="1"/>
    <col min="13" max="13" width="1.7109375" style="8" hidden="1" customWidth="1"/>
    <col min="14" max="15" width="12.7109375" style="4" hidden="1" customWidth="1"/>
    <col min="16" max="16" width="1.7109375" style="8" hidden="1" customWidth="1"/>
    <col min="17" max="19" width="14.85546875" style="144" customWidth="1"/>
    <col min="20" max="21" width="14.85546875" style="135" customWidth="1"/>
    <col min="22" max="23" width="14.85546875" style="120" customWidth="1"/>
    <col min="24" max="24" width="14.85546875" style="114" customWidth="1"/>
    <col min="25" max="25" width="14.85546875" style="90" customWidth="1"/>
    <col min="26" max="26" width="14.85546875" style="85" customWidth="1"/>
    <col min="27" max="27" width="14.85546875" style="78" customWidth="1"/>
    <col min="28" max="34" width="14.85546875" style="45" customWidth="1"/>
    <col min="35" max="35" width="14.85546875" style="4" customWidth="1"/>
    <col min="36" max="36" width="11.42578125" style="84" customWidth="1"/>
    <col min="37" max="37" width="14.7109375" style="33" customWidth="1"/>
    <col min="38" max="39" width="11.42578125" style="8" customWidth="1"/>
    <col min="40" max="16384" width="11.42578125" style="8"/>
  </cols>
  <sheetData>
    <row r="1" spans="1:43" ht="23.1" customHeight="1" x14ac:dyDescent="0.25">
      <c r="N1" s="4">
        <v>2.2000000000000002</v>
      </c>
      <c r="O1" s="4">
        <v>1.2</v>
      </c>
    </row>
    <row r="2" spans="1:43" ht="23.1" customHeight="1" x14ac:dyDescent="0.25">
      <c r="N2" s="4">
        <v>2.2999999999999998</v>
      </c>
      <c r="O2" s="4">
        <v>1.3</v>
      </c>
    </row>
    <row r="3" spans="1:43" ht="23.1" customHeight="1" thickBot="1" x14ac:dyDescent="0.3">
      <c r="N3" s="4">
        <v>2.4</v>
      </c>
      <c r="O3" s="4">
        <v>1.4</v>
      </c>
    </row>
    <row r="4" spans="1:43" s="33" customFormat="1" ht="23.1" customHeight="1" thickBot="1" x14ac:dyDescent="0.3">
      <c r="A4" s="1"/>
      <c r="B4" s="1"/>
      <c r="C4" s="1"/>
      <c r="D4" s="1"/>
      <c r="E4" s="26"/>
      <c r="F4" s="26"/>
      <c r="G4" s="24"/>
      <c r="H4" s="1"/>
      <c r="I4" s="1"/>
      <c r="J4" s="7"/>
      <c r="K4" s="45"/>
      <c r="L4" s="141" t="s">
        <v>60</v>
      </c>
      <c r="M4" s="8"/>
      <c r="N4" s="142">
        <v>2.5</v>
      </c>
      <c r="O4" s="142">
        <v>1.5</v>
      </c>
      <c r="P4" s="8"/>
      <c r="Q4" s="144"/>
      <c r="R4" s="144"/>
      <c r="S4" s="144"/>
      <c r="T4" s="135"/>
      <c r="U4" s="135"/>
      <c r="V4" s="120"/>
      <c r="W4" s="120"/>
      <c r="X4" s="114" t="s">
        <v>56</v>
      </c>
      <c r="Y4" s="90" t="s">
        <v>49</v>
      </c>
      <c r="Z4" s="85" t="s">
        <v>43</v>
      </c>
      <c r="AA4" s="78" t="s">
        <v>51</v>
      </c>
      <c r="AB4" s="76" t="s">
        <v>50</v>
      </c>
      <c r="AC4" s="71" t="s">
        <v>49</v>
      </c>
      <c r="AD4" s="67" t="s">
        <v>47</v>
      </c>
      <c r="AE4" s="61" t="s">
        <v>47</v>
      </c>
      <c r="AF4" s="59" t="s">
        <v>47</v>
      </c>
      <c r="AG4" s="55" t="s">
        <v>46</v>
      </c>
      <c r="AH4" s="45" t="s">
        <v>43</v>
      </c>
      <c r="AI4" s="69" t="s">
        <v>48</v>
      </c>
      <c r="AJ4" s="84"/>
      <c r="AL4" s="8"/>
      <c r="AM4" s="8"/>
      <c r="AN4" s="8"/>
      <c r="AO4" s="8"/>
      <c r="AP4" s="8"/>
      <c r="AQ4" s="8"/>
    </row>
    <row r="5" spans="1:43" s="33" customFormat="1" ht="23.1" customHeight="1" x14ac:dyDescent="0.25">
      <c r="A5" s="1"/>
      <c r="B5" s="1"/>
      <c r="C5" s="1"/>
      <c r="D5" s="1"/>
      <c r="E5" s="26"/>
      <c r="F5" s="26"/>
      <c r="G5" s="24"/>
      <c r="H5" s="1"/>
      <c r="I5" s="1"/>
      <c r="J5" s="7"/>
      <c r="K5" s="45"/>
      <c r="L5" s="45"/>
      <c r="M5" s="8"/>
      <c r="N5" s="4"/>
      <c r="O5" s="4"/>
      <c r="P5" s="8"/>
      <c r="Q5" s="145" t="s">
        <v>59</v>
      </c>
      <c r="R5" s="145" t="s">
        <v>59</v>
      </c>
      <c r="S5" s="145" t="s">
        <v>59</v>
      </c>
      <c r="T5" s="138" t="s">
        <v>59</v>
      </c>
      <c r="U5" s="138" t="s">
        <v>59</v>
      </c>
      <c r="V5" s="129" t="s">
        <v>42</v>
      </c>
      <c r="W5" s="121"/>
      <c r="X5" s="115">
        <v>45274</v>
      </c>
      <c r="Y5" s="91">
        <v>45253</v>
      </c>
      <c r="Z5" s="86">
        <v>45254</v>
      </c>
      <c r="AA5" s="79">
        <v>45246</v>
      </c>
      <c r="AB5" s="72">
        <v>45233</v>
      </c>
      <c r="AC5" s="72">
        <v>45225</v>
      </c>
      <c r="AD5" s="68">
        <v>45218</v>
      </c>
      <c r="AE5" s="62">
        <v>45195</v>
      </c>
      <c r="AF5" s="60">
        <v>45183</v>
      </c>
      <c r="AG5" s="56">
        <v>45166</v>
      </c>
      <c r="AH5" s="49">
        <v>45155</v>
      </c>
      <c r="AI5" s="4"/>
      <c r="AJ5" s="84"/>
      <c r="AL5" s="8"/>
      <c r="AM5" s="8"/>
      <c r="AN5" s="8"/>
      <c r="AO5" s="8"/>
      <c r="AP5" s="8"/>
      <c r="AQ5" s="8"/>
    </row>
    <row r="6" spans="1:43" s="33" customFormat="1" ht="23.1" customHeight="1" x14ac:dyDescent="0.25">
      <c r="A6" s="1"/>
      <c r="B6" s="1"/>
      <c r="C6" s="1"/>
      <c r="D6" s="1"/>
      <c r="E6" s="26"/>
      <c r="F6" s="26"/>
      <c r="G6" s="24"/>
      <c r="H6" s="1"/>
      <c r="I6" s="1"/>
      <c r="J6" s="7"/>
      <c r="K6" s="46" t="s">
        <v>0</v>
      </c>
      <c r="L6" s="46" t="s">
        <v>1</v>
      </c>
      <c r="M6" s="9"/>
      <c r="N6" s="4" t="s">
        <v>0</v>
      </c>
      <c r="O6" s="4" t="s">
        <v>1</v>
      </c>
      <c r="P6" s="9"/>
      <c r="Q6" s="146">
        <v>45425</v>
      </c>
      <c r="R6" s="146">
        <v>45409</v>
      </c>
      <c r="S6" s="146">
        <v>45373</v>
      </c>
      <c r="T6" s="139">
        <v>45326</v>
      </c>
      <c r="U6" s="139">
        <v>45326</v>
      </c>
      <c r="V6" s="130">
        <v>45317</v>
      </c>
      <c r="W6" s="122">
        <v>45295</v>
      </c>
      <c r="X6" s="116">
        <v>45274</v>
      </c>
      <c r="Y6" s="94">
        <v>45267</v>
      </c>
      <c r="Z6" s="87"/>
      <c r="AA6" s="80"/>
      <c r="AB6" s="73"/>
      <c r="AC6" s="73">
        <v>1.3859999999999999</v>
      </c>
      <c r="AD6" s="57"/>
      <c r="AE6" s="57"/>
      <c r="AF6" s="57"/>
      <c r="AG6" s="57">
        <v>1.3859999999999999</v>
      </c>
      <c r="AH6" s="50"/>
      <c r="AI6" s="10"/>
      <c r="AJ6" s="84"/>
      <c r="AL6" s="8"/>
      <c r="AM6" s="8"/>
      <c r="AN6" s="8"/>
      <c r="AO6" s="8"/>
      <c r="AP6" s="8"/>
      <c r="AQ6" s="8"/>
    </row>
    <row r="7" spans="1:43" s="33" customFormat="1" ht="23.1" customHeight="1" x14ac:dyDescent="0.25">
      <c r="A7" s="1"/>
      <c r="B7" s="1"/>
      <c r="C7" s="1"/>
      <c r="D7" s="99"/>
      <c r="E7" s="100"/>
      <c r="F7" s="101"/>
      <c r="G7" s="38"/>
      <c r="H7" s="97"/>
      <c r="I7" s="97"/>
      <c r="J7" s="7"/>
      <c r="K7" s="98"/>
      <c r="L7" s="47"/>
      <c r="M7" s="11"/>
      <c r="N7" s="5">
        <v>2.5</v>
      </c>
      <c r="O7" s="5">
        <v>1.5</v>
      </c>
      <c r="P7" s="11"/>
      <c r="Q7" s="147" t="s">
        <v>2</v>
      </c>
      <c r="R7" s="147" t="s">
        <v>2</v>
      </c>
      <c r="S7" s="147" t="s">
        <v>2</v>
      </c>
      <c r="T7" s="140" t="s">
        <v>2</v>
      </c>
      <c r="U7" s="140" t="s">
        <v>2</v>
      </c>
      <c r="V7" s="131" t="s">
        <v>2</v>
      </c>
      <c r="W7" s="123" t="s">
        <v>2</v>
      </c>
      <c r="X7" s="117" t="s">
        <v>2</v>
      </c>
      <c r="Y7" s="92" t="s">
        <v>2</v>
      </c>
      <c r="Z7" s="89" t="s">
        <v>2</v>
      </c>
      <c r="AA7" s="81" t="s">
        <v>2</v>
      </c>
      <c r="AB7" s="77" t="s">
        <v>2</v>
      </c>
      <c r="AC7" s="74" t="s">
        <v>2</v>
      </c>
      <c r="AD7" s="58" t="s">
        <v>2</v>
      </c>
      <c r="AE7" s="58" t="s">
        <v>2</v>
      </c>
      <c r="AF7" s="58" t="s">
        <v>2</v>
      </c>
      <c r="AG7" s="58" t="s">
        <v>2</v>
      </c>
      <c r="AH7" s="51" t="s">
        <v>2</v>
      </c>
      <c r="AI7" s="12" t="s">
        <v>2</v>
      </c>
      <c r="AJ7" s="84"/>
      <c r="AL7" s="8"/>
      <c r="AM7" s="8"/>
      <c r="AN7" s="8"/>
      <c r="AO7" s="8"/>
      <c r="AP7" s="8"/>
      <c r="AQ7" s="8"/>
    </row>
    <row r="8" spans="1:43" s="33" customFormat="1" ht="9.9499999999999993" customHeight="1" x14ac:dyDescent="0.25">
      <c r="A8" s="1"/>
      <c r="B8" s="1"/>
      <c r="C8" s="1"/>
      <c r="D8" s="13"/>
      <c r="E8" s="26"/>
      <c r="F8" s="26"/>
      <c r="G8" s="25"/>
      <c r="H8" s="13"/>
      <c r="I8" s="13"/>
      <c r="J8" s="1"/>
      <c r="K8" s="106"/>
      <c r="L8" s="107"/>
      <c r="M8" s="108"/>
      <c r="N8" s="109"/>
      <c r="O8" s="109"/>
      <c r="P8" s="108"/>
      <c r="Q8" s="147"/>
      <c r="R8" s="147"/>
      <c r="S8" s="147"/>
      <c r="T8" s="136"/>
      <c r="U8" s="136"/>
      <c r="V8" s="131"/>
      <c r="W8" s="124" t="s">
        <v>57</v>
      </c>
      <c r="X8" s="119" t="s">
        <v>57</v>
      </c>
      <c r="Y8" s="110"/>
      <c r="Z8" s="111"/>
      <c r="AA8" s="112"/>
      <c r="AB8" s="113"/>
      <c r="AC8" s="113"/>
      <c r="AD8" s="51"/>
      <c r="AE8" s="51"/>
      <c r="AF8" s="51"/>
      <c r="AG8" s="51"/>
      <c r="AH8" s="51"/>
      <c r="AI8" s="3"/>
      <c r="AJ8" s="84"/>
      <c r="AL8" s="8"/>
      <c r="AM8" s="8"/>
      <c r="AN8" s="8"/>
      <c r="AO8" s="8"/>
      <c r="AP8" s="8"/>
      <c r="AQ8" s="8"/>
    </row>
    <row r="9" spans="1:43" ht="21" customHeight="1" x14ac:dyDescent="0.25">
      <c r="D9" s="172" t="s">
        <v>69</v>
      </c>
      <c r="E9" s="173"/>
      <c r="F9" s="173"/>
      <c r="G9" s="173"/>
      <c r="H9" s="173"/>
      <c r="I9" s="174"/>
      <c r="J9" s="8"/>
      <c r="K9" s="48"/>
      <c r="L9" s="48"/>
      <c r="M9" s="1"/>
      <c r="N9" s="6"/>
      <c r="O9" s="6"/>
      <c r="P9" s="1"/>
      <c r="Q9" s="150">
        <v>130524</v>
      </c>
      <c r="R9" s="150">
        <v>50224</v>
      </c>
      <c r="S9" s="150">
        <v>220324</v>
      </c>
      <c r="T9" s="126"/>
      <c r="U9" s="126"/>
      <c r="V9" s="126"/>
      <c r="W9" s="126"/>
      <c r="X9" s="104"/>
      <c r="Y9" s="105"/>
      <c r="Z9" s="103"/>
      <c r="AA9" s="82">
        <f>AJ9*1.25</f>
        <v>0</v>
      </c>
      <c r="AB9" s="52">
        <f>AJ9*1.25</f>
        <v>0</v>
      </c>
      <c r="AC9" s="52"/>
      <c r="AD9" s="52">
        <v>0</v>
      </c>
      <c r="AE9" s="52">
        <v>0</v>
      </c>
      <c r="AF9" s="52">
        <v>0</v>
      </c>
      <c r="AG9" s="52">
        <v>0</v>
      </c>
      <c r="AH9" s="52">
        <v>0</v>
      </c>
      <c r="AI9" s="36"/>
      <c r="AJ9" s="96"/>
    </row>
    <row r="10" spans="1:43" ht="3.95" customHeight="1" x14ac:dyDescent="0.25">
      <c r="D10" s="66"/>
      <c r="E10" s="66"/>
      <c r="F10" s="66"/>
      <c r="G10" s="66"/>
      <c r="H10" s="66"/>
      <c r="I10" s="66"/>
      <c r="J10" s="8"/>
      <c r="K10" s="48"/>
      <c r="L10" s="48"/>
      <c r="M10" s="1"/>
      <c r="N10" s="6"/>
      <c r="O10" s="6"/>
      <c r="P10" s="1"/>
      <c r="Q10" s="148"/>
      <c r="R10" s="148"/>
      <c r="S10" s="148"/>
      <c r="T10" s="126"/>
      <c r="U10" s="126"/>
      <c r="V10" s="126"/>
      <c r="W10" s="126"/>
      <c r="X10" s="104"/>
      <c r="Y10" s="105"/>
      <c r="Z10" s="103"/>
      <c r="AA10" s="82"/>
      <c r="AB10" s="52"/>
      <c r="AC10" s="52"/>
      <c r="AD10" s="52"/>
      <c r="AE10" s="52"/>
      <c r="AF10" s="52"/>
      <c r="AG10" s="52"/>
      <c r="AH10" s="52"/>
      <c r="AI10" s="36"/>
      <c r="AJ10" s="96"/>
    </row>
    <row r="11" spans="1:43" ht="21" customHeight="1" x14ac:dyDescent="0.25">
      <c r="D11" s="66"/>
      <c r="E11" s="64"/>
      <c r="F11" s="65"/>
      <c r="G11" s="43" t="s">
        <v>44</v>
      </c>
      <c r="H11" s="39"/>
      <c r="I11" s="40"/>
      <c r="J11" s="8"/>
      <c r="K11" s="48"/>
      <c r="L11" s="48"/>
      <c r="M11" s="1"/>
      <c r="N11" s="6"/>
      <c r="O11" s="6"/>
      <c r="P11" s="1"/>
      <c r="Q11" s="148"/>
      <c r="R11" s="148"/>
      <c r="S11" s="148"/>
      <c r="T11" s="126"/>
      <c r="U11" s="126"/>
      <c r="V11" s="126"/>
      <c r="W11" s="126"/>
      <c r="X11" s="104"/>
      <c r="Y11" s="105"/>
      <c r="Z11" s="103"/>
      <c r="AA11" s="83"/>
      <c r="AB11" s="63"/>
      <c r="AC11" s="63"/>
      <c r="AD11" s="63"/>
      <c r="AE11" s="63"/>
      <c r="AF11" s="63"/>
      <c r="AG11" s="63"/>
      <c r="AH11" s="63"/>
      <c r="AI11" s="44"/>
      <c r="AJ11" s="96"/>
    </row>
    <row r="12" spans="1:43" ht="21" customHeight="1" x14ac:dyDescent="0.25">
      <c r="A12" s="1" t="s">
        <v>3</v>
      </c>
      <c r="B12" s="1">
        <v>1459</v>
      </c>
      <c r="C12" s="1" t="s">
        <v>23</v>
      </c>
      <c r="D12" s="21" t="s">
        <v>4</v>
      </c>
      <c r="E12" s="27">
        <f t="shared" ref="E12:F15" si="0">K12</f>
        <v>3100</v>
      </c>
      <c r="F12" s="28">
        <f t="shared" si="0"/>
        <v>1850</v>
      </c>
      <c r="G12" s="25"/>
      <c r="K12" s="48">
        <f>MROUND(N12+24,50)</f>
        <v>3100</v>
      </c>
      <c r="L12" s="48">
        <f>MROUND(O12+24,50)</f>
        <v>1850</v>
      </c>
      <c r="M12" s="14"/>
      <c r="N12" s="6">
        <f>Q12*$N$7</f>
        <v>3062.4749999999999</v>
      </c>
      <c r="O12" s="6">
        <f>Q12*$O$7</f>
        <v>1837.4850000000001</v>
      </c>
      <c r="P12" s="14"/>
      <c r="Q12" s="148">
        <v>1224.99</v>
      </c>
      <c r="R12" s="148">
        <v>1224.99</v>
      </c>
      <c r="S12" s="148">
        <v>1224.99</v>
      </c>
      <c r="T12" s="137">
        <v>1113.6199999999999</v>
      </c>
      <c r="U12" s="137">
        <v>1113.6199999999999</v>
      </c>
      <c r="V12" s="128">
        <v>1113.6199999999999</v>
      </c>
      <c r="W12" s="128">
        <v>1113.6199999999999</v>
      </c>
      <c r="X12" s="118">
        <v>994.30000000000007</v>
      </c>
      <c r="Y12" s="95">
        <v>795.44</v>
      </c>
      <c r="Z12" s="88">
        <v>864.61250000000007</v>
      </c>
      <c r="AA12" s="82">
        <v>691.69</v>
      </c>
      <c r="AB12" s="70">
        <v>691.69</v>
      </c>
      <c r="AC12" s="70">
        <v>691.69</v>
      </c>
      <c r="AD12" s="52">
        <v>576.41250000000002</v>
      </c>
      <c r="AE12" s="52">
        <v>576.41250000000002</v>
      </c>
      <c r="AF12" s="52">
        <v>576.41250000000002</v>
      </c>
      <c r="AG12" s="52">
        <v>576.41250000000002</v>
      </c>
      <c r="AH12" s="52">
        <v>576.41250000000002</v>
      </c>
      <c r="AI12" s="36">
        <v>461.13</v>
      </c>
      <c r="AJ12" s="96">
        <f>Q12/S12</f>
        <v>1</v>
      </c>
    </row>
    <row r="13" spans="1:43" ht="21" customHeight="1" x14ac:dyDescent="0.25">
      <c r="A13" s="1" t="s">
        <v>3</v>
      </c>
      <c r="B13" s="1">
        <v>1460</v>
      </c>
      <c r="C13" s="1" t="s">
        <v>24</v>
      </c>
      <c r="D13" s="21" t="s">
        <v>5</v>
      </c>
      <c r="E13" s="27">
        <f t="shared" si="0"/>
        <v>4750</v>
      </c>
      <c r="F13" s="143">
        <f t="shared" si="0"/>
        <v>2850</v>
      </c>
      <c r="G13" s="34"/>
      <c r="I13" s="23"/>
      <c r="K13" s="48">
        <f t="shared" ref="K13:L56" si="1">MROUND(N13+24,50)</f>
        <v>4750</v>
      </c>
      <c r="L13" s="48">
        <f t="shared" si="1"/>
        <v>2850</v>
      </c>
      <c r="M13" s="14"/>
      <c r="N13" s="6">
        <f t="shared" ref="N13:N39" si="2">Q13*$N$7</f>
        <v>4742.45</v>
      </c>
      <c r="O13" s="6">
        <f t="shared" ref="O13:O39" si="3">Q13*$O$7</f>
        <v>2845.4700000000003</v>
      </c>
      <c r="P13" s="14"/>
      <c r="Q13" s="148">
        <v>1896.98</v>
      </c>
      <c r="R13" s="148">
        <v>1896.98</v>
      </c>
      <c r="S13" s="148">
        <v>1896.98</v>
      </c>
      <c r="T13" s="137">
        <v>1724.53</v>
      </c>
      <c r="U13" s="137">
        <v>1724.53</v>
      </c>
      <c r="V13" s="128">
        <v>1724.53</v>
      </c>
      <c r="W13" s="128">
        <v>1724.53</v>
      </c>
      <c r="X13" s="118">
        <v>1540.2</v>
      </c>
      <c r="Y13" s="95">
        <v>1232.1600000000001</v>
      </c>
      <c r="Z13" s="88">
        <v>1338.9250000000002</v>
      </c>
      <c r="AA13" s="82">
        <v>1071.1400000000001</v>
      </c>
      <c r="AB13" s="70">
        <v>1071.1400000000001</v>
      </c>
      <c r="AC13" s="70">
        <v>1071.1400000000001</v>
      </c>
      <c r="AD13" s="52">
        <v>892.61250000000007</v>
      </c>
      <c r="AE13" s="52">
        <v>892.61250000000007</v>
      </c>
      <c r="AF13" s="52">
        <v>892.61250000000007</v>
      </c>
      <c r="AG13" s="52">
        <v>892.61250000000007</v>
      </c>
      <c r="AH13" s="52">
        <v>892.61250000000007</v>
      </c>
      <c r="AI13" s="36">
        <v>714.09</v>
      </c>
      <c r="AJ13" s="96">
        <f>Q13/S13</f>
        <v>1</v>
      </c>
    </row>
    <row r="14" spans="1:43" ht="21" customHeight="1" x14ac:dyDescent="0.25">
      <c r="A14" s="1" t="s">
        <v>3</v>
      </c>
      <c r="B14" s="1">
        <v>1461</v>
      </c>
      <c r="C14" s="1" t="s">
        <v>25</v>
      </c>
      <c r="D14" s="21" t="s">
        <v>12</v>
      </c>
      <c r="E14" s="27">
        <f t="shared" si="0"/>
        <v>4950</v>
      </c>
      <c r="F14" s="42">
        <f t="shared" si="0"/>
        <v>2950</v>
      </c>
      <c r="G14" s="34"/>
      <c r="I14" s="23"/>
      <c r="K14" s="48">
        <f t="shared" si="1"/>
        <v>4950</v>
      </c>
      <c r="L14" s="48">
        <f t="shared" si="1"/>
        <v>2950</v>
      </c>
      <c r="M14" s="14"/>
      <c r="N14" s="6">
        <f t="shared" si="2"/>
        <v>4906.45</v>
      </c>
      <c r="O14" s="6">
        <f t="shared" si="3"/>
        <v>2943.87</v>
      </c>
      <c r="P14" s="14"/>
      <c r="Q14" s="148">
        <v>1962.58</v>
      </c>
      <c r="R14" s="148">
        <v>1962.58</v>
      </c>
      <c r="S14" s="148">
        <v>1962.58</v>
      </c>
      <c r="T14" s="137">
        <v>1784.16</v>
      </c>
      <c r="U14" s="137">
        <v>1784.16</v>
      </c>
      <c r="V14" s="128">
        <v>1784.16</v>
      </c>
      <c r="W14" s="128">
        <v>1784.16</v>
      </c>
      <c r="X14" s="118">
        <v>1593.0125</v>
      </c>
      <c r="Y14" s="95">
        <v>1274.4100000000001</v>
      </c>
      <c r="Z14" s="88">
        <v>1385.2250000000001</v>
      </c>
      <c r="AA14" s="82">
        <v>1108.18</v>
      </c>
      <c r="AB14" s="70">
        <v>1108.18</v>
      </c>
      <c r="AC14" s="70">
        <v>1108.18</v>
      </c>
      <c r="AD14" s="52">
        <v>923.48749999999995</v>
      </c>
      <c r="AE14" s="52">
        <v>923.48749999999995</v>
      </c>
      <c r="AF14" s="52">
        <v>923.48749999999995</v>
      </c>
      <c r="AG14" s="52">
        <v>923.48749999999995</v>
      </c>
      <c r="AH14" s="52">
        <v>923.48749999999995</v>
      </c>
      <c r="AI14" s="36">
        <v>738.79</v>
      </c>
      <c r="AJ14" s="96">
        <f>Q14/S14</f>
        <v>1</v>
      </c>
    </row>
    <row r="15" spans="1:43" ht="21" customHeight="1" x14ac:dyDescent="0.25">
      <c r="A15" s="1" t="s">
        <v>3</v>
      </c>
      <c r="B15" s="1">
        <v>1462</v>
      </c>
      <c r="C15" s="1" t="s">
        <v>26</v>
      </c>
      <c r="D15" s="21" t="s">
        <v>6</v>
      </c>
      <c r="E15" s="27">
        <f t="shared" si="0"/>
        <v>11800</v>
      </c>
      <c r="F15" s="42">
        <f t="shared" si="0"/>
        <v>7100</v>
      </c>
      <c r="G15" s="133"/>
      <c r="H15" s="22"/>
      <c r="I15" s="29"/>
      <c r="K15" s="48">
        <f t="shared" si="1"/>
        <v>11800</v>
      </c>
      <c r="L15" s="48">
        <f t="shared" si="1"/>
        <v>7100</v>
      </c>
      <c r="M15" s="14"/>
      <c r="N15" s="6">
        <f t="shared" si="2"/>
        <v>11788.55</v>
      </c>
      <c r="O15" s="6">
        <f t="shared" si="3"/>
        <v>7073.13</v>
      </c>
      <c r="P15" s="14"/>
      <c r="Q15" s="148">
        <v>4715.42</v>
      </c>
      <c r="R15" s="148">
        <v>4715.42</v>
      </c>
      <c r="S15" s="148">
        <v>4715.42</v>
      </c>
      <c r="T15" s="137">
        <v>4286.74</v>
      </c>
      <c r="U15" s="137">
        <v>4286.74</v>
      </c>
      <c r="V15" s="128">
        <v>4286.74</v>
      </c>
      <c r="W15" s="128">
        <v>4286.74</v>
      </c>
      <c r="X15" s="118">
        <v>3831.95</v>
      </c>
      <c r="Y15" s="95">
        <v>3065.56</v>
      </c>
      <c r="Z15" s="88">
        <v>3328.2125000000001</v>
      </c>
      <c r="AA15" s="82">
        <v>2662.57</v>
      </c>
      <c r="AB15" s="70">
        <v>2662.57</v>
      </c>
      <c r="AC15" s="70">
        <v>2662.57</v>
      </c>
      <c r="AD15" s="52">
        <v>2218.8000000000002</v>
      </c>
      <c r="AE15" s="52">
        <v>2218.8000000000002</v>
      </c>
      <c r="AF15" s="52">
        <v>2218.8000000000002</v>
      </c>
      <c r="AG15" s="52">
        <v>2218.8000000000002</v>
      </c>
      <c r="AH15" s="52">
        <v>2218.8000000000002</v>
      </c>
      <c r="AI15" s="36">
        <v>1775.04</v>
      </c>
      <c r="AJ15" s="96">
        <f>Q15/S15</f>
        <v>1</v>
      </c>
    </row>
    <row r="16" spans="1:43" ht="3.95" customHeight="1" x14ac:dyDescent="0.25">
      <c r="E16" s="31"/>
      <c r="F16" s="32"/>
      <c r="G16" s="25"/>
      <c r="K16" s="48"/>
      <c r="L16" s="48"/>
      <c r="M16" s="14"/>
      <c r="N16" s="6"/>
      <c r="O16" s="6"/>
      <c r="P16" s="14"/>
      <c r="Q16" s="148"/>
      <c r="R16" s="148"/>
      <c r="S16" s="148"/>
      <c r="T16" s="137"/>
      <c r="U16" s="137"/>
      <c r="V16" s="128"/>
      <c r="W16" s="128"/>
      <c r="X16" s="118"/>
      <c r="Y16" s="95"/>
      <c r="Z16" s="88"/>
      <c r="AA16" s="82"/>
      <c r="AB16" s="70"/>
      <c r="AC16" s="70"/>
      <c r="AD16" s="52"/>
      <c r="AE16" s="52"/>
      <c r="AF16" s="52"/>
      <c r="AG16" s="52"/>
      <c r="AH16" s="52"/>
      <c r="AI16" s="36"/>
      <c r="AJ16" s="96"/>
    </row>
    <row r="17" spans="1:37" ht="21" customHeight="1" x14ac:dyDescent="0.25">
      <c r="E17" s="31"/>
      <c r="F17" s="32"/>
      <c r="G17" s="43" t="s">
        <v>35</v>
      </c>
      <c r="H17" s="39"/>
      <c r="I17" s="40"/>
      <c r="J17" s="8"/>
      <c r="K17" s="48"/>
      <c r="L17" s="48"/>
      <c r="M17" s="1"/>
      <c r="N17" s="6"/>
      <c r="O17" s="6"/>
      <c r="P17" s="1"/>
      <c r="Q17" s="148"/>
      <c r="R17" s="148"/>
      <c r="S17" s="148"/>
      <c r="T17" s="126"/>
      <c r="U17" s="126"/>
      <c r="V17" s="126"/>
      <c r="W17" s="126"/>
      <c r="X17" s="104"/>
      <c r="Y17" s="102"/>
      <c r="Z17" s="103"/>
      <c r="AA17" s="82"/>
      <c r="AB17" s="70"/>
      <c r="AC17" s="70"/>
      <c r="AD17" s="52"/>
      <c r="AE17" s="52"/>
      <c r="AF17" s="52"/>
      <c r="AG17" s="52"/>
      <c r="AH17" s="52"/>
      <c r="AI17" s="36"/>
      <c r="AJ17" s="96"/>
    </row>
    <row r="18" spans="1:37" s="19" customFormat="1" ht="21" customHeight="1" x14ac:dyDescent="0.25">
      <c r="A18" s="17" t="s">
        <v>3</v>
      </c>
      <c r="B18" s="17">
        <v>1481</v>
      </c>
      <c r="C18" s="1" t="s">
        <v>27</v>
      </c>
      <c r="D18" s="2" t="s">
        <v>34</v>
      </c>
      <c r="E18" s="27">
        <f t="shared" ref="E18:F25" si="4">K18</f>
        <v>5350</v>
      </c>
      <c r="F18" s="28">
        <f t="shared" si="4"/>
        <v>3200</v>
      </c>
      <c r="G18" s="25"/>
      <c r="H18" s="1"/>
      <c r="I18" s="1"/>
      <c r="J18" s="20"/>
      <c r="K18" s="48">
        <f t="shared" si="1"/>
        <v>5350</v>
      </c>
      <c r="L18" s="48">
        <f t="shared" si="1"/>
        <v>3200</v>
      </c>
      <c r="M18" s="18"/>
      <c r="N18" s="6">
        <f t="shared" si="2"/>
        <v>5312.3125</v>
      </c>
      <c r="O18" s="6">
        <f t="shared" si="3"/>
        <v>3187.3875000000003</v>
      </c>
      <c r="P18" s="18"/>
      <c r="Q18" s="148">
        <v>2124.9250000000002</v>
      </c>
      <c r="R18" s="148">
        <v>2124.9250000000002</v>
      </c>
      <c r="S18" s="148">
        <v>2124.9250000000002</v>
      </c>
      <c r="T18" s="137">
        <v>1931.75</v>
      </c>
      <c r="U18" s="137">
        <v>1931.75</v>
      </c>
      <c r="V18" s="128">
        <v>1931.75</v>
      </c>
      <c r="W18" s="128">
        <v>1931.75</v>
      </c>
      <c r="X18" s="118">
        <v>1724.7749999999999</v>
      </c>
      <c r="Y18" s="95">
        <v>1379.82</v>
      </c>
      <c r="Z18" s="88">
        <v>1499.8</v>
      </c>
      <c r="AA18" s="82">
        <v>1199.8399999999999</v>
      </c>
      <c r="AB18" s="70">
        <v>1199.8399999999999</v>
      </c>
      <c r="AC18" s="70">
        <v>1199.8399999999999</v>
      </c>
      <c r="AD18" s="52">
        <v>999.86249999999995</v>
      </c>
      <c r="AE18" s="52">
        <v>999.86249999999995</v>
      </c>
      <c r="AF18" s="52">
        <v>999.86249999999995</v>
      </c>
      <c r="AG18" s="52">
        <v>999.86249999999995</v>
      </c>
      <c r="AH18" s="52">
        <v>999.86249999999995</v>
      </c>
      <c r="AI18" s="36">
        <v>799.89</v>
      </c>
      <c r="AJ18" s="96">
        <f t="shared" ref="AJ18:AJ25" si="5">Q18/S18</f>
        <v>1</v>
      </c>
      <c r="AK18" s="33"/>
    </row>
    <row r="19" spans="1:37" s="19" customFormat="1" ht="21" customHeight="1" x14ac:dyDescent="0.25">
      <c r="A19" s="17" t="s">
        <v>3</v>
      </c>
      <c r="B19" s="17">
        <v>1481</v>
      </c>
      <c r="C19" s="1" t="s">
        <v>27</v>
      </c>
      <c r="D19" s="2" t="s">
        <v>13</v>
      </c>
      <c r="E19" s="27">
        <f t="shared" si="4"/>
        <v>5350</v>
      </c>
      <c r="F19" s="143">
        <f t="shared" si="4"/>
        <v>3200</v>
      </c>
      <c r="G19" s="34"/>
      <c r="H19" s="1"/>
      <c r="I19" s="23"/>
      <c r="J19" s="20"/>
      <c r="K19" s="48">
        <f t="shared" si="1"/>
        <v>5350</v>
      </c>
      <c r="L19" s="48">
        <f t="shared" si="1"/>
        <v>3200</v>
      </c>
      <c r="M19" s="18"/>
      <c r="N19" s="6">
        <f t="shared" si="2"/>
        <v>5312.3</v>
      </c>
      <c r="O19" s="6">
        <f t="shared" si="3"/>
        <v>3187.38</v>
      </c>
      <c r="P19" s="18"/>
      <c r="Q19" s="148">
        <v>2124.92</v>
      </c>
      <c r="R19" s="148">
        <v>2124.92</v>
      </c>
      <c r="S19" s="148">
        <v>2124.92</v>
      </c>
      <c r="T19" s="137">
        <v>1931.75</v>
      </c>
      <c r="U19" s="137">
        <v>1931.75</v>
      </c>
      <c r="V19" s="128">
        <v>1931.75</v>
      </c>
      <c r="W19" s="128">
        <v>1931.75</v>
      </c>
      <c r="X19" s="118">
        <v>1724.7749999999999</v>
      </c>
      <c r="Y19" s="95">
        <v>1379.82</v>
      </c>
      <c r="Z19" s="88">
        <v>1499.8</v>
      </c>
      <c r="AA19" s="82">
        <v>1199.8399999999999</v>
      </c>
      <c r="AB19" s="70">
        <v>1199.8399999999999</v>
      </c>
      <c r="AC19" s="70">
        <v>1199.8399999999999</v>
      </c>
      <c r="AD19" s="52">
        <v>1008.2625</v>
      </c>
      <c r="AE19" s="52">
        <v>1008.2625</v>
      </c>
      <c r="AF19" s="52">
        <v>1008.2625</v>
      </c>
      <c r="AG19" s="52">
        <v>1008.2625</v>
      </c>
      <c r="AH19" s="52">
        <v>1008.2625</v>
      </c>
      <c r="AI19" s="37">
        <v>806.61</v>
      </c>
      <c r="AJ19" s="96">
        <f t="shared" si="5"/>
        <v>1</v>
      </c>
      <c r="AK19" s="33"/>
    </row>
    <row r="20" spans="1:37" ht="21" customHeight="1" x14ac:dyDescent="0.25">
      <c r="A20" s="1" t="s">
        <v>3</v>
      </c>
      <c r="B20" s="17">
        <v>1482</v>
      </c>
      <c r="C20" s="17" t="s">
        <v>28</v>
      </c>
      <c r="D20" s="2" t="s">
        <v>15</v>
      </c>
      <c r="E20" s="27">
        <f t="shared" si="4"/>
        <v>6150</v>
      </c>
      <c r="F20" s="42">
        <f t="shared" si="4"/>
        <v>3700</v>
      </c>
      <c r="G20" s="34"/>
      <c r="I20" s="23"/>
      <c r="J20" s="20"/>
      <c r="K20" s="48">
        <f t="shared" si="1"/>
        <v>6150</v>
      </c>
      <c r="L20" s="48">
        <f t="shared" si="1"/>
        <v>3700</v>
      </c>
      <c r="M20" s="14"/>
      <c r="N20" s="6">
        <f t="shared" si="2"/>
        <v>6150.2</v>
      </c>
      <c r="O20" s="6">
        <f t="shared" si="3"/>
        <v>3690.12</v>
      </c>
      <c r="P20" s="14"/>
      <c r="Q20" s="148">
        <v>2460.08</v>
      </c>
      <c r="R20" s="148">
        <v>2460.08</v>
      </c>
      <c r="S20" s="148">
        <v>2460.08</v>
      </c>
      <c r="T20" s="137">
        <v>2236.44</v>
      </c>
      <c r="U20" s="137">
        <v>2236.44</v>
      </c>
      <c r="V20" s="128">
        <v>2236.44</v>
      </c>
      <c r="W20" s="128">
        <v>2236.44</v>
      </c>
      <c r="X20" s="118">
        <v>1997.9624999999999</v>
      </c>
      <c r="Y20" s="95">
        <v>1598.37</v>
      </c>
      <c r="Z20" s="88">
        <v>1750</v>
      </c>
      <c r="AA20" s="75">
        <v>1400</v>
      </c>
      <c r="AB20" s="70">
        <v>1389.89</v>
      </c>
      <c r="AC20" s="70">
        <v>1389.89</v>
      </c>
      <c r="AD20" s="52">
        <v>1296.4750000000001</v>
      </c>
      <c r="AE20" s="52">
        <v>1296.4750000000001</v>
      </c>
      <c r="AF20" s="52">
        <v>1296.4750000000001</v>
      </c>
      <c r="AG20" s="52">
        <v>1296.4750000000001</v>
      </c>
      <c r="AH20" s="52">
        <v>1296.4750000000001</v>
      </c>
      <c r="AI20" s="36">
        <v>1037.18</v>
      </c>
      <c r="AJ20" s="96">
        <f t="shared" si="5"/>
        <v>1</v>
      </c>
    </row>
    <row r="21" spans="1:37" ht="21" customHeight="1" x14ac:dyDescent="0.25">
      <c r="A21" s="1" t="s">
        <v>3</v>
      </c>
      <c r="B21" s="17">
        <v>1483</v>
      </c>
      <c r="C21" s="17" t="s">
        <v>29</v>
      </c>
      <c r="D21" s="2" t="s">
        <v>14</v>
      </c>
      <c r="E21" s="27">
        <f t="shared" si="4"/>
        <v>8050</v>
      </c>
      <c r="F21" s="42">
        <f t="shared" si="4"/>
        <v>4850</v>
      </c>
      <c r="G21" s="34"/>
      <c r="I21" s="23"/>
      <c r="J21" s="20"/>
      <c r="K21" s="48">
        <f t="shared" si="1"/>
        <v>8050</v>
      </c>
      <c r="L21" s="48">
        <f t="shared" si="1"/>
        <v>4850</v>
      </c>
      <c r="M21" s="14"/>
      <c r="N21" s="6">
        <f t="shared" si="2"/>
        <v>8005.25</v>
      </c>
      <c r="O21" s="6">
        <f t="shared" si="3"/>
        <v>4803.1499999999996</v>
      </c>
      <c r="P21" s="14"/>
      <c r="Q21" s="148">
        <v>3202.1</v>
      </c>
      <c r="R21" s="148">
        <v>3202.1</v>
      </c>
      <c r="S21" s="148">
        <v>3202.1</v>
      </c>
      <c r="T21" s="137">
        <v>2911</v>
      </c>
      <c r="U21" s="137">
        <v>2911</v>
      </c>
      <c r="V21" s="128">
        <v>2911</v>
      </c>
      <c r="W21" s="128">
        <v>2911</v>
      </c>
      <c r="X21" s="118">
        <v>2597.6625000000004</v>
      </c>
      <c r="Y21" s="95">
        <v>2078.13</v>
      </c>
      <c r="Z21" s="88">
        <v>2261.25</v>
      </c>
      <c r="AA21" s="75">
        <v>1809</v>
      </c>
      <c r="AB21" s="70">
        <v>1808.07</v>
      </c>
      <c r="AC21" s="70">
        <v>1808.07</v>
      </c>
      <c r="AD21" s="52">
        <v>1506.7250000000001</v>
      </c>
      <c r="AE21" s="52">
        <v>1506.7250000000001</v>
      </c>
      <c r="AF21" s="52">
        <v>1506.7250000000001</v>
      </c>
      <c r="AG21" s="52">
        <v>1506.7250000000001</v>
      </c>
      <c r="AH21" s="52">
        <v>1506.7250000000001</v>
      </c>
      <c r="AI21" s="36">
        <v>1205.3800000000001</v>
      </c>
      <c r="AJ21" s="96">
        <f t="shared" si="5"/>
        <v>1</v>
      </c>
    </row>
    <row r="22" spans="1:37" ht="21" customHeight="1" x14ac:dyDescent="0.25">
      <c r="A22" s="1" t="s">
        <v>3</v>
      </c>
      <c r="B22" s="17">
        <v>1484</v>
      </c>
      <c r="C22" s="17" t="s">
        <v>30</v>
      </c>
      <c r="D22" s="2" t="s">
        <v>7</v>
      </c>
      <c r="E22" s="27">
        <f t="shared" si="4"/>
        <v>8650</v>
      </c>
      <c r="F22" s="42">
        <f t="shared" si="4"/>
        <v>5200</v>
      </c>
      <c r="G22" s="34"/>
      <c r="I22" s="23"/>
      <c r="J22" s="20"/>
      <c r="K22" s="48">
        <f t="shared" si="1"/>
        <v>8650</v>
      </c>
      <c r="L22" s="48">
        <f t="shared" si="1"/>
        <v>5200</v>
      </c>
      <c r="M22" s="14"/>
      <c r="N22" s="6">
        <f t="shared" si="2"/>
        <v>8644.9749999999985</v>
      </c>
      <c r="O22" s="6">
        <f t="shared" si="3"/>
        <v>5186.9849999999997</v>
      </c>
      <c r="P22" s="14"/>
      <c r="Q22" s="148">
        <v>3457.99</v>
      </c>
      <c r="R22" s="148">
        <v>3457.99</v>
      </c>
      <c r="S22" s="148">
        <v>3457.99</v>
      </c>
      <c r="T22" s="137">
        <v>3143.63</v>
      </c>
      <c r="U22" s="137">
        <v>3143.63</v>
      </c>
      <c r="V22" s="128">
        <v>3143.63</v>
      </c>
      <c r="W22" s="128">
        <v>3143.63</v>
      </c>
      <c r="X22" s="118">
        <v>2806.8249999999998</v>
      </c>
      <c r="Y22" s="95">
        <v>2245.46</v>
      </c>
      <c r="Z22" s="88">
        <v>2450</v>
      </c>
      <c r="AA22" s="75">
        <v>1960</v>
      </c>
      <c r="AB22" s="70">
        <v>1952.57</v>
      </c>
      <c r="AC22" s="70">
        <v>1952.57</v>
      </c>
      <c r="AD22" s="52">
        <v>1627.1375</v>
      </c>
      <c r="AE22" s="52">
        <v>1627.1375</v>
      </c>
      <c r="AF22" s="52">
        <v>1627.1375</v>
      </c>
      <c r="AG22" s="52">
        <v>1627.1375</v>
      </c>
      <c r="AH22" s="52">
        <v>1627.1375</v>
      </c>
      <c r="AI22" s="36">
        <v>1301.71</v>
      </c>
      <c r="AJ22" s="96">
        <f t="shared" si="5"/>
        <v>1</v>
      </c>
    </row>
    <row r="23" spans="1:37" ht="21" customHeight="1" x14ac:dyDescent="0.25">
      <c r="A23" s="1" t="s">
        <v>3</v>
      </c>
      <c r="B23" s="17">
        <v>1485</v>
      </c>
      <c r="C23" s="17" t="s">
        <v>31</v>
      </c>
      <c r="D23" s="2" t="s">
        <v>8</v>
      </c>
      <c r="E23" s="27">
        <f t="shared" si="4"/>
        <v>9450</v>
      </c>
      <c r="F23" s="42">
        <f t="shared" si="4"/>
        <v>5700</v>
      </c>
      <c r="G23" s="34"/>
      <c r="I23" s="23"/>
      <c r="J23" s="20"/>
      <c r="K23" s="48">
        <f t="shared" si="1"/>
        <v>9450</v>
      </c>
      <c r="L23" s="48">
        <f t="shared" si="1"/>
        <v>5700</v>
      </c>
      <c r="M23" s="14"/>
      <c r="N23" s="6">
        <f t="shared" si="2"/>
        <v>9427.125</v>
      </c>
      <c r="O23" s="6">
        <f t="shared" si="3"/>
        <v>5656.2749999999996</v>
      </c>
      <c r="P23" s="14"/>
      <c r="Q23" s="148">
        <v>3770.85</v>
      </c>
      <c r="R23" s="148">
        <v>3770.85</v>
      </c>
      <c r="S23" s="148">
        <v>3770.85</v>
      </c>
      <c r="T23" s="137">
        <v>3428.04</v>
      </c>
      <c r="U23" s="137">
        <v>3428.04</v>
      </c>
      <c r="V23" s="128">
        <v>3428.04</v>
      </c>
      <c r="W23" s="128">
        <v>3428.04</v>
      </c>
      <c r="X23" s="118">
        <v>3060.75</v>
      </c>
      <c r="Y23" s="95">
        <v>2448.6</v>
      </c>
      <c r="Z23" s="88">
        <v>2662.5</v>
      </c>
      <c r="AA23" s="75">
        <v>2130</v>
      </c>
      <c r="AB23" s="70">
        <v>2129.2199999999998</v>
      </c>
      <c r="AC23" s="70">
        <v>2129.2199999999998</v>
      </c>
      <c r="AD23" s="52">
        <v>1774.35</v>
      </c>
      <c r="AE23" s="52">
        <v>1774.35</v>
      </c>
      <c r="AF23" s="52">
        <v>1774.35</v>
      </c>
      <c r="AG23" s="52">
        <v>1774.35</v>
      </c>
      <c r="AH23" s="52">
        <v>1774.35</v>
      </c>
      <c r="AI23" s="36">
        <v>1419.48</v>
      </c>
      <c r="AJ23" s="96">
        <f t="shared" si="5"/>
        <v>1</v>
      </c>
    </row>
    <row r="24" spans="1:37" ht="21" customHeight="1" x14ac:dyDescent="0.25">
      <c r="A24" s="1" t="s">
        <v>3</v>
      </c>
      <c r="B24" s="17">
        <v>1486</v>
      </c>
      <c r="C24" s="17" t="s">
        <v>32</v>
      </c>
      <c r="D24" s="2" t="s">
        <v>9</v>
      </c>
      <c r="E24" s="27">
        <f t="shared" si="4"/>
        <v>12050</v>
      </c>
      <c r="F24" s="42">
        <f t="shared" si="4"/>
        <v>7250</v>
      </c>
      <c r="G24" s="34"/>
      <c r="I24" s="23"/>
      <c r="J24" s="20"/>
      <c r="K24" s="48">
        <f t="shared" si="1"/>
        <v>12050</v>
      </c>
      <c r="L24" s="48">
        <f t="shared" si="1"/>
        <v>7250</v>
      </c>
      <c r="M24" s="14"/>
      <c r="N24" s="6">
        <f t="shared" si="2"/>
        <v>12024.075000000001</v>
      </c>
      <c r="O24" s="6">
        <f t="shared" si="3"/>
        <v>7214.4449999999997</v>
      </c>
      <c r="P24" s="14"/>
      <c r="Q24" s="148">
        <v>4809.63</v>
      </c>
      <c r="R24" s="148">
        <v>4809.63</v>
      </c>
      <c r="S24" s="148">
        <v>4809.63</v>
      </c>
      <c r="T24" s="137">
        <v>4372.3900000000003</v>
      </c>
      <c r="U24" s="137">
        <v>4372.3900000000003</v>
      </c>
      <c r="V24" s="128">
        <v>4372.3900000000003</v>
      </c>
      <c r="W24" s="128">
        <v>4372.3900000000003</v>
      </c>
      <c r="X24" s="118">
        <v>3903.9249999999997</v>
      </c>
      <c r="Y24" s="95">
        <v>3123.14</v>
      </c>
      <c r="Z24" s="88">
        <v>3394.7125000000001</v>
      </c>
      <c r="AA24" s="82">
        <v>2715.77</v>
      </c>
      <c r="AB24" s="70">
        <v>2715.77</v>
      </c>
      <c r="AC24" s="70">
        <v>2715.77</v>
      </c>
      <c r="AD24" s="52">
        <v>2263.125</v>
      </c>
      <c r="AE24" s="52">
        <v>2263.125</v>
      </c>
      <c r="AF24" s="52">
        <v>2263.125</v>
      </c>
      <c r="AG24" s="52">
        <v>2263.125</v>
      </c>
      <c r="AH24" s="52">
        <v>2263.125</v>
      </c>
      <c r="AI24" s="36">
        <v>1810.5</v>
      </c>
      <c r="AJ24" s="96">
        <f t="shared" si="5"/>
        <v>1</v>
      </c>
    </row>
    <row r="25" spans="1:37" ht="21" customHeight="1" x14ac:dyDescent="0.25">
      <c r="A25" s="1" t="s">
        <v>3</v>
      </c>
      <c r="B25" s="17">
        <v>1487</v>
      </c>
      <c r="C25" s="17" t="s">
        <v>33</v>
      </c>
      <c r="D25" s="2" t="s">
        <v>10</v>
      </c>
      <c r="E25" s="27">
        <f t="shared" si="4"/>
        <v>15800</v>
      </c>
      <c r="F25" s="42">
        <f t="shared" si="4"/>
        <v>9500</v>
      </c>
      <c r="G25" s="133"/>
      <c r="H25" s="22"/>
      <c r="I25" s="29"/>
      <c r="J25" s="20"/>
      <c r="K25" s="48">
        <f t="shared" si="1"/>
        <v>15800</v>
      </c>
      <c r="L25" s="48">
        <f t="shared" si="1"/>
        <v>9500</v>
      </c>
      <c r="M25" s="14"/>
      <c r="N25" s="6">
        <f t="shared" si="2"/>
        <v>15794.05</v>
      </c>
      <c r="O25" s="6">
        <f t="shared" si="3"/>
        <v>9476.43</v>
      </c>
      <c r="P25" s="14"/>
      <c r="Q25" s="148">
        <v>6317.62</v>
      </c>
      <c r="R25" s="148">
        <v>6317.62</v>
      </c>
      <c r="S25" s="148">
        <v>6317.62</v>
      </c>
      <c r="T25" s="137">
        <v>4578.5018999999993</v>
      </c>
      <c r="U25" s="137">
        <v>4578.5018999999993</v>
      </c>
      <c r="V25" s="128">
        <v>4578.5018999999993</v>
      </c>
      <c r="W25" s="128">
        <v>4578.5018999999993</v>
      </c>
      <c r="X25" s="118">
        <v>4087.948124999999</v>
      </c>
      <c r="Y25" s="93">
        <v>3270.3584999999994</v>
      </c>
      <c r="Z25" s="88">
        <v>3554.7374999999993</v>
      </c>
      <c r="AA25" s="82">
        <v>2843.7899999999995</v>
      </c>
      <c r="AB25" s="70">
        <v>2843.7899999999995</v>
      </c>
      <c r="AC25" s="70">
        <v>2843.7899999999995</v>
      </c>
      <c r="AD25" s="52">
        <v>2369.8249999999998</v>
      </c>
      <c r="AE25" s="52">
        <v>2369.8249999999998</v>
      </c>
      <c r="AF25" s="52">
        <v>2369.8249999999998</v>
      </c>
      <c r="AG25" s="52">
        <v>2369.8249999999998</v>
      </c>
      <c r="AH25" s="52">
        <v>2369.8249999999998</v>
      </c>
      <c r="AI25" s="15">
        <v>1895.86</v>
      </c>
      <c r="AJ25" s="96">
        <f t="shared" si="5"/>
        <v>1</v>
      </c>
    </row>
    <row r="26" spans="1:37" ht="3.95" customHeight="1" x14ac:dyDescent="0.25">
      <c r="B26" s="17"/>
      <c r="D26" s="30"/>
      <c r="E26" s="31"/>
      <c r="F26" s="32"/>
      <c r="G26" s="25"/>
      <c r="K26" s="48"/>
      <c r="L26" s="48"/>
      <c r="M26" s="14"/>
      <c r="N26" s="6"/>
      <c r="O26" s="6"/>
      <c r="P26" s="14"/>
      <c r="Q26" s="148"/>
      <c r="R26" s="148"/>
      <c r="S26" s="148"/>
      <c r="T26" s="137"/>
      <c r="U26" s="137"/>
      <c r="V26" s="128"/>
      <c r="W26" s="128"/>
      <c r="X26" s="118"/>
      <c r="Y26" s="93"/>
      <c r="Z26" s="88"/>
      <c r="AA26" s="82"/>
      <c r="AB26" s="70"/>
      <c r="AC26" s="70"/>
      <c r="AD26" s="52"/>
      <c r="AE26" s="52"/>
      <c r="AF26" s="52"/>
      <c r="AG26" s="52"/>
      <c r="AH26" s="52"/>
      <c r="AI26" s="16"/>
      <c r="AJ26" s="96"/>
    </row>
    <row r="27" spans="1:37" ht="21" customHeight="1" x14ac:dyDescent="0.25">
      <c r="B27" s="17"/>
      <c r="D27" s="30"/>
      <c r="E27" s="31"/>
      <c r="F27" s="32"/>
      <c r="G27" s="43" t="s">
        <v>11</v>
      </c>
      <c r="H27" s="41"/>
      <c r="I27" s="40"/>
      <c r="J27" s="8"/>
      <c r="K27" s="48"/>
      <c r="L27" s="48"/>
      <c r="M27" s="1"/>
      <c r="N27" s="6"/>
      <c r="O27" s="6"/>
      <c r="P27" s="1"/>
      <c r="Q27" s="148"/>
      <c r="R27" s="148"/>
      <c r="S27" s="148"/>
      <c r="T27" s="126"/>
      <c r="U27" s="126"/>
      <c r="V27" s="126"/>
      <c r="W27" s="126"/>
      <c r="X27" s="104"/>
      <c r="Y27" s="104"/>
      <c r="Z27" s="103"/>
      <c r="AA27" s="82"/>
      <c r="AB27" s="70"/>
      <c r="AC27" s="70"/>
      <c r="AD27" s="52"/>
      <c r="AE27" s="52"/>
      <c r="AF27" s="52"/>
      <c r="AG27" s="52"/>
      <c r="AH27" s="52"/>
      <c r="AI27" s="16"/>
      <c r="AJ27" s="96"/>
    </row>
    <row r="28" spans="1:37" s="19" customFormat="1" ht="21" customHeight="1" x14ac:dyDescent="0.25">
      <c r="A28" s="17" t="s">
        <v>3</v>
      </c>
      <c r="B28" s="17">
        <v>1448</v>
      </c>
      <c r="C28" s="1" t="s">
        <v>19</v>
      </c>
      <c r="D28" s="2" t="s">
        <v>38</v>
      </c>
      <c r="E28" s="27">
        <f t="shared" ref="E28:F31" si="6">K28</f>
        <v>3100</v>
      </c>
      <c r="F28" s="28">
        <f t="shared" si="6"/>
        <v>1850</v>
      </c>
      <c r="G28" s="25"/>
      <c r="H28" s="13"/>
      <c r="I28" s="1"/>
      <c r="J28" s="20"/>
      <c r="K28" s="48">
        <f t="shared" si="1"/>
        <v>3100</v>
      </c>
      <c r="L28" s="48">
        <f t="shared" si="1"/>
        <v>1850</v>
      </c>
      <c r="M28" s="18"/>
      <c r="N28" s="6">
        <f t="shared" si="2"/>
        <v>3062.4749999999999</v>
      </c>
      <c r="O28" s="6">
        <f t="shared" si="3"/>
        <v>1837.4850000000001</v>
      </c>
      <c r="P28" s="18"/>
      <c r="Q28" s="148">
        <v>1224.99</v>
      </c>
      <c r="R28" s="148">
        <v>1224.99</v>
      </c>
      <c r="S28" s="148">
        <v>1224.99</v>
      </c>
      <c r="T28" s="137">
        <v>1113.6199999999999</v>
      </c>
      <c r="U28" s="137">
        <v>1113.6199999999999</v>
      </c>
      <c r="V28" s="128">
        <v>1113.6199999999999</v>
      </c>
      <c r="W28" s="128">
        <v>1113.6199999999999</v>
      </c>
      <c r="X28" s="118">
        <v>994.30000000000007</v>
      </c>
      <c r="Y28" s="95">
        <v>795.44</v>
      </c>
      <c r="Z28" s="88">
        <v>864.61875000000009</v>
      </c>
      <c r="AA28" s="82">
        <v>691.69500000000005</v>
      </c>
      <c r="AB28" s="70">
        <v>691.69500000000005</v>
      </c>
      <c r="AC28" s="70">
        <v>691.69500000000005</v>
      </c>
      <c r="AD28" s="52">
        <v>576.41250000000002</v>
      </c>
      <c r="AE28" s="52">
        <v>576.41250000000002</v>
      </c>
      <c r="AF28" s="52">
        <v>576.41250000000002</v>
      </c>
      <c r="AG28" s="52">
        <v>576.41250000000002</v>
      </c>
      <c r="AH28" s="52">
        <v>576.41250000000002</v>
      </c>
      <c r="AI28" s="36">
        <v>461.13</v>
      </c>
      <c r="AJ28" s="96">
        <f>Q28/S28</f>
        <v>1</v>
      </c>
      <c r="AK28" s="33"/>
    </row>
    <row r="29" spans="1:37" ht="21" customHeight="1" x14ac:dyDescent="0.25">
      <c r="A29" s="1" t="s">
        <v>3</v>
      </c>
      <c r="B29" s="1">
        <v>1449</v>
      </c>
      <c r="C29" s="1" t="s">
        <v>20</v>
      </c>
      <c r="D29" s="2" t="s">
        <v>39</v>
      </c>
      <c r="E29" s="27">
        <f t="shared" si="6"/>
        <v>4500</v>
      </c>
      <c r="F29" s="143">
        <f t="shared" si="6"/>
        <v>2700</v>
      </c>
      <c r="G29" s="34"/>
      <c r="H29" s="13"/>
      <c r="I29" s="23"/>
      <c r="J29" s="20"/>
      <c r="K29" s="48">
        <f t="shared" si="1"/>
        <v>4500</v>
      </c>
      <c r="L29" s="48">
        <f t="shared" si="1"/>
        <v>2700</v>
      </c>
      <c r="M29" s="14"/>
      <c r="N29" s="6">
        <f t="shared" si="2"/>
        <v>4462.3999999999996</v>
      </c>
      <c r="O29" s="6">
        <f t="shared" si="3"/>
        <v>2677.44</v>
      </c>
      <c r="P29" s="14"/>
      <c r="Q29" s="148">
        <v>1784.96</v>
      </c>
      <c r="R29" s="148">
        <v>1784.96</v>
      </c>
      <c r="S29" s="148">
        <v>1784.96</v>
      </c>
      <c r="T29" s="137">
        <v>1622.69</v>
      </c>
      <c r="U29" s="137">
        <v>1622.69</v>
      </c>
      <c r="V29" s="128">
        <v>1622.69</v>
      </c>
      <c r="W29" s="128">
        <v>1622.69</v>
      </c>
      <c r="X29" s="118">
        <v>1448.8374999999999</v>
      </c>
      <c r="Y29" s="95">
        <v>1159.07</v>
      </c>
      <c r="Z29" s="88">
        <v>1259.8499999999999</v>
      </c>
      <c r="AA29" s="82">
        <v>1007.8799999999999</v>
      </c>
      <c r="AB29" s="70">
        <v>1007.8799999999999</v>
      </c>
      <c r="AC29" s="70">
        <v>1007.8799999999999</v>
      </c>
      <c r="AD29" s="52">
        <v>839.9</v>
      </c>
      <c r="AE29" s="52">
        <v>839.9</v>
      </c>
      <c r="AF29" s="52">
        <v>839.9</v>
      </c>
      <c r="AG29" s="52">
        <v>839.9</v>
      </c>
      <c r="AH29" s="52">
        <v>839.9</v>
      </c>
      <c r="AI29" s="36">
        <v>671.92</v>
      </c>
      <c r="AJ29" s="96">
        <f>Q29/S29</f>
        <v>1</v>
      </c>
    </row>
    <row r="30" spans="1:37" ht="21" customHeight="1" x14ac:dyDescent="0.25">
      <c r="A30" s="1" t="s">
        <v>3</v>
      </c>
      <c r="B30" s="1">
        <v>1450</v>
      </c>
      <c r="C30" s="1" t="s">
        <v>21</v>
      </c>
      <c r="D30" s="2" t="s">
        <v>36</v>
      </c>
      <c r="E30" s="27">
        <f t="shared" si="6"/>
        <v>5000</v>
      </c>
      <c r="F30" s="42">
        <f t="shared" si="6"/>
        <v>3000</v>
      </c>
      <c r="G30" s="34"/>
      <c r="H30" s="13"/>
      <c r="I30" s="23"/>
      <c r="J30" s="20"/>
      <c r="K30" s="48">
        <f t="shared" si="1"/>
        <v>5000</v>
      </c>
      <c r="L30" s="48">
        <f t="shared" si="1"/>
        <v>3000</v>
      </c>
      <c r="M30" s="14"/>
      <c r="N30" s="6">
        <f t="shared" si="2"/>
        <v>4971.1000000000004</v>
      </c>
      <c r="O30" s="6">
        <f t="shared" si="3"/>
        <v>2982.66</v>
      </c>
      <c r="P30" s="14"/>
      <c r="Q30" s="148">
        <v>1988.44</v>
      </c>
      <c r="R30" s="148">
        <v>1988.44</v>
      </c>
      <c r="S30" s="148">
        <v>1988.44</v>
      </c>
      <c r="T30" s="137">
        <v>1807.67</v>
      </c>
      <c r="U30" s="137">
        <v>1807.67</v>
      </c>
      <c r="V30" s="128">
        <v>1807.67</v>
      </c>
      <c r="W30" s="128">
        <v>1807.67</v>
      </c>
      <c r="X30" s="118">
        <v>1614</v>
      </c>
      <c r="Y30" s="95">
        <v>1291.2</v>
      </c>
      <c r="Z30" s="88">
        <v>1403.4937499999999</v>
      </c>
      <c r="AA30" s="82">
        <v>1122.7949999999998</v>
      </c>
      <c r="AB30" s="70">
        <v>1122.7949999999998</v>
      </c>
      <c r="AC30" s="70">
        <v>1122.7949999999998</v>
      </c>
      <c r="AD30" s="52">
        <v>935.66249999999991</v>
      </c>
      <c r="AE30" s="52">
        <v>935.66249999999991</v>
      </c>
      <c r="AF30" s="52">
        <v>935.66249999999991</v>
      </c>
      <c r="AG30" s="52">
        <v>935.66249999999991</v>
      </c>
      <c r="AH30" s="52">
        <v>935.66249999999991</v>
      </c>
      <c r="AI30" s="36">
        <v>748.53</v>
      </c>
      <c r="AJ30" s="96">
        <f>Q30/S30</f>
        <v>1</v>
      </c>
    </row>
    <row r="31" spans="1:37" ht="21" customHeight="1" x14ac:dyDescent="0.25">
      <c r="A31" s="1" t="s">
        <v>3</v>
      </c>
      <c r="B31" s="1">
        <v>1451</v>
      </c>
      <c r="C31" s="1" t="s">
        <v>22</v>
      </c>
      <c r="D31" s="2" t="s">
        <v>37</v>
      </c>
      <c r="E31" s="27">
        <f t="shared" si="6"/>
        <v>5750</v>
      </c>
      <c r="F31" s="42">
        <f t="shared" si="6"/>
        <v>3450</v>
      </c>
      <c r="G31" s="133"/>
      <c r="H31" s="134"/>
      <c r="I31" s="29"/>
      <c r="J31" s="20"/>
      <c r="K31" s="48">
        <f t="shared" si="1"/>
        <v>5750</v>
      </c>
      <c r="L31" s="48">
        <f t="shared" si="1"/>
        <v>3450</v>
      </c>
      <c r="M31" s="14"/>
      <c r="N31" s="6">
        <f t="shared" si="2"/>
        <v>5703.35</v>
      </c>
      <c r="O31" s="6">
        <f t="shared" si="3"/>
        <v>3422.01</v>
      </c>
      <c r="P31" s="14"/>
      <c r="Q31" s="148">
        <v>2281.34</v>
      </c>
      <c r="R31" s="148">
        <v>2281.34</v>
      </c>
      <c r="S31" s="148">
        <v>2281.34</v>
      </c>
      <c r="T31" s="137">
        <v>2073.94</v>
      </c>
      <c r="U31" s="137">
        <v>2073.94</v>
      </c>
      <c r="V31" s="128">
        <v>2073.94</v>
      </c>
      <c r="W31" s="128">
        <v>2073.94</v>
      </c>
      <c r="X31" s="118">
        <v>1851.7250000000001</v>
      </c>
      <c r="Y31" s="95">
        <v>1481.38</v>
      </c>
      <c r="Z31" s="88">
        <v>1610.1750000000002</v>
      </c>
      <c r="AA31" s="82">
        <v>1288.1400000000001</v>
      </c>
      <c r="AB31" s="70">
        <v>1288.1400000000001</v>
      </c>
      <c r="AC31" s="70">
        <v>1288.1400000000001</v>
      </c>
      <c r="AD31" s="52">
        <v>1073.45</v>
      </c>
      <c r="AE31" s="52">
        <v>1073.45</v>
      </c>
      <c r="AF31" s="52">
        <v>1073.45</v>
      </c>
      <c r="AG31" s="52">
        <v>1073.45</v>
      </c>
      <c r="AH31" s="52">
        <v>1073.45</v>
      </c>
      <c r="AI31" s="36">
        <v>858.76</v>
      </c>
      <c r="AJ31" s="96">
        <f>Q31/S31</f>
        <v>1</v>
      </c>
    </row>
    <row r="32" spans="1:37" ht="3.95" customHeight="1" x14ac:dyDescent="0.25">
      <c r="D32" s="30"/>
      <c r="E32" s="31"/>
      <c r="F32" s="32"/>
      <c r="G32" s="25"/>
      <c r="H32" s="13"/>
      <c r="K32" s="48"/>
      <c r="L32" s="48"/>
      <c r="M32" s="14"/>
      <c r="N32" s="6"/>
      <c r="O32" s="6"/>
      <c r="P32" s="14"/>
      <c r="Q32" s="148"/>
      <c r="R32" s="148"/>
      <c r="S32" s="148"/>
      <c r="T32" s="137"/>
      <c r="U32" s="137"/>
      <c r="V32" s="128"/>
      <c r="W32" s="128"/>
      <c r="X32" s="118"/>
      <c r="Y32" s="95"/>
      <c r="Z32" s="88"/>
      <c r="AA32" s="82"/>
      <c r="AB32" s="70"/>
      <c r="AC32" s="70"/>
      <c r="AD32" s="52"/>
      <c r="AE32" s="52"/>
      <c r="AF32" s="52"/>
      <c r="AG32" s="52"/>
      <c r="AH32" s="52"/>
      <c r="AI32" s="36"/>
      <c r="AJ32" s="96"/>
    </row>
    <row r="33" spans="1:36" ht="21" customHeight="1" x14ac:dyDescent="0.25">
      <c r="D33" s="30"/>
      <c r="E33" s="31"/>
      <c r="F33" s="32"/>
      <c r="G33" s="43" t="s">
        <v>45</v>
      </c>
      <c r="H33" s="39"/>
      <c r="I33" s="40"/>
      <c r="J33" s="8"/>
      <c r="K33" s="48"/>
      <c r="L33" s="48"/>
      <c r="M33" s="1"/>
      <c r="N33" s="6"/>
      <c r="O33" s="6"/>
      <c r="P33" s="1"/>
      <c r="Q33" s="148"/>
      <c r="R33" s="148"/>
      <c r="S33" s="148"/>
      <c r="T33" s="126"/>
      <c r="U33" s="126"/>
      <c r="V33" s="126"/>
      <c r="W33" s="126"/>
      <c r="X33" s="104"/>
      <c r="Y33" s="102"/>
      <c r="Z33" s="103"/>
      <c r="AA33" s="82"/>
      <c r="AB33" s="70"/>
      <c r="AC33" s="70"/>
      <c r="AD33" s="52"/>
      <c r="AE33" s="52"/>
      <c r="AF33" s="52"/>
      <c r="AG33" s="52"/>
      <c r="AH33" s="52"/>
      <c r="AI33" s="36"/>
      <c r="AJ33" s="96"/>
    </row>
    <row r="34" spans="1:36" ht="21" customHeight="1" x14ac:dyDescent="0.25">
      <c r="A34" s="1" t="s">
        <v>16</v>
      </c>
      <c r="C34" s="1" t="s">
        <v>17</v>
      </c>
      <c r="D34" s="2" t="s">
        <v>52</v>
      </c>
      <c r="E34" s="27">
        <f t="shared" ref="E34:F39" si="7">K34</f>
        <v>5950</v>
      </c>
      <c r="F34" s="28">
        <f t="shared" si="7"/>
        <v>3600</v>
      </c>
      <c r="G34" s="25"/>
      <c r="K34" s="48">
        <f t="shared" si="1"/>
        <v>5950</v>
      </c>
      <c r="L34" s="48">
        <f t="shared" si="1"/>
        <v>3600</v>
      </c>
      <c r="M34" s="14"/>
      <c r="N34" s="6">
        <f t="shared" si="2"/>
        <v>5925.2250000000004</v>
      </c>
      <c r="O34" s="6">
        <f t="shared" si="3"/>
        <v>3555.1350000000002</v>
      </c>
      <c r="P34" s="14"/>
      <c r="Q34" s="148">
        <v>2370.09</v>
      </c>
      <c r="R34" s="148">
        <v>2370.09</v>
      </c>
      <c r="S34" s="148">
        <v>2370.09</v>
      </c>
      <c r="T34" s="137">
        <v>2154.63</v>
      </c>
      <c r="U34" s="137">
        <v>2154.63</v>
      </c>
      <c r="V34" s="128">
        <v>2154.63</v>
      </c>
      <c r="W34" s="128">
        <v>2154.63</v>
      </c>
      <c r="X34" s="118">
        <v>1923.7750000000001</v>
      </c>
      <c r="Y34" s="95">
        <v>1539.02</v>
      </c>
      <c r="Z34" s="88">
        <v>2002.5</v>
      </c>
      <c r="AA34" s="82">
        <v>1602</v>
      </c>
      <c r="AB34" s="70">
        <v>1602</v>
      </c>
      <c r="AC34" s="70"/>
      <c r="AD34" s="52">
        <v>1335</v>
      </c>
      <c r="AE34" s="52">
        <v>1335</v>
      </c>
      <c r="AF34" s="52">
        <v>1335</v>
      </c>
      <c r="AG34" s="52">
        <v>1335</v>
      </c>
      <c r="AH34" s="52">
        <v>1335</v>
      </c>
      <c r="AI34" s="35">
        <v>1068</v>
      </c>
      <c r="AJ34" s="96">
        <f t="shared" ref="AJ34:AJ39" si="8">Q34/S34</f>
        <v>1</v>
      </c>
    </row>
    <row r="35" spans="1:36" ht="21" customHeight="1" x14ac:dyDescent="0.25">
      <c r="C35" s="1" t="s">
        <v>18</v>
      </c>
      <c r="D35" s="2" t="s">
        <v>53</v>
      </c>
      <c r="E35" s="27">
        <f t="shared" si="7"/>
        <v>6700</v>
      </c>
      <c r="F35" s="143">
        <f t="shared" si="7"/>
        <v>4000</v>
      </c>
      <c r="G35" s="34"/>
      <c r="I35" s="23"/>
      <c r="K35" s="48">
        <f t="shared" si="1"/>
        <v>6700</v>
      </c>
      <c r="L35" s="48">
        <f t="shared" si="1"/>
        <v>4000</v>
      </c>
      <c r="M35" s="14"/>
      <c r="N35" s="6">
        <f t="shared" si="2"/>
        <v>6659.5749999999998</v>
      </c>
      <c r="O35" s="6">
        <f t="shared" si="3"/>
        <v>3995.7449999999999</v>
      </c>
      <c r="P35" s="14"/>
      <c r="Q35" s="148">
        <v>2663.83</v>
      </c>
      <c r="R35" s="148">
        <v>2663.83</v>
      </c>
      <c r="S35" s="148">
        <v>2663.83</v>
      </c>
      <c r="T35" s="137">
        <v>2421.66</v>
      </c>
      <c r="U35" s="137">
        <v>2421.66</v>
      </c>
      <c r="V35" s="128">
        <v>2421.66</v>
      </c>
      <c r="W35" s="128">
        <v>2421.66</v>
      </c>
      <c r="X35" s="118">
        <v>2162.1999999999998</v>
      </c>
      <c r="Y35" s="95">
        <v>1729.76</v>
      </c>
      <c r="Z35" s="88">
        <v>2587.5</v>
      </c>
      <c r="AA35" s="82">
        <v>2070</v>
      </c>
      <c r="AB35" s="70">
        <v>2070</v>
      </c>
      <c r="AC35" s="70"/>
      <c r="AD35" s="52">
        <v>1725</v>
      </c>
      <c r="AE35" s="52">
        <v>1725</v>
      </c>
      <c r="AF35" s="52">
        <v>1725</v>
      </c>
      <c r="AG35" s="52">
        <v>1725</v>
      </c>
      <c r="AH35" s="52">
        <v>1725</v>
      </c>
      <c r="AI35" s="35">
        <v>1380</v>
      </c>
      <c r="AJ35" s="96">
        <f t="shared" si="8"/>
        <v>1</v>
      </c>
    </row>
    <row r="36" spans="1:36" ht="21" customHeight="1" x14ac:dyDescent="0.25">
      <c r="C36" s="1" t="s">
        <v>18</v>
      </c>
      <c r="D36" s="2" t="s">
        <v>54</v>
      </c>
      <c r="E36" s="27">
        <f t="shared" si="7"/>
        <v>9650</v>
      </c>
      <c r="F36" s="42">
        <f t="shared" si="7"/>
        <v>5800</v>
      </c>
      <c r="G36" s="34"/>
      <c r="I36" s="23"/>
      <c r="K36" s="48">
        <f t="shared" si="1"/>
        <v>9650</v>
      </c>
      <c r="L36" s="48">
        <f t="shared" si="1"/>
        <v>5800</v>
      </c>
      <c r="M36" s="14"/>
      <c r="N36" s="6">
        <f t="shared" si="2"/>
        <v>9612.5499999999993</v>
      </c>
      <c r="O36" s="6">
        <f t="shared" si="3"/>
        <v>5767.53</v>
      </c>
      <c r="P36" s="14"/>
      <c r="Q36" s="148">
        <v>3845.02</v>
      </c>
      <c r="R36" s="148">
        <v>3845.02</v>
      </c>
      <c r="S36" s="148">
        <v>3845.02</v>
      </c>
      <c r="T36" s="137">
        <v>3495.48</v>
      </c>
      <c r="U36" s="137">
        <v>3495.48</v>
      </c>
      <c r="V36" s="128">
        <v>3495.48</v>
      </c>
      <c r="W36" s="128">
        <v>3495.48</v>
      </c>
      <c r="X36" s="118">
        <v>3120.9750000000004</v>
      </c>
      <c r="Y36" s="95">
        <v>2496.7800000000002</v>
      </c>
      <c r="Z36" s="88">
        <v>2587.5</v>
      </c>
      <c r="AA36" s="82">
        <v>2070</v>
      </c>
      <c r="AB36" s="70">
        <v>2070</v>
      </c>
      <c r="AC36" s="70"/>
      <c r="AD36" s="52">
        <v>1725</v>
      </c>
      <c r="AE36" s="52">
        <v>1725</v>
      </c>
      <c r="AF36" s="52">
        <v>1725</v>
      </c>
      <c r="AG36" s="52">
        <v>1725</v>
      </c>
      <c r="AH36" s="52">
        <v>1725</v>
      </c>
      <c r="AI36" s="35">
        <v>1380</v>
      </c>
      <c r="AJ36" s="96">
        <f t="shared" si="8"/>
        <v>1</v>
      </c>
    </row>
    <row r="37" spans="1:36" ht="21" customHeight="1" x14ac:dyDescent="0.25">
      <c r="C37" s="1" t="s">
        <v>18</v>
      </c>
      <c r="D37" s="2" t="s">
        <v>55</v>
      </c>
      <c r="E37" s="27">
        <f t="shared" si="7"/>
        <v>10400</v>
      </c>
      <c r="F37" s="42">
        <f t="shared" si="7"/>
        <v>6250</v>
      </c>
      <c r="G37" s="34"/>
      <c r="I37" s="23"/>
      <c r="K37" s="48">
        <f t="shared" si="1"/>
        <v>10400</v>
      </c>
      <c r="L37" s="48">
        <f t="shared" si="1"/>
        <v>6250</v>
      </c>
      <c r="M37" s="14"/>
      <c r="N37" s="6">
        <f t="shared" si="2"/>
        <v>10388.5</v>
      </c>
      <c r="O37" s="6">
        <f t="shared" si="3"/>
        <v>6233.0999999999995</v>
      </c>
      <c r="P37" s="14"/>
      <c r="Q37" s="148">
        <v>4155.3999999999996</v>
      </c>
      <c r="R37" s="148">
        <v>4155.3999999999996</v>
      </c>
      <c r="S37" s="148">
        <v>4155.3999999999996</v>
      </c>
      <c r="T37" s="137">
        <v>3777.64</v>
      </c>
      <c r="U37" s="137">
        <v>3777.64</v>
      </c>
      <c r="V37" s="128">
        <v>3777.64</v>
      </c>
      <c r="W37" s="128">
        <v>3777.64</v>
      </c>
      <c r="X37" s="118">
        <v>3502.2624999999998</v>
      </c>
      <c r="Y37" s="95">
        <v>2801.81</v>
      </c>
      <c r="Z37" s="88">
        <v>2587.5</v>
      </c>
      <c r="AA37" s="82">
        <v>2070</v>
      </c>
      <c r="AB37" s="70">
        <v>2070</v>
      </c>
      <c r="AC37" s="70"/>
      <c r="AD37" s="52">
        <v>1725</v>
      </c>
      <c r="AE37" s="52">
        <v>1725</v>
      </c>
      <c r="AF37" s="52">
        <v>1725</v>
      </c>
      <c r="AG37" s="52">
        <v>1725</v>
      </c>
      <c r="AH37" s="52">
        <v>1725</v>
      </c>
      <c r="AI37" s="35">
        <v>1380</v>
      </c>
      <c r="AJ37" s="96">
        <f t="shared" si="8"/>
        <v>1</v>
      </c>
    </row>
    <row r="38" spans="1:36" ht="21" customHeight="1" x14ac:dyDescent="0.25">
      <c r="C38" s="1" t="s">
        <v>18</v>
      </c>
      <c r="D38" s="2" t="s">
        <v>40</v>
      </c>
      <c r="E38" s="27">
        <f t="shared" si="7"/>
        <v>26850</v>
      </c>
      <c r="F38" s="42">
        <f t="shared" si="7"/>
        <v>16150</v>
      </c>
      <c r="G38" s="34"/>
      <c r="I38" s="23"/>
      <c r="K38" s="48">
        <f t="shared" si="1"/>
        <v>26850</v>
      </c>
      <c r="L38" s="48">
        <f t="shared" si="1"/>
        <v>16150</v>
      </c>
      <c r="M38" s="14"/>
      <c r="N38" s="6">
        <f t="shared" si="2"/>
        <v>26848.717500000002</v>
      </c>
      <c r="O38" s="6">
        <f t="shared" si="3"/>
        <v>16109.230500000001</v>
      </c>
      <c r="P38" s="14"/>
      <c r="Q38" s="149">
        <v>10739.487000000001</v>
      </c>
      <c r="R38" s="149">
        <v>10739.487000000001</v>
      </c>
      <c r="S38" s="149">
        <v>10739.487000000001</v>
      </c>
      <c r="T38" s="137">
        <v>9763.17</v>
      </c>
      <c r="U38" s="137">
        <v>9763.17</v>
      </c>
      <c r="V38" s="128">
        <v>9763.17</v>
      </c>
      <c r="W38" s="128">
        <v>9763.17</v>
      </c>
      <c r="X38" s="118">
        <v>8717.1124999999993</v>
      </c>
      <c r="Y38" s="95">
        <v>6973.69</v>
      </c>
      <c r="Z38" s="88">
        <v>2587.5</v>
      </c>
      <c r="AA38" s="82">
        <v>2070</v>
      </c>
      <c r="AB38" s="70">
        <v>2070</v>
      </c>
      <c r="AC38" s="70"/>
      <c r="AD38" s="52">
        <v>1725</v>
      </c>
      <c r="AE38" s="52">
        <v>1725</v>
      </c>
      <c r="AF38" s="52">
        <v>1725</v>
      </c>
      <c r="AG38" s="52">
        <v>1725</v>
      </c>
      <c r="AH38" s="52">
        <v>1725</v>
      </c>
      <c r="AI38" s="35">
        <v>1380</v>
      </c>
      <c r="AJ38" s="96">
        <f t="shared" si="8"/>
        <v>1</v>
      </c>
    </row>
    <row r="39" spans="1:36" ht="21" customHeight="1" x14ac:dyDescent="0.25">
      <c r="C39" s="1" t="s">
        <v>18</v>
      </c>
      <c r="D39" s="2" t="s">
        <v>41</v>
      </c>
      <c r="E39" s="27">
        <f t="shared" si="7"/>
        <v>26850</v>
      </c>
      <c r="F39" s="42">
        <f t="shared" si="7"/>
        <v>16150</v>
      </c>
      <c r="G39" s="133"/>
      <c r="H39" s="22"/>
      <c r="I39" s="29"/>
      <c r="K39" s="48">
        <f t="shared" si="1"/>
        <v>26850</v>
      </c>
      <c r="L39" s="48">
        <f t="shared" si="1"/>
        <v>16150</v>
      </c>
      <c r="M39" s="14"/>
      <c r="N39" s="6">
        <f t="shared" si="2"/>
        <v>26848.717500000002</v>
      </c>
      <c r="O39" s="6">
        <f t="shared" si="3"/>
        <v>16109.230500000001</v>
      </c>
      <c r="P39" s="14"/>
      <c r="Q39" s="149">
        <v>10739.487000000001</v>
      </c>
      <c r="R39" s="149">
        <v>10739.487000000001</v>
      </c>
      <c r="S39" s="149">
        <v>10739.487000000001</v>
      </c>
      <c r="T39" s="137">
        <v>9763.17</v>
      </c>
      <c r="U39" s="137">
        <v>9763.17</v>
      </c>
      <c r="V39" s="128">
        <v>9763.17</v>
      </c>
      <c r="W39" s="128">
        <v>9763.17</v>
      </c>
      <c r="X39" s="118">
        <v>8717.1124999999993</v>
      </c>
      <c r="Y39" s="95">
        <v>6973.69</v>
      </c>
      <c r="Z39" s="88">
        <v>2587.5</v>
      </c>
      <c r="AA39" s="82">
        <v>2070</v>
      </c>
      <c r="AB39" s="70">
        <v>2070</v>
      </c>
      <c r="AC39" s="70"/>
      <c r="AD39" s="52">
        <v>1725</v>
      </c>
      <c r="AE39" s="52">
        <v>1725</v>
      </c>
      <c r="AF39" s="52">
        <v>1725</v>
      </c>
      <c r="AG39" s="52">
        <v>1725</v>
      </c>
      <c r="AH39" s="52">
        <v>1725</v>
      </c>
      <c r="AI39" s="35">
        <v>1380</v>
      </c>
      <c r="AJ39" s="96">
        <f t="shared" si="8"/>
        <v>1</v>
      </c>
    </row>
    <row r="40" spans="1:36" ht="3.95" customHeight="1" x14ac:dyDescent="0.25">
      <c r="D40" s="30"/>
      <c r="E40" s="31"/>
      <c r="F40" s="32"/>
      <c r="J40" s="8"/>
      <c r="K40" s="48"/>
      <c r="L40" s="48"/>
      <c r="M40" s="1"/>
      <c r="N40" s="6"/>
      <c r="O40" s="6"/>
      <c r="P40" s="1"/>
      <c r="Q40" s="148"/>
      <c r="R40" s="148"/>
      <c r="S40" s="148"/>
      <c r="T40" s="126"/>
      <c r="U40" s="126"/>
      <c r="V40" s="125"/>
      <c r="W40" s="125"/>
      <c r="X40" s="105"/>
      <c r="Y40" s="105"/>
      <c r="Z40" s="103"/>
      <c r="AA40" s="82"/>
      <c r="AB40" s="52"/>
      <c r="AC40" s="52"/>
      <c r="AD40" s="52"/>
      <c r="AE40" s="52"/>
      <c r="AF40" s="52"/>
      <c r="AG40" s="52"/>
      <c r="AH40" s="52"/>
      <c r="AI40" s="44"/>
      <c r="AJ40" s="96"/>
    </row>
    <row r="41" spans="1:36" ht="21" customHeight="1" x14ac:dyDescent="0.25">
      <c r="D41" s="30"/>
      <c r="E41" s="31"/>
      <c r="F41" s="32"/>
      <c r="G41" s="43" t="s">
        <v>58</v>
      </c>
      <c r="H41" s="39"/>
      <c r="I41" s="40"/>
      <c r="J41" s="8"/>
      <c r="K41" s="48"/>
      <c r="L41" s="48"/>
      <c r="M41" s="1"/>
      <c r="N41" s="6"/>
      <c r="O41" s="6"/>
      <c r="P41" s="1"/>
      <c r="Q41" s="148"/>
      <c r="R41" s="148"/>
      <c r="S41" s="148"/>
      <c r="T41" s="126"/>
      <c r="U41" s="126"/>
      <c r="V41" s="126"/>
      <c r="W41" s="126"/>
      <c r="X41" s="104"/>
      <c r="Y41" s="102"/>
      <c r="Z41" s="103"/>
      <c r="AA41" s="82"/>
      <c r="AB41" s="70"/>
      <c r="AC41" s="70"/>
      <c r="AD41" s="52"/>
      <c r="AE41" s="52"/>
      <c r="AF41" s="52"/>
      <c r="AG41" s="52"/>
      <c r="AH41" s="52"/>
      <c r="AI41" s="36"/>
      <c r="AJ41" s="96"/>
    </row>
    <row r="42" spans="1:36" ht="21" customHeight="1" x14ac:dyDescent="0.25">
      <c r="D42" s="2" t="s">
        <v>62</v>
      </c>
      <c r="E42" s="27">
        <f t="shared" ref="E42:F48" si="9">K42</f>
        <v>23750</v>
      </c>
      <c r="F42" s="28">
        <f t="shared" si="9"/>
        <v>14250</v>
      </c>
      <c r="G42" s="54"/>
      <c r="H42" s="17"/>
      <c r="I42" s="53"/>
      <c r="K42" s="48">
        <f t="shared" si="1"/>
        <v>23750</v>
      </c>
      <c r="L42" s="48">
        <f t="shared" si="1"/>
        <v>14250</v>
      </c>
      <c r="M42" s="14"/>
      <c r="N42" s="6">
        <f t="shared" ref="N42:N48" si="10">Q42*$N$7</f>
        <v>23750</v>
      </c>
      <c r="O42" s="6">
        <f t="shared" ref="O42:O48" si="11">Q42*$O$7</f>
        <v>14250</v>
      </c>
      <c r="P42" s="14"/>
      <c r="Q42" s="149">
        <v>9500</v>
      </c>
      <c r="R42" s="149">
        <v>9500</v>
      </c>
      <c r="S42" s="149">
        <v>9500</v>
      </c>
      <c r="T42" s="132">
        <v>9500</v>
      </c>
      <c r="U42" s="132">
        <v>9500</v>
      </c>
      <c r="V42" s="127">
        <v>45351</v>
      </c>
      <c r="W42" s="128"/>
      <c r="X42" s="118"/>
      <c r="Y42" s="95"/>
      <c r="Z42" s="88"/>
      <c r="AA42" s="82"/>
      <c r="AB42" s="70"/>
      <c r="AC42" s="70"/>
      <c r="AD42" s="52">
        <v>1335</v>
      </c>
      <c r="AE42" s="52">
        <v>1335</v>
      </c>
      <c r="AF42" s="52">
        <v>1335</v>
      </c>
      <c r="AG42" s="52">
        <v>1335</v>
      </c>
      <c r="AH42" s="52">
        <v>1335</v>
      </c>
      <c r="AI42" s="35">
        <v>1068</v>
      </c>
      <c r="AJ42" s="96">
        <f t="shared" ref="AJ42:AJ48" si="12">Q42/S42</f>
        <v>1</v>
      </c>
    </row>
    <row r="43" spans="1:36" ht="21" customHeight="1" x14ac:dyDescent="0.25">
      <c r="D43" s="2" t="s">
        <v>63</v>
      </c>
      <c r="E43" s="27">
        <f t="shared" si="9"/>
        <v>40000</v>
      </c>
      <c r="F43" s="143">
        <f t="shared" si="9"/>
        <v>24000</v>
      </c>
      <c r="G43" s="34"/>
      <c r="I43" s="23"/>
      <c r="K43" s="48">
        <f t="shared" si="1"/>
        <v>40000</v>
      </c>
      <c r="L43" s="48">
        <f t="shared" si="1"/>
        <v>24000</v>
      </c>
      <c r="M43" s="14"/>
      <c r="N43" s="6">
        <f t="shared" si="10"/>
        <v>40000</v>
      </c>
      <c r="O43" s="6">
        <f t="shared" si="11"/>
        <v>24000</v>
      </c>
      <c r="P43" s="14"/>
      <c r="Q43" s="149">
        <v>16000</v>
      </c>
      <c r="R43" s="149">
        <v>16000</v>
      </c>
      <c r="S43" s="149">
        <v>16000</v>
      </c>
      <c r="T43" s="132">
        <v>16000</v>
      </c>
      <c r="U43" s="132">
        <v>16000</v>
      </c>
      <c r="V43" s="127">
        <v>45351</v>
      </c>
      <c r="W43" s="128"/>
      <c r="X43" s="118"/>
      <c r="Y43" s="95"/>
      <c r="Z43" s="88"/>
      <c r="AA43" s="82"/>
      <c r="AB43" s="70"/>
      <c r="AC43" s="70"/>
      <c r="AD43" s="52">
        <v>1725</v>
      </c>
      <c r="AE43" s="52">
        <v>1725</v>
      </c>
      <c r="AF43" s="52">
        <v>1725</v>
      </c>
      <c r="AG43" s="52">
        <v>1725</v>
      </c>
      <c r="AH43" s="52">
        <v>1725</v>
      </c>
      <c r="AI43" s="35">
        <v>1380</v>
      </c>
      <c r="AJ43" s="96">
        <f t="shared" si="12"/>
        <v>1</v>
      </c>
    </row>
    <row r="44" spans="1:36" ht="21" customHeight="1" x14ac:dyDescent="0.25">
      <c r="D44" s="2" t="s">
        <v>64</v>
      </c>
      <c r="E44" s="27">
        <f t="shared" si="9"/>
        <v>45000</v>
      </c>
      <c r="F44" s="42">
        <f t="shared" si="9"/>
        <v>27000</v>
      </c>
      <c r="G44" s="34"/>
      <c r="I44" s="23"/>
      <c r="K44" s="48">
        <f t="shared" si="1"/>
        <v>45000</v>
      </c>
      <c r="L44" s="48">
        <f t="shared" si="1"/>
        <v>27000</v>
      </c>
      <c r="M44" s="14"/>
      <c r="N44" s="6">
        <f t="shared" si="10"/>
        <v>45000</v>
      </c>
      <c r="O44" s="6">
        <f t="shared" si="11"/>
        <v>27000</v>
      </c>
      <c r="P44" s="14"/>
      <c r="Q44" s="149">
        <v>18000</v>
      </c>
      <c r="R44" s="149">
        <v>18000</v>
      </c>
      <c r="S44" s="149">
        <v>18000</v>
      </c>
      <c r="T44" s="132">
        <v>18000</v>
      </c>
      <c r="U44" s="132">
        <v>18000</v>
      </c>
      <c r="V44" s="127">
        <v>45351</v>
      </c>
      <c r="W44" s="128"/>
      <c r="X44" s="118"/>
      <c r="Y44" s="95"/>
      <c r="Z44" s="88"/>
      <c r="AA44" s="82"/>
      <c r="AB44" s="70"/>
      <c r="AC44" s="70"/>
      <c r="AD44" s="52">
        <v>1725</v>
      </c>
      <c r="AE44" s="52">
        <v>1725</v>
      </c>
      <c r="AF44" s="52">
        <v>1725</v>
      </c>
      <c r="AG44" s="52">
        <v>1725</v>
      </c>
      <c r="AH44" s="52">
        <v>1725</v>
      </c>
      <c r="AI44" s="35">
        <v>1380</v>
      </c>
      <c r="AJ44" s="96">
        <f t="shared" si="12"/>
        <v>1</v>
      </c>
    </row>
    <row r="45" spans="1:36" ht="21" customHeight="1" x14ac:dyDescent="0.25">
      <c r="D45" s="2" t="s">
        <v>65</v>
      </c>
      <c r="E45" s="27">
        <f t="shared" si="9"/>
        <v>50000</v>
      </c>
      <c r="F45" s="42">
        <f t="shared" si="9"/>
        <v>30000</v>
      </c>
      <c r="G45" s="34"/>
      <c r="I45" s="23"/>
      <c r="K45" s="48">
        <f t="shared" si="1"/>
        <v>50000</v>
      </c>
      <c r="L45" s="48">
        <f t="shared" si="1"/>
        <v>30000</v>
      </c>
      <c r="M45" s="14"/>
      <c r="N45" s="6">
        <f t="shared" si="10"/>
        <v>50000</v>
      </c>
      <c r="O45" s="6">
        <f t="shared" si="11"/>
        <v>30000</v>
      </c>
      <c r="P45" s="14"/>
      <c r="Q45" s="149">
        <v>20000</v>
      </c>
      <c r="R45" s="149">
        <v>20000</v>
      </c>
      <c r="S45" s="149">
        <v>20000</v>
      </c>
      <c r="T45" s="132">
        <v>20000</v>
      </c>
      <c r="U45" s="132">
        <v>20000</v>
      </c>
      <c r="V45" s="127">
        <v>45351</v>
      </c>
      <c r="W45" s="128"/>
      <c r="X45" s="118"/>
      <c r="Y45" s="95"/>
      <c r="Z45" s="88"/>
      <c r="AA45" s="82"/>
      <c r="AB45" s="70"/>
      <c r="AC45" s="70"/>
      <c r="AD45" s="52">
        <v>1725</v>
      </c>
      <c r="AE45" s="52">
        <v>1725</v>
      </c>
      <c r="AF45" s="52">
        <v>1725</v>
      </c>
      <c r="AG45" s="52">
        <v>1725</v>
      </c>
      <c r="AH45" s="52">
        <v>1725</v>
      </c>
      <c r="AI45" s="35">
        <v>1380</v>
      </c>
      <c r="AJ45" s="96">
        <f t="shared" si="12"/>
        <v>1</v>
      </c>
    </row>
    <row r="46" spans="1:36" ht="21" customHeight="1" x14ac:dyDescent="0.25">
      <c r="D46" s="2" t="s">
        <v>68</v>
      </c>
      <c r="E46" s="27">
        <f t="shared" si="9"/>
        <v>18750</v>
      </c>
      <c r="F46" s="42">
        <f t="shared" si="9"/>
        <v>11250</v>
      </c>
      <c r="G46" s="34"/>
      <c r="I46" s="23"/>
      <c r="K46" s="48">
        <f t="shared" si="1"/>
        <v>18750</v>
      </c>
      <c r="L46" s="48">
        <f t="shared" si="1"/>
        <v>11250</v>
      </c>
      <c r="M46" s="14"/>
      <c r="N46" s="6">
        <f t="shared" si="10"/>
        <v>18750</v>
      </c>
      <c r="O46" s="6">
        <f t="shared" si="11"/>
        <v>11250</v>
      </c>
      <c r="P46" s="14"/>
      <c r="Q46" s="149">
        <v>7500</v>
      </c>
      <c r="R46" s="149">
        <v>7500</v>
      </c>
      <c r="S46" s="149">
        <v>7500</v>
      </c>
      <c r="T46" s="132">
        <v>7500</v>
      </c>
      <c r="U46" s="132">
        <v>7500</v>
      </c>
      <c r="V46" s="127">
        <v>45351</v>
      </c>
      <c r="W46" s="128"/>
      <c r="X46" s="118"/>
      <c r="Y46" s="95"/>
      <c r="Z46" s="88"/>
      <c r="AA46" s="82"/>
      <c r="AB46" s="70"/>
      <c r="AC46" s="70"/>
      <c r="AD46" s="52">
        <v>1725</v>
      </c>
      <c r="AE46" s="52">
        <v>1725</v>
      </c>
      <c r="AF46" s="52">
        <v>1725</v>
      </c>
      <c r="AG46" s="52">
        <v>1725</v>
      </c>
      <c r="AH46" s="52">
        <v>1725</v>
      </c>
      <c r="AI46" s="35">
        <v>1380</v>
      </c>
      <c r="AJ46" s="96">
        <f t="shared" si="12"/>
        <v>1</v>
      </c>
    </row>
    <row r="47" spans="1:36" ht="21" customHeight="1" x14ac:dyDescent="0.25">
      <c r="D47" s="2" t="s">
        <v>66</v>
      </c>
      <c r="E47" s="27">
        <f t="shared" si="9"/>
        <v>30000</v>
      </c>
      <c r="F47" s="42">
        <f t="shared" si="9"/>
        <v>18000</v>
      </c>
      <c r="G47" s="34"/>
      <c r="I47" s="23"/>
      <c r="K47" s="48">
        <f t="shared" si="1"/>
        <v>30000</v>
      </c>
      <c r="L47" s="48">
        <f t="shared" si="1"/>
        <v>18000</v>
      </c>
      <c r="M47" s="14"/>
      <c r="N47" s="6">
        <f t="shared" si="10"/>
        <v>30000</v>
      </c>
      <c r="O47" s="6">
        <f t="shared" si="11"/>
        <v>18000</v>
      </c>
      <c r="P47" s="14"/>
      <c r="Q47" s="149">
        <v>12000</v>
      </c>
      <c r="R47" s="149">
        <v>12000</v>
      </c>
      <c r="S47" s="149">
        <v>12000</v>
      </c>
      <c r="T47" s="132">
        <v>12000</v>
      </c>
      <c r="U47" s="132">
        <v>12000</v>
      </c>
      <c r="V47" s="127">
        <v>45351</v>
      </c>
      <c r="W47" s="128"/>
      <c r="X47" s="118"/>
      <c r="Y47" s="95"/>
      <c r="Z47" s="88"/>
      <c r="AA47" s="82"/>
      <c r="AB47" s="70"/>
      <c r="AC47" s="70"/>
      <c r="AD47" s="52">
        <v>1725</v>
      </c>
      <c r="AE47" s="52">
        <v>1725</v>
      </c>
      <c r="AF47" s="52">
        <v>1725</v>
      </c>
      <c r="AG47" s="52">
        <v>1725</v>
      </c>
      <c r="AH47" s="52">
        <v>1725</v>
      </c>
      <c r="AI47" s="35">
        <v>1380</v>
      </c>
      <c r="AJ47" s="96">
        <f t="shared" si="12"/>
        <v>1</v>
      </c>
    </row>
    <row r="48" spans="1:36" ht="21" customHeight="1" x14ac:dyDescent="0.25">
      <c r="D48" s="2" t="s">
        <v>67</v>
      </c>
      <c r="E48" s="27">
        <f t="shared" si="9"/>
        <v>37500</v>
      </c>
      <c r="F48" s="42">
        <f t="shared" si="9"/>
        <v>22500</v>
      </c>
      <c r="G48" s="133"/>
      <c r="H48" s="22"/>
      <c r="I48" s="29"/>
      <c r="K48" s="48">
        <f t="shared" si="1"/>
        <v>37500</v>
      </c>
      <c r="L48" s="48">
        <f t="shared" si="1"/>
        <v>22500</v>
      </c>
      <c r="M48" s="14"/>
      <c r="N48" s="6">
        <f t="shared" si="10"/>
        <v>37500</v>
      </c>
      <c r="O48" s="6">
        <f t="shared" si="11"/>
        <v>22500</v>
      </c>
      <c r="P48" s="14"/>
      <c r="Q48" s="149">
        <v>15000</v>
      </c>
      <c r="R48" s="149">
        <v>15000</v>
      </c>
      <c r="S48" s="149">
        <v>15000</v>
      </c>
      <c r="T48" s="132">
        <v>15000</v>
      </c>
      <c r="U48" s="132">
        <v>15000</v>
      </c>
      <c r="V48" s="127">
        <v>45351</v>
      </c>
      <c r="W48" s="128"/>
      <c r="X48" s="118"/>
      <c r="Y48" s="95"/>
      <c r="Z48" s="88"/>
      <c r="AA48" s="82"/>
      <c r="AB48" s="70"/>
      <c r="AC48" s="70"/>
      <c r="AD48" s="52">
        <v>1725</v>
      </c>
      <c r="AE48" s="52">
        <v>1725</v>
      </c>
      <c r="AF48" s="52">
        <v>1725</v>
      </c>
      <c r="AG48" s="52">
        <v>1725</v>
      </c>
      <c r="AH48" s="52">
        <v>1725</v>
      </c>
      <c r="AI48" s="35">
        <v>1380</v>
      </c>
      <c r="AJ48" s="96">
        <f t="shared" si="12"/>
        <v>1</v>
      </c>
    </row>
    <row r="49" spans="1:36" ht="23.1" customHeight="1" x14ac:dyDescent="0.25">
      <c r="D49" s="30"/>
      <c r="E49" s="31"/>
      <c r="F49" s="32"/>
      <c r="J49" s="8"/>
      <c r="K49" s="48"/>
      <c r="L49" s="48"/>
      <c r="M49" s="1"/>
      <c r="N49" s="6"/>
      <c r="O49" s="6"/>
      <c r="P49" s="1"/>
      <c r="Q49" s="148"/>
      <c r="R49" s="148"/>
      <c r="S49" s="148"/>
      <c r="T49" s="126"/>
      <c r="U49" s="126"/>
      <c r="V49" s="125"/>
      <c r="W49" s="125"/>
      <c r="X49" s="105"/>
      <c r="Y49" s="105"/>
      <c r="Z49" s="103"/>
      <c r="AA49" s="82"/>
      <c r="AB49" s="52"/>
      <c r="AC49" s="52"/>
      <c r="AD49" s="52">
        <v>0</v>
      </c>
      <c r="AE49" s="52">
        <v>0</v>
      </c>
      <c r="AF49" s="52">
        <v>0</v>
      </c>
      <c r="AG49" s="52">
        <v>0</v>
      </c>
      <c r="AH49" s="52">
        <v>0</v>
      </c>
      <c r="AI49" s="44"/>
      <c r="AJ49" s="96"/>
    </row>
    <row r="50" spans="1:36" ht="23.1" customHeight="1" x14ac:dyDescent="0.25">
      <c r="D50" s="30"/>
      <c r="E50" s="31"/>
      <c r="F50" s="32"/>
      <c r="G50" s="43" t="s">
        <v>61</v>
      </c>
      <c r="H50" s="39"/>
      <c r="I50" s="40"/>
      <c r="J50" s="8"/>
      <c r="K50" s="48"/>
      <c r="L50" s="48"/>
      <c r="M50" s="1"/>
      <c r="N50" s="6"/>
      <c r="O50" s="6"/>
      <c r="P50" s="1"/>
      <c r="Q50" s="148"/>
      <c r="R50" s="148"/>
      <c r="S50" s="148"/>
      <c r="T50" s="126"/>
      <c r="U50" s="126"/>
      <c r="V50" s="126"/>
      <c r="W50" s="126"/>
      <c r="X50" s="104"/>
      <c r="Y50" s="102"/>
      <c r="Z50" s="103"/>
      <c r="AA50" s="82"/>
      <c r="AB50" s="70"/>
      <c r="AC50" s="70"/>
      <c r="AD50" s="52"/>
      <c r="AE50" s="52"/>
      <c r="AF50" s="52"/>
      <c r="AG50" s="52"/>
      <c r="AH50" s="52"/>
      <c r="AI50" s="36"/>
      <c r="AJ50" s="96"/>
    </row>
    <row r="51" spans="1:36" ht="23.1" customHeight="1" x14ac:dyDescent="0.25">
      <c r="A51" s="1" t="s">
        <v>16</v>
      </c>
      <c r="C51" s="1" t="s">
        <v>17</v>
      </c>
      <c r="D51" s="2" t="s">
        <v>52</v>
      </c>
      <c r="E51" s="27">
        <f t="shared" ref="E51:F56" si="13">K51</f>
        <v>5400</v>
      </c>
      <c r="F51" s="28">
        <f t="shared" si="13"/>
        <v>3250</v>
      </c>
      <c r="G51" s="25"/>
      <c r="K51" s="48">
        <f t="shared" si="1"/>
        <v>5400</v>
      </c>
      <c r="L51" s="48">
        <f t="shared" si="1"/>
        <v>3250</v>
      </c>
      <c r="M51" s="14"/>
      <c r="N51" s="6">
        <f t="shared" ref="N51:N56" si="14">Q51*$N$7</f>
        <v>5386.5750000000007</v>
      </c>
      <c r="O51" s="6">
        <f t="shared" ref="O51:O56" si="15">Q51*$O$7</f>
        <v>3231.9450000000002</v>
      </c>
      <c r="P51" s="14"/>
      <c r="Q51" s="148">
        <v>2154.63</v>
      </c>
      <c r="R51" s="148">
        <v>2154.63</v>
      </c>
      <c r="S51" s="148">
        <v>2154.63</v>
      </c>
      <c r="T51" s="137">
        <v>2154.63</v>
      </c>
      <c r="U51" s="137">
        <v>2154.63</v>
      </c>
      <c r="V51" s="128"/>
      <c r="W51" s="128"/>
      <c r="X51" s="118"/>
      <c r="Y51" s="95"/>
      <c r="Z51" s="88"/>
      <c r="AA51" s="82"/>
      <c r="AB51" s="70"/>
      <c r="AC51" s="70"/>
      <c r="AD51" s="52">
        <v>1335</v>
      </c>
      <c r="AE51" s="52">
        <v>1335</v>
      </c>
      <c r="AF51" s="52">
        <v>1335</v>
      </c>
      <c r="AG51" s="52">
        <v>1335</v>
      </c>
      <c r="AH51" s="52">
        <v>1335</v>
      </c>
      <c r="AI51" s="35">
        <v>1068</v>
      </c>
      <c r="AJ51" s="96"/>
    </row>
    <row r="52" spans="1:36" ht="23.1" customHeight="1" x14ac:dyDescent="0.25">
      <c r="C52" s="1" t="s">
        <v>18</v>
      </c>
      <c r="D52" s="2" t="s">
        <v>53</v>
      </c>
      <c r="E52" s="27">
        <f t="shared" si="13"/>
        <v>6100</v>
      </c>
      <c r="F52" s="143">
        <f t="shared" si="13"/>
        <v>3650</v>
      </c>
      <c r="G52" s="34"/>
      <c r="I52" s="23"/>
      <c r="K52" s="48">
        <f t="shared" si="1"/>
        <v>6100</v>
      </c>
      <c r="L52" s="48">
        <f t="shared" si="1"/>
        <v>3650</v>
      </c>
      <c r="M52" s="14"/>
      <c r="N52" s="6">
        <f t="shared" si="14"/>
        <v>6054.15</v>
      </c>
      <c r="O52" s="6">
        <f t="shared" si="15"/>
        <v>3632.49</v>
      </c>
      <c r="P52" s="14"/>
      <c r="Q52" s="148">
        <v>2421.66</v>
      </c>
      <c r="R52" s="148">
        <v>2421.66</v>
      </c>
      <c r="S52" s="148">
        <v>2421.66</v>
      </c>
      <c r="T52" s="137">
        <v>2421.66</v>
      </c>
      <c r="U52" s="137">
        <v>2421.66</v>
      </c>
      <c r="V52" s="128"/>
      <c r="W52" s="128"/>
      <c r="X52" s="118"/>
      <c r="Y52" s="95"/>
      <c r="Z52" s="88"/>
      <c r="AA52" s="82"/>
      <c r="AB52" s="70"/>
      <c r="AC52" s="70"/>
      <c r="AD52" s="52">
        <v>1725</v>
      </c>
      <c r="AE52" s="52">
        <v>1725</v>
      </c>
      <c r="AF52" s="52">
        <v>1725</v>
      </c>
      <c r="AG52" s="52">
        <v>1725</v>
      </c>
      <c r="AH52" s="52">
        <v>1725</v>
      </c>
      <c r="AI52" s="35">
        <v>1380</v>
      </c>
      <c r="AJ52" s="96"/>
    </row>
    <row r="53" spans="1:36" ht="23.1" customHeight="1" x14ac:dyDescent="0.25">
      <c r="C53" s="1" t="s">
        <v>18</v>
      </c>
      <c r="D53" s="2" t="s">
        <v>54</v>
      </c>
      <c r="E53" s="27">
        <f t="shared" si="13"/>
        <v>8750</v>
      </c>
      <c r="F53" s="42">
        <f t="shared" si="13"/>
        <v>5250</v>
      </c>
      <c r="G53" s="34"/>
      <c r="I53" s="23"/>
      <c r="K53" s="48">
        <f t="shared" si="1"/>
        <v>8750</v>
      </c>
      <c r="L53" s="48">
        <f t="shared" si="1"/>
        <v>5250</v>
      </c>
      <c r="M53" s="14"/>
      <c r="N53" s="6">
        <f t="shared" si="14"/>
        <v>8738.7000000000007</v>
      </c>
      <c r="O53" s="6">
        <f t="shared" si="15"/>
        <v>5243.22</v>
      </c>
      <c r="P53" s="14"/>
      <c r="Q53" s="148">
        <v>3495.48</v>
      </c>
      <c r="R53" s="148">
        <v>3495.48</v>
      </c>
      <c r="S53" s="148">
        <v>3495.48</v>
      </c>
      <c r="T53" s="137">
        <v>3495.48</v>
      </c>
      <c r="U53" s="137">
        <v>3495.48</v>
      </c>
      <c r="V53" s="128"/>
      <c r="W53" s="128"/>
      <c r="X53" s="118"/>
      <c r="Y53" s="95"/>
      <c r="Z53" s="88"/>
      <c r="AA53" s="82"/>
      <c r="AB53" s="70"/>
      <c r="AC53" s="70"/>
      <c r="AD53" s="52">
        <v>1725</v>
      </c>
      <c r="AE53" s="52">
        <v>1725</v>
      </c>
      <c r="AF53" s="52">
        <v>1725</v>
      </c>
      <c r="AG53" s="52">
        <v>1725</v>
      </c>
      <c r="AH53" s="52">
        <v>1725</v>
      </c>
      <c r="AI53" s="35">
        <v>1380</v>
      </c>
      <c r="AJ53" s="96"/>
    </row>
    <row r="54" spans="1:36" ht="23.1" customHeight="1" x14ac:dyDescent="0.25">
      <c r="C54" s="1" t="s">
        <v>18</v>
      </c>
      <c r="D54" s="2" t="s">
        <v>55</v>
      </c>
      <c r="E54" s="27">
        <f t="shared" si="13"/>
        <v>9450</v>
      </c>
      <c r="F54" s="42">
        <f t="shared" si="13"/>
        <v>5700</v>
      </c>
      <c r="G54" s="34"/>
      <c r="I54" s="23"/>
      <c r="K54" s="48">
        <f t="shared" si="1"/>
        <v>9450</v>
      </c>
      <c r="L54" s="48">
        <f t="shared" si="1"/>
        <v>5700</v>
      </c>
      <c r="M54" s="14"/>
      <c r="N54" s="6">
        <f t="shared" si="14"/>
        <v>9444.1</v>
      </c>
      <c r="O54" s="6">
        <f t="shared" si="15"/>
        <v>5666.46</v>
      </c>
      <c r="P54" s="14"/>
      <c r="Q54" s="148">
        <v>3777.64</v>
      </c>
      <c r="R54" s="148">
        <v>3777.64</v>
      </c>
      <c r="S54" s="148">
        <v>3777.64</v>
      </c>
      <c r="T54" s="137">
        <v>3777.64</v>
      </c>
      <c r="U54" s="137">
        <v>3777.64</v>
      </c>
      <c r="V54" s="128"/>
      <c r="W54" s="128"/>
      <c r="X54" s="118"/>
      <c r="Y54" s="95"/>
      <c r="Z54" s="88"/>
      <c r="AA54" s="82"/>
      <c r="AB54" s="70"/>
      <c r="AC54" s="70"/>
      <c r="AD54" s="52">
        <v>1725</v>
      </c>
      <c r="AE54" s="52">
        <v>1725</v>
      </c>
      <c r="AF54" s="52">
        <v>1725</v>
      </c>
      <c r="AG54" s="52">
        <v>1725</v>
      </c>
      <c r="AH54" s="52">
        <v>1725</v>
      </c>
      <c r="AI54" s="35">
        <v>1380</v>
      </c>
      <c r="AJ54" s="96"/>
    </row>
    <row r="55" spans="1:36" ht="23.1" customHeight="1" x14ac:dyDescent="0.25">
      <c r="C55" s="1" t="s">
        <v>18</v>
      </c>
      <c r="D55" s="2" t="s">
        <v>40</v>
      </c>
      <c r="E55" s="27">
        <f t="shared" si="13"/>
        <v>24450</v>
      </c>
      <c r="F55" s="42">
        <f t="shared" si="13"/>
        <v>14650</v>
      </c>
      <c r="G55" s="34"/>
      <c r="I55" s="23"/>
      <c r="K55" s="48">
        <f t="shared" si="1"/>
        <v>24450</v>
      </c>
      <c r="L55" s="48">
        <f t="shared" si="1"/>
        <v>14650</v>
      </c>
      <c r="M55" s="14"/>
      <c r="N55" s="6">
        <f t="shared" si="14"/>
        <v>24407.924999999999</v>
      </c>
      <c r="O55" s="6">
        <f t="shared" si="15"/>
        <v>14644.755000000001</v>
      </c>
      <c r="P55" s="14"/>
      <c r="Q55" s="148">
        <v>9763.17</v>
      </c>
      <c r="R55" s="148">
        <v>9763.17</v>
      </c>
      <c r="S55" s="148">
        <v>9763.17</v>
      </c>
      <c r="T55" s="137">
        <v>9763.17</v>
      </c>
      <c r="U55" s="137">
        <v>9763.17</v>
      </c>
      <c r="V55" s="128"/>
      <c r="W55" s="128"/>
      <c r="X55" s="118"/>
      <c r="Y55" s="95"/>
      <c r="Z55" s="88"/>
      <c r="AA55" s="82"/>
      <c r="AB55" s="70"/>
      <c r="AC55" s="70"/>
      <c r="AD55" s="52">
        <v>1725</v>
      </c>
      <c r="AE55" s="52">
        <v>1725</v>
      </c>
      <c r="AF55" s="52">
        <v>1725</v>
      </c>
      <c r="AG55" s="52">
        <v>1725</v>
      </c>
      <c r="AH55" s="52">
        <v>1725</v>
      </c>
      <c r="AI55" s="35">
        <v>1380</v>
      </c>
      <c r="AJ55" s="96"/>
    </row>
    <row r="56" spans="1:36" ht="23.1" customHeight="1" x14ac:dyDescent="0.25">
      <c r="C56" s="1" t="s">
        <v>18</v>
      </c>
      <c r="D56" s="2" t="s">
        <v>41</v>
      </c>
      <c r="E56" s="27">
        <f t="shared" si="13"/>
        <v>24450</v>
      </c>
      <c r="F56" s="42">
        <f t="shared" si="13"/>
        <v>14650</v>
      </c>
      <c r="G56" s="133"/>
      <c r="H56" s="22"/>
      <c r="I56" s="29"/>
      <c r="K56" s="48">
        <f t="shared" si="1"/>
        <v>24450</v>
      </c>
      <c r="L56" s="48">
        <f t="shared" si="1"/>
        <v>14650</v>
      </c>
      <c r="M56" s="14"/>
      <c r="N56" s="6">
        <f t="shared" si="14"/>
        <v>24407.924999999999</v>
      </c>
      <c r="O56" s="6">
        <f t="shared" si="15"/>
        <v>14644.755000000001</v>
      </c>
      <c r="P56" s="14"/>
      <c r="Q56" s="148">
        <v>9763.17</v>
      </c>
      <c r="R56" s="148">
        <v>9763.17</v>
      </c>
      <c r="S56" s="148">
        <v>9763.17</v>
      </c>
      <c r="T56" s="137">
        <v>9763.17</v>
      </c>
      <c r="U56" s="137">
        <v>9763.17</v>
      </c>
      <c r="V56" s="128"/>
      <c r="W56" s="128"/>
      <c r="X56" s="118"/>
      <c r="Y56" s="95"/>
      <c r="Z56" s="88"/>
      <c r="AA56" s="82"/>
      <c r="AB56" s="70"/>
      <c r="AC56" s="70"/>
      <c r="AD56" s="52">
        <v>1725</v>
      </c>
      <c r="AE56" s="52">
        <v>1725</v>
      </c>
      <c r="AF56" s="52">
        <v>1725</v>
      </c>
      <c r="AG56" s="52">
        <v>1725</v>
      </c>
      <c r="AH56" s="52">
        <v>1725</v>
      </c>
      <c r="AI56" s="35">
        <v>1380</v>
      </c>
      <c r="AJ56" s="96"/>
    </row>
    <row r="57" spans="1:36" ht="23.1" customHeight="1" x14ac:dyDescent="0.25">
      <c r="D57" s="30"/>
      <c r="E57" s="31"/>
      <c r="F57" s="32"/>
      <c r="J57" s="8"/>
      <c r="K57" s="48"/>
      <c r="L57" s="48"/>
      <c r="M57" s="1"/>
      <c r="N57" s="6"/>
      <c r="O57" s="6"/>
      <c r="P57" s="1"/>
      <c r="Q57" s="148"/>
      <c r="R57" s="148"/>
      <c r="S57" s="148"/>
      <c r="T57" s="126"/>
      <c r="U57" s="126"/>
      <c r="V57" s="125"/>
      <c r="W57" s="125"/>
      <c r="X57" s="105"/>
      <c r="Y57" s="105"/>
      <c r="Z57" s="103"/>
      <c r="AA57" s="82"/>
      <c r="AB57" s="52"/>
      <c r="AC57" s="52"/>
      <c r="AD57" s="52">
        <v>0</v>
      </c>
      <c r="AE57" s="52">
        <v>0</v>
      </c>
      <c r="AF57" s="52">
        <v>0</v>
      </c>
      <c r="AG57" s="52">
        <v>0</v>
      </c>
      <c r="AH57" s="52">
        <v>0</v>
      </c>
      <c r="AI57" s="44"/>
      <c r="AJ57" s="96"/>
    </row>
  </sheetData>
  <mergeCells count="1">
    <mergeCell ref="D9:I9"/>
  </mergeCells>
  <printOptions horizontalCentered="1"/>
  <pageMargins left="0.70866141732283472" right="0.51181102362204722" top="0.39370078740157483" bottom="0.39370078740157483" header="0.19685039370078741" footer="0.11811023622047245"/>
  <pageSetup scale="98" fitToHeight="0" orientation="portrait" r:id="rId1"/>
  <headerFooter>
    <oddHeader>&amp;LHIERROS&amp;R"El Origen"</oddHeader>
    <oddFooter>&amp;L&amp;P&amp;R&amp;D</oddFooter>
  </headerFooter>
  <rowBreaks count="1" manualBreakCount="1">
    <brk id="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  <pageSetUpPr fitToPage="1"/>
  </sheetPr>
  <dimension ref="A1:AR53"/>
  <sheetViews>
    <sheetView topLeftCell="E1" zoomScaleNormal="100" workbookViewId="0">
      <selection activeCell="G5" sqref="G5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26" customWidth="1"/>
    <col min="7" max="7" width="9.7109375" style="24" customWidth="1"/>
    <col min="8" max="9" width="9.7109375" style="1" customWidth="1"/>
    <col min="10" max="10" width="1.7109375" style="7" customWidth="1"/>
    <col min="11" max="11" width="13.42578125" style="45" customWidth="1"/>
    <col min="12" max="12" width="12.7109375" style="45" customWidth="1"/>
    <col min="13" max="13" width="1.7109375" style="8" customWidth="1"/>
    <col min="14" max="15" width="12.7109375" style="4" customWidth="1"/>
    <col min="16" max="16" width="1.7109375" style="8" customWidth="1"/>
    <col min="17" max="20" width="14.85546875" style="144" customWidth="1"/>
    <col min="21" max="22" width="14.85546875" style="135" customWidth="1"/>
    <col min="23" max="24" width="14.85546875" style="120" customWidth="1"/>
    <col min="25" max="25" width="14.85546875" style="114" customWidth="1"/>
    <col min="26" max="26" width="14.85546875" style="90" customWidth="1"/>
    <col min="27" max="27" width="14.85546875" style="85" customWidth="1"/>
    <col min="28" max="28" width="14.85546875" style="78" customWidth="1"/>
    <col min="29" max="35" width="14.85546875" style="45" customWidth="1"/>
    <col min="36" max="36" width="14.85546875" style="4" customWidth="1"/>
    <col min="37" max="37" width="11.42578125" style="84" customWidth="1"/>
    <col min="38" max="38" width="14.7109375" style="33" customWidth="1"/>
    <col min="39" max="40" width="11.42578125" style="8" customWidth="1"/>
    <col min="41" max="16384" width="11.42578125" style="8"/>
  </cols>
  <sheetData>
    <row r="1" spans="1:44" ht="23.1" customHeight="1" x14ac:dyDescent="0.25">
      <c r="N1" s="4">
        <v>2.2000000000000002</v>
      </c>
      <c r="O1" s="4">
        <v>1.2</v>
      </c>
    </row>
    <row r="2" spans="1:44" ht="23.1" customHeight="1" x14ac:dyDescent="0.25">
      <c r="N2" s="4">
        <v>2.2999999999999998</v>
      </c>
      <c r="O2" s="4">
        <v>1.3</v>
      </c>
    </row>
    <row r="3" spans="1:44" ht="23.1" customHeight="1" thickBot="1" x14ac:dyDescent="0.3">
      <c r="N3" s="4">
        <v>2.4</v>
      </c>
      <c r="O3" s="4">
        <v>1.4</v>
      </c>
    </row>
    <row r="4" spans="1:44" s="33" customFormat="1" ht="23.1" customHeight="1" thickBot="1" x14ac:dyDescent="0.3">
      <c r="A4" s="1"/>
      <c r="B4" s="1"/>
      <c r="C4" s="1"/>
      <c r="D4" s="1"/>
      <c r="E4" s="26"/>
      <c r="F4" s="26"/>
      <c r="G4" s="24"/>
      <c r="H4" s="1"/>
      <c r="I4" s="1"/>
      <c r="J4" s="7"/>
      <c r="K4" s="45"/>
      <c r="L4" s="141" t="s">
        <v>60</v>
      </c>
      <c r="M4" s="8"/>
      <c r="N4" s="142">
        <v>2.5</v>
      </c>
      <c r="O4" s="142">
        <v>1.5</v>
      </c>
      <c r="P4" s="8"/>
      <c r="Q4" s="144"/>
      <c r="R4" s="144"/>
      <c r="S4" s="144"/>
      <c r="T4" s="144"/>
      <c r="U4" s="135"/>
      <c r="V4" s="135"/>
      <c r="W4" s="120"/>
      <c r="X4" s="120"/>
      <c r="Y4" s="114" t="s">
        <v>56</v>
      </c>
      <c r="Z4" s="90" t="s">
        <v>49</v>
      </c>
      <c r="AA4" s="85" t="s">
        <v>43</v>
      </c>
      <c r="AB4" s="78" t="s">
        <v>51</v>
      </c>
      <c r="AC4" s="76" t="s">
        <v>50</v>
      </c>
      <c r="AD4" s="71" t="s">
        <v>49</v>
      </c>
      <c r="AE4" s="67" t="s">
        <v>47</v>
      </c>
      <c r="AF4" s="61" t="s">
        <v>47</v>
      </c>
      <c r="AG4" s="59" t="s">
        <v>47</v>
      </c>
      <c r="AH4" s="55" t="s">
        <v>46</v>
      </c>
      <c r="AI4" s="45" t="s">
        <v>43</v>
      </c>
      <c r="AJ4" s="69" t="s">
        <v>48</v>
      </c>
      <c r="AK4" s="84"/>
      <c r="AM4" s="8"/>
      <c r="AN4" s="8"/>
      <c r="AO4" s="8"/>
      <c r="AP4" s="8"/>
      <c r="AQ4" s="8"/>
      <c r="AR4" s="8"/>
    </row>
    <row r="5" spans="1:44" s="33" customFormat="1" ht="23.1" customHeight="1" x14ac:dyDescent="0.25">
      <c r="A5" s="1"/>
      <c r="B5" s="1"/>
      <c r="C5" s="1"/>
      <c r="D5" s="1"/>
      <c r="E5" s="26"/>
      <c r="F5" s="26"/>
      <c r="G5" s="24"/>
      <c r="H5" s="1"/>
      <c r="I5" s="1"/>
      <c r="J5" s="7"/>
      <c r="K5" s="45" t="s">
        <v>72</v>
      </c>
      <c r="L5" s="45"/>
      <c r="M5" s="8"/>
      <c r="N5" s="4"/>
      <c r="O5" s="4"/>
      <c r="P5" s="8"/>
      <c r="Q5" s="152" t="s">
        <v>59</v>
      </c>
      <c r="R5" s="145" t="s">
        <v>59</v>
      </c>
      <c r="S5" s="145" t="s">
        <v>59</v>
      </c>
      <c r="T5" s="145" t="s">
        <v>59</v>
      </c>
      <c r="U5" s="138" t="s">
        <v>59</v>
      </c>
      <c r="V5" s="138" t="s">
        <v>59</v>
      </c>
      <c r="W5" s="129" t="s">
        <v>42</v>
      </c>
      <c r="X5" s="121"/>
      <c r="Y5" s="115">
        <v>45274</v>
      </c>
      <c r="Z5" s="91">
        <v>45253</v>
      </c>
      <c r="AA5" s="86">
        <v>45254</v>
      </c>
      <c r="AB5" s="79">
        <v>45246</v>
      </c>
      <c r="AC5" s="72">
        <v>45233</v>
      </c>
      <c r="AD5" s="72">
        <v>45225</v>
      </c>
      <c r="AE5" s="68">
        <v>45218</v>
      </c>
      <c r="AF5" s="62">
        <v>45195</v>
      </c>
      <c r="AG5" s="60">
        <v>45183</v>
      </c>
      <c r="AH5" s="56">
        <v>45166</v>
      </c>
      <c r="AI5" s="49">
        <v>45155</v>
      </c>
      <c r="AJ5" s="4"/>
      <c r="AK5" s="84"/>
      <c r="AM5" s="8"/>
      <c r="AN5" s="8"/>
      <c r="AO5" s="8"/>
      <c r="AP5" s="8"/>
      <c r="AQ5" s="8"/>
      <c r="AR5" s="8"/>
    </row>
    <row r="6" spans="1:44" s="33" customFormat="1" ht="23.1" customHeight="1" x14ac:dyDescent="0.25">
      <c r="A6" s="1"/>
      <c r="B6" s="1"/>
      <c r="C6" s="1"/>
      <c r="D6" s="1"/>
      <c r="E6" s="26"/>
      <c r="F6" s="26"/>
      <c r="G6" s="24"/>
      <c r="H6" s="1"/>
      <c r="I6" s="1"/>
      <c r="J6" s="7"/>
      <c r="K6" s="46" t="s">
        <v>0</v>
      </c>
      <c r="L6" s="46" t="s">
        <v>1</v>
      </c>
      <c r="M6" s="9"/>
      <c r="N6" s="4" t="s">
        <v>0</v>
      </c>
      <c r="O6" s="4" t="s">
        <v>1</v>
      </c>
      <c r="P6" s="9"/>
      <c r="Q6" s="153">
        <v>45483</v>
      </c>
      <c r="R6" s="146">
        <v>45425</v>
      </c>
      <c r="S6" s="146">
        <v>45409</v>
      </c>
      <c r="T6" s="146">
        <v>45373</v>
      </c>
      <c r="U6" s="139">
        <v>45326</v>
      </c>
      <c r="V6" s="139">
        <v>45326</v>
      </c>
      <c r="W6" s="130">
        <v>45317</v>
      </c>
      <c r="X6" s="122">
        <v>45295</v>
      </c>
      <c r="Y6" s="116">
        <v>45274</v>
      </c>
      <c r="Z6" s="94">
        <v>45267</v>
      </c>
      <c r="AA6" s="87"/>
      <c r="AB6" s="80"/>
      <c r="AC6" s="73"/>
      <c r="AD6" s="73">
        <v>1.3859999999999999</v>
      </c>
      <c r="AE6" s="57"/>
      <c r="AF6" s="57"/>
      <c r="AG6" s="57"/>
      <c r="AH6" s="57">
        <v>1.3859999999999999</v>
      </c>
      <c r="AI6" s="50"/>
      <c r="AJ6" s="10"/>
      <c r="AK6" s="84"/>
      <c r="AM6" s="8"/>
      <c r="AN6" s="8"/>
      <c r="AO6" s="8"/>
      <c r="AP6" s="8"/>
      <c r="AQ6" s="8"/>
      <c r="AR6" s="8"/>
    </row>
    <row r="7" spans="1:44" s="33" customFormat="1" ht="23.1" customHeight="1" x14ac:dyDescent="0.25">
      <c r="A7" s="1"/>
      <c r="B7" s="1"/>
      <c r="C7" s="1"/>
      <c r="D7" s="99"/>
      <c r="E7" s="100"/>
      <c r="F7" s="101"/>
      <c r="G7" s="38"/>
      <c r="H7" s="97"/>
      <c r="I7" s="97"/>
      <c r="J7" s="7"/>
      <c r="K7" s="98"/>
      <c r="L7" s="47"/>
      <c r="M7" s="11"/>
      <c r="N7" s="5">
        <v>2.5</v>
      </c>
      <c r="O7" s="5">
        <v>1.5</v>
      </c>
      <c r="P7" s="11"/>
      <c r="Q7" s="154" t="s">
        <v>2</v>
      </c>
      <c r="R7" s="147" t="s">
        <v>2</v>
      </c>
      <c r="S7" s="147" t="s">
        <v>2</v>
      </c>
      <c r="T7" s="147" t="s">
        <v>2</v>
      </c>
      <c r="U7" s="140" t="s">
        <v>2</v>
      </c>
      <c r="V7" s="140" t="s">
        <v>2</v>
      </c>
      <c r="W7" s="131" t="s">
        <v>2</v>
      </c>
      <c r="X7" s="123" t="s">
        <v>2</v>
      </c>
      <c r="Y7" s="117" t="s">
        <v>2</v>
      </c>
      <c r="Z7" s="92" t="s">
        <v>2</v>
      </c>
      <c r="AA7" s="89" t="s">
        <v>2</v>
      </c>
      <c r="AB7" s="81" t="s">
        <v>2</v>
      </c>
      <c r="AC7" s="77" t="s">
        <v>2</v>
      </c>
      <c r="AD7" s="74" t="s">
        <v>2</v>
      </c>
      <c r="AE7" s="58" t="s">
        <v>2</v>
      </c>
      <c r="AF7" s="58" t="s">
        <v>2</v>
      </c>
      <c r="AG7" s="58" t="s">
        <v>2</v>
      </c>
      <c r="AH7" s="58" t="s">
        <v>2</v>
      </c>
      <c r="AI7" s="51" t="s">
        <v>2</v>
      </c>
      <c r="AJ7" s="12" t="s">
        <v>2</v>
      </c>
      <c r="AK7" s="84"/>
      <c r="AM7" s="8"/>
      <c r="AN7" s="8"/>
      <c r="AO7" s="8"/>
      <c r="AP7" s="8"/>
      <c r="AQ7" s="8"/>
      <c r="AR7" s="8"/>
    </row>
    <row r="8" spans="1:44" s="33" customFormat="1" ht="9.9499999999999993" customHeight="1" x14ac:dyDescent="0.25">
      <c r="A8" s="1"/>
      <c r="B8" s="1"/>
      <c r="C8" s="1"/>
      <c r="D8" s="13"/>
      <c r="E8" s="26"/>
      <c r="F8" s="26"/>
      <c r="G8" s="25"/>
      <c r="H8" s="13"/>
      <c r="I8" s="13"/>
      <c r="J8" s="1"/>
      <c r="K8" s="106"/>
      <c r="L8" s="107"/>
      <c r="M8" s="108"/>
      <c r="N8" s="109"/>
      <c r="O8" s="109"/>
      <c r="P8" s="108"/>
      <c r="Q8" s="154"/>
      <c r="R8" s="147"/>
      <c r="S8" s="147"/>
      <c r="T8" s="147"/>
      <c r="U8" s="136"/>
      <c r="V8" s="136"/>
      <c r="W8" s="131"/>
      <c r="X8" s="124" t="s">
        <v>57</v>
      </c>
      <c r="Y8" s="119" t="s">
        <v>57</v>
      </c>
      <c r="Z8" s="110"/>
      <c r="AA8" s="111"/>
      <c r="AB8" s="112"/>
      <c r="AC8" s="113"/>
      <c r="AD8" s="113"/>
      <c r="AE8" s="51"/>
      <c r="AF8" s="51"/>
      <c r="AG8" s="51"/>
      <c r="AH8" s="51"/>
      <c r="AI8" s="51"/>
      <c r="AJ8" s="3"/>
      <c r="AK8" s="84"/>
      <c r="AM8" s="8"/>
      <c r="AN8" s="8"/>
      <c r="AO8" s="8"/>
      <c r="AP8" s="8"/>
      <c r="AQ8" s="8"/>
      <c r="AR8" s="8"/>
    </row>
    <row r="9" spans="1:44" ht="20.100000000000001" customHeight="1" x14ac:dyDescent="0.25">
      <c r="D9" s="172" t="s">
        <v>69</v>
      </c>
      <c r="E9" s="173"/>
      <c r="F9" s="173"/>
      <c r="G9" s="173"/>
      <c r="H9" s="173"/>
      <c r="I9" s="174"/>
      <c r="J9" s="8"/>
      <c r="K9" s="48"/>
      <c r="L9" s="48"/>
      <c r="M9" s="1"/>
      <c r="N9" s="6"/>
      <c r="O9" s="6"/>
      <c r="P9" s="1"/>
      <c r="Q9" s="155">
        <v>45483</v>
      </c>
      <c r="R9" s="150">
        <v>130524</v>
      </c>
      <c r="S9" s="150">
        <v>50224</v>
      </c>
      <c r="T9" s="150">
        <v>220324</v>
      </c>
      <c r="U9" s="126"/>
      <c r="V9" s="126"/>
      <c r="W9" s="126"/>
      <c r="X9" s="126"/>
      <c r="Y9" s="104"/>
      <c r="Z9" s="105"/>
      <c r="AA9" s="103"/>
      <c r="AB9" s="82">
        <f>AK9*1.25</f>
        <v>0</v>
      </c>
      <c r="AC9" s="52">
        <f>AK9*1.25</f>
        <v>0</v>
      </c>
      <c r="AD9" s="52"/>
      <c r="AE9" s="52">
        <v>0</v>
      </c>
      <c r="AF9" s="52">
        <v>0</v>
      </c>
      <c r="AG9" s="52">
        <v>0</v>
      </c>
      <c r="AH9" s="52">
        <v>0</v>
      </c>
      <c r="AI9" s="52">
        <v>0</v>
      </c>
      <c r="AJ9" s="36"/>
      <c r="AK9" s="96"/>
    </row>
    <row r="10" spans="1:44" ht="2.1" customHeight="1" x14ac:dyDescent="0.25">
      <c r="D10" s="66"/>
      <c r="E10" s="66"/>
      <c r="F10" s="66"/>
      <c r="G10" s="66"/>
      <c r="H10" s="66"/>
      <c r="I10" s="66"/>
      <c r="J10" s="8"/>
      <c r="K10" s="48"/>
      <c r="L10" s="48"/>
      <c r="M10" s="1"/>
      <c r="N10" s="6"/>
      <c r="O10" s="6"/>
      <c r="P10" s="1"/>
      <c r="Q10" s="156"/>
      <c r="R10" s="148"/>
      <c r="S10" s="148"/>
      <c r="T10" s="148"/>
      <c r="U10" s="126"/>
      <c r="V10" s="126"/>
      <c r="W10" s="126"/>
      <c r="X10" s="126"/>
      <c r="Y10" s="104"/>
      <c r="Z10" s="105"/>
      <c r="AA10" s="103"/>
      <c r="AB10" s="82"/>
      <c r="AC10" s="52"/>
      <c r="AD10" s="52"/>
      <c r="AE10" s="52"/>
      <c r="AF10" s="52"/>
      <c r="AG10" s="52"/>
      <c r="AH10" s="52"/>
      <c r="AI10" s="52"/>
      <c r="AJ10" s="36"/>
      <c r="AK10" s="96"/>
    </row>
    <row r="11" spans="1:44" ht="20.100000000000001" customHeight="1" x14ac:dyDescent="0.25">
      <c r="D11" s="66"/>
      <c r="E11" s="64"/>
      <c r="F11" s="65"/>
      <c r="G11" s="43" t="s">
        <v>44</v>
      </c>
      <c r="H11" s="39"/>
      <c r="I11" s="40"/>
      <c r="J11" s="8"/>
      <c r="K11" s="48"/>
      <c r="L11" s="48"/>
      <c r="M11" s="1"/>
      <c r="N11" s="6"/>
      <c r="O11" s="6"/>
      <c r="P11" s="1"/>
      <c r="Q11" s="156"/>
      <c r="R11" s="148"/>
      <c r="S11" s="148"/>
      <c r="T11" s="148"/>
      <c r="U11" s="126"/>
      <c r="V11" s="126"/>
      <c r="W11" s="126"/>
      <c r="X11" s="126"/>
      <c r="Y11" s="104"/>
      <c r="Z11" s="105"/>
      <c r="AA11" s="103"/>
      <c r="AB11" s="83"/>
      <c r="AC11" s="63"/>
      <c r="AD11" s="63"/>
      <c r="AE11" s="63"/>
      <c r="AF11" s="63"/>
      <c r="AG11" s="63"/>
      <c r="AH11" s="63"/>
      <c r="AI11" s="63"/>
      <c r="AJ11" s="44"/>
      <c r="AK11" s="96"/>
    </row>
    <row r="12" spans="1:44" ht="20.100000000000001" customHeight="1" x14ac:dyDescent="0.25">
      <c r="A12" s="1" t="s">
        <v>3</v>
      </c>
      <c r="B12" s="1">
        <v>1459</v>
      </c>
      <c r="C12" s="1" t="s">
        <v>23</v>
      </c>
      <c r="D12" s="21" t="s">
        <v>4</v>
      </c>
      <c r="E12" s="27">
        <f t="shared" ref="E12:F15" si="0">K12</f>
        <v>3100</v>
      </c>
      <c r="F12" s="28">
        <f t="shared" si="0"/>
        <v>1900</v>
      </c>
      <c r="G12" s="25"/>
      <c r="K12" s="48">
        <f>MROUND(N12+48,100)</f>
        <v>3100</v>
      </c>
      <c r="L12" s="48">
        <f>MROUND(O12+48,100)</f>
        <v>1900</v>
      </c>
      <c r="M12" s="14"/>
      <c r="N12" s="6">
        <f>Q12*$N$7</f>
        <v>3062.4749999999999</v>
      </c>
      <c r="O12" s="6">
        <f>Q12*$O$7</f>
        <v>1837.4850000000001</v>
      </c>
      <c r="P12" s="14"/>
      <c r="Q12" s="156">
        <v>1224.99</v>
      </c>
      <c r="R12" s="148">
        <v>1224.99</v>
      </c>
      <c r="S12" s="148">
        <v>1224.99</v>
      </c>
      <c r="T12" s="148">
        <v>1224.99</v>
      </c>
      <c r="U12" s="137">
        <v>1113.6199999999999</v>
      </c>
      <c r="V12" s="137">
        <v>1113.6199999999999</v>
      </c>
      <c r="W12" s="128">
        <v>1113.6199999999999</v>
      </c>
      <c r="X12" s="128">
        <v>1113.6199999999999</v>
      </c>
      <c r="Y12" s="118">
        <v>994.30000000000007</v>
      </c>
      <c r="Z12" s="95">
        <v>795.44</v>
      </c>
      <c r="AA12" s="88">
        <v>864.61250000000007</v>
      </c>
      <c r="AB12" s="82">
        <v>691.69</v>
      </c>
      <c r="AC12" s="70">
        <v>691.69</v>
      </c>
      <c r="AD12" s="70">
        <v>691.69</v>
      </c>
      <c r="AE12" s="52">
        <v>576.41250000000002</v>
      </c>
      <c r="AF12" s="52">
        <v>576.41250000000002</v>
      </c>
      <c r="AG12" s="52">
        <v>576.41250000000002</v>
      </c>
      <c r="AH12" s="52">
        <v>576.41250000000002</v>
      </c>
      <c r="AI12" s="52">
        <v>576.41250000000002</v>
      </c>
      <c r="AJ12" s="36">
        <v>461.13</v>
      </c>
      <c r="AK12" s="96">
        <f>Q12/T12</f>
        <v>1</v>
      </c>
    </row>
    <row r="13" spans="1:44" ht="20.100000000000001" customHeight="1" x14ac:dyDescent="0.25">
      <c r="A13" s="1" t="s">
        <v>3</v>
      </c>
      <c r="B13" s="1">
        <v>1460</v>
      </c>
      <c r="C13" s="1" t="s">
        <v>24</v>
      </c>
      <c r="D13" s="21" t="s">
        <v>5</v>
      </c>
      <c r="E13" s="27">
        <f t="shared" si="0"/>
        <v>4800</v>
      </c>
      <c r="F13" s="143">
        <f t="shared" si="0"/>
        <v>2900</v>
      </c>
      <c r="G13" s="34"/>
      <c r="I13" s="23"/>
      <c r="K13" s="48">
        <f t="shared" ref="K13:K52" si="1">MROUND(N13+48,100)</f>
        <v>4800</v>
      </c>
      <c r="L13" s="48">
        <f t="shared" ref="L13:L52" si="2">MROUND(O13+48,100)</f>
        <v>2900</v>
      </c>
      <c r="M13" s="14"/>
      <c r="N13" s="6">
        <f t="shared" ref="N13:N39" si="3">Q13*$N$7</f>
        <v>4742.45</v>
      </c>
      <c r="O13" s="6">
        <f t="shared" ref="O13:O39" si="4">Q13*$O$7</f>
        <v>2845.4700000000003</v>
      </c>
      <c r="P13" s="14"/>
      <c r="Q13" s="156">
        <v>1896.98</v>
      </c>
      <c r="R13" s="148">
        <v>1896.98</v>
      </c>
      <c r="S13" s="148">
        <v>1896.98</v>
      </c>
      <c r="T13" s="148">
        <v>1896.98</v>
      </c>
      <c r="U13" s="137">
        <v>1724.53</v>
      </c>
      <c r="V13" s="137">
        <v>1724.53</v>
      </c>
      <c r="W13" s="128">
        <v>1724.53</v>
      </c>
      <c r="X13" s="128">
        <v>1724.53</v>
      </c>
      <c r="Y13" s="118">
        <v>1540.2</v>
      </c>
      <c r="Z13" s="95">
        <v>1232.1600000000001</v>
      </c>
      <c r="AA13" s="88">
        <v>1338.9250000000002</v>
      </c>
      <c r="AB13" s="82">
        <v>1071.1400000000001</v>
      </c>
      <c r="AC13" s="70">
        <v>1071.1400000000001</v>
      </c>
      <c r="AD13" s="70">
        <v>1071.1400000000001</v>
      </c>
      <c r="AE13" s="52">
        <v>892.61250000000007</v>
      </c>
      <c r="AF13" s="52">
        <v>892.61250000000007</v>
      </c>
      <c r="AG13" s="52">
        <v>892.61250000000007</v>
      </c>
      <c r="AH13" s="52">
        <v>892.61250000000007</v>
      </c>
      <c r="AI13" s="52">
        <v>892.61250000000007</v>
      </c>
      <c r="AJ13" s="36">
        <v>714.09</v>
      </c>
      <c r="AK13" s="96">
        <f>Q13/T13</f>
        <v>1</v>
      </c>
    </row>
    <row r="14" spans="1:44" ht="20.100000000000001" customHeight="1" x14ac:dyDescent="0.25">
      <c r="A14" s="1" t="s">
        <v>3</v>
      </c>
      <c r="B14" s="1">
        <v>1461</v>
      </c>
      <c r="C14" s="1" t="s">
        <v>25</v>
      </c>
      <c r="D14" s="21" t="s">
        <v>12</v>
      </c>
      <c r="E14" s="27">
        <f t="shared" si="0"/>
        <v>5000</v>
      </c>
      <c r="F14" s="42">
        <f t="shared" si="0"/>
        <v>3000</v>
      </c>
      <c r="G14" s="34"/>
      <c r="I14" s="23"/>
      <c r="K14" s="48">
        <f t="shared" si="1"/>
        <v>5000</v>
      </c>
      <c r="L14" s="48">
        <f t="shared" si="2"/>
        <v>3000</v>
      </c>
      <c r="M14" s="14"/>
      <c r="N14" s="6">
        <f t="shared" si="3"/>
        <v>4906.45</v>
      </c>
      <c r="O14" s="6">
        <f t="shared" si="4"/>
        <v>2943.87</v>
      </c>
      <c r="P14" s="14"/>
      <c r="Q14" s="156">
        <v>1962.58</v>
      </c>
      <c r="R14" s="148">
        <v>1962.58</v>
      </c>
      <c r="S14" s="148">
        <v>1962.58</v>
      </c>
      <c r="T14" s="148">
        <v>1962.58</v>
      </c>
      <c r="U14" s="137">
        <v>1784.16</v>
      </c>
      <c r="V14" s="137">
        <v>1784.16</v>
      </c>
      <c r="W14" s="128">
        <v>1784.16</v>
      </c>
      <c r="X14" s="128">
        <v>1784.16</v>
      </c>
      <c r="Y14" s="118">
        <v>1593.0125</v>
      </c>
      <c r="Z14" s="95">
        <v>1274.4100000000001</v>
      </c>
      <c r="AA14" s="88">
        <v>1385.2250000000001</v>
      </c>
      <c r="AB14" s="82">
        <v>1108.18</v>
      </c>
      <c r="AC14" s="70">
        <v>1108.18</v>
      </c>
      <c r="AD14" s="70">
        <v>1108.18</v>
      </c>
      <c r="AE14" s="52">
        <v>923.48749999999995</v>
      </c>
      <c r="AF14" s="52">
        <v>923.48749999999995</v>
      </c>
      <c r="AG14" s="52">
        <v>923.48749999999995</v>
      </c>
      <c r="AH14" s="52">
        <v>923.48749999999995</v>
      </c>
      <c r="AI14" s="52">
        <v>923.48749999999995</v>
      </c>
      <c r="AJ14" s="36">
        <v>738.79</v>
      </c>
      <c r="AK14" s="96">
        <f>Q14/T14</f>
        <v>1</v>
      </c>
    </row>
    <row r="15" spans="1:44" ht="20.100000000000001" customHeight="1" x14ac:dyDescent="0.25">
      <c r="A15" s="1" t="s">
        <v>3</v>
      </c>
      <c r="B15" s="1">
        <v>1462</v>
      </c>
      <c r="C15" s="1" t="s">
        <v>26</v>
      </c>
      <c r="D15" s="21" t="s">
        <v>6</v>
      </c>
      <c r="E15" s="27">
        <f t="shared" si="0"/>
        <v>11800</v>
      </c>
      <c r="F15" s="42">
        <f t="shared" si="0"/>
        <v>7100</v>
      </c>
      <c r="G15" s="133"/>
      <c r="H15" s="22"/>
      <c r="I15" s="29"/>
      <c r="K15" s="48">
        <f t="shared" si="1"/>
        <v>11800</v>
      </c>
      <c r="L15" s="48">
        <f t="shared" si="2"/>
        <v>7100</v>
      </c>
      <c r="M15" s="14"/>
      <c r="N15" s="6">
        <f t="shared" si="3"/>
        <v>11788.55</v>
      </c>
      <c r="O15" s="6">
        <f t="shared" si="4"/>
        <v>7073.13</v>
      </c>
      <c r="P15" s="14"/>
      <c r="Q15" s="156">
        <v>4715.42</v>
      </c>
      <c r="R15" s="148">
        <v>4715.42</v>
      </c>
      <c r="S15" s="148">
        <v>4715.42</v>
      </c>
      <c r="T15" s="148">
        <v>4715.42</v>
      </c>
      <c r="U15" s="137">
        <v>4286.74</v>
      </c>
      <c r="V15" s="137">
        <v>4286.74</v>
      </c>
      <c r="W15" s="128">
        <v>4286.74</v>
      </c>
      <c r="X15" s="128">
        <v>4286.74</v>
      </c>
      <c r="Y15" s="118">
        <v>3831.95</v>
      </c>
      <c r="Z15" s="95">
        <v>3065.56</v>
      </c>
      <c r="AA15" s="88">
        <v>3328.2125000000001</v>
      </c>
      <c r="AB15" s="82">
        <v>2662.57</v>
      </c>
      <c r="AC15" s="70">
        <v>2662.57</v>
      </c>
      <c r="AD15" s="70">
        <v>2662.57</v>
      </c>
      <c r="AE15" s="52">
        <v>2218.8000000000002</v>
      </c>
      <c r="AF15" s="52">
        <v>2218.8000000000002</v>
      </c>
      <c r="AG15" s="52">
        <v>2218.8000000000002</v>
      </c>
      <c r="AH15" s="52">
        <v>2218.8000000000002</v>
      </c>
      <c r="AI15" s="52">
        <v>2218.8000000000002</v>
      </c>
      <c r="AJ15" s="36">
        <v>1775.04</v>
      </c>
      <c r="AK15" s="96">
        <f>Q15/T15</f>
        <v>1</v>
      </c>
    </row>
    <row r="16" spans="1:44" ht="2.1" customHeight="1" x14ac:dyDescent="0.25">
      <c r="E16" s="31"/>
      <c r="F16" s="32"/>
      <c r="G16" s="25"/>
      <c r="K16" s="48">
        <f t="shared" si="1"/>
        <v>0</v>
      </c>
      <c r="L16" s="48">
        <f t="shared" si="2"/>
        <v>0</v>
      </c>
      <c r="M16" s="14"/>
      <c r="N16" s="6"/>
      <c r="O16" s="6"/>
      <c r="P16" s="14"/>
      <c r="Q16" s="156"/>
      <c r="R16" s="148"/>
      <c r="S16" s="148"/>
      <c r="T16" s="148"/>
      <c r="U16" s="137"/>
      <c r="V16" s="137"/>
      <c r="W16" s="128"/>
      <c r="X16" s="128"/>
      <c r="Y16" s="118"/>
      <c r="Z16" s="95"/>
      <c r="AA16" s="88"/>
      <c r="AB16" s="82"/>
      <c r="AC16" s="70"/>
      <c r="AD16" s="70"/>
      <c r="AE16" s="52"/>
      <c r="AF16" s="52"/>
      <c r="AG16" s="52"/>
      <c r="AH16" s="52"/>
      <c r="AI16" s="52"/>
      <c r="AJ16" s="36"/>
      <c r="AK16" s="96"/>
    </row>
    <row r="17" spans="1:38" ht="20.100000000000001" customHeight="1" x14ac:dyDescent="0.25">
      <c r="E17" s="31"/>
      <c r="F17" s="32"/>
      <c r="G17" s="43" t="s">
        <v>35</v>
      </c>
      <c r="H17" s="39"/>
      <c r="I17" s="40"/>
      <c r="J17" s="8"/>
      <c r="K17" s="48">
        <f t="shared" si="1"/>
        <v>0</v>
      </c>
      <c r="L17" s="48">
        <f t="shared" si="2"/>
        <v>0</v>
      </c>
      <c r="M17" s="1"/>
      <c r="N17" s="6"/>
      <c r="O17" s="6"/>
      <c r="P17" s="1"/>
      <c r="Q17" s="156"/>
      <c r="R17" s="148"/>
      <c r="S17" s="148"/>
      <c r="T17" s="148"/>
      <c r="U17" s="126"/>
      <c r="V17" s="126"/>
      <c r="W17" s="126"/>
      <c r="X17" s="126"/>
      <c r="Y17" s="104"/>
      <c r="Z17" s="102"/>
      <c r="AA17" s="103"/>
      <c r="AB17" s="82"/>
      <c r="AC17" s="70"/>
      <c r="AD17" s="70"/>
      <c r="AE17" s="52"/>
      <c r="AF17" s="52"/>
      <c r="AG17" s="52"/>
      <c r="AH17" s="52"/>
      <c r="AI17" s="52"/>
      <c r="AJ17" s="36"/>
      <c r="AK17" s="96"/>
    </row>
    <row r="18" spans="1:38" s="19" customFormat="1" ht="20.100000000000001" customHeight="1" x14ac:dyDescent="0.25">
      <c r="A18" s="17" t="s">
        <v>3</v>
      </c>
      <c r="B18" s="17">
        <v>1481</v>
      </c>
      <c r="C18" s="1" t="s">
        <v>27</v>
      </c>
      <c r="D18" s="2" t="s">
        <v>34</v>
      </c>
      <c r="E18" s="27">
        <f t="shared" ref="E18:F25" si="5">K18</f>
        <v>5400</v>
      </c>
      <c r="F18" s="28">
        <f t="shared" si="5"/>
        <v>3200</v>
      </c>
      <c r="G18" s="25"/>
      <c r="H18" s="1"/>
      <c r="I18" s="1"/>
      <c r="J18" s="20"/>
      <c r="K18" s="48">
        <f t="shared" si="1"/>
        <v>5400</v>
      </c>
      <c r="L18" s="48">
        <f t="shared" si="2"/>
        <v>3200</v>
      </c>
      <c r="M18" s="18"/>
      <c r="N18" s="6">
        <f t="shared" si="3"/>
        <v>5312.3125</v>
      </c>
      <c r="O18" s="6">
        <f t="shared" si="4"/>
        <v>3187.3875000000003</v>
      </c>
      <c r="P18" s="18"/>
      <c r="Q18" s="156">
        <v>2124.9250000000002</v>
      </c>
      <c r="R18" s="148">
        <v>2124.9250000000002</v>
      </c>
      <c r="S18" s="148">
        <v>2124.9250000000002</v>
      </c>
      <c r="T18" s="148">
        <v>2124.9250000000002</v>
      </c>
      <c r="U18" s="137">
        <v>1931.75</v>
      </c>
      <c r="V18" s="137">
        <v>1931.75</v>
      </c>
      <c r="W18" s="128">
        <v>1931.75</v>
      </c>
      <c r="X18" s="128">
        <v>1931.75</v>
      </c>
      <c r="Y18" s="118">
        <v>1724.7749999999999</v>
      </c>
      <c r="Z18" s="95">
        <v>1379.82</v>
      </c>
      <c r="AA18" s="88">
        <v>1499.8</v>
      </c>
      <c r="AB18" s="82">
        <v>1199.8399999999999</v>
      </c>
      <c r="AC18" s="70">
        <v>1199.8399999999999</v>
      </c>
      <c r="AD18" s="70">
        <v>1199.8399999999999</v>
      </c>
      <c r="AE18" s="52">
        <v>999.86249999999995</v>
      </c>
      <c r="AF18" s="52">
        <v>999.86249999999995</v>
      </c>
      <c r="AG18" s="52">
        <v>999.86249999999995</v>
      </c>
      <c r="AH18" s="52">
        <v>999.86249999999995</v>
      </c>
      <c r="AI18" s="52">
        <v>999.86249999999995</v>
      </c>
      <c r="AJ18" s="36">
        <v>799.89</v>
      </c>
      <c r="AK18" s="96">
        <f t="shared" ref="AK18:AK25" si="6">Q18/T18</f>
        <v>1</v>
      </c>
      <c r="AL18" s="33"/>
    </row>
    <row r="19" spans="1:38" s="19" customFormat="1" ht="20.100000000000001" customHeight="1" x14ac:dyDescent="0.25">
      <c r="A19" s="17" t="s">
        <v>3</v>
      </c>
      <c r="B19" s="17">
        <v>1481</v>
      </c>
      <c r="C19" s="1" t="s">
        <v>27</v>
      </c>
      <c r="D19" s="2" t="s">
        <v>13</v>
      </c>
      <c r="E19" s="27">
        <f t="shared" si="5"/>
        <v>5400</v>
      </c>
      <c r="F19" s="143">
        <f t="shared" si="5"/>
        <v>3200</v>
      </c>
      <c r="G19" s="34"/>
      <c r="H19" s="1"/>
      <c r="I19" s="23"/>
      <c r="J19" s="20"/>
      <c r="K19" s="48">
        <f t="shared" si="1"/>
        <v>5400</v>
      </c>
      <c r="L19" s="48">
        <f t="shared" si="2"/>
        <v>3200</v>
      </c>
      <c r="M19" s="18"/>
      <c r="N19" s="6">
        <f t="shared" si="3"/>
        <v>5312.3</v>
      </c>
      <c r="O19" s="6">
        <f t="shared" si="4"/>
        <v>3187.38</v>
      </c>
      <c r="P19" s="18"/>
      <c r="Q19" s="156">
        <v>2124.92</v>
      </c>
      <c r="R19" s="148">
        <v>2124.92</v>
      </c>
      <c r="S19" s="148">
        <v>2124.92</v>
      </c>
      <c r="T19" s="148">
        <v>2124.92</v>
      </c>
      <c r="U19" s="137">
        <v>1931.75</v>
      </c>
      <c r="V19" s="137">
        <v>1931.75</v>
      </c>
      <c r="W19" s="128">
        <v>1931.75</v>
      </c>
      <c r="X19" s="128">
        <v>1931.75</v>
      </c>
      <c r="Y19" s="118">
        <v>1724.7749999999999</v>
      </c>
      <c r="Z19" s="95">
        <v>1379.82</v>
      </c>
      <c r="AA19" s="88">
        <v>1499.8</v>
      </c>
      <c r="AB19" s="82">
        <v>1199.8399999999999</v>
      </c>
      <c r="AC19" s="70">
        <v>1199.8399999999999</v>
      </c>
      <c r="AD19" s="70">
        <v>1199.8399999999999</v>
      </c>
      <c r="AE19" s="52">
        <v>1008.2625</v>
      </c>
      <c r="AF19" s="52">
        <v>1008.2625</v>
      </c>
      <c r="AG19" s="52">
        <v>1008.2625</v>
      </c>
      <c r="AH19" s="52">
        <v>1008.2625</v>
      </c>
      <c r="AI19" s="52">
        <v>1008.2625</v>
      </c>
      <c r="AJ19" s="37">
        <v>806.61</v>
      </c>
      <c r="AK19" s="96">
        <f t="shared" si="6"/>
        <v>1</v>
      </c>
      <c r="AL19" s="33"/>
    </row>
    <row r="20" spans="1:38" ht="20.100000000000001" customHeight="1" x14ac:dyDescent="0.25">
      <c r="A20" s="1" t="s">
        <v>3</v>
      </c>
      <c r="B20" s="17">
        <v>1482</v>
      </c>
      <c r="C20" s="17" t="s">
        <v>28</v>
      </c>
      <c r="D20" s="2" t="s">
        <v>15</v>
      </c>
      <c r="E20" s="27">
        <f t="shared" si="5"/>
        <v>6200</v>
      </c>
      <c r="F20" s="42">
        <f t="shared" si="5"/>
        <v>3700</v>
      </c>
      <c r="G20" s="34"/>
      <c r="I20" s="23"/>
      <c r="J20" s="20"/>
      <c r="K20" s="48">
        <f t="shared" si="1"/>
        <v>6200</v>
      </c>
      <c r="L20" s="48">
        <f t="shared" si="2"/>
        <v>3700</v>
      </c>
      <c r="M20" s="14"/>
      <c r="N20" s="6">
        <f t="shared" si="3"/>
        <v>6150.2</v>
      </c>
      <c r="O20" s="6">
        <f t="shared" si="4"/>
        <v>3690.12</v>
      </c>
      <c r="P20" s="14"/>
      <c r="Q20" s="156">
        <v>2460.08</v>
      </c>
      <c r="R20" s="148">
        <v>2460.08</v>
      </c>
      <c r="S20" s="148">
        <v>2460.08</v>
      </c>
      <c r="T20" s="148">
        <v>2460.08</v>
      </c>
      <c r="U20" s="137">
        <v>2236.44</v>
      </c>
      <c r="V20" s="137">
        <v>2236.44</v>
      </c>
      <c r="W20" s="128">
        <v>2236.44</v>
      </c>
      <c r="X20" s="128">
        <v>2236.44</v>
      </c>
      <c r="Y20" s="118">
        <v>1997.9624999999999</v>
      </c>
      <c r="Z20" s="95">
        <v>1598.37</v>
      </c>
      <c r="AA20" s="88">
        <v>1750</v>
      </c>
      <c r="AB20" s="75">
        <v>1400</v>
      </c>
      <c r="AC20" s="70">
        <v>1389.89</v>
      </c>
      <c r="AD20" s="70">
        <v>1389.89</v>
      </c>
      <c r="AE20" s="52">
        <v>1296.4750000000001</v>
      </c>
      <c r="AF20" s="52">
        <v>1296.4750000000001</v>
      </c>
      <c r="AG20" s="52">
        <v>1296.4750000000001</v>
      </c>
      <c r="AH20" s="52">
        <v>1296.4750000000001</v>
      </c>
      <c r="AI20" s="52">
        <v>1296.4750000000001</v>
      </c>
      <c r="AJ20" s="36">
        <v>1037.18</v>
      </c>
      <c r="AK20" s="96">
        <f t="shared" si="6"/>
        <v>1</v>
      </c>
    </row>
    <row r="21" spans="1:38" ht="20.100000000000001" customHeight="1" x14ac:dyDescent="0.25">
      <c r="A21" s="1" t="s">
        <v>3</v>
      </c>
      <c r="B21" s="17">
        <v>1483</v>
      </c>
      <c r="C21" s="17" t="s">
        <v>29</v>
      </c>
      <c r="D21" s="2" t="s">
        <v>14</v>
      </c>
      <c r="E21" s="27">
        <f t="shared" si="5"/>
        <v>8100</v>
      </c>
      <c r="F21" s="42">
        <f t="shared" si="5"/>
        <v>4900</v>
      </c>
      <c r="G21" s="34"/>
      <c r="I21" s="23"/>
      <c r="J21" s="20"/>
      <c r="K21" s="48">
        <f t="shared" si="1"/>
        <v>8100</v>
      </c>
      <c r="L21" s="48">
        <f t="shared" si="2"/>
        <v>4900</v>
      </c>
      <c r="M21" s="14"/>
      <c r="N21" s="6">
        <f t="shared" si="3"/>
        <v>8005.25</v>
      </c>
      <c r="O21" s="6">
        <f t="shared" si="4"/>
        <v>4803.1499999999996</v>
      </c>
      <c r="P21" s="14"/>
      <c r="Q21" s="156">
        <v>3202.1</v>
      </c>
      <c r="R21" s="148">
        <v>3202.1</v>
      </c>
      <c r="S21" s="148">
        <v>3202.1</v>
      </c>
      <c r="T21" s="148">
        <v>3202.1</v>
      </c>
      <c r="U21" s="137">
        <v>2911</v>
      </c>
      <c r="V21" s="137">
        <v>2911</v>
      </c>
      <c r="W21" s="128">
        <v>2911</v>
      </c>
      <c r="X21" s="128">
        <v>2911</v>
      </c>
      <c r="Y21" s="118">
        <v>2597.6625000000004</v>
      </c>
      <c r="Z21" s="95">
        <v>2078.13</v>
      </c>
      <c r="AA21" s="88">
        <v>2261.25</v>
      </c>
      <c r="AB21" s="75">
        <v>1809</v>
      </c>
      <c r="AC21" s="70">
        <v>1808.07</v>
      </c>
      <c r="AD21" s="70">
        <v>1808.07</v>
      </c>
      <c r="AE21" s="52">
        <v>1506.7250000000001</v>
      </c>
      <c r="AF21" s="52">
        <v>1506.7250000000001</v>
      </c>
      <c r="AG21" s="52">
        <v>1506.7250000000001</v>
      </c>
      <c r="AH21" s="52">
        <v>1506.7250000000001</v>
      </c>
      <c r="AI21" s="52">
        <v>1506.7250000000001</v>
      </c>
      <c r="AJ21" s="36">
        <v>1205.3800000000001</v>
      </c>
      <c r="AK21" s="96">
        <f t="shared" si="6"/>
        <v>1</v>
      </c>
    </row>
    <row r="22" spans="1:38" ht="20.100000000000001" customHeight="1" x14ac:dyDescent="0.25">
      <c r="A22" s="1" t="s">
        <v>3</v>
      </c>
      <c r="B22" s="17">
        <v>1484</v>
      </c>
      <c r="C22" s="17" t="s">
        <v>30</v>
      </c>
      <c r="D22" s="2" t="s">
        <v>7</v>
      </c>
      <c r="E22" s="27">
        <f t="shared" si="5"/>
        <v>8700</v>
      </c>
      <c r="F22" s="42">
        <f t="shared" si="5"/>
        <v>5200</v>
      </c>
      <c r="G22" s="34"/>
      <c r="I22" s="23"/>
      <c r="J22" s="20"/>
      <c r="K22" s="48">
        <f t="shared" si="1"/>
        <v>8700</v>
      </c>
      <c r="L22" s="48">
        <f t="shared" si="2"/>
        <v>5200</v>
      </c>
      <c r="M22" s="14"/>
      <c r="N22" s="6">
        <f t="shared" si="3"/>
        <v>8644.9749999999985</v>
      </c>
      <c r="O22" s="6">
        <f t="shared" si="4"/>
        <v>5186.9849999999997</v>
      </c>
      <c r="P22" s="14"/>
      <c r="Q22" s="156">
        <v>3457.99</v>
      </c>
      <c r="R22" s="148">
        <v>3457.99</v>
      </c>
      <c r="S22" s="148">
        <v>3457.99</v>
      </c>
      <c r="T22" s="148">
        <v>3457.99</v>
      </c>
      <c r="U22" s="137">
        <v>3143.63</v>
      </c>
      <c r="V22" s="137">
        <v>3143.63</v>
      </c>
      <c r="W22" s="128">
        <v>3143.63</v>
      </c>
      <c r="X22" s="128">
        <v>3143.63</v>
      </c>
      <c r="Y22" s="118">
        <v>2806.8249999999998</v>
      </c>
      <c r="Z22" s="95">
        <v>2245.46</v>
      </c>
      <c r="AA22" s="88">
        <v>2450</v>
      </c>
      <c r="AB22" s="75">
        <v>1960</v>
      </c>
      <c r="AC22" s="70">
        <v>1952.57</v>
      </c>
      <c r="AD22" s="70">
        <v>1952.57</v>
      </c>
      <c r="AE22" s="52">
        <v>1627.1375</v>
      </c>
      <c r="AF22" s="52">
        <v>1627.1375</v>
      </c>
      <c r="AG22" s="52">
        <v>1627.1375</v>
      </c>
      <c r="AH22" s="52">
        <v>1627.1375</v>
      </c>
      <c r="AI22" s="52">
        <v>1627.1375</v>
      </c>
      <c r="AJ22" s="36">
        <v>1301.71</v>
      </c>
      <c r="AK22" s="96">
        <f t="shared" si="6"/>
        <v>1</v>
      </c>
    </row>
    <row r="23" spans="1:38" ht="20.100000000000001" customHeight="1" x14ac:dyDescent="0.25">
      <c r="A23" s="1" t="s">
        <v>3</v>
      </c>
      <c r="B23" s="17">
        <v>1485</v>
      </c>
      <c r="C23" s="17" t="s">
        <v>31</v>
      </c>
      <c r="D23" s="2" t="s">
        <v>8</v>
      </c>
      <c r="E23" s="27">
        <f t="shared" si="5"/>
        <v>9500</v>
      </c>
      <c r="F23" s="42">
        <f t="shared" si="5"/>
        <v>5700</v>
      </c>
      <c r="G23" s="34"/>
      <c r="I23" s="23"/>
      <c r="J23" s="20"/>
      <c r="K23" s="48">
        <f t="shared" si="1"/>
        <v>9500</v>
      </c>
      <c r="L23" s="48">
        <f t="shared" si="2"/>
        <v>5700</v>
      </c>
      <c r="M23" s="14"/>
      <c r="N23" s="6">
        <f t="shared" si="3"/>
        <v>9427.125</v>
      </c>
      <c r="O23" s="6">
        <f t="shared" si="4"/>
        <v>5656.2749999999996</v>
      </c>
      <c r="P23" s="14"/>
      <c r="Q23" s="156">
        <v>3770.85</v>
      </c>
      <c r="R23" s="148">
        <v>3770.85</v>
      </c>
      <c r="S23" s="148">
        <v>3770.85</v>
      </c>
      <c r="T23" s="148">
        <v>3770.85</v>
      </c>
      <c r="U23" s="137">
        <v>3428.04</v>
      </c>
      <c r="V23" s="137">
        <v>3428.04</v>
      </c>
      <c r="W23" s="128">
        <v>3428.04</v>
      </c>
      <c r="X23" s="128">
        <v>3428.04</v>
      </c>
      <c r="Y23" s="118">
        <v>3060.75</v>
      </c>
      <c r="Z23" s="95">
        <v>2448.6</v>
      </c>
      <c r="AA23" s="88">
        <v>2662.5</v>
      </c>
      <c r="AB23" s="75">
        <v>2130</v>
      </c>
      <c r="AC23" s="70">
        <v>2129.2199999999998</v>
      </c>
      <c r="AD23" s="70">
        <v>2129.2199999999998</v>
      </c>
      <c r="AE23" s="52">
        <v>1774.35</v>
      </c>
      <c r="AF23" s="52">
        <v>1774.35</v>
      </c>
      <c r="AG23" s="52">
        <v>1774.35</v>
      </c>
      <c r="AH23" s="52">
        <v>1774.35</v>
      </c>
      <c r="AI23" s="52">
        <v>1774.35</v>
      </c>
      <c r="AJ23" s="36">
        <v>1419.48</v>
      </c>
      <c r="AK23" s="96">
        <f t="shared" si="6"/>
        <v>1</v>
      </c>
    </row>
    <row r="24" spans="1:38" ht="20.100000000000001" customHeight="1" x14ac:dyDescent="0.25">
      <c r="A24" s="1" t="s">
        <v>3</v>
      </c>
      <c r="B24" s="17">
        <v>1486</v>
      </c>
      <c r="C24" s="17" t="s">
        <v>32</v>
      </c>
      <c r="D24" s="2" t="s">
        <v>9</v>
      </c>
      <c r="E24" s="27">
        <f t="shared" si="5"/>
        <v>12100</v>
      </c>
      <c r="F24" s="42">
        <f t="shared" si="5"/>
        <v>7300</v>
      </c>
      <c r="G24" s="34"/>
      <c r="I24" s="23"/>
      <c r="J24" s="20"/>
      <c r="K24" s="48">
        <f t="shared" si="1"/>
        <v>12100</v>
      </c>
      <c r="L24" s="48">
        <f t="shared" si="2"/>
        <v>7300</v>
      </c>
      <c r="M24" s="14"/>
      <c r="N24" s="6">
        <f t="shared" si="3"/>
        <v>12024.075000000001</v>
      </c>
      <c r="O24" s="6">
        <f t="shared" si="4"/>
        <v>7214.4449999999997</v>
      </c>
      <c r="P24" s="14"/>
      <c r="Q24" s="156">
        <v>4809.63</v>
      </c>
      <c r="R24" s="148">
        <v>4809.63</v>
      </c>
      <c r="S24" s="148">
        <v>4809.63</v>
      </c>
      <c r="T24" s="148">
        <v>4809.63</v>
      </c>
      <c r="U24" s="137">
        <v>4372.3900000000003</v>
      </c>
      <c r="V24" s="137">
        <v>4372.3900000000003</v>
      </c>
      <c r="W24" s="128">
        <v>4372.3900000000003</v>
      </c>
      <c r="X24" s="128">
        <v>4372.3900000000003</v>
      </c>
      <c r="Y24" s="118">
        <v>3903.9249999999997</v>
      </c>
      <c r="Z24" s="95">
        <v>3123.14</v>
      </c>
      <c r="AA24" s="88">
        <v>3394.7125000000001</v>
      </c>
      <c r="AB24" s="82">
        <v>2715.77</v>
      </c>
      <c r="AC24" s="70">
        <v>2715.77</v>
      </c>
      <c r="AD24" s="70">
        <v>2715.77</v>
      </c>
      <c r="AE24" s="52">
        <v>2263.125</v>
      </c>
      <c r="AF24" s="52">
        <v>2263.125</v>
      </c>
      <c r="AG24" s="52">
        <v>2263.125</v>
      </c>
      <c r="AH24" s="52">
        <v>2263.125</v>
      </c>
      <c r="AI24" s="52">
        <v>2263.125</v>
      </c>
      <c r="AJ24" s="36">
        <v>1810.5</v>
      </c>
      <c r="AK24" s="96">
        <f t="shared" si="6"/>
        <v>1</v>
      </c>
    </row>
    <row r="25" spans="1:38" ht="20.100000000000001" customHeight="1" x14ac:dyDescent="0.25">
      <c r="A25" s="1" t="s">
        <v>3</v>
      </c>
      <c r="B25" s="17">
        <v>1487</v>
      </c>
      <c r="C25" s="17" t="s">
        <v>33</v>
      </c>
      <c r="D25" s="2" t="s">
        <v>10</v>
      </c>
      <c r="E25" s="27">
        <f t="shared" si="5"/>
        <v>15800</v>
      </c>
      <c r="F25" s="42">
        <f t="shared" si="5"/>
        <v>9500</v>
      </c>
      <c r="G25" s="133"/>
      <c r="H25" s="22"/>
      <c r="I25" s="29"/>
      <c r="J25" s="20"/>
      <c r="K25" s="48">
        <f t="shared" si="1"/>
        <v>15800</v>
      </c>
      <c r="L25" s="48">
        <f t="shared" si="2"/>
        <v>9500</v>
      </c>
      <c r="M25" s="14"/>
      <c r="N25" s="6">
        <f t="shared" si="3"/>
        <v>15794.05</v>
      </c>
      <c r="O25" s="6">
        <f t="shared" si="4"/>
        <v>9476.43</v>
      </c>
      <c r="P25" s="14"/>
      <c r="Q25" s="156">
        <v>6317.62</v>
      </c>
      <c r="R25" s="148">
        <v>6317.62</v>
      </c>
      <c r="S25" s="148">
        <v>6317.62</v>
      </c>
      <c r="T25" s="148">
        <v>6317.62</v>
      </c>
      <c r="U25" s="137">
        <v>4578.5018999999993</v>
      </c>
      <c r="V25" s="137">
        <v>4578.5018999999993</v>
      </c>
      <c r="W25" s="128">
        <v>4578.5018999999993</v>
      </c>
      <c r="X25" s="128">
        <v>4578.5018999999993</v>
      </c>
      <c r="Y25" s="118">
        <v>4087.948124999999</v>
      </c>
      <c r="Z25" s="93">
        <v>3270.3584999999994</v>
      </c>
      <c r="AA25" s="88">
        <v>3554.7374999999993</v>
      </c>
      <c r="AB25" s="82">
        <v>2843.7899999999995</v>
      </c>
      <c r="AC25" s="70">
        <v>2843.7899999999995</v>
      </c>
      <c r="AD25" s="70">
        <v>2843.7899999999995</v>
      </c>
      <c r="AE25" s="52">
        <v>2369.8249999999998</v>
      </c>
      <c r="AF25" s="52">
        <v>2369.8249999999998</v>
      </c>
      <c r="AG25" s="52">
        <v>2369.8249999999998</v>
      </c>
      <c r="AH25" s="52">
        <v>2369.8249999999998</v>
      </c>
      <c r="AI25" s="52">
        <v>2369.8249999999998</v>
      </c>
      <c r="AJ25" s="15">
        <v>1895.86</v>
      </c>
      <c r="AK25" s="96">
        <f t="shared" si="6"/>
        <v>1</v>
      </c>
    </row>
    <row r="26" spans="1:38" ht="2.1" customHeight="1" x14ac:dyDescent="0.25">
      <c r="B26" s="17"/>
      <c r="D26" s="30"/>
      <c r="E26" s="31"/>
      <c r="F26" s="32"/>
      <c r="G26" s="25"/>
      <c r="K26" s="48">
        <f t="shared" si="1"/>
        <v>0</v>
      </c>
      <c r="L26" s="48">
        <f t="shared" si="2"/>
        <v>0</v>
      </c>
      <c r="M26" s="14"/>
      <c r="N26" s="6"/>
      <c r="O26" s="6"/>
      <c r="P26" s="14"/>
      <c r="Q26" s="156"/>
      <c r="R26" s="148"/>
      <c r="S26" s="148"/>
      <c r="T26" s="148"/>
      <c r="U26" s="137"/>
      <c r="V26" s="137"/>
      <c r="W26" s="128"/>
      <c r="X26" s="128"/>
      <c r="Y26" s="118"/>
      <c r="Z26" s="93"/>
      <c r="AA26" s="88"/>
      <c r="AB26" s="82"/>
      <c r="AC26" s="70"/>
      <c r="AD26" s="70"/>
      <c r="AE26" s="52"/>
      <c r="AF26" s="52"/>
      <c r="AG26" s="52"/>
      <c r="AH26" s="52"/>
      <c r="AI26" s="52"/>
      <c r="AJ26" s="16"/>
      <c r="AK26" s="96"/>
    </row>
    <row r="27" spans="1:38" ht="20.100000000000001" customHeight="1" x14ac:dyDescent="0.25">
      <c r="B27" s="17"/>
      <c r="D27" s="30"/>
      <c r="E27" s="31"/>
      <c r="F27" s="32"/>
      <c r="G27" s="43" t="s">
        <v>11</v>
      </c>
      <c r="H27" s="41"/>
      <c r="I27" s="40"/>
      <c r="J27" s="8"/>
      <c r="K27" s="48">
        <f t="shared" si="1"/>
        <v>0</v>
      </c>
      <c r="L27" s="48">
        <f t="shared" si="2"/>
        <v>0</v>
      </c>
      <c r="M27" s="1"/>
      <c r="N27" s="6"/>
      <c r="O27" s="6"/>
      <c r="P27" s="1"/>
      <c r="Q27" s="156"/>
      <c r="R27" s="148"/>
      <c r="S27" s="148"/>
      <c r="T27" s="148"/>
      <c r="U27" s="126"/>
      <c r="V27" s="126"/>
      <c r="W27" s="126"/>
      <c r="X27" s="126"/>
      <c r="Y27" s="104"/>
      <c r="Z27" s="104"/>
      <c r="AA27" s="103"/>
      <c r="AB27" s="82"/>
      <c r="AC27" s="70"/>
      <c r="AD27" s="70"/>
      <c r="AE27" s="52"/>
      <c r="AF27" s="52"/>
      <c r="AG27" s="52"/>
      <c r="AH27" s="52"/>
      <c r="AI27" s="52"/>
      <c r="AJ27" s="16"/>
      <c r="AK27" s="96"/>
    </row>
    <row r="28" spans="1:38" s="19" customFormat="1" ht="20.100000000000001" customHeight="1" x14ac:dyDescent="0.25">
      <c r="A28" s="17" t="s">
        <v>3</v>
      </c>
      <c r="B28" s="17">
        <v>1448</v>
      </c>
      <c r="C28" s="1" t="s">
        <v>19</v>
      </c>
      <c r="D28" s="2" t="s">
        <v>38</v>
      </c>
      <c r="E28" s="27">
        <f t="shared" ref="E28:F31" si="7">K28</f>
        <v>3100</v>
      </c>
      <c r="F28" s="28">
        <f t="shared" si="7"/>
        <v>1900</v>
      </c>
      <c r="G28" s="25"/>
      <c r="H28" s="13"/>
      <c r="I28" s="1"/>
      <c r="J28" s="20"/>
      <c r="K28" s="48">
        <f t="shared" si="1"/>
        <v>3100</v>
      </c>
      <c r="L28" s="48">
        <f t="shared" si="2"/>
        <v>1900</v>
      </c>
      <c r="M28" s="18"/>
      <c r="N28" s="6">
        <f t="shared" si="3"/>
        <v>3062.4749999999999</v>
      </c>
      <c r="O28" s="6">
        <f t="shared" si="4"/>
        <v>1837.4850000000001</v>
      </c>
      <c r="P28" s="18"/>
      <c r="Q28" s="156">
        <v>1224.99</v>
      </c>
      <c r="R28" s="148">
        <v>1224.99</v>
      </c>
      <c r="S28" s="148">
        <v>1224.99</v>
      </c>
      <c r="T28" s="148">
        <v>1224.99</v>
      </c>
      <c r="U28" s="137">
        <v>1113.6199999999999</v>
      </c>
      <c r="V28" s="137">
        <v>1113.6199999999999</v>
      </c>
      <c r="W28" s="128">
        <v>1113.6199999999999</v>
      </c>
      <c r="X28" s="128">
        <v>1113.6199999999999</v>
      </c>
      <c r="Y28" s="118">
        <v>994.30000000000007</v>
      </c>
      <c r="Z28" s="95">
        <v>795.44</v>
      </c>
      <c r="AA28" s="88">
        <v>864.61875000000009</v>
      </c>
      <c r="AB28" s="82">
        <v>691.69500000000005</v>
      </c>
      <c r="AC28" s="70">
        <v>691.69500000000005</v>
      </c>
      <c r="AD28" s="70">
        <v>691.69500000000005</v>
      </c>
      <c r="AE28" s="52">
        <v>576.41250000000002</v>
      </c>
      <c r="AF28" s="52">
        <v>576.41250000000002</v>
      </c>
      <c r="AG28" s="52">
        <v>576.41250000000002</v>
      </c>
      <c r="AH28" s="52">
        <v>576.41250000000002</v>
      </c>
      <c r="AI28" s="52">
        <v>576.41250000000002</v>
      </c>
      <c r="AJ28" s="36">
        <v>461.13</v>
      </c>
      <c r="AK28" s="96">
        <f>Q28/T28</f>
        <v>1</v>
      </c>
      <c r="AL28" s="33"/>
    </row>
    <row r="29" spans="1:38" ht="20.100000000000001" customHeight="1" x14ac:dyDescent="0.25">
      <c r="A29" s="1" t="s">
        <v>3</v>
      </c>
      <c r="B29" s="1">
        <v>1449</v>
      </c>
      <c r="C29" s="1" t="s">
        <v>20</v>
      </c>
      <c r="D29" s="2" t="s">
        <v>39</v>
      </c>
      <c r="E29" s="27">
        <f t="shared" si="7"/>
        <v>4500</v>
      </c>
      <c r="F29" s="143">
        <f t="shared" si="7"/>
        <v>2700</v>
      </c>
      <c r="G29" s="34"/>
      <c r="H29" s="13"/>
      <c r="I29" s="23"/>
      <c r="J29" s="20"/>
      <c r="K29" s="48">
        <f t="shared" si="1"/>
        <v>4500</v>
      </c>
      <c r="L29" s="48">
        <f t="shared" si="2"/>
        <v>2700</v>
      </c>
      <c r="M29" s="14"/>
      <c r="N29" s="6">
        <f t="shared" si="3"/>
        <v>4462.3999999999996</v>
      </c>
      <c r="O29" s="6">
        <f t="shared" si="4"/>
        <v>2677.44</v>
      </c>
      <c r="P29" s="14"/>
      <c r="Q29" s="156">
        <v>1784.96</v>
      </c>
      <c r="R29" s="148">
        <v>1784.96</v>
      </c>
      <c r="S29" s="148">
        <v>1784.96</v>
      </c>
      <c r="T29" s="148">
        <v>1784.96</v>
      </c>
      <c r="U29" s="137">
        <v>1622.69</v>
      </c>
      <c r="V29" s="137">
        <v>1622.69</v>
      </c>
      <c r="W29" s="128">
        <v>1622.69</v>
      </c>
      <c r="X29" s="128">
        <v>1622.69</v>
      </c>
      <c r="Y29" s="118">
        <v>1448.8374999999999</v>
      </c>
      <c r="Z29" s="95">
        <v>1159.07</v>
      </c>
      <c r="AA29" s="88">
        <v>1259.8499999999999</v>
      </c>
      <c r="AB29" s="82">
        <v>1007.8799999999999</v>
      </c>
      <c r="AC29" s="70">
        <v>1007.8799999999999</v>
      </c>
      <c r="AD29" s="70">
        <v>1007.8799999999999</v>
      </c>
      <c r="AE29" s="52">
        <v>839.9</v>
      </c>
      <c r="AF29" s="52">
        <v>839.9</v>
      </c>
      <c r="AG29" s="52">
        <v>839.9</v>
      </c>
      <c r="AH29" s="52">
        <v>839.9</v>
      </c>
      <c r="AI29" s="52">
        <v>839.9</v>
      </c>
      <c r="AJ29" s="36">
        <v>671.92</v>
      </c>
      <c r="AK29" s="96">
        <f>Q29/T29</f>
        <v>1</v>
      </c>
    </row>
    <row r="30" spans="1:38" ht="20.100000000000001" customHeight="1" x14ac:dyDescent="0.25">
      <c r="A30" s="1" t="s">
        <v>3</v>
      </c>
      <c r="B30" s="1">
        <v>1450</v>
      </c>
      <c r="C30" s="1" t="s">
        <v>21</v>
      </c>
      <c r="D30" s="2" t="s">
        <v>36</v>
      </c>
      <c r="E30" s="27">
        <f t="shared" si="7"/>
        <v>5000</v>
      </c>
      <c r="F30" s="42">
        <f t="shared" si="7"/>
        <v>3000</v>
      </c>
      <c r="G30" s="34"/>
      <c r="H30" s="13"/>
      <c r="I30" s="23"/>
      <c r="J30" s="20"/>
      <c r="K30" s="48">
        <f t="shared" si="1"/>
        <v>5000</v>
      </c>
      <c r="L30" s="48">
        <f t="shared" si="2"/>
        <v>3000</v>
      </c>
      <c r="M30" s="14"/>
      <c r="N30" s="6">
        <f t="shared" si="3"/>
        <v>4971.1000000000004</v>
      </c>
      <c r="O30" s="6">
        <f t="shared" si="4"/>
        <v>2982.66</v>
      </c>
      <c r="P30" s="14"/>
      <c r="Q30" s="156">
        <v>1988.44</v>
      </c>
      <c r="R30" s="148">
        <v>1988.44</v>
      </c>
      <c r="S30" s="148">
        <v>1988.44</v>
      </c>
      <c r="T30" s="148">
        <v>1988.44</v>
      </c>
      <c r="U30" s="137">
        <v>1807.67</v>
      </c>
      <c r="V30" s="137">
        <v>1807.67</v>
      </c>
      <c r="W30" s="128">
        <v>1807.67</v>
      </c>
      <c r="X30" s="128">
        <v>1807.67</v>
      </c>
      <c r="Y30" s="118">
        <v>1614</v>
      </c>
      <c r="Z30" s="95">
        <v>1291.2</v>
      </c>
      <c r="AA30" s="88">
        <v>1403.4937499999999</v>
      </c>
      <c r="AB30" s="82">
        <v>1122.7949999999998</v>
      </c>
      <c r="AC30" s="70">
        <v>1122.7949999999998</v>
      </c>
      <c r="AD30" s="70">
        <v>1122.7949999999998</v>
      </c>
      <c r="AE30" s="52">
        <v>935.66249999999991</v>
      </c>
      <c r="AF30" s="52">
        <v>935.66249999999991</v>
      </c>
      <c r="AG30" s="52">
        <v>935.66249999999991</v>
      </c>
      <c r="AH30" s="52">
        <v>935.66249999999991</v>
      </c>
      <c r="AI30" s="52">
        <v>935.66249999999991</v>
      </c>
      <c r="AJ30" s="36">
        <v>748.53</v>
      </c>
      <c r="AK30" s="96">
        <f>Q30/T30</f>
        <v>1</v>
      </c>
    </row>
    <row r="31" spans="1:38" ht="20.100000000000001" customHeight="1" x14ac:dyDescent="0.25">
      <c r="A31" s="1" t="s">
        <v>3</v>
      </c>
      <c r="B31" s="1">
        <v>1451</v>
      </c>
      <c r="C31" s="1" t="s">
        <v>22</v>
      </c>
      <c r="D31" s="2" t="s">
        <v>37</v>
      </c>
      <c r="E31" s="27">
        <f t="shared" si="7"/>
        <v>5800</v>
      </c>
      <c r="F31" s="42">
        <f t="shared" si="7"/>
        <v>3500</v>
      </c>
      <c r="G31" s="133"/>
      <c r="H31" s="134"/>
      <c r="I31" s="29"/>
      <c r="J31" s="20"/>
      <c r="K31" s="48">
        <f t="shared" si="1"/>
        <v>5800</v>
      </c>
      <c r="L31" s="48">
        <f t="shared" si="2"/>
        <v>3500</v>
      </c>
      <c r="M31" s="14"/>
      <c r="N31" s="6">
        <f t="shared" si="3"/>
        <v>5703.35</v>
      </c>
      <c r="O31" s="6">
        <f t="shared" si="4"/>
        <v>3422.01</v>
      </c>
      <c r="P31" s="14"/>
      <c r="Q31" s="156">
        <v>2281.34</v>
      </c>
      <c r="R31" s="148">
        <v>2281.34</v>
      </c>
      <c r="S31" s="148">
        <v>2281.34</v>
      </c>
      <c r="T31" s="148">
        <v>2281.34</v>
      </c>
      <c r="U31" s="137">
        <v>2073.94</v>
      </c>
      <c r="V31" s="137">
        <v>2073.94</v>
      </c>
      <c r="W31" s="128">
        <v>2073.94</v>
      </c>
      <c r="X31" s="128">
        <v>2073.94</v>
      </c>
      <c r="Y31" s="118">
        <v>1851.7250000000001</v>
      </c>
      <c r="Z31" s="95">
        <v>1481.38</v>
      </c>
      <c r="AA31" s="88">
        <v>1610.1750000000002</v>
      </c>
      <c r="AB31" s="82">
        <v>1288.1400000000001</v>
      </c>
      <c r="AC31" s="70">
        <v>1288.1400000000001</v>
      </c>
      <c r="AD31" s="70">
        <v>1288.1400000000001</v>
      </c>
      <c r="AE31" s="52">
        <v>1073.45</v>
      </c>
      <c r="AF31" s="52">
        <v>1073.45</v>
      </c>
      <c r="AG31" s="52">
        <v>1073.45</v>
      </c>
      <c r="AH31" s="52">
        <v>1073.45</v>
      </c>
      <c r="AI31" s="52">
        <v>1073.45</v>
      </c>
      <c r="AJ31" s="36">
        <v>858.76</v>
      </c>
      <c r="AK31" s="96">
        <f>Q31/T31</f>
        <v>1</v>
      </c>
    </row>
    <row r="32" spans="1:38" ht="2.1" customHeight="1" x14ac:dyDescent="0.25">
      <c r="D32" s="30"/>
      <c r="E32" s="31"/>
      <c r="F32" s="32"/>
      <c r="G32" s="25"/>
      <c r="H32" s="13"/>
      <c r="K32" s="48">
        <f t="shared" si="1"/>
        <v>0</v>
      </c>
      <c r="L32" s="48">
        <f t="shared" si="2"/>
        <v>0</v>
      </c>
      <c r="M32" s="14"/>
      <c r="N32" s="6"/>
      <c r="O32" s="6"/>
      <c r="P32" s="14"/>
      <c r="Q32" s="156"/>
      <c r="R32" s="148"/>
      <c r="S32" s="148"/>
      <c r="T32" s="148"/>
      <c r="U32" s="137"/>
      <c r="V32" s="137"/>
      <c r="W32" s="128"/>
      <c r="X32" s="128"/>
      <c r="Y32" s="118"/>
      <c r="Z32" s="95"/>
      <c r="AA32" s="88"/>
      <c r="AB32" s="82"/>
      <c r="AC32" s="70"/>
      <c r="AD32" s="70"/>
      <c r="AE32" s="52"/>
      <c r="AF32" s="52"/>
      <c r="AG32" s="52"/>
      <c r="AH32" s="52"/>
      <c r="AI32" s="52"/>
      <c r="AJ32" s="36"/>
      <c r="AK32" s="96"/>
    </row>
    <row r="33" spans="1:37" ht="20.100000000000001" customHeight="1" x14ac:dyDescent="0.25">
      <c r="D33" s="30"/>
      <c r="E33" s="31"/>
      <c r="F33" s="32"/>
      <c r="G33" s="43" t="s">
        <v>45</v>
      </c>
      <c r="H33" s="39"/>
      <c r="I33" s="40"/>
      <c r="J33" s="8"/>
      <c r="K33" s="48">
        <f t="shared" si="1"/>
        <v>0</v>
      </c>
      <c r="L33" s="48">
        <f t="shared" si="2"/>
        <v>0</v>
      </c>
      <c r="M33" s="1"/>
      <c r="N33" s="6"/>
      <c r="O33" s="6"/>
      <c r="P33" s="1"/>
      <c r="Q33" s="156"/>
      <c r="R33" s="148"/>
      <c r="S33" s="148"/>
      <c r="T33" s="148"/>
      <c r="U33" s="126"/>
      <c r="V33" s="126"/>
      <c r="W33" s="126"/>
      <c r="X33" s="126"/>
      <c r="Y33" s="104"/>
      <c r="Z33" s="102"/>
      <c r="AA33" s="103"/>
      <c r="AB33" s="82"/>
      <c r="AC33" s="70"/>
      <c r="AD33" s="70"/>
      <c r="AE33" s="52"/>
      <c r="AF33" s="52"/>
      <c r="AG33" s="52"/>
      <c r="AH33" s="52"/>
      <c r="AI33" s="52"/>
      <c r="AJ33" s="36"/>
      <c r="AK33" s="96"/>
    </row>
    <row r="34" spans="1:37" ht="20.100000000000001" customHeight="1" x14ac:dyDescent="0.25">
      <c r="A34" s="1" t="s">
        <v>16</v>
      </c>
      <c r="C34" s="1" t="s">
        <v>17</v>
      </c>
      <c r="D34" s="2" t="s">
        <v>52</v>
      </c>
      <c r="E34" s="27">
        <f t="shared" ref="E34:F39" si="8">K34</f>
        <v>6000</v>
      </c>
      <c r="F34" s="28">
        <f t="shared" si="8"/>
        <v>3600</v>
      </c>
      <c r="G34" s="25"/>
      <c r="K34" s="48">
        <f t="shared" si="1"/>
        <v>6000</v>
      </c>
      <c r="L34" s="48">
        <f t="shared" si="2"/>
        <v>3600</v>
      </c>
      <c r="M34" s="14"/>
      <c r="N34" s="6">
        <f t="shared" si="3"/>
        <v>5925.2250000000004</v>
      </c>
      <c r="O34" s="6">
        <f t="shared" si="4"/>
        <v>3555.1350000000002</v>
      </c>
      <c r="P34" s="14"/>
      <c r="Q34" s="156">
        <v>2370.09</v>
      </c>
      <c r="R34" s="148">
        <v>2370.09</v>
      </c>
      <c r="S34" s="148">
        <v>2370.09</v>
      </c>
      <c r="T34" s="148">
        <v>2370.09</v>
      </c>
      <c r="U34" s="137">
        <v>2154.63</v>
      </c>
      <c r="V34" s="137">
        <v>2154.63</v>
      </c>
      <c r="W34" s="128">
        <v>2154.63</v>
      </c>
      <c r="X34" s="128">
        <v>2154.63</v>
      </c>
      <c r="Y34" s="118">
        <v>1923.7750000000001</v>
      </c>
      <c r="Z34" s="95">
        <v>1539.02</v>
      </c>
      <c r="AA34" s="88">
        <v>2002.5</v>
      </c>
      <c r="AB34" s="82">
        <v>1602</v>
      </c>
      <c r="AC34" s="70">
        <v>1602</v>
      </c>
      <c r="AD34" s="70"/>
      <c r="AE34" s="52">
        <v>1335</v>
      </c>
      <c r="AF34" s="52">
        <v>1335</v>
      </c>
      <c r="AG34" s="52">
        <v>1335</v>
      </c>
      <c r="AH34" s="52">
        <v>1335</v>
      </c>
      <c r="AI34" s="52">
        <v>1335</v>
      </c>
      <c r="AJ34" s="35">
        <v>1068</v>
      </c>
      <c r="AK34" s="96">
        <f t="shared" ref="AK34:AK39" si="9">Q34/T34</f>
        <v>1</v>
      </c>
    </row>
    <row r="35" spans="1:37" ht="20.100000000000001" customHeight="1" x14ac:dyDescent="0.25">
      <c r="C35" s="1" t="s">
        <v>18</v>
      </c>
      <c r="D35" s="2" t="s">
        <v>53</v>
      </c>
      <c r="E35" s="27">
        <f t="shared" si="8"/>
        <v>6700</v>
      </c>
      <c r="F35" s="143">
        <f t="shared" si="8"/>
        <v>4000</v>
      </c>
      <c r="G35" s="34"/>
      <c r="I35" s="23"/>
      <c r="K35" s="48">
        <f t="shared" si="1"/>
        <v>6700</v>
      </c>
      <c r="L35" s="48">
        <f t="shared" si="2"/>
        <v>4000</v>
      </c>
      <c r="M35" s="14"/>
      <c r="N35" s="6">
        <f t="shared" si="3"/>
        <v>6659.5749999999998</v>
      </c>
      <c r="O35" s="6">
        <f t="shared" si="4"/>
        <v>3995.7449999999999</v>
      </c>
      <c r="P35" s="14"/>
      <c r="Q35" s="156">
        <v>2663.83</v>
      </c>
      <c r="R35" s="148">
        <v>2663.83</v>
      </c>
      <c r="S35" s="148">
        <v>2663.83</v>
      </c>
      <c r="T35" s="148">
        <v>2663.83</v>
      </c>
      <c r="U35" s="137">
        <v>2421.66</v>
      </c>
      <c r="V35" s="137">
        <v>2421.66</v>
      </c>
      <c r="W35" s="128">
        <v>2421.66</v>
      </c>
      <c r="X35" s="128">
        <v>2421.66</v>
      </c>
      <c r="Y35" s="118">
        <v>2162.1999999999998</v>
      </c>
      <c r="Z35" s="95">
        <v>1729.76</v>
      </c>
      <c r="AA35" s="88">
        <v>2587.5</v>
      </c>
      <c r="AB35" s="82">
        <v>2070</v>
      </c>
      <c r="AC35" s="70">
        <v>2070</v>
      </c>
      <c r="AD35" s="70"/>
      <c r="AE35" s="52">
        <v>1725</v>
      </c>
      <c r="AF35" s="52">
        <v>1725</v>
      </c>
      <c r="AG35" s="52">
        <v>1725</v>
      </c>
      <c r="AH35" s="52">
        <v>1725</v>
      </c>
      <c r="AI35" s="52">
        <v>1725</v>
      </c>
      <c r="AJ35" s="35">
        <v>1380</v>
      </c>
      <c r="AK35" s="96">
        <f t="shared" si="9"/>
        <v>1</v>
      </c>
    </row>
    <row r="36" spans="1:37" ht="20.100000000000001" customHeight="1" x14ac:dyDescent="0.25">
      <c r="C36" s="1" t="s">
        <v>18</v>
      </c>
      <c r="D36" s="2" t="s">
        <v>54</v>
      </c>
      <c r="E36" s="27">
        <f t="shared" si="8"/>
        <v>9700</v>
      </c>
      <c r="F36" s="42">
        <f t="shared" si="8"/>
        <v>5800</v>
      </c>
      <c r="G36" s="34"/>
      <c r="I36" s="23"/>
      <c r="K36" s="48">
        <f t="shared" si="1"/>
        <v>9700</v>
      </c>
      <c r="L36" s="48">
        <f t="shared" si="2"/>
        <v>5800</v>
      </c>
      <c r="M36" s="14"/>
      <c r="N36" s="6">
        <f t="shared" si="3"/>
        <v>9612.5499999999993</v>
      </c>
      <c r="O36" s="6">
        <f t="shared" si="4"/>
        <v>5767.53</v>
      </c>
      <c r="P36" s="14"/>
      <c r="Q36" s="156">
        <v>3845.02</v>
      </c>
      <c r="R36" s="148">
        <v>3845.02</v>
      </c>
      <c r="S36" s="148">
        <v>3845.02</v>
      </c>
      <c r="T36" s="148">
        <v>3845.02</v>
      </c>
      <c r="U36" s="137">
        <v>3495.48</v>
      </c>
      <c r="V36" s="137">
        <v>3495.48</v>
      </c>
      <c r="W36" s="128">
        <v>3495.48</v>
      </c>
      <c r="X36" s="128">
        <v>3495.48</v>
      </c>
      <c r="Y36" s="118">
        <v>3120.9750000000004</v>
      </c>
      <c r="Z36" s="95">
        <v>2496.7800000000002</v>
      </c>
      <c r="AA36" s="88">
        <v>2587.5</v>
      </c>
      <c r="AB36" s="82">
        <v>2070</v>
      </c>
      <c r="AC36" s="70">
        <v>2070</v>
      </c>
      <c r="AD36" s="70"/>
      <c r="AE36" s="52">
        <v>1725</v>
      </c>
      <c r="AF36" s="52">
        <v>1725</v>
      </c>
      <c r="AG36" s="52">
        <v>1725</v>
      </c>
      <c r="AH36" s="52">
        <v>1725</v>
      </c>
      <c r="AI36" s="52">
        <v>1725</v>
      </c>
      <c r="AJ36" s="35">
        <v>1380</v>
      </c>
      <c r="AK36" s="96">
        <f t="shared" si="9"/>
        <v>1</v>
      </c>
    </row>
    <row r="37" spans="1:37" ht="20.100000000000001" customHeight="1" x14ac:dyDescent="0.25">
      <c r="C37" s="1" t="s">
        <v>18</v>
      </c>
      <c r="D37" s="2" t="s">
        <v>55</v>
      </c>
      <c r="E37" s="27">
        <f t="shared" si="8"/>
        <v>10400</v>
      </c>
      <c r="F37" s="42">
        <f t="shared" si="8"/>
        <v>6300</v>
      </c>
      <c r="G37" s="34"/>
      <c r="I37" s="23"/>
      <c r="K37" s="48">
        <f t="shared" si="1"/>
        <v>10400</v>
      </c>
      <c r="L37" s="48">
        <f t="shared" si="2"/>
        <v>6300</v>
      </c>
      <c r="M37" s="14"/>
      <c r="N37" s="6">
        <f t="shared" si="3"/>
        <v>10388.5</v>
      </c>
      <c r="O37" s="6">
        <f t="shared" si="4"/>
        <v>6233.0999999999995</v>
      </c>
      <c r="P37" s="14"/>
      <c r="Q37" s="156">
        <v>4155.3999999999996</v>
      </c>
      <c r="R37" s="148">
        <v>4155.3999999999996</v>
      </c>
      <c r="S37" s="148">
        <v>4155.3999999999996</v>
      </c>
      <c r="T37" s="148">
        <v>4155.3999999999996</v>
      </c>
      <c r="U37" s="137">
        <v>3777.64</v>
      </c>
      <c r="V37" s="137">
        <v>3777.64</v>
      </c>
      <c r="W37" s="128">
        <v>3777.64</v>
      </c>
      <c r="X37" s="128">
        <v>3777.64</v>
      </c>
      <c r="Y37" s="118">
        <v>3502.2624999999998</v>
      </c>
      <c r="Z37" s="95">
        <v>2801.81</v>
      </c>
      <c r="AA37" s="88">
        <v>2587.5</v>
      </c>
      <c r="AB37" s="82">
        <v>2070</v>
      </c>
      <c r="AC37" s="70">
        <v>2070</v>
      </c>
      <c r="AD37" s="70"/>
      <c r="AE37" s="52">
        <v>1725</v>
      </c>
      <c r="AF37" s="52">
        <v>1725</v>
      </c>
      <c r="AG37" s="52">
        <v>1725</v>
      </c>
      <c r="AH37" s="52">
        <v>1725</v>
      </c>
      <c r="AI37" s="52">
        <v>1725</v>
      </c>
      <c r="AJ37" s="35">
        <v>1380</v>
      </c>
      <c r="AK37" s="96">
        <f t="shared" si="9"/>
        <v>1</v>
      </c>
    </row>
    <row r="38" spans="1:37" ht="20.100000000000001" customHeight="1" x14ac:dyDescent="0.25">
      <c r="C38" s="1" t="s">
        <v>18</v>
      </c>
      <c r="D38" s="2" t="s">
        <v>40</v>
      </c>
      <c r="E38" s="27">
        <f t="shared" si="8"/>
        <v>26900</v>
      </c>
      <c r="F38" s="42">
        <f t="shared" si="8"/>
        <v>16200</v>
      </c>
      <c r="G38" s="34"/>
      <c r="I38" s="23"/>
      <c r="K38" s="48">
        <f t="shared" si="1"/>
        <v>26900</v>
      </c>
      <c r="L38" s="48">
        <f t="shared" si="2"/>
        <v>16200</v>
      </c>
      <c r="M38" s="14"/>
      <c r="N38" s="6">
        <f t="shared" si="3"/>
        <v>26848.717500000002</v>
      </c>
      <c r="O38" s="6">
        <f t="shared" si="4"/>
        <v>16109.230500000001</v>
      </c>
      <c r="P38" s="14"/>
      <c r="Q38" s="157">
        <v>10739.487000000001</v>
      </c>
      <c r="R38" s="149">
        <v>10739.487000000001</v>
      </c>
      <c r="S38" s="149">
        <v>10739.487000000001</v>
      </c>
      <c r="T38" s="149">
        <v>10739.487000000001</v>
      </c>
      <c r="U38" s="137">
        <v>9763.17</v>
      </c>
      <c r="V38" s="137">
        <v>9763.17</v>
      </c>
      <c r="W38" s="128">
        <v>9763.17</v>
      </c>
      <c r="X38" s="128">
        <v>9763.17</v>
      </c>
      <c r="Y38" s="118">
        <v>8717.1124999999993</v>
      </c>
      <c r="Z38" s="95">
        <v>6973.69</v>
      </c>
      <c r="AA38" s="88">
        <v>2587.5</v>
      </c>
      <c r="AB38" s="82">
        <v>2070</v>
      </c>
      <c r="AC38" s="70">
        <v>2070</v>
      </c>
      <c r="AD38" s="70"/>
      <c r="AE38" s="52">
        <v>1725</v>
      </c>
      <c r="AF38" s="52">
        <v>1725</v>
      </c>
      <c r="AG38" s="52">
        <v>1725</v>
      </c>
      <c r="AH38" s="52">
        <v>1725</v>
      </c>
      <c r="AI38" s="52">
        <v>1725</v>
      </c>
      <c r="AJ38" s="35">
        <v>1380</v>
      </c>
      <c r="AK38" s="96">
        <f t="shared" si="9"/>
        <v>1</v>
      </c>
    </row>
    <row r="39" spans="1:37" ht="20.100000000000001" customHeight="1" x14ac:dyDescent="0.25">
      <c r="C39" s="1" t="s">
        <v>18</v>
      </c>
      <c r="D39" s="2" t="s">
        <v>41</v>
      </c>
      <c r="E39" s="27">
        <f t="shared" si="8"/>
        <v>26900</v>
      </c>
      <c r="F39" s="42">
        <f t="shared" si="8"/>
        <v>16200</v>
      </c>
      <c r="G39" s="133"/>
      <c r="H39" s="22"/>
      <c r="I39" s="29"/>
      <c r="K39" s="48">
        <f t="shared" si="1"/>
        <v>26900</v>
      </c>
      <c r="L39" s="48">
        <f t="shared" si="2"/>
        <v>16200</v>
      </c>
      <c r="M39" s="14"/>
      <c r="N39" s="6">
        <f t="shared" si="3"/>
        <v>26848.717500000002</v>
      </c>
      <c r="O39" s="6">
        <f t="shared" si="4"/>
        <v>16109.230500000001</v>
      </c>
      <c r="P39" s="14"/>
      <c r="Q39" s="157">
        <v>10739.487000000001</v>
      </c>
      <c r="R39" s="149">
        <v>10739.487000000001</v>
      </c>
      <c r="S39" s="149">
        <v>10739.487000000001</v>
      </c>
      <c r="T39" s="149">
        <v>10739.487000000001</v>
      </c>
      <c r="U39" s="137">
        <v>9763.17</v>
      </c>
      <c r="V39" s="137">
        <v>9763.17</v>
      </c>
      <c r="W39" s="128">
        <v>9763.17</v>
      </c>
      <c r="X39" s="128">
        <v>9763.17</v>
      </c>
      <c r="Y39" s="118">
        <v>8717.1124999999993</v>
      </c>
      <c r="Z39" s="95">
        <v>6973.69</v>
      </c>
      <c r="AA39" s="88">
        <v>2587.5</v>
      </c>
      <c r="AB39" s="82">
        <v>2070</v>
      </c>
      <c r="AC39" s="70">
        <v>2070</v>
      </c>
      <c r="AD39" s="70"/>
      <c r="AE39" s="52">
        <v>1725</v>
      </c>
      <c r="AF39" s="52">
        <v>1725</v>
      </c>
      <c r="AG39" s="52">
        <v>1725</v>
      </c>
      <c r="AH39" s="52">
        <v>1725</v>
      </c>
      <c r="AI39" s="52">
        <v>1725</v>
      </c>
      <c r="AJ39" s="35">
        <v>1380</v>
      </c>
      <c r="AK39" s="96">
        <f t="shared" si="9"/>
        <v>1</v>
      </c>
    </row>
    <row r="40" spans="1:37" ht="2.1" customHeight="1" x14ac:dyDescent="0.25">
      <c r="D40" s="30"/>
      <c r="E40" s="31"/>
      <c r="F40" s="32"/>
      <c r="J40" s="8"/>
      <c r="K40" s="48">
        <f t="shared" si="1"/>
        <v>0</v>
      </c>
      <c r="L40" s="48">
        <f t="shared" si="2"/>
        <v>0</v>
      </c>
      <c r="M40" s="1"/>
      <c r="N40" s="6"/>
      <c r="O40" s="6"/>
      <c r="P40" s="1"/>
      <c r="Q40" s="156"/>
      <c r="R40" s="148"/>
      <c r="S40" s="148"/>
      <c r="T40" s="148"/>
      <c r="U40" s="126"/>
      <c r="V40" s="126"/>
      <c r="W40" s="125"/>
      <c r="X40" s="125"/>
      <c r="Y40" s="105"/>
      <c r="Z40" s="105"/>
      <c r="AA40" s="103"/>
      <c r="AB40" s="82"/>
      <c r="AC40" s="52"/>
      <c r="AD40" s="52"/>
      <c r="AE40" s="52"/>
      <c r="AF40" s="52"/>
      <c r="AG40" s="52"/>
      <c r="AH40" s="52"/>
      <c r="AI40" s="52"/>
      <c r="AJ40" s="44"/>
      <c r="AK40" s="96"/>
    </row>
    <row r="41" spans="1:37" ht="20.100000000000001" customHeight="1" x14ac:dyDescent="0.25">
      <c r="D41" s="30"/>
      <c r="E41" s="31"/>
      <c r="F41" s="32"/>
      <c r="G41" s="43" t="s">
        <v>58</v>
      </c>
      <c r="H41" s="39"/>
      <c r="I41" s="40"/>
      <c r="J41" s="8"/>
      <c r="K41" s="48">
        <f t="shared" si="1"/>
        <v>0</v>
      </c>
      <c r="L41" s="48">
        <f t="shared" si="2"/>
        <v>0</v>
      </c>
      <c r="M41" s="1"/>
      <c r="N41" s="6"/>
      <c r="O41" s="6"/>
      <c r="P41" s="1"/>
      <c r="Q41" s="156"/>
      <c r="R41" s="148"/>
      <c r="S41" s="148"/>
      <c r="T41" s="148"/>
      <c r="U41" s="126"/>
      <c r="V41" s="126"/>
      <c r="W41" s="126"/>
      <c r="X41" s="126"/>
      <c r="Y41" s="104"/>
      <c r="Z41" s="102"/>
      <c r="AA41" s="103"/>
      <c r="AB41" s="82"/>
      <c r="AC41" s="70"/>
      <c r="AD41" s="70"/>
      <c r="AE41" s="52"/>
      <c r="AF41" s="52"/>
      <c r="AG41" s="52"/>
      <c r="AH41" s="52"/>
      <c r="AI41" s="52"/>
      <c r="AJ41" s="36"/>
      <c r="AK41" s="96"/>
    </row>
    <row r="42" spans="1:37" ht="20.100000000000001" customHeight="1" x14ac:dyDescent="0.25">
      <c r="D42" s="2" t="s">
        <v>62</v>
      </c>
      <c r="E42" s="27">
        <f t="shared" ref="E42:F48" si="10">K42</f>
        <v>23800</v>
      </c>
      <c r="F42" s="28">
        <f t="shared" si="10"/>
        <v>14300</v>
      </c>
      <c r="G42" s="54"/>
      <c r="H42" s="17"/>
      <c r="I42" s="53"/>
      <c r="K42" s="48">
        <f t="shared" si="1"/>
        <v>23800</v>
      </c>
      <c r="L42" s="48">
        <f t="shared" si="2"/>
        <v>14300</v>
      </c>
      <c r="M42" s="14"/>
      <c r="N42" s="6">
        <f t="shared" ref="N42:N48" si="11">Q42*$N$7</f>
        <v>23750</v>
      </c>
      <c r="O42" s="6">
        <f t="shared" ref="O42:O48" si="12">Q42*$O$7</f>
        <v>14250</v>
      </c>
      <c r="P42" s="14"/>
      <c r="Q42" s="157">
        <v>9500</v>
      </c>
      <c r="R42" s="149">
        <v>9500</v>
      </c>
      <c r="S42" s="149">
        <v>9500</v>
      </c>
      <c r="T42" s="149">
        <v>9500</v>
      </c>
      <c r="U42" s="132">
        <v>9500</v>
      </c>
      <c r="V42" s="132">
        <v>9500</v>
      </c>
      <c r="W42" s="127">
        <v>45351</v>
      </c>
      <c r="X42" s="128"/>
      <c r="Y42" s="118"/>
      <c r="Z42" s="95"/>
      <c r="AA42" s="88"/>
      <c r="AB42" s="82"/>
      <c r="AC42" s="70"/>
      <c r="AD42" s="70"/>
      <c r="AE42" s="52">
        <v>1335</v>
      </c>
      <c r="AF42" s="52">
        <v>1335</v>
      </c>
      <c r="AG42" s="52">
        <v>1335</v>
      </c>
      <c r="AH42" s="52">
        <v>1335</v>
      </c>
      <c r="AI42" s="52">
        <v>1335</v>
      </c>
      <c r="AJ42" s="35">
        <v>1068</v>
      </c>
      <c r="AK42" s="96">
        <f t="shared" ref="AK42:AK48" si="13">Q42/T42</f>
        <v>1</v>
      </c>
    </row>
    <row r="43" spans="1:37" ht="20.100000000000001" customHeight="1" x14ac:dyDescent="0.25">
      <c r="D43" s="2" t="s">
        <v>63</v>
      </c>
      <c r="E43" s="27">
        <f t="shared" si="10"/>
        <v>40000</v>
      </c>
      <c r="F43" s="143">
        <f t="shared" si="10"/>
        <v>24000</v>
      </c>
      <c r="G43" s="34"/>
      <c r="I43" s="23"/>
      <c r="K43" s="48">
        <f t="shared" si="1"/>
        <v>40000</v>
      </c>
      <c r="L43" s="48">
        <f t="shared" si="2"/>
        <v>24000</v>
      </c>
      <c r="M43" s="14"/>
      <c r="N43" s="6">
        <f t="shared" si="11"/>
        <v>40000</v>
      </c>
      <c r="O43" s="6">
        <f t="shared" si="12"/>
        <v>24000</v>
      </c>
      <c r="P43" s="14"/>
      <c r="Q43" s="157">
        <v>16000</v>
      </c>
      <c r="R43" s="149">
        <v>16000</v>
      </c>
      <c r="S43" s="149">
        <v>16000</v>
      </c>
      <c r="T43" s="149">
        <v>16000</v>
      </c>
      <c r="U43" s="132">
        <v>16000</v>
      </c>
      <c r="V43" s="132">
        <v>16000</v>
      </c>
      <c r="W43" s="127">
        <v>45351</v>
      </c>
      <c r="X43" s="128"/>
      <c r="Y43" s="118"/>
      <c r="Z43" s="95"/>
      <c r="AA43" s="88"/>
      <c r="AB43" s="82"/>
      <c r="AC43" s="70"/>
      <c r="AD43" s="70"/>
      <c r="AE43" s="52">
        <v>1725</v>
      </c>
      <c r="AF43" s="52">
        <v>1725</v>
      </c>
      <c r="AG43" s="52">
        <v>1725</v>
      </c>
      <c r="AH43" s="52">
        <v>1725</v>
      </c>
      <c r="AI43" s="52">
        <v>1725</v>
      </c>
      <c r="AJ43" s="35">
        <v>1380</v>
      </c>
      <c r="AK43" s="96">
        <f t="shared" si="13"/>
        <v>1</v>
      </c>
    </row>
    <row r="44" spans="1:37" ht="20.100000000000001" customHeight="1" x14ac:dyDescent="0.25">
      <c r="D44" s="2" t="s">
        <v>64</v>
      </c>
      <c r="E44" s="27">
        <f t="shared" si="10"/>
        <v>45000</v>
      </c>
      <c r="F44" s="42">
        <f t="shared" si="10"/>
        <v>27000</v>
      </c>
      <c r="G44" s="34"/>
      <c r="I44" s="23"/>
      <c r="K44" s="48">
        <f t="shared" si="1"/>
        <v>45000</v>
      </c>
      <c r="L44" s="48">
        <f t="shared" si="2"/>
        <v>27000</v>
      </c>
      <c r="M44" s="14"/>
      <c r="N44" s="6">
        <f t="shared" si="11"/>
        <v>45000</v>
      </c>
      <c r="O44" s="6">
        <f t="shared" si="12"/>
        <v>27000</v>
      </c>
      <c r="P44" s="14"/>
      <c r="Q44" s="157">
        <v>18000</v>
      </c>
      <c r="R44" s="149">
        <v>18000</v>
      </c>
      <c r="S44" s="149">
        <v>18000</v>
      </c>
      <c r="T44" s="149">
        <v>18000</v>
      </c>
      <c r="U44" s="132">
        <v>18000</v>
      </c>
      <c r="V44" s="132">
        <v>18000</v>
      </c>
      <c r="W44" s="127">
        <v>45351</v>
      </c>
      <c r="X44" s="128"/>
      <c r="Y44" s="118"/>
      <c r="Z44" s="95"/>
      <c r="AA44" s="88"/>
      <c r="AB44" s="82"/>
      <c r="AC44" s="70"/>
      <c r="AD44" s="70"/>
      <c r="AE44" s="52">
        <v>1725</v>
      </c>
      <c r="AF44" s="52">
        <v>1725</v>
      </c>
      <c r="AG44" s="52">
        <v>1725</v>
      </c>
      <c r="AH44" s="52">
        <v>1725</v>
      </c>
      <c r="AI44" s="52">
        <v>1725</v>
      </c>
      <c r="AJ44" s="35">
        <v>1380</v>
      </c>
      <c r="AK44" s="96">
        <f t="shared" si="13"/>
        <v>1</v>
      </c>
    </row>
    <row r="45" spans="1:37" ht="20.100000000000001" customHeight="1" x14ac:dyDescent="0.25">
      <c r="D45" s="2" t="s">
        <v>65</v>
      </c>
      <c r="E45" s="27">
        <f t="shared" si="10"/>
        <v>50000</v>
      </c>
      <c r="F45" s="42">
        <f t="shared" si="10"/>
        <v>30000</v>
      </c>
      <c r="G45" s="34"/>
      <c r="I45" s="23"/>
      <c r="K45" s="48">
        <f t="shared" si="1"/>
        <v>50000</v>
      </c>
      <c r="L45" s="48">
        <f t="shared" si="2"/>
        <v>30000</v>
      </c>
      <c r="M45" s="14"/>
      <c r="N45" s="6">
        <f t="shared" si="11"/>
        <v>50000</v>
      </c>
      <c r="O45" s="6">
        <f t="shared" si="12"/>
        <v>30000</v>
      </c>
      <c r="P45" s="14"/>
      <c r="Q45" s="157">
        <v>20000</v>
      </c>
      <c r="R45" s="149">
        <v>20000</v>
      </c>
      <c r="S45" s="149">
        <v>20000</v>
      </c>
      <c r="T45" s="149">
        <v>20000</v>
      </c>
      <c r="U45" s="132">
        <v>20000</v>
      </c>
      <c r="V45" s="132">
        <v>20000</v>
      </c>
      <c r="W45" s="127">
        <v>45351</v>
      </c>
      <c r="X45" s="128"/>
      <c r="Y45" s="118"/>
      <c r="Z45" s="95"/>
      <c r="AA45" s="88"/>
      <c r="AB45" s="82"/>
      <c r="AC45" s="70"/>
      <c r="AD45" s="70"/>
      <c r="AE45" s="52">
        <v>1725</v>
      </c>
      <c r="AF45" s="52">
        <v>1725</v>
      </c>
      <c r="AG45" s="52">
        <v>1725</v>
      </c>
      <c r="AH45" s="52">
        <v>1725</v>
      </c>
      <c r="AI45" s="52">
        <v>1725</v>
      </c>
      <c r="AJ45" s="35">
        <v>1380</v>
      </c>
      <c r="AK45" s="96">
        <f t="shared" si="13"/>
        <v>1</v>
      </c>
    </row>
    <row r="46" spans="1:37" ht="20.100000000000001" customHeight="1" x14ac:dyDescent="0.25">
      <c r="D46" s="2" t="s">
        <v>68</v>
      </c>
      <c r="E46" s="27">
        <f t="shared" si="10"/>
        <v>18800</v>
      </c>
      <c r="F46" s="42">
        <f t="shared" si="10"/>
        <v>11300</v>
      </c>
      <c r="G46" s="34"/>
      <c r="I46" s="23"/>
      <c r="K46" s="48">
        <f t="shared" si="1"/>
        <v>18800</v>
      </c>
      <c r="L46" s="48">
        <f t="shared" si="2"/>
        <v>11300</v>
      </c>
      <c r="M46" s="14"/>
      <c r="N46" s="6">
        <f t="shared" si="11"/>
        <v>18750</v>
      </c>
      <c r="O46" s="6">
        <f t="shared" si="12"/>
        <v>11250</v>
      </c>
      <c r="P46" s="14"/>
      <c r="Q46" s="157">
        <v>7500</v>
      </c>
      <c r="R46" s="149">
        <v>7500</v>
      </c>
      <c r="S46" s="149">
        <v>7500</v>
      </c>
      <c r="T46" s="149">
        <v>7500</v>
      </c>
      <c r="U46" s="132">
        <v>7500</v>
      </c>
      <c r="V46" s="132">
        <v>7500</v>
      </c>
      <c r="W46" s="127">
        <v>45351</v>
      </c>
      <c r="X46" s="128"/>
      <c r="Y46" s="118"/>
      <c r="Z46" s="95"/>
      <c r="AA46" s="88"/>
      <c r="AB46" s="82"/>
      <c r="AC46" s="70"/>
      <c r="AD46" s="70"/>
      <c r="AE46" s="52">
        <v>1725</v>
      </c>
      <c r="AF46" s="52">
        <v>1725</v>
      </c>
      <c r="AG46" s="52">
        <v>1725</v>
      </c>
      <c r="AH46" s="52">
        <v>1725</v>
      </c>
      <c r="AI46" s="52">
        <v>1725</v>
      </c>
      <c r="AJ46" s="35">
        <v>1380</v>
      </c>
      <c r="AK46" s="96">
        <f t="shared" si="13"/>
        <v>1</v>
      </c>
    </row>
    <row r="47" spans="1:37" ht="20.100000000000001" customHeight="1" x14ac:dyDescent="0.25">
      <c r="D47" s="2" t="s">
        <v>66</v>
      </c>
      <c r="E47" s="27">
        <f t="shared" si="10"/>
        <v>30000</v>
      </c>
      <c r="F47" s="42">
        <f t="shared" si="10"/>
        <v>18000</v>
      </c>
      <c r="G47" s="34"/>
      <c r="I47" s="23"/>
      <c r="K47" s="48">
        <f t="shared" si="1"/>
        <v>30000</v>
      </c>
      <c r="L47" s="48">
        <f t="shared" si="2"/>
        <v>18000</v>
      </c>
      <c r="M47" s="14"/>
      <c r="N47" s="6">
        <f t="shared" si="11"/>
        <v>30000</v>
      </c>
      <c r="O47" s="6">
        <f t="shared" si="12"/>
        <v>18000</v>
      </c>
      <c r="P47" s="14"/>
      <c r="Q47" s="157">
        <v>12000</v>
      </c>
      <c r="R47" s="149">
        <v>12000</v>
      </c>
      <c r="S47" s="149">
        <v>12000</v>
      </c>
      <c r="T47" s="149">
        <v>12000</v>
      </c>
      <c r="U47" s="132">
        <v>12000</v>
      </c>
      <c r="V47" s="132">
        <v>12000</v>
      </c>
      <c r="W47" s="127">
        <v>45351</v>
      </c>
      <c r="X47" s="128"/>
      <c r="Y47" s="118"/>
      <c r="Z47" s="95"/>
      <c r="AA47" s="88"/>
      <c r="AB47" s="82"/>
      <c r="AC47" s="70"/>
      <c r="AD47" s="70"/>
      <c r="AE47" s="52">
        <v>1725</v>
      </c>
      <c r="AF47" s="52">
        <v>1725</v>
      </c>
      <c r="AG47" s="52">
        <v>1725</v>
      </c>
      <c r="AH47" s="52">
        <v>1725</v>
      </c>
      <c r="AI47" s="52">
        <v>1725</v>
      </c>
      <c r="AJ47" s="35">
        <v>1380</v>
      </c>
      <c r="AK47" s="96">
        <f t="shared" si="13"/>
        <v>1</v>
      </c>
    </row>
    <row r="48" spans="1:37" ht="20.100000000000001" customHeight="1" x14ac:dyDescent="0.25">
      <c r="D48" s="2" t="s">
        <v>67</v>
      </c>
      <c r="E48" s="27">
        <f t="shared" si="10"/>
        <v>37500</v>
      </c>
      <c r="F48" s="42">
        <f t="shared" si="10"/>
        <v>22500</v>
      </c>
      <c r="G48" s="133"/>
      <c r="H48" s="22"/>
      <c r="I48" s="29"/>
      <c r="K48" s="48">
        <f t="shared" si="1"/>
        <v>37500</v>
      </c>
      <c r="L48" s="48">
        <f t="shared" si="2"/>
        <v>22500</v>
      </c>
      <c r="M48" s="14"/>
      <c r="N48" s="6">
        <f t="shared" si="11"/>
        <v>37500</v>
      </c>
      <c r="O48" s="6">
        <f t="shared" si="12"/>
        <v>22500</v>
      </c>
      <c r="P48" s="14"/>
      <c r="Q48" s="157">
        <v>15000</v>
      </c>
      <c r="R48" s="149">
        <v>15000</v>
      </c>
      <c r="S48" s="149">
        <v>15000</v>
      </c>
      <c r="T48" s="149">
        <v>15000</v>
      </c>
      <c r="U48" s="132">
        <v>15000</v>
      </c>
      <c r="V48" s="132">
        <v>15000</v>
      </c>
      <c r="W48" s="127">
        <v>45351</v>
      </c>
      <c r="X48" s="128"/>
      <c r="Y48" s="118"/>
      <c r="Z48" s="95"/>
      <c r="AA48" s="88"/>
      <c r="AB48" s="82"/>
      <c r="AC48" s="70"/>
      <c r="AD48" s="70"/>
      <c r="AE48" s="52">
        <v>1725</v>
      </c>
      <c r="AF48" s="52">
        <v>1725</v>
      </c>
      <c r="AG48" s="52">
        <v>1725</v>
      </c>
      <c r="AH48" s="52">
        <v>1725</v>
      </c>
      <c r="AI48" s="52">
        <v>1725</v>
      </c>
      <c r="AJ48" s="35">
        <v>1380</v>
      </c>
      <c r="AK48" s="96">
        <f t="shared" si="13"/>
        <v>1</v>
      </c>
    </row>
    <row r="49" spans="4:37" ht="2.1" customHeight="1" x14ac:dyDescent="0.25">
      <c r="D49" s="30"/>
      <c r="E49" s="31"/>
      <c r="F49" s="32"/>
      <c r="J49" s="8"/>
      <c r="K49" s="48">
        <f t="shared" si="1"/>
        <v>0</v>
      </c>
      <c r="L49" s="48">
        <f t="shared" si="2"/>
        <v>0</v>
      </c>
      <c r="M49" s="1"/>
      <c r="N49" s="6"/>
      <c r="O49" s="6"/>
      <c r="P49" s="1"/>
      <c r="Q49" s="148"/>
      <c r="R49" s="148"/>
      <c r="S49" s="148"/>
      <c r="T49" s="148"/>
      <c r="U49" s="126"/>
      <c r="V49" s="126"/>
      <c r="W49" s="125"/>
      <c r="X49" s="125"/>
      <c r="Y49" s="105"/>
      <c r="Z49" s="105"/>
      <c r="AA49" s="103"/>
      <c r="AB49" s="82"/>
      <c r="AC49" s="52"/>
      <c r="AD49" s="52"/>
      <c r="AE49" s="52">
        <v>0</v>
      </c>
      <c r="AF49" s="52">
        <v>0</v>
      </c>
      <c r="AG49" s="52">
        <v>0</v>
      </c>
      <c r="AH49" s="52">
        <v>0</v>
      </c>
      <c r="AI49" s="52">
        <v>0</v>
      </c>
      <c r="AJ49" s="44"/>
      <c r="AK49" s="96"/>
    </row>
    <row r="50" spans="4:37" ht="20.100000000000001" customHeight="1" x14ac:dyDescent="0.25">
      <c r="D50" s="30"/>
      <c r="E50" s="31"/>
      <c r="F50" s="32"/>
      <c r="G50" s="43" t="s">
        <v>61</v>
      </c>
      <c r="H50" s="39"/>
      <c r="I50" s="40"/>
      <c r="J50" s="8"/>
      <c r="K50" s="48">
        <f t="shared" si="1"/>
        <v>0</v>
      </c>
      <c r="L50" s="48">
        <f t="shared" si="2"/>
        <v>0</v>
      </c>
      <c r="M50" s="1"/>
      <c r="N50" s="6"/>
      <c r="O50" s="6"/>
      <c r="P50" s="1"/>
      <c r="Q50" s="148"/>
      <c r="R50" s="148"/>
      <c r="S50" s="148"/>
      <c r="T50" s="148"/>
      <c r="U50" s="126"/>
      <c r="V50" s="126"/>
      <c r="W50" s="126"/>
      <c r="X50" s="126"/>
      <c r="Y50" s="104"/>
      <c r="Z50" s="102"/>
      <c r="AA50" s="103"/>
      <c r="AB50" s="82"/>
      <c r="AC50" s="70"/>
      <c r="AD50" s="70"/>
      <c r="AE50" s="52"/>
      <c r="AF50" s="52"/>
      <c r="AG50" s="52"/>
      <c r="AH50" s="52"/>
      <c r="AI50" s="52"/>
      <c r="AJ50" s="36"/>
      <c r="AK50" s="96"/>
    </row>
    <row r="51" spans="4:37" ht="20.100000000000001" customHeight="1" x14ac:dyDescent="0.25">
      <c r="D51" s="151" t="s">
        <v>70</v>
      </c>
      <c r="E51" s="27">
        <v>9900</v>
      </c>
      <c r="F51" s="42">
        <v>6300</v>
      </c>
      <c r="G51" s="34"/>
      <c r="I51" s="23"/>
      <c r="K51" s="48">
        <f t="shared" si="1"/>
        <v>0</v>
      </c>
      <c r="L51" s="48">
        <f t="shared" si="2"/>
        <v>0</v>
      </c>
      <c r="M51" s="14"/>
      <c r="N51" s="6">
        <f t="shared" ref="N51:N52" si="14">Q51*$N$7</f>
        <v>0</v>
      </c>
      <c r="O51" s="6">
        <f t="shared" ref="O51:O52" si="15">Q51*$O$7</f>
        <v>0</v>
      </c>
      <c r="P51" s="14"/>
      <c r="Q51" s="148"/>
      <c r="R51" s="148"/>
      <c r="S51" s="148"/>
      <c r="T51" s="148"/>
      <c r="U51" s="137"/>
      <c r="V51" s="137"/>
      <c r="W51" s="128"/>
      <c r="X51" s="128"/>
      <c r="Y51" s="118"/>
      <c r="Z51" s="95"/>
      <c r="AA51" s="88"/>
      <c r="AB51" s="82"/>
      <c r="AC51" s="70"/>
      <c r="AD51" s="70"/>
      <c r="AE51" s="52">
        <v>1725</v>
      </c>
      <c r="AF51" s="52">
        <v>1725</v>
      </c>
      <c r="AG51" s="52">
        <v>1725</v>
      </c>
      <c r="AH51" s="52">
        <v>1725</v>
      </c>
      <c r="AI51" s="52">
        <v>1725</v>
      </c>
      <c r="AJ51" s="35">
        <v>1380</v>
      </c>
      <c r="AK51" s="96"/>
    </row>
    <row r="52" spans="4:37" ht="20.100000000000001" customHeight="1" x14ac:dyDescent="0.25">
      <c r="D52" s="151" t="s">
        <v>71</v>
      </c>
      <c r="E52" s="27">
        <v>6600.0000000000009</v>
      </c>
      <c r="F52" s="42">
        <v>4200</v>
      </c>
      <c r="G52" s="133"/>
      <c r="H52" s="22"/>
      <c r="I52" s="29"/>
      <c r="K52" s="48">
        <f t="shared" si="1"/>
        <v>0</v>
      </c>
      <c r="L52" s="48">
        <f t="shared" si="2"/>
        <v>0</v>
      </c>
      <c r="M52" s="14"/>
      <c r="N52" s="6">
        <f t="shared" si="14"/>
        <v>0</v>
      </c>
      <c r="O52" s="6">
        <f t="shared" si="15"/>
        <v>0</v>
      </c>
      <c r="P52" s="14"/>
      <c r="Q52" s="148"/>
      <c r="R52" s="148"/>
      <c r="S52" s="148"/>
      <c r="T52" s="148"/>
      <c r="U52" s="137"/>
      <c r="V52" s="137"/>
      <c r="W52" s="128"/>
      <c r="X52" s="128"/>
      <c r="Y52" s="118"/>
      <c r="Z52" s="95"/>
      <c r="AA52" s="88"/>
      <c r="AB52" s="82"/>
      <c r="AC52" s="70"/>
      <c r="AD52" s="70"/>
      <c r="AE52" s="52">
        <v>1725</v>
      </c>
      <c r="AF52" s="52">
        <v>1725</v>
      </c>
      <c r="AG52" s="52">
        <v>1725</v>
      </c>
      <c r="AH52" s="52">
        <v>1725</v>
      </c>
      <c r="AI52" s="52">
        <v>1725</v>
      </c>
      <c r="AJ52" s="35">
        <v>1380</v>
      </c>
      <c r="AK52" s="96"/>
    </row>
    <row r="53" spans="4:37" ht="23.1" customHeight="1" x14ac:dyDescent="0.25">
      <c r="D53" s="30"/>
      <c r="E53" s="31"/>
      <c r="F53" s="32"/>
      <c r="J53" s="8"/>
      <c r="K53" s="48"/>
      <c r="L53" s="48"/>
      <c r="M53" s="1"/>
      <c r="N53" s="6"/>
      <c r="O53" s="6"/>
      <c r="P53" s="1"/>
      <c r="Q53" s="148"/>
      <c r="R53" s="148"/>
      <c r="S53" s="148"/>
      <c r="T53" s="148"/>
      <c r="U53" s="126"/>
      <c r="V53" s="126"/>
      <c r="W53" s="125"/>
      <c r="X53" s="125"/>
      <c r="Y53" s="105"/>
      <c r="Z53" s="105"/>
      <c r="AA53" s="103"/>
      <c r="AB53" s="82"/>
      <c r="AC53" s="52"/>
      <c r="AD53" s="52"/>
      <c r="AE53" s="52">
        <v>0</v>
      </c>
      <c r="AF53" s="52">
        <v>0</v>
      </c>
      <c r="AG53" s="52">
        <v>0</v>
      </c>
      <c r="AH53" s="52">
        <v>0</v>
      </c>
      <c r="AI53" s="52">
        <v>0</v>
      </c>
      <c r="AJ53" s="44"/>
      <c r="AK53" s="96"/>
    </row>
  </sheetData>
  <mergeCells count="1">
    <mergeCell ref="D9:I9"/>
  </mergeCells>
  <printOptions horizontalCentered="1"/>
  <pageMargins left="0.51181102362204722" right="0.51181102362204722" top="0.39370078740157483" bottom="0.39370078740157483" header="0.15748031496062992" footer="0.15748031496062992"/>
  <pageSetup scale="98" fitToHeight="0" orientation="portrait" r:id="rId1"/>
  <headerFooter>
    <oddHeader>&amp;LHIERROS&amp;R"El Origen"</oddHeader>
    <oddFooter>&amp;L&amp;P&amp;R&amp;D</oddFooter>
  </headerFooter>
  <rowBreaks count="1" manualBreakCount="1">
    <brk id="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E5F9-DA0B-446B-A239-1673381445DB}">
  <sheetPr>
    <tabColor theme="5" tint="-0.249977111117893"/>
    <pageSetUpPr fitToPage="1"/>
  </sheetPr>
  <dimension ref="A1:AT54"/>
  <sheetViews>
    <sheetView topLeftCell="B15" zoomScaleNormal="100" workbookViewId="0">
      <selection activeCell="F54" sqref="F54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26" customWidth="1"/>
    <col min="7" max="7" width="9.7109375" style="24" customWidth="1"/>
    <col min="8" max="9" width="9.7109375" style="1" customWidth="1"/>
    <col min="10" max="10" width="1.7109375" style="7" customWidth="1"/>
    <col min="11" max="11" width="13.42578125" style="45" hidden="1" customWidth="1"/>
    <col min="12" max="12" width="12.7109375" style="45" hidden="1" customWidth="1"/>
    <col min="13" max="13" width="1.7109375" style="8" hidden="1" customWidth="1"/>
    <col min="14" max="15" width="12.7109375" style="4" hidden="1" customWidth="1"/>
    <col min="16" max="16" width="1.7109375" style="8" hidden="1" customWidth="1"/>
    <col min="17" max="18" width="14.85546875" style="144" customWidth="1"/>
    <col min="19" max="19" width="14.85546875" style="158" customWidth="1"/>
    <col min="20" max="22" width="14.85546875" style="144" hidden="1" customWidth="1"/>
    <col min="23" max="24" width="14.85546875" style="135" hidden="1" customWidth="1"/>
    <col min="25" max="26" width="14.85546875" style="120" hidden="1" customWidth="1"/>
    <col min="27" max="27" width="14.85546875" style="114" hidden="1" customWidth="1"/>
    <col min="28" max="28" width="14.85546875" style="90" hidden="1" customWidth="1"/>
    <col min="29" max="29" width="14.85546875" style="85" hidden="1" customWidth="1"/>
    <col min="30" max="30" width="14.85546875" style="78" hidden="1" customWidth="1"/>
    <col min="31" max="37" width="14.85546875" style="45" hidden="1" customWidth="1"/>
    <col min="38" max="38" width="14.85546875" style="4" hidden="1" customWidth="1"/>
    <col min="39" max="39" width="11.42578125" style="84" customWidth="1"/>
    <col min="40" max="40" width="14.7109375" style="33" customWidth="1"/>
    <col min="41" max="42" width="11.42578125" style="8" customWidth="1"/>
    <col min="43" max="16384" width="11.42578125" style="8"/>
  </cols>
  <sheetData>
    <row r="1" spans="1:46" ht="23.1" customHeight="1" x14ac:dyDescent="0.25">
      <c r="N1" s="4">
        <v>2.2000000000000002</v>
      </c>
      <c r="O1" s="4">
        <v>1.2</v>
      </c>
    </row>
    <row r="2" spans="1:46" ht="23.1" customHeight="1" x14ac:dyDescent="0.25">
      <c r="N2" s="4">
        <v>2.2999999999999998</v>
      </c>
      <c r="O2" s="4">
        <v>1.3</v>
      </c>
    </row>
    <row r="3" spans="1:46" ht="23.1" customHeight="1" thickBot="1" x14ac:dyDescent="0.3">
      <c r="N3" s="4">
        <v>2.4</v>
      </c>
      <c r="O3" s="4">
        <v>1.4</v>
      </c>
    </row>
    <row r="4" spans="1:46" s="33" customFormat="1" ht="23.1" customHeight="1" thickBot="1" x14ac:dyDescent="0.3">
      <c r="A4" s="1"/>
      <c r="B4" s="1"/>
      <c r="C4" s="1"/>
      <c r="D4" s="1"/>
      <c r="E4" s="26"/>
      <c r="F4" s="26"/>
      <c r="G4" s="24"/>
      <c r="H4" s="1"/>
      <c r="I4" s="1"/>
      <c r="J4" s="7"/>
      <c r="K4" s="45"/>
      <c r="L4" s="141" t="s">
        <v>60</v>
      </c>
      <c r="M4" s="8"/>
      <c r="N4" s="142">
        <v>2.5</v>
      </c>
      <c r="O4" s="142">
        <v>1.5</v>
      </c>
      <c r="P4" s="8"/>
      <c r="Q4" s="144"/>
      <c r="R4" s="144"/>
      <c r="S4" s="158"/>
      <c r="T4" s="144"/>
      <c r="U4" s="144"/>
      <c r="V4" s="144"/>
      <c r="W4" s="135"/>
      <c r="X4" s="135"/>
      <c r="Y4" s="120"/>
      <c r="Z4" s="120"/>
      <c r="AA4" s="114" t="s">
        <v>56</v>
      </c>
      <c r="AB4" s="90" t="s">
        <v>49</v>
      </c>
      <c r="AC4" s="85" t="s">
        <v>43</v>
      </c>
      <c r="AD4" s="78" t="s">
        <v>51</v>
      </c>
      <c r="AE4" s="76" t="s">
        <v>50</v>
      </c>
      <c r="AF4" s="71" t="s">
        <v>49</v>
      </c>
      <c r="AG4" s="67" t="s">
        <v>47</v>
      </c>
      <c r="AH4" s="61" t="s">
        <v>47</v>
      </c>
      <c r="AI4" s="59" t="s">
        <v>47</v>
      </c>
      <c r="AJ4" s="55" t="s">
        <v>46</v>
      </c>
      <c r="AK4" s="45" t="s">
        <v>43</v>
      </c>
      <c r="AL4" s="69" t="s">
        <v>48</v>
      </c>
      <c r="AM4" s="84"/>
      <c r="AO4" s="8"/>
      <c r="AP4" s="8"/>
      <c r="AQ4" s="8"/>
      <c r="AR4" s="8"/>
      <c r="AS4" s="8"/>
      <c r="AT4" s="8"/>
    </row>
    <row r="5" spans="1:46" s="33" customFormat="1" ht="23.1" customHeight="1" x14ac:dyDescent="0.25">
      <c r="A5" s="1"/>
      <c r="B5" s="1"/>
      <c r="C5" s="1"/>
      <c r="D5" s="1"/>
      <c r="E5" s="26"/>
      <c r="F5" s="26"/>
      <c r="G5" s="24"/>
      <c r="H5" s="1"/>
      <c r="I5" s="1"/>
      <c r="J5" s="7"/>
      <c r="K5" s="45" t="s">
        <v>72</v>
      </c>
      <c r="L5" s="45"/>
      <c r="M5" s="8"/>
      <c r="N5" s="4"/>
      <c r="O5" s="4"/>
      <c r="P5" s="8"/>
      <c r="Q5" s="152" t="s">
        <v>59</v>
      </c>
      <c r="R5" s="152" t="s">
        <v>59</v>
      </c>
      <c r="S5" s="159" t="s">
        <v>59</v>
      </c>
      <c r="T5" s="145" t="s">
        <v>59</v>
      </c>
      <c r="U5" s="145" t="s">
        <v>59</v>
      </c>
      <c r="V5" s="145" t="s">
        <v>59</v>
      </c>
      <c r="W5" s="138" t="s">
        <v>59</v>
      </c>
      <c r="X5" s="138" t="s">
        <v>59</v>
      </c>
      <c r="Y5" s="129" t="s">
        <v>42</v>
      </c>
      <c r="Z5" s="121"/>
      <c r="AA5" s="115">
        <v>45274</v>
      </c>
      <c r="AB5" s="91">
        <v>45253</v>
      </c>
      <c r="AC5" s="86">
        <v>45254</v>
      </c>
      <c r="AD5" s="79">
        <v>45246</v>
      </c>
      <c r="AE5" s="72">
        <v>45233</v>
      </c>
      <c r="AF5" s="72">
        <v>45225</v>
      </c>
      <c r="AG5" s="68">
        <v>45218</v>
      </c>
      <c r="AH5" s="62">
        <v>45195</v>
      </c>
      <c r="AI5" s="60">
        <v>45183</v>
      </c>
      <c r="AJ5" s="56">
        <v>45166</v>
      </c>
      <c r="AK5" s="49">
        <v>45155</v>
      </c>
      <c r="AL5" s="4"/>
      <c r="AM5" s="84"/>
      <c r="AO5" s="8"/>
      <c r="AP5" s="8"/>
      <c r="AQ5" s="8"/>
      <c r="AR5" s="8"/>
      <c r="AS5" s="8"/>
      <c r="AT5" s="8"/>
    </row>
    <row r="6" spans="1:46" s="33" customFormat="1" ht="23.1" customHeight="1" x14ac:dyDescent="0.25">
      <c r="A6" s="1"/>
      <c r="B6" s="1"/>
      <c r="C6" s="1"/>
      <c r="D6" s="1"/>
      <c r="E6" s="26"/>
      <c r="F6" s="26"/>
      <c r="G6" s="24"/>
      <c r="H6" s="1"/>
      <c r="I6" s="1"/>
      <c r="J6" s="7"/>
      <c r="K6" s="46" t="s">
        <v>0</v>
      </c>
      <c r="L6" s="46" t="s">
        <v>1</v>
      </c>
      <c r="M6" s="9"/>
      <c r="N6" s="4" t="s">
        <v>0</v>
      </c>
      <c r="O6" s="4" t="s">
        <v>1</v>
      </c>
      <c r="P6" s="9"/>
      <c r="Q6" s="153">
        <v>45600</v>
      </c>
      <c r="R6" s="153">
        <v>45565</v>
      </c>
      <c r="S6" s="160">
        <v>45483</v>
      </c>
      <c r="T6" s="146">
        <v>45425</v>
      </c>
      <c r="U6" s="146">
        <v>45409</v>
      </c>
      <c r="V6" s="146">
        <v>45373</v>
      </c>
      <c r="W6" s="139">
        <v>45326</v>
      </c>
      <c r="X6" s="139">
        <v>45326</v>
      </c>
      <c r="Y6" s="130">
        <v>45317</v>
      </c>
      <c r="Z6" s="122">
        <v>45295</v>
      </c>
      <c r="AA6" s="116">
        <v>45274</v>
      </c>
      <c r="AB6" s="94">
        <v>45267</v>
      </c>
      <c r="AC6" s="87"/>
      <c r="AD6" s="80"/>
      <c r="AE6" s="73"/>
      <c r="AF6" s="73">
        <v>1.3859999999999999</v>
      </c>
      <c r="AG6" s="57"/>
      <c r="AH6" s="57"/>
      <c r="AI6" s="57"/>
      <c r="AJ6" s="57">
        <v>1.3859999999999999</v>
      </c>
      <c r="AK6" s="50"/>
      <c r="AL6" s="10"/>
      <c r="AM6" s="84"/>
      <c r="AO6" s="8"/>
      <c r="AP6" s="8"/>
      <c r="AQ6" s="8"/>
      <c r="AR6" s="8"/>
      <c r="AS6" s="8"/>
      <c r="AT6" s="8"/>
    </row>
    <row r="7" spans="1:46" s="33" customFormat="1" ht="23.1" customHeight="1" x14ac:dyDescent="0.25">
      <c r="A7" s="1"/>
      <c r="B7" s="1"/>
      <c r="C7" s="1"/>
      <c r="D7" s="99"/>
      <c r="E7" s="100"/>
      <c r="F7" s="101"/>
      <c r="G7" s="38"/>
      <c r="H7" s="97"/>
      <c r="I7" s="97"/>
      <c r="J7" s="7"/>
      <c r="K7" s="98"/>
      <c r="L7" s="47"/>
      <c r="M7" s="11"/>
      <c r="N7" s="5">
        <v>2.5</v>
      </c>
      <c r="O7" s="5">
        <v>1.5</v>
      </c>
      <c r="P7" s="11"/>
      <c r="Q7" s="154" t="s">
        <v>2</v>
      </c>
      <c r="R7" s="154" t="s">
        <v>2</v>
      </c>
      <c r="S7" s="161" t="s">
        <v>2</v>
      </c>
      <c r="T7" s="147" t="s">
        <v>2</v>
      </c>
      <c r="U7" s="147" t="s">
        <v>2</v>
      </c>
      <c r="V7" s="147" t="s">
        <v>2</v>
      </c>
      <c r="W7" s="140" t="s">
        <v>2</v>
      </c>
      <c r="X7" s="140" t="s">
        <v>2</v>
      </c>
      <c r="Y7" s="131" t="s">
        <v>2</v>
      </c>
      <c r="Z7" s="123" t="s">
        <v>2</v>
      </c>
      <c r="AA7" s="117" t="s">
        <v>2</v>
      </c>
      <c r="AB7" s="92" t="s">
        <v>2</v>
      </c>
      <c r="AC7" s="89" t="s">
        <v>2</v>
      </c>
      <c r="AD7" s="81" t="s">
        <v>2</v>
      </c>
      <c r="AE7" s="77" t="s">
        <v>2</v>
      </c>
      <c r="AF7" s="74" t="s">
        <v>2</v>
      </c>
      <c r="AG7" s="58" t="s">
        <v>2</v>
      </c>
      <c r="AH7" s="58" t="s">
        <v>2</v>
      </c>
      <c r="AI7" s="58" t="s">
        <v>2</v>
      </c>
      <c r="AJ7" s="58" t="s">
        <v>2</v>
      </c>
      <c r="AK7" s="51" t="s">
        <v>2</v>
      </c>
      <c r="AL7" s="12" t="s">
        <v>2</v>
      </c>
      <c r="AM7" s="84"/>
      <c r="AO7" s="8"/>
      <c r="AP7" s="8"/>
      <c r="AQ7" s="8"/>
      <c r="AR7" s="8"/>
      <c r="AS7" s="8"/>
      <c r="AT7" s="8"/>
    </row>
    <row r="8" spans="1:46" s="33" customFormat="1" ht="9.9499999999999993" customHeight="1" x14ac:dyDescent="0.25">
      <c r="A8" s="1"/>
      <c r="B8" s="1"/>
      <c r="C8" s="1"/>
      <c r="D8" s="13"/>
      <c r="E8" s="26"/>
      <c r="F8" s="26"/>
      <c r="G8" s="25"/>
      <c r="H8" s="13"/>
      <c r="I8" s="13"/>
      <c r="J8" s="1"/>
      <c r="K8" s="106"/>
      <c r="L8" s="107"/>
      <c r="M8" s="108"/>
      <c r="N8" s="109"/>
      <c r="O8" s="109"/>
      <c r="P8" s="108"/>
      <c r="Q8" s="154"/>
      <c r="R8" s="154"/>
      <c r="S8" s="161"/>
      <c r="T8" s="147"/>
      <c r="U8" s="147"/>
      <c r="V8" s="147"/>
      <c r="W8" s="136"/>
      <c r="X8" s="136"/>
      <c r="Y8" s="131"/>
      <c r="Z8" s="124" t="s">
        <v>57</v>
      </c>
      <c r="AA8" s="119" t="s">
        <v>57</v>
      </c>
      <c r="AB8" s="110"/>
      <c r="AC8" s="111"/>
      <c r="AD8" s="112"/>
      <c r="AE8" s="113"/>
      <c r="AF8" s="113"/>
      <c r="AG8" s="51"/>
      <c r="AH8" s="51"/>
      <c r="AI8" s="51"/>
      <c r="AJ8" s="51"/>
      <c r="AK8" s="51"/>
      <c r="AL8" s="3"/>
      <c r="AM8" s="84"/>
      <c r="AO8" s="8"/>
      <c r="AP8" s="8"/>
      <c r="AQ8" s="8"/>
      <c r="AR8" s="8"/>
      <c r="AS8" s="8"/>
      <c r="AT8" s="8"/>
    </row>
    <row r="9" spans="1:46" ht="20.100000000000001" customHeight="1" x14ac:dyDescent="0.25">
      <c r="D9" s="172" t="s">
        <v>69</v>
      </c>
      <c r="E9" s="173"/>
      <c r="F9" s="173"/>
      <c r="G9" s="173"/>
      <c r="H9" s="173"/>
      <c r="I9" s="174"/>
      <c r="J9" s="8"/>
      <c r="K9" s="48"/>
      <c r="L9" s="48"/>
      <c r="M9" s="1"/>
      <c r="N9" s="6"/>
      <c r="O9" s="6"/>
      <c r="P9" s="1"/>
      <c r="Q9" s="155">
        <v>45600</v>
      </c>
      <c r="R9" s="155">
        <v>45565</v>
      </c>
      <c r="S9" s="162">
        <v>45483</v>
      </c>
      <c r="T9" s="150">
        <v>130524</v>
      </c>
      <c r="U9" s="150">
        <v>50224</v>
      </c>
      <c r="V9" s="150">
        <v>220324</v>
      </c>
      <c r="W9" s="126"/>
      <c r="X9" s="126"/>
      <c r="Y9" s="126"/>
      <c r="Z9" s="126"/>
      <c r="AA9" s="104"/>
      <c r="AB9" s="105"/>
      <c r="AC9" s="103"/>
      <c r="AD9" s="82">
        <f>AM9*1.25</f>
        <v>0</v>
      </c>
      <c r="AE9" s="52">
        <f>AM9*1.25</f>
        <v>0</v>
      </c>
      <c r="AF9" s="52"/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36"/>
      <c r="AM9" s="96"/>
    </row>
    <row r="10" spans="1:46" ht="2.1" customHeight="1" x14ac:dyDescent="0.25">
      <c r="D10" s="66"/>
      <c r="E10" s="66"/>
      <c r="F10" s="66"/>
      <c r="G10" s="66"/>
      <c r="H10" s="66"/>
      <c r="I10" s="66"/>
      <c r="J10" s="8"/>
      <c r="K10" s="48"/>
      <c r="L10" s="48"/>
      <c r="M10" s="1"/>
      <c r="N10" s="6"/>
      <c r="O10" s="6"/>
      <c r="P10" s="1"/>
      <c r="Q10" s="156"/>
      <c r="R10" s="156"/>
      <c r="S10" s="163"/>
      <c r="T10" s="148"/>
      <c r="U10" s="148"/>
      <c r="V10" s="148"/>
      <c r="W10" s="126"/>
      <c r="X10" s="126"/>
      <c r="Y10" s="126"/>
      <c r="Z10" s="126"/>
      <c r="AA10" s="104"/>
      <c r="AB10" s="105"/>
      <c r="AC10" s="103"/>
      <c r="AD10" s="82"/>
      <c r="AE10" s="52"/>
      <c r="AF10" s="52"/>
      <c r="AG10" s="52"/>
      <c r="AH10" s="52"/>
      <c r="AI10" s="52"/>
      <c r="AJ10" s="52"/>
      <c r="AK10" s="52"/>
      <c r="AL10" s="36"/>
      <c r="AM10" s="96"/>
    </row>
    <row r="11" spans="1:46" ht="20.100000000000001" customHeight="1" x14ac:dyDescent="0.25">
      <c r="D11" s="66"/>
      <c r="E11" s="64"/>
      <c r="F11" s="65"/>
      <c r="G11" s="43" t="s">
        <v>44</v>
      </c>
      <c r="H11" s="39"/>
      <c r="I11" s="40"/>
      <c r="J11" s="8"/>
      <c r="K11" s="48"/>
      <c r="L11" s="48"/>
      <c r="M11" s="1"/>
      <c r="N11" s="6"/>
      <c r="O11" s="6"/>
      <c r="P11" s="1"/>
      <c r="Q11" s="156"/>
      <c r="R11" s="156"/>
      <c r="S11" s="163"/>
      <c r="T11" s="148"/>
      <c r="U11" s="148"/>
      <c r="V11" s="148"/>
      <c r="W11" s="126"/>
      <c r="X11" s="126"/>
      <c r="Y11" s="126"/>
      <c r="Z11" s="126"/>
      <c r="AA11" s="104"/>
      <c r="AB11" s="105"/>
      <c r="AC11" s="103"/>
      <c r="AD11" s="83"/>
      <c r="AE11" s="63"/>
      <c r="AF11" s="63"/>
      <c r="AG11" s="63"/>
      <c r="AH11" s="63"/>
      <c r="AI11" s="63"/>
      <c r="AJ11" s="63"/>
      <c r="AK11" s="63"/>
      <c r="AL11" s="44"/>
      <c r="AM11" s="96"/>
    </row>
    <row r="12" spans="1:46" ht="20.100000000000001" customHeight="1" x14ac:dyDescent="0.25">
      <c r="A12" s="1" t="s">
        <v>3</v>
      </c>
      <c r="B12" s="1">
        <v>1459</v>
      </c>
      <c r="C12" s="1" t="s">
        <v>23</v>
      </c>
      <c r="D12" s="21" t="s">
        <v>4</v>
      </c>
      <c r="E12" s="27">
        <f t="shared" ref="E12:F15" si="0">K12</f>
        <v>3100</v>
      </c>
      <c r="F12" s="28">
        <f t="shared" si="0"/>
        <v>1900</v>
      </c>
      <c r="G12" s="25"/>
      <c r="K12" s="48">
        <f>MROUND(N12+48,100)</f>
        <v>3100</v>
      </c>
      <c r="L12" s="48">
        <f>MROUND(O12+48,100)</f>
        <v>1900</v>
      </c>
      <c r="M12" s="14"/>
      <c r="N12" s="6">
        <f>Q12*$N$7</f>
        <v>3062.4749999999999</v>
      </c>
      <c r="O12" s="6">
        <f>Q12*$O$7</f>
        <v>1837.4850000000001</v>
      </c>
      <c r="P12" s="14"/>
      <c r="Q12" s="156">
        <v>1224.99</v>
      </c>
      <c r="R12" s="156">
        <v>1224.99</v>
      </c>
      <c r="S12" s="163">
        <v>1224.99</v>
      </c>
      <c r="T12" s="148">
        <v>1224.99</v>
      </c>
      <c r="U12" s="148">
        <v>1224.99</v>
      </c>
      <c r="V12" s="148">
        <v>1224.99</v>
      </c>
      <c r="W12" s="137">
        <v>1113.6199999999999</v>
      </c>
      <c r="X12" s="137">
        <v>1113.6199999999999</v>
      </c>
      <c r="Y12" s="128">
        <v>1113.6199999999999</v>
      </c>
      <c r="Z12" s="128">
        <v>1113.6199999999999</v>
      </c>
      <c r="AA12" s="118">
        <v>994.30000000000007</v>
      </c>
      <c r="AB12" s="95">
        <v>795.44</v>
      </c>
      <c r="AC12" s="88">
        <v>864.61250000000007</v>
      </c>
      <c r="AD12" s="82">
        <v>691.69</v>
      </c>
      <c r="AE12" s="70">
        <v>691.69</v>
      </c>
      <c r="AF12" s="70">
        <v>691.69</v>
      </c>
      <c r="AG12" s="52">
        <v>576.41250000000002</v>
      </c>
      <c r="AH12" s="52">
        <v>576.41250000000002</v>
      </c>
      <c r="AI12" s="52">
        <v>576.41250000000002</v>
      </c>
      <c r="AJ12" s="52">
        <v>576.41250000000002</v>
      </c>
      <c r="AK12" s="52">
        <v>576.41250000000002</v>
      </c>
      <c r="AL12" s="36">
        <v>461.13</v>
      </c>
      <c r="AM12" s="96">
        <f>Q12/V12</f>
        <v>1</v>
      </c>
    </row>
    <row r="13" spans="1:46" ht="20.100000000000001" customHeight="1" x14ac:dyDescent="0.25">
      <c r="A13" s="1" t="s">
        <v>3</v>
      </c>
      <c r="B13" s="1">
        <v>1460</v>
      </c>
      <c r="C13" s="1" t="s">
        <v>24</v>
      </c>
      <c r="D13" s="21" t="s">
        <v>5</v>
      </c>
      <c r="E13" s="27">
        <f t="shared" si="0"/>
        <v>4800</v>
      </c>
      <c r="F13" s="143">
        <f t="shared" si="0"/>
        <v>2900</v>
      </c>
      <c r="G13" s="34"/>
      <c r="I13" s="23"/>
      <c r="K13" s="48">
        <f t="shared" ref="K13:L52" si="1">MROUND(N13+48,100)</f>
        <v>4800</v>
      </c>
      <c r="L13" s="48">
        <f t="shared" si="1"/>
        <v>2900</v>
      </c>
      <c r="M13" s="14"/>
      <c r="N13" s="6">
        <f t="shared" ref="N13:N39" si="2">Q13*$N$7</f>
        <v>4742.45</v>
      </c>
      <c r="O13" s="6">
        <f t="shared" ref="O13:O39" si="3">Q13*$O$7</f>
        <v>2845.4700000000003</v>
      </c>
      <c r="P13" s="14"/>
      <c r="Q13" s="156">
        <v>1896.98</v>
      </c>
      <c r="R13" s="156">
        <v>1896.98</v>
      </c>
      <c r="S13" s="163">
        <v>1896.98</v>
      </c>
      <c r="T13" s="148">
        <v>1896.98</v>
      </c>
      <c r="U13" s="148">
        <v>1896.98</v>
      </c>
      <c r="V13" s="148">
        <v>1896.98</v>
      </c>
      <c r="W13" s="137">
        <v>1724.53</v>
      </c>
      <c r="X13" s="137">
        <v>1724.53</v>
      </c>
      <c r="Y13" s="128">
        <v>1724.53</v>
      </c>
      <c r="Z13" s="128">
        <v>1724.53</v>
      </c>
      <c r="AA13" s="118">
        <v>1540.2</v>
      </c>
      <c r="AB13" s="95">
        <v>1232.1600000000001</v>
      </c>
      <c r="AC13" s="88">
        <v>1338.9250000000002</v>
      </c>
      <c r="AD13" s="82">
        <v>1071.1400000000001</v>
      </c>
      <c r="AE13" s="70">
        <v>1071.1400000000001</v>
      </c>
      <c r="AF13" s="70">
        <v>1071.1400000000001</v>
      </c>
      <c r="AG13" s="52">
        <v>892.61250000000007</v>
      </c>
      <c r="AH13" s="52">
        <v>892.61250000000007</v>
      </c>
      <c r="AI13" s="52">
        <v>892.61250000000007</v>
      </c>
      <c r="AJ13" s="52">
        <v>892.61250000000007</v>
      </c>
      <c r="AK13" s="52">
        <v>892.61250000000007</v>
      </c>
      <c r="AL13" s="36">
        <v>714.09</v>
      </c>
      <c r="AM13" s="96">
        <f>Q13/V13</f>
        <v>1</v>
      </c>
    </row>
    <row r="14" spans="1:46" ht="20.100000000000001" customHeight="1" x14ac:dyDescent="0.25">
      <c r="A14" s="1" t="s">
        <v>3</v>
      </c>
      <c r="B14" s="1">
        <v>1461</v>
      </c>
      <c r="C14" s="1" t="s">
        <v>25</v>
      </c>
      <c r="D14" s="21" t="s">
        <v>12</v>
      </c>
      <c r="E14" s="27">
        <f t="shared" si="0"/>
        <v>5000</v>
      </c>
      <c r="F14" s="42">
        <f t="shared" si="0"/>
        <v>3000</v>
      </c>
      <c r="G14" s="34"/>
      <c r="I14" s="23"/>
      <c r="K14" s="48">
        <f t="shared" si="1"/>
        <v>5000</v>
      </c>
      <c r="L14" s="48">
        <f t="shared" si="1"/>
        <v>3000</v>
      </c>
      <c r="M14" s="14"/>
      <c r="N14" s="6">
        <f t="shared" si="2"/>
        <v>4906.45</v>
      </c>
      <c r="O14" s="6">
        <f t="shared" si="3"/>
        <v>2943.87</v>
      </c>
      <c r="P14" s="14"/>
      <c r="Q14" s="156">
        <v>1962.58</v>
      </c>
      <c r="R14" s="156">
        <v>1962.58</v>
      </c>
      <c r="S14" s="163">
        <v>1962.58</v>
      </c>
      <c r="T14" s="148">
        <v>1962.58</v>
      </c>
      <c r="U14" s="148">
        <v>1962.58</v>
      </c>
      <c r="V14" s="148">
        <v>1962.58</v>
      </c>
      <c r="W14" s="137">
        <v>1784.16</v>
      </c>
      <c r="X14" s="137">
        <v>1784.16</v>
      </c>
      <c r="Y14" s="128">
        <v>1784.16</v>
      </c>
      <c r="Z14" s="128">
        <v>1784.16</v>
      </c>
      <c r="AA14" s="118">
        <v>1593.0125</v>
      </c>
      <c r="AB14" s="95">
        <v>1274.4100000000001</v>
      </c>
      <c r="AC14" s="88">
        <v>1385.2250000000001</v>
      </c>
      <c r="AD14" s="82">
        <v>1108.18</v>
      </c>
      <c r="AE14" s="70">
        <v>1108.18</v>
      </c>
      <c r="AF14" s="70">
        <v>1108.18</v>
      </c>
      <c r="AG14" s="52">
        <v>923.48749999999995</v>
      </c>
      <c r="AH14" s="52">
        <v>923.48749999999995</v>
      </c>
      <c r="AI14" s="52">
        <v>923.48749999999995</v>
      </c>
      <c r="AJ14" s="52">
        <v>923.48749999999995</v>
      </c>
      <c r="AK14" s="52">
        <v>923.48749999999995</v>
      </c>
      <c r="AL14" s="36">
        <v>738.79</v>
      </c>
      <c r="AM14" s="96">
        <f>Q14/V14</f>
        <v>1</v>
      </c>
    </row>
    <row r="15" spans="1:46" ht="20.100000000000001" customHeight="1" x14ac:dyDescent="0.25">
      <c r="A15" s="1" t="s">
        <v>3</v>
      </c>
      <c r="B15" s="1">
        <v>1462</v>
      </c>
      <c r="C15" s="1" t="s">
        <v>26</v>
      </c>
      <c r="D15" s="21" t="s">
        <v>6</v>
      </c>
      <c r="E15" s="27">
        <f t="shared" si="0"/>
        <v>11800</v>
      </c>
      <c r="F15" s="42">
        <f t="shared" si="0"/>
        <v>7100</v>
      </c>
      <c r="G15" s="133"/>
      <c r="H15" s="22"/>
      <c r="I15" s="29"/>
      <c r="K15" s="48">
        <f t="shared" si="1"/>
        <v>11800</v>
      </c>
      <c r="L15" s="48">
        <f t="shared" si="1"/>
        <v>7100</v>
      </c>
      <c r="M15" s="14"/>
      <c r="N15" s="6">
        <f t="shared" si="2"/>
        <v>11788.55</v>
      </c>
      <c r="O15" s="6">
        <f t="shared" si="3"/>
        <v>7073.13</v>
      </c>
      <c r="P15" s="14"/>
      <c r="Q15" s="156">
        <v>4715.42</v>
      </c>
      <c r="R15" s="156">
        <v>4715.42</v>
      </c>
      <c r="S15" s="163">
        <v>4715.42</v>
      </c>
      <c r="T15" s="148">
        <v>4715.42</v>
      </c>
      <c r="U15" s="148">
        <v>4715.42</v>
      </c>
      <c r="V15" s="148">
        <v>4715.42</v>
      </c>
      <c r="W15" s="137">
        <v>4286.74</v>
      </c>
      <c r="X15" s="137">
        <v>4286.74</v>
      </c>
      <c r="Y15" s="128">
        <v>4286.74</v>
      </c>
      <c r="Z15" s="128">
        <v>4286.74</v>
      </c>
      <c r="AA15" s="118">
        <v>3831.95</v>
      </c>
      <c r="AB15" s="95">
        <v>3065.56</v>
      </c>
      <c r="AC15" s="88">
        <v>3328.2125000000001</v>
      </c>
      <c r="AD15" s="82">
        <v>2662.57</v>
      </c>
      <c r="AE15" s="70">
        <v>2662.57</v>
      </c>
      <c r="AF15" s="70">
        <v>2662.57</v>
      </c>
      <c r="AG15" s="52">
        <v>2218.8000000000002</v>
      </c>
      <c r="AH15" s="52">
        <v>2218.8000000000002</v>
      </c>
      <c r="AI15" s="52">
        <v>2218.8000000000002</v>
      </c>
      <c r="AJ15" s="52">
        <v>2218.8000000000002</v>
      </c>
      <c r="AK15" s="52">
        <v>2218.8000000000002</v>
      </c>
      <c r="AL15" s="36">
        <v>1775.04</v>
      </c>
      <c r="AM15" s="96">
        <f>Q15/V15</f>
        <v>1</v>
      </c>
    </row>
    <row r="16" spans="1:46" ht="2.1" customHeight="1" x14ac:dyDescent="0.25">
      <c r="E16" s="31"/>
      <c r="F16" s="32"/>
      <c r="G16" s="25"/>
      <c r="K16" s="48">
        <f t="shared" si="1"/>
        <v>0</v>
      </c>
      <c r="L16" s="48">
        <f t="shared" si="1"/>
        <v>0</v>
      </c>
      <c r="M16" s="14"/>
      <c r="N16" s="6"/>
      <c r="O16" s="6"/>
      <c r="P16" s="14"/>
      <c r="Q16" s="156"/>
      <c r="R16" s="156"/>
      <c r="S16" s="163"/>
      <c r="T16" s="148"/>
      <c r="U16" s="148"/>
      <c r="V16" s="148"/>
      <c r="W16" s="137"/>
      <c r="X16" s="137"/>
      <c r="Y16" s="128"/>
      <c r="Z16" s="128"/>
      <c r="AA16" s="118"/>
      <c r="AB16" s="95"/>
      <c r="AC16" s="88"/>
      <c r="AD16" s="82"/>
      <c r="AE16" s="70"/>
      <c r="AF16" s="70"/>
      <c r="AG16" s="52"/>
      <c r="AH16" s="52"/>
      <c r="AI16" s="52"/>
      <c r="AJ16" s="52"/>
      <c r="AK16" s="52"/>
      <c r="AL16" s="36"/>
      <c r="AM16" s="96"/>
    </row>
    <row r="17" spans="1:40" ht="20.100000000000001" customHeight="1" x14ac:dyDescent="0.25">
      <c r="E17" s="31"/>
      <c r="F17" s="32"/>
      <c r="G17" s="43" t="s">
        <v>35</v>
      </c>
      <c r="H17" s="39"/>
      <c r="I17" s="40"/>
      <c r="J17" s="8"/>
      <c r="K17" s="48">
        <f t="shared" si="1"/>
        <v>0</v>
      </c>
      <c r="L17" s="48">
        <f t="shared" si="1"/>
        <v>0</v>
      </c>
      <c r="M17" s="1"/>
      <c r="N17" s="6"/>
      <c r="O17" s="6"/>
      <c r="P17" s="1"/>
      <c r="Q17" s="156"/>
      <c r="R17" s="156"/>
      <c r="S17" s="163"/>
      <c r="T17" s="148"/>
      <c r="U17" s="148"/>
      <c r="V17" s="148"/>
      <c r="W17" s="126"/>
      <c r="X17" s="126"/>
      <c r="Y17" s="126"/>
      <c r="Z17" s="126"/>
      <c r="AA17" s="104"/>
      <c r="AB17" s="102"/>
      <c r="AC17" s="103"/>
      <c r="AD17" s="82"/>
      <c r="AE17" s="70"/>
      <c r="AF17" s="70"/>
      <c r="AG17" s="52"/>
      <c r="AH17" s="52"/>
      <c r="AI17" s="52"/>
      <c r="AJ17" s="52"/>
      <c r="AK17" s="52"/>
      <c r="AL17" s="36"/>
      <c r="AM17" s="96"/>
    </row>
    <row r="18" spans="1:40" s="19" customFormat="1" ht="20.100000000000001" customHeight="1" x14ac:dyDescent="0.25">
      <c r="A18" s="17" t="s">
        <v>3</v>
      </c>
      <c r="B18" s="17">
        <v>1481</v>
      </c>
      <c r="C18" s="1" t="s">
        <v>27</v>
      </c>
      <c r="D18" s="2" t="s">
        <v>34</v>
      </c>
      <c r="E18" s="27">
        <f t="shared" ref="E18:F25" si="4">K18</f>
        <v>5400</v>
      </c>
      <c r="F18" s="28">
        <f t="shared" si="4"/>
        <v>3200</v>
      </c>
      <c r="G18" s="25"/>
      <c r="H18" s="1"/>
      <c r="I18" s="1"/>
      <c r="J18" s="20"/>
      <c r="K18" s="48">
        <f t="shared" si="1"/>
        <v>5400</v>
      </c>
      <c r="L18" s="48">
        <f t="shared" si="1"/>
        <v>3200</v>
      </c>
      <c r="M18" s="18"/>
      <c r="N18" s="6">
        <f t="shared" si="2"/>
        <v>5312.3125</v>
      </c>
      <c r="O18" s="6">
        <f t="shared" si="3"/>
        <v>3187.3875000000003</v>
      </c>
      <c r="P18" s="18"/>
      <c r="Q18" s="156">
        <v>2124.9250000000002</v>
      </c>
      <c r="R18" s="156">
        <v>2124.9250000000002</v>
      </c>
      <c r="S18" s="163">
        <v>2124.9250000000002</v>
      </c>
      <c r="T18" s="148">
        <v>2124.9250000000002</v>
      </c>
      <c r="U18" s="148">
        <v>2124.9250000000002</v>
      </c>
      <c r="V18" s="148">
        <v>2124.9250000000002</v>
      </c>
      <c r="W18" s="137">
        <v>1931.75</v>
      </c>
      <c r="X18" s="137">
        <v>1931.75</v>
      </c>
      <c r="Y18" s="128">
        <v>1931.75</v>
      </c>
      <c r="Z18" s="128">
        <v>1931.75</v>
      </c>
      <c r="AA18" s="118">
        <v>1724.7749999999999</v>
      </c>
      <c r="AB18" s="95">
        <v>1379.82</v>
      </c>
      <c r="AC18" s="88">
        <v>1499.8</v>
      </c>
      <c r="AD18" s="82">
        <v>1199.8399999999999</v>
      </c>
      <c r="AE18" s="70">
        <v>1199.8399999999999</v>
      </c>
      <c r="AF18" s="70">
        <v>1199.8399999999999</v>
      </c>
      <c r="AG18" s="52">
        <v>999.86249999999995</v>
      </c>
      <c r="AH18" s="52">
        <v>999.86249999999995</v>
      </c>
      <c r="AI18" s="52">
        <v>999.86249999999995</v>
      </c>
      <c r="AJ18" s="52">
        <v>999.86249999999995</v>
      </c>
      <c r="AK18" s="52">
        <v>999.86249999999995</v>
      </c>
      <c r="AL18" s="36">
        <v>799.89</v>
      </c>
      <c r="AM18" s="96">
        <f t="shared" ref="AM18:AM25" si="5">Q18/V18</f>
        <v>1</v>
      </c>
      <c r="AN18" s="33"/>
    </row>
    <row r="19" spans="1:40" s="19" customFormat="1" ht="20.100000000000001" customHeight="1" x14ac:dyDescent="0.25">
      <c r="A19" s="17" t="s">
        <v>3</v>
      </c>
      <c r="B19" s="17">
        <v>1481</v>
      </c>
      <c r="C19" s="1" t="s">
        <v>27</v>
      </c>
      <c r="D19" s="2" t="s">
        <v>13</v>
      </c>
      <c r="E19" s="27">
        <f t="shared" si="4"/>
        <v>5400</v>
      </c>
      <c r="F19" s="143">
        <f t="shared" si="4"/>
        <v>3200</v>
      </c>
      <c r="G19" s="34"/>
      <c r="H19" s="1"/>
      <c r="I19" s="23"/>
      <c r="J19" s="20"/>
      <c r="K19" s="48">
        <f t="shared" si="1"/>
        <v>5400</v>
      </c>
      <c r="L19" s="48">
        <f t="shared" si="1"/>
        <v>3200</v>
      </c>
      <c r="M19" s="18"/>
      <c r="N19" s="6">
        <f t="shared" si="2"/>
        <v>5312.3</v>
      </c>
      <c r="O19" s="6">
        <f t="shared" si="3"/>
        <v>3187.38</v>
      </c>
      <c r="P19" s="18"/>
      <c r="Q19" s="156">
        <v>2124.92</v>
      </c>
      <c r="R19" s="156">
        <v>2124.92</v>
      </c>
      <c r="S19" s="163">
        <v>2124.92</v>
      </c>
      <c r="T19" s="148">
        <v>2124.92</v>
      </c>
      <c r="U19" s="148">
        <v>2124.92</v>
      </c>
      <c r="V19" s="148">
        <v>2124.92</v>
      </c>
      <c r="W19" s="137">
        <v>1931.75</v>
      </c>
      <c r="X19" s="137">
        <v>1931.75</v>
      </c>
      <c r="Y19" s="128">
        <v>1931.75</v>
      </c>
      <c r="Z19" s="128">
        <v>1931.75</v>
      </c>
      <c r="AA19" s="118">
        <v>1724.7749999999999</v>
      </c>
      <c r="AB19" s="95">
        <v>1379.82</v>
      </c>
      <c r="AC19" s="88">
        <v>1499.8</v>
      </c>
      <c r="AD19" s="82">
        <v>1199.8399999999999</v>
      </c>
      <c r="AE19" s="70">
        <v>1199.8399999999999</v>
      </c>
      <c r="AF19" s="70">
        <v>1199.8399999999999</v>
      </c>
      <c r="AG19" s="52">
        <v>1008.2625</v>
      </c>
      <c r="AH19" s="52">
        <v>1008.2625</v>
      </c>
      <c r="AI19" s="52">
        <v>1008.2625</v>
      </c>
      <c r="AJ19" s="52">
        <v>1008.2625</v>
      </c>
      <c r="AK19" s="52">
        <v>1008.2625</v>
      </c>
      <c r="AL19" s="37">
        <v>806.61</v>
      </c>
      <c r="AM19" s="96">
        <f t="shared" si="5"/>
        <v>1</v>
      </c>
      <c r="AN19" s="33"/>
    </row>
    <row r="20" spans="1:40" ht="20.100000000000001" customHeight="1" x14ac:dyDescent="0.25">
      <c r="A20" s="1" t="s">
        <v>3</v>
      </c>
      <c r="B20" s="17">
        <v>1482</v>
      </c>
      <c r="C20" s="17" t="s">
        <v>28</v>
      </c>
      <c r="D20" s="2" t="s">
        <v>15</v>
      </c>
      <c r="E20" s="27">
        <f t="shared" si="4"/>
        <v>6200</v>
      </c>
      <c r="F20" s="42">
        <f t="shared" si="4"/>
        <v>3700</v>
      </c>
      <c r="G20" s="34"/>
      <c r="I20" s="23"/>
      <c r="J20" s="20"/>
      <c r="K20" s="48">
        <f t="shared" si="1"/>
        <v>6200</v>
      </c>
      <c r="L20" s="48">
        <f t="shared" si="1"/>
        <v>3700</v>
      </c>
      <c r="M20" s="14"/>
      <c r="N20" s="6">
        <f t="shared" si="2"/>
        <v>6150.2</v>
      </c>
      <c r="O20" s="6">
        <f t="shared" si="3"/>
        <v>3690.12</v>
      </c>
      <c r="P20" s="14"/>
      <c r="Q20" s="156">
        <v>2460.08</v>
      </c>
      <c r="R20" s="156">
        <v>2460.08</v>
      </c>
      <c r="S20" s="163">
        <v>2460.08</v>
      </c>
      <c r="T20" s="148">
        <v>2460.08</v>
      </c>
      <c r="U20" s="148">
        <v>2460.08</v>
      </c>
      <c r="V20" s="148">
        <v>2460.08</v>
      </c>
      <c r="W20" s="137">
        <v>2236.44</v>
      </c>
      <c r="X20" s="137">
        <v>2236.44</v>
      </c>
      <c r="Y20" s="128">
        <v>2236.44</v>
      </c>
      <c r="Z20" s="128">
        <v>2236.44</v>
      </c>
      <c r="AA20" s="118">
        <v>1997.9624999999999</v>
      </c>
      <c r="AB20" s="95">
        <v>1598.37</v>
      </c>
      <c r="AC20" s="88">
        <v>1750</v>
      </c>
      <c r="AD20" s="75">
        <v>1400</v>
      </c>
      <c r="AE20" s="70">
        <v>1389.89</v>
      </c>
      <c r="AF20" s="70">
        <v>1389.89</v>
      </c>
      <c r="AG20" s="52">
        <v>1296.4750000000001</v>
      </c>
      <c r="AH20" s="52">
        <v>1296.4750000000001</v>
      </c>
      <c r="AI20" s="52">
        <v>1296.4750000000001</v>
      </c>
      <c r="AJ20" s="52">
        <v>1296.4750000000001</v>
      </c>
      <c r="AK20" s="52">
        <v>1296.4750000000001</v>
      </c>
      <c r="AL20" s="36">
        <v>1037.18</v>
      </c>
      <c r="AM20" s="96">
        <f t="shared" si="5"/>
        <v>1</v>
      </c>
    </row>
    <row r="21" spans="1:40" ht="20.100000000000001" customHeight="1" x14ac:dyDescent="0.25">
      <c r="A21" s="1" t="s">
        <v>3</v>
      </c>
      <c r="B21" s="17">
        <v>1483</v>
      </c>
      <c r="C21" s="17" t="s">
        <v>29</v>
      </c>
      <c r="D21" s="2" t="s">
        <v>14</v>
      </c>
      <c r="E21" s="27">
        <f t="shared" si="4"/>
        <v>8100</v>
      </c>
      <c r="F21" s="42">
        <f t="shared" si="4"/>
        <v>4900</v>
      </c>
      <c r="G21" s="34"/>
      <c r="I21" s="23"/>
      <c r="J21" s="20"/>
      <c r="K21" s="48">
        <f t="shared" si="1"/>
        <v>8100</v>
      </c>
      <c r="L21" s="48">
        <f t="shared" si="1"/>
        <v>4900</v>
      </c>
      <c r="M21" s="14"/>
      <c r="N21" s="6">
        <f t="shared" si="2"/>
        <v>8005.25</v>
      </c>
      <c r="O21" s="6">
        <f t="shared" si="3"/>
        <v>4803.1499999999996</v>
      </c>
      <c r="P21" s="14"/>
      <c r="Q21" s="156">
        <v>3202.1</v>
      </c>
      <c r="R21" s="156">
        <v>3202.1</v>
      </c>
      <c r="S21" s="163">
        <v>3202.1</v>
      </c>
      <c r="T21" s="148">
        <v>3202.1</v>
      </c>
      <c r="U21" s="148">
        <v>3202.1</v>
      </c>
      <c r="V21" s="148">
        <v>3202.1</v>
      </c>
      <c r="W21" s="137">
        <v>2911</v>
      </c>
      <c r="X21" s="137">
        <v>2911</v>
      </c>
      <c r="Y21" s="128">
        <v>2911</v>
      </c>
      <c r="Z21" s="128">
        <v>2911</v>
      </c>
      <c r="AA21" s="118">
        <v>2597.6625000000004</v>
      </c>
      <c r="AB21" s="95">
        <v>2078.13</v>
      </c>
      <c r="AC21" s="88">
        <v>2261.25</v>
      </c>
      <c r="AD21" s="75">
        <v>1809</v>
      </c>
      <c r="AE21" s="70">
        <v>1808.07</v>
      </c>
      <c r="AF21" s="70">
        <v>1808.07</v>
      </c>
      <c r="AG21" s="52">
        <v>1506.7250000000001</v>
      </c>
      <c r="AH21" s="52">
        <v>1506.7250000000001</v>
      </c>
      <c r="AI21" s="52">
        <v>1506.7250000000001</v>
      </c>
      <c r="AJ21" s="52">
        <v>1506.7250000000001</v>
      </c>
      <c r="AK21" s="52">
        <v>1506.7250000000001</v>
      </c>
      <c r="AL21" s="36">
        <v>1205.3800000000001</v>
      </c>
      <c r="AM21" s="96">
        <f t="shared" si="5"/>
        <v>1</v>
      </c>
    </row>
    <row r="22" spans="1:40" ht="20.100000000000001" customHeight="1" x14ac:dyDescent="0.25">
      <c r="A22" s="1" t="s">
        <v>3</v>
      </c>
      <c r="B22" s="17">
        <v>1484</v>
      </c>
      <c r="C22" s="17" t="s">
        <v>30</v>
      </c>
      <c r="D22" s="2" t="s">
        <v>7</v>
      </c>
      <c r="E22" s="27">
        <f t="shared" si="4"/>
        <v>8700</v>
      </c>
      <c r="F22" s="42">
        <f t="shared" si="4"/>
        <v>5200</v>
      </c>
      <c r="G22" s="34"/>
      <c r="I22" s="23"/>
      <c r="J22" s="20"/>
      <c r="K22" s="48">
        <f t="shared" si="1"/>
        <v>8700</v>
      </c>
      <c r="L22" s="48">
        <f t="shared" si="1"/>
        <v>5200</v>
      </c>
      <c r="M22" s="14"/>
      <c r="N22" s="6">
        <f t="shared" si="2"/>
        <v>8644.9749999999985</v>
      </c>
      <c r="O22" s="6">
        <f t="shared" si="3"/>
        <v>5186.9849999999997</v>
      </c>
      <c r="P22" s="14"/>
      <c r="Q22" s="156">
        <v>3457.99</v>
      </c>
      <c r="R22" s="156">
        <v>3457.99</v>
      </c>
      <c r="S22" s="163">
        <v>3457.99</v>
      </c>
      <c r="T22" s="148">
        <v>3457.99</v>
      </c>
      <c r="U22" s="148">
        <v>3457.99</v>
      </c>
      <c r="V22" s="148">
        <v>3457.99</v>
      </c>
      <c r="W22" s="137">
        <v>3143.63</v>
      </c>
      <c r="X22" s="137">
        <v>3143.63</v>
      </c>
      <c r="Y22" s="128">
        <v>3143.63</v>
      </c>
      <c r="Z22" s="128">
        <v>3143.63</v>
      </c>
      <c r="AA22" s="118">
        <v>2806.8249999999998</v>
      </c>
      <c r="AB22" s="95">
        <v>2245.46</v>
      </c>
      <c r="AC22" s="88">
        <v>2450</v>
      </c>
      <c r="AD22" s="75">
        <v>1960</v>
      </c>
      <c r="AE22" s="70">
        <v>1952.57</v>
      </c>
      <c r="AF22" s="70">
        <v>1952.57</v>
      </c>
      <c r="AG22" s="52">
        <v>1627.1375</v>
      </c>
      <c r="AH22" s="52">
        <v>1627.1375</v>
      </c>
      <c r="AI22" s="52">
        <v>1627.1375</v>
      </c>
      <c r="AJ22" s="52">
        <v>1627.1375</v>
      </c>
      <c r="AK22" s="52">
        <v>1627.1375</v>
      </c>
      <c r="AL22" s="36">
        <v>1301.71</v>
      </c>
      <c r="AM22" s="96">
        <f t="shared" si="5"/>
        <v>1</v>
      </c>
    </row>
    <row r="23" spans="1:40" ht="20.100000000000001" customHeight="1" x14ac:dyDescent="0.25">
      <c r="A23" s="1" t="s">
        <v>3</v>
      </c>
      <c r="B23" s="17">
        <v>1485</v>
      </c>
      <c r="C23" s="17" t="s">
        <v>31</v>
      </c>
      <c r="D23" s="2" t="s">
        <v>8</v>
      </c>
      <c r="E23" s="27">
        <f t="shared" si="4"/>
        <v>9500</v>
      </c>
      <c r="F23" s="42">
        <f t="shared" si="4"/>
        <v>5700</v>
      </c>
      <c r="G23" s="34"/>
      <c r="I23" s="23"/>
      <c r="J23" s="20"/>
      <c r="K23" s="48">
        <f t="shared" si="1"/>
        <v>9500</v>
      </c>
      <c r="L23" s="48">
        <f t="shared" si="1"/>
        <v>5700</v>
      </c>
      <c r="M23" s="14"/>
      <c r="N23" s="6">
        <f t="shared" si="2"/>
        <v>9427.125</v>
      </c>
      <c r="O23" s="6">
        <f t="shared" si="3"/>
        <v>5656.2749999999996</v>
      </c>
      <c r="P23" s="14"/>
      <c r="Q23" s="156">
        <v>3770.85</v>
      </c>
      <c r="R23" s="156">
        <v>3770.85</v>
      </c>
      <c r="S23" s="163">
        <v>3770.85</v>
      </c>
      <c r="T23" s="148">
        <v>3770.85</v>
      </c>
      <c r="U23" s="148">
        <v>3770.85</v>
      </c>
      <c r="V23" s="148">
        <v>3770.85</v>
      </c>
      <c r="W23" s="137">
        <v>3428.04</v>
      </c>
      <c r="X23" s="137">
        <v>3428.04</v>
      </c>
      <c r="Y23" s="128">
        <v>3428.04</v>
      </c>
      <c r="Z23" s="128">
        <v>3428.04</v>
      </c>
      <c r="AA23" s="118">
        <v>3060.75</v>
      </c>
      <c r="AB23" s="95">
        <v>2448.6</v>
      </c>
      <c r="AC23" s="88">
        <v>2662.5</v>
      </c>
      <c r="AD23" s="75">
        <v>2130</v>
      </c>
      <c r="AE23" s="70">
        <v>2129.2199999999998</v>
      </c>
      <c r="AF23" s="70">
        <v>2129.2199999999998</v>
      </c>
      <c r="AG23" s="52">
        <v>1774.35</v>
      </c>
      <c r="AH23" s="52">
        <v>1774.35</v>
      </c>
      <c r="AI23" s="52">
        <v>1774.35</v>
      </c>
      <c r="AJ23" s="52">
        <v>1774.35</v>
      </c>
      <c r="AK23" s="52">
        <v>1774.35</v>
      </c>
      <c r="AL23" s="36">
        <v>1419.48</v>
      </c>
      <c r="AM23" s="96">
        <f t="shared" si="5"/>
        <v>1</v>
      </c>
    </row>
    <row r="24" spans="1:40" ht="20.100000000000001" customHeight="1" x14ac:dyDescent="0.25">
      <c r="A24" s="1" t="s">
        <v>3</v>
      </c>
      <c r="B24" s="17">
        <v>1486</v>
      </c>
      <c r="C24" s="17" t="s">
        <v>32</v>
      </c>
      <c r="D24" s="2" t="s">
        <v>9</v>
      </c>
      <c r="E24" s="27">
        <f t="shared" si="4"/>
        <v>12100</v>
      </c>
      <c r="F24" s="42">
        <f t="shared" si="4"/>
        <v>7300</v>
      </c>
      <c r="G24" s="34"/>
      <c r="I24" s="23"/>
      <c r="J24" s="20"/>
      <c r="K24" s="48">
        <f t="shared" si="1"/>
        <v>12100</v>
      </c>
      <c r="L24" s="48">
        <f t="shared" si="1"/>
        <v>7300</v>
      </c>
      <c r="M24" s="14"/>
      <c r="N24" s="6">
        <f t="shared" si="2"/>
        <v>12024.075000000001</v>
      </c>
      <c r="O24" s="6">
        <f t="shared" si="3"/>
        <v>7214.4449999999997</v>
      </c>
      <c r="P24" s="14"/>
      <c r="Q24" s="156">
        <v>4809.63</v>
      </c>
      <c r="R24" s="156">
        <v>4809.63</v>
      </c>
      <c r="S24" s="163">
        <v>4809.63</v>
      </c>
      <c r="T24" s="148">
        <v>4809.63</v>
      </c>
      <c r="U24" s="148">
        <v>4809.63</v>
      </c>
      <c r="V24" s="148">
        <v>4809.63</v>
      </c>
      <c r="W24" s="137">
        <v>4372.3900000000003</v>
      </c>
      <c r="X24" s="137">
        <v>4372.3900000000003</v>
      </c>
      <c r="Y24" s="128">
        <v>4372.3900000000003</v>
      </c>
      <c r="Z24" s="128">
        <v>4372.3900000000003</v>
      </c>
      <c r="AA24" s="118">
        <v>3903.9249999999997</v>
      </c>
      <c r="AB24" s="95">
        <v>3123.14</v>
      </c>
      <c r="AC24" s="88">
        <v>3394.7125000000001</v>
      </c>
      <c r="AD24" s="82">
        <v>2715.77</v>
      </c>
      <c r="AE24" s="70">
        <v>2715.77</v>
      </c>
      <c r="AF24" s="70">
        <v>2715.77</v>
      </c>
      <c r="AG24" s="52">
        <v>2263.125</v>
      </c>
      <c r="AH24" s="52">
        <v>2263.125</v>
      </c>
      <c r="AI24" s="52">
        <v>2263.125</v>
      </c>
      <c r="AJ24" s="52">
        <v>2263.125</v>
      </c>
      <c r="AK24" s="52">
        <v>2263.125</v>
      </c>
      <c r="AL24" s="36">
        <v>1810.5</v>
      </c>
      <c r="AM24" s="96">
        <f t="shared" si="5"/>
        <v>1</v>
      </c>
    </row>
    <row r="25" spans="1:40" ht="20.100000000000001" customHeight="1" x14ac:dyDescent="0.25">
      <c r="A25" s="1" t="s">
        <v>3</v>
      </c>
      <c r="B25" s="17">
        <v>1487</v>
      </c>
      <c r="C25" s="17" t="s">
        <v>33</v>
      </c>
      <c r="D25" s="2" t="s">
        <v>10</v>
      </c>
      <c r="E25" s="27">
        <f t="shared" si="4"/>
        <v>15800</v>
      </c>
      <c r="F25" s="42">
        <f t="shared" si="4"/>
        <v>9500</v>
      </c>
      <c r="G25" s="133"/>
      <c r="H25" s="22"/>
      <c r="I25" s="29"/>
      <c r="J25" s="20"/>
      <c r="K25" s="48">
        <f t="shared" si="1"/>
        <v>15800</v>
      </c>
      <c r="L25" s="48">
        <f t="shared" si="1"/>
        <v>9500</v>
      </c>
      <c r="M25" s="14"/>
      <c r="N25" s="6">
        <f t="shared" si="2"/>
        <v>15794.05</v>
      </c>
      <c r="O25" s="6">
        <f t="shared" si="3"/>
        <v>9476.43</v>
      </c>
      <c r="P25" s="14"/>
      <c r="Q25" s="156">
        <v>6317.62</v>
      </c>
      <c r="R25" s="156">
        <v>6317.62</v>
      </c>
      <c r="S25" s="163">
        <v>6317.62</v>
      </c>
      <c r="T25" s="148">
        <v>6317.62</v>
      </c>
      <c r="U25" s="148">
        <v>6317.62</v>
      </c>
      <c r="V25" s="148">
        <v>6317.62</v>
      </c>
      <c r="W25" s="137">
        <v>4578.5018999999993</v>
      </c>
      <c r="X25" s="137">
        <v>4578.5018999999993</v>
      </c>
      <c r="Y25" s="128">
        <v>4578.5018999999993</v>
      </c>
      <c r="Z25" s="128">
        <v>4578.5018999999993</v>
      </c>
      <c r="AA25" s="118">
        <v>4087.948124999999</v>
      </c>
      <c r="AB25" s="93">
        <v>3270.3584999999994</v>
      </c>
      <c r="AC25" s="88">
        <v>3554.7374999999993</v>
      </c>
      <c r="AD25" s="82">
        <v>2843.7899999999995</v>
      </c>
      <c r="AE25" s="70">
        <v>2843.7899999999995</v>
      </c>
      <c r="AF25" s="70">
        <v>2843.7899999999995</v>
      </c>
      <c r="AG25" s="52">
        <v>2369.8249999999998</v>
      </c>
      <c r="AH25" s="52">
        <v>2369.8249999999998</v>
      </c>
      <c r="AI25" s="52">
        <v>2369.8249999999998</v>
      </c>
      <c r="AJ25" s="52">
        <v>2369.8249999999998</v>
      </c>
      <c r="AK25" s="52">
        <v>2369.8249999999998</v>
      </c>
      <c r="AL25" s="15">
        <v>1895.86</v>
      </c>
      <c r="AM25" s="96">
        <f t="shared" si="5"/>
        <v>1</v>
      </c>
    </row>
    <row r="26" spans="1:40" ht="2.1" customHeight="1" x14ac:dyDescent="0.25">
      <c r="B26" s="17"/>
      <c r="D26" s="30"/>
      <c r="E26" s="31"/>
      <c r="F26" s="32"/>
      <c r="G26" s="25"/>
      <c r="K26" s="48">
        <f t="shared" si="1"/>
        <v>0</v>
      </c>
      <c r="L26" s="48">
        <f t="shared" si="1"/>
        <v>0</v>
      </c>
      <c r="M26" s="14"/>
      <c r="N26" s="6"/>
      <c r="O26" s="6"/>
      <c r="P26" s="14"/>
      <c r="Q26" s="156"/>
      <c r="R26" s="156"/>
      <c r="S26" s="163"/>
      <c r="T26" s="148"/>
      <c r="U26" s="148"/>
      <c r="V26" s="148"/>
      <c r="W26" s="137"/>
      <c r="X26" s="137"/>
      <c r="Y26" s="128"/>
      <c r="Z26" s="128"/>
      <c r="AA26" s="118"/>
      <c r="AB26" s="93"/>
      <c r="AC26" s="88"/>
      <c r="AD26" s="82"/>
      <c r="AE26" s="70"/>
      <c r="AF26" s="70"/>
      <c r="AG26" s="52"/>
      <c r="AH26" s="52"/>
      <c r="AI26" s="52"/>
      <c r="AJ26" s="52"/>
      <c r="AK26" s="52"/>
      <c r="AL26" s="16"/>
      <c r="AM26" s="96"/>
    </row>
    <row r="27" spans="1:40" ht="20.100000000000001" customHeight="1" x14ac:dyDescent="0.25">
      <c r="B27" s="17"/>
      <c r="D27" s="30"/>
      <c r="E27" s="31"/>
      <c r="F27" s="32"/>
      <c r="G27" s="43" t="s">
        <v>11</v>
      </c>
      <c r="H27" s="41"/>
      <c r="I27" s="40"/>
      <c r="J27" s="8"/>
      <c r="K27" s="48">
        <f t="shared" si="1"/>
        <v>0</v>
      </c>
      <c r="L27" s="48">
        <f t="shared" si="1"/>
        <v>0</v>
      </c>
      <c r="M27" s="1"/>
      <c r="N27" s="6"/>
      <c r="O27" s="6"/>
      <c r="P27" s="1"/>
      <c r="Q27" s="156"/>
      <c r="R27" s="156"/>
      <c r="S27" s="163"/>
      <c r="T27" s="148"/>
      <c r="U27" s="148"/>
      <c r="V27" s="148"/>
      <c r="W27" s="126"/>
      <c r="X27" s="126"/>
      <c r="Y27" s="126"/>
      <c r="Z27" s="126"/>
      <c r="AA27" s="104"/>
      <c r="AB27" s="104"/>
      <c r="AC27" s="103"/>
      <c r="AD27" s="82"/>
      <c r="AE27" s="70"/>
      <c r="AF27" s="70"/>
      <c r="AG27" s="52"/>
      <c r="AH27" s="52"/>
      <c r="AI27" s="52"/>
      <c r="AJ27" s="52"/>
      <c r="AK27" s="52"/>
      <c r="AL27" s="16"/>
      <c r="AM27" s="96"/>
    </row>
    <row r="28" spans="1:40" s="19" customFormat="1" ht="20.100000000000001" customHeight="1" x14ac:dyDescent="0.25">
      <c r="A28" s="17" t="s">
        <v>3</v>
      </c>
      <c r="B28" s="17">
        <v>1448</v>
      </c>
      <c r="C28" s="1" t="s">
        <v>19</v>
      </c>
      <c r="D28" s="2" t="s">
        <v>38</v>
      </c>
      <c r="E28" s="27">
        <f t="shared" ref="E28:F31" si="6">K28</f>
        <v>3100</v>
      </c>
      <c r="F28" s="28">
        <f t="shared" si="6"/>
        <v>1900</v>
      </c>
      <c r="G28" s="25"/>
      <c r="H28" s="13"/>
      <c r="I28" s="1"/>
      <c r="J28" s="20"/>
      <c r="K28" s="48">
        <f t="shared" si="1"/>
        <v>3100</v>
      </c>
      <c r="L28" s="48">
        <f t="shared" si="1"/>
        <v>1900</v>
      </c>
      <c r="M28" s="18"/>
      <c r="N28" s="6">
        <f t="shared" si="2"/>
        <v>3062.4749999999999</v>
      </c>
      <c r="O28" s="6">
        <f t="shared" si="3"/>
        <v>1837.4850000000001</v>
      </c>
      <c r="P28" s="18"/>
      <c r="Q28" s="156">
        <v>1224.99</v>
      </c>
      <c r="R28" s="156">
        <v>1224.99</v>
      </c>
      <c r="S28" s="163">
        <v>1224.99</v>
      </c>
      <c r="T28" s="148">
        <v>1224.99</v>
      </c>
      <c r="U28" s="148">
        <v>1224.99</v>
      </c>
      <c r="V28" s="148">
        <v>1224.99</v>
      </c>
      <c r="W28" s="137">
        <v>1113.6199999999999</v>
      </c>
      <c r="X28" s="137">
        <v>1113.6199999999999</v>
      </c>
      <c r="Y28" s="128">
        <v>1113.6199999999999</v>
      </c>
      <c r="Z28" s="128">
        <v>1113.6199999999999</v>
      </c>
      <c r="AA28" s="118">
        <v>994.30000000000007</v>
      </c>
      <c r="AB28" s="95">
        <v>795.44</v>
      </c>
      <c r="AC28" s="88">
        <v>864.61875000000009</v>
      </c>
      <c r="AD28" s="82">
        <v>691.69500000000005</v>
      </c>
      <c r="AE28" s="70">
        <v>691.69500000000005</v>
      </c>
      <c r="AF28" s="70">
        <v>691.69500000000005</v>
      </c>
      <c r="AG28" s="52">
        <v>576.41250000000002</v>
      </c>
      <c r="AH28" s="52">
        <v>576.41250000000002</v>
      </c>
      <c r="AI28" s="52">
        <v>576.41250000000002</v>
      </c>
      <c r="AJ28" s="52">
        <v>576.41250000000002</v>
      </c>
      <c r="AK28" s="52">
        <v>576.41250000000002</v>
      </c>
      <c r="AL28" s="36">
        <v>461.13</v>
      </c>
      <c r="AM28" s="96">
        <f>Q28/V28</f>
        <v>1</v>
      </c>
      <c r="AN28" s="33"/>
    </row>
    <row r="29" spans="1:40" ht="20.100000000000001" customHeight="1" x14ac:dyDescent="0.25">
      <c r="A29" s="1" t="s">
        <v>3</v>
      </c>
      <c r="B29" s="1">
        <v>1449</v>
      </c>
      <c r="C29" s="1" t="s">
        <v>20</v>
      </c>
      <c r="D29" s="2" t="s">
        <v>39</v>
      </c>
      <c r="E29" s="27">
        <f t="shared" si="6"/>
        <v>4500</v>
      </c>
      <c r="F29" s="143">
        <f t="shared" si="6"/>
        <v>2700</v>
      </c>
      <c r="G29" s="34"/>
      <c r="H29" s="13"/>
      <c r="I29" s="23"/>
      <c r="J29" s="20"/>
      <c r="K29" s="48">
        <f t="shared" si="1"/>
        <v>4500</v>
      </c>
      <c r="L29" s="48">
        <f t="shared" si="1"/>
        <v>2700</v>
      </c>
      <c r="M29" s="14"/>
      <c r="N29" s="6">
        <f t="shared" si="2"/>
        <v>4462.3999999999996</v>
      </c>
      <c r="O29" s="6">
        <f t="shared" si="3"/>
        <v>2677.44</v>
      </c>
      <c r="P29" s="14"/>
      <c r="Q29" s="156">
        <v>1784.96</v>
      </c>
      <c r="R29" s="156">
        <v>1784.96</v>
      </c>
      <c r="S29" s="163">
        <v>1784.96</v>
      </c>
      <c r="T29" s="148">
        <v>1784.96</v>
      </c>
      <c r="U29" s="148">
        <v>1784.96</v>
      </c>
      <c r="V29" s="148">
        <v>1784.96</v>
      </c>
      <c r="W29" s="137">
        <v>1622.69</v>
      </c>
      <c r="X29" s="137">
        <v>1622.69</v>
      </c>
      <c r="Y29" s="128">
        <v>1622.69</v>
      </c>
      <c r="Z29" s="128">
        <v>1622.69</v>
      </c>
      <c r="AA29" s="118">
        <v>1448.8374999999999</v>
      </c>
      <c r="AB29" s="95">
        <v>1159.07</v>
      </c>
      <c r="AC29" s="88">
        <v>1259.8499999999999</v>
      </c>
      <c r="AD29" s="82">
        <v>1007.8799999999999</v>
      </c>
      <c r="AE29" s="70">
        <v>1007.8799999999999</v>
      </c>
      <c r="AF29" s="70">
        <v>1007.8799999999999</v>
      </c>
      <c r="AG29" s="52">
        <v>839.9</v>
      </c>
      <c r="AH29" s="52">
        <v>839.9</v>
      </c>
      <c r="AI29" s="52">
        <v>839.9</v>
      </c>
      <c r="AJ29" s="52">
        <v>839.9</v>
      </c>
      <c r="AK29" s="52">
        <v>839.9</v>
      </c>
      <c r="AL29" s="36">
        <v>671.92</v>
      </c>
      <c r="AM29" s="96">
        <f>Q29/V29</f>
        <v>1</v>
      </c>
    </row>
    <row r="30" spans="1:40" ht="20.100000000000001" customHeight="1" x14ac:dyDescent="0.25">
      <c r="A30" s="1" t="s">
        <v>3</v>
      </c>
      <c r="B30" s="1">
        <v>1450</v>
      </c>
      <c r="C30" s="1" t="s">
        <v>21</v>
      </c>
      <c r="D30" s="2" t="s">
        <v>36</v>
      </c>
      <c r="E30" s="27">
        <f t="shared" si="6"/>
        <v>5000</v>
      </c>
      <c r="F30" s="42">
        <f t="shared" si="6"/>
        <v>3000</v>
      </c>
      <c r="G30" s="34"/>
      <c r="H30" s="13"/>
      <c r="I30" s="23"/>
      <c r="J30" s="20"/>
      <c r="K30" s="48">
        <f t="shared" si="1"/>
        <v>5000</v>
      </c>
      <c r="L30" s="48">
        <f t="shared" si="1"/>
        <v>3000</v>
      </c>
      <c r="M30" s="14"/>
      <c r="N30" s="6">
        <f t="shared" si="2"/>
        <v>4971.1000000000004</v>
      </c>
      <c r="O30" s="6">
        <f t="shared" si="3"/>
        <v>2982.66</v>
      </c>
      <c r="P30" s="14"/>
      <c r="Q30" s="156">
        <v>1988.44</v>
      </c>
      <c r="R30" s="156">
        <v>1988.44</v>
      </c>
      <c r="S30" s="163">
        <v>1988.44</v>
      </c>
      <c r="T30" s="148">
        <v>1988.44</v>
      </c>
      <c r="U30" s="148">
        <v>1988.44</v>
      </c>
      <c r="V30" s="148">
        <v>1988.44</v>
      </c>
      <c r="W30" s="137">
        <v>1807.67</v>
      </c>
      <c r="X30" s="137">
        <v>1807.67</v>
      </c>
      <c r="Y30" s="128">
        <v>1807.67</v>
      </c>
      <c r="Z30" s="128">
        <v>1807.67</v>
      </c>
      <c r="AA30" s="118">
        <v>1614</v>
      </c>
      <c r="AB30" s="95">
        <v>1291.2</v>
      </c>
      <c r="AC30" s="88">
        <v>1403.4937499999999</v>
      </c>
      <c r="AD30" s="82">
        <v>1122.7949999999998</v>
      </c>
      <c r="AE30" s="70">
        <v>1122.7949999999998</v>
      </c>
      <c r="AF30" s="70">
        <v>1122.7949999999998</v>
      </c>
      <c r="AG30" s="52">
        <v>935.66249999999991</v>
      </c>
      <c r="AH30" s="52">
        <v>935.66249999999991</v>
      </c>
      <c r="AI30" s="52">
        <v>935.66249999999991</v>
      </c>
      <c r="AJ30" s="52">
        <v>935.66249999999991</v>
      </c>
      <c r="AK30" s="52">
        <v>935.66249999999991</v>
      </c>
      <c r="AL30" s="36">
        <v>748.53</v>
      </c>
      <c r="AM30" s="96">
        <f>Q30/V30</f>
        <v>1</v>
      </c>
    </row>
    <row r="31" spans="1:40" ht="20.100000000000001" customHeight="1" x14ac:dyDescent="0.25">
      <c r="A31" s="1" t="s">
        <v>3</v>
      </c>
      <c r="B31" s="1">
        <v>1451</v>
      </c>
      <c r="C31" s="1" t="s">
        <v>22</v>
      </c>
      <c r="D31" s="2" t="s">
        <v>37</v>
      </c>
      <c r="E31" s="27">
        <f t="shared" si="6"/>
        <v>5800</v>
      </c>
      <c r="F31" s="42">
        <f t="shared" si="6"/>
        <v>3500</v>
      </c>
      <c r="G31" s="133"/>
      <c r="H31" s="134"/>
      <c r="I31" s="29"/>
      <c r="J31" s="20"/>
      <c r="K31" s="48">
        <f t="shared" si="1"/>
        <v>5800</v>
      </c>
      <c r="L31" s="48">
        <f t="shared" si="1"/>
        <v>3500</v>
      </c>
      <c r="M31" s="14"/>
      <c r="N31" s="6">
        <f t="shared" si="2"/>
        <v>5703.35</v>
      </c>
      <c r="O31" s="6">
        <f t="shared" si="3"/>
        <v>3422.01</v>
      </c>
      <c r="P31" s="14"/>
      <c r="Q31" s="156">
        <v>2281.34</v>
      </c>
      <c r="R31" s="156">
        <v>2281.34</v>
      </c>
      <c r="S31" s="163">
        <v>2281.34</v>
      </c>
      <c r="T31" s="148">
        <v>2281.34</v>
      </c>
      <c r="U31" s="148">
        <v>2281.34</v>
      </c>
      <c r="V31" s="148">
        <v>2281.34</v>
      </c>
      <c r="W31" s="137">
        <v>2073.94</v>
      </c>
      <c r="X31" s="137">
        <v>2073.94</v>
      </c>
      <c r="Y31" s="128">
        <v>2073.94</v>
      </c>
      <c r="Z31" s="128">
        <v>2073.94</v>
      </c>
      <c r="AA31" s="118">
        <v>1851.7250000000001</v>
      </c>
      <c r="AB31" s="95">
        <v>1481.38</v>
      </c>
      <c r="AC31" s="88">
        <v>1610.1750000000002</v>
      </c>
      <c r="AD31" s="82">
        <v>1288.1400000000001</v>
      </c>
      <c r="AE31" s="70">
        <v>1288.1400000000001</v>
      </c>
      <c r="AF31" s="70">
        <v>1288.1400000000001</v>
      </c>
      <c r="AG31" s="52">
        <v>1073.45</v>
      </c>
      <c r="AH31" s="52">
        <v>1073.45</v>
      </c>
      <c r="AI31" s="52">
        <v>1073.45</v>
      </c>
      <c r="AJ31" s="52">
        <v>1073.45</v>
      </c>
      <c r="AK31" s="52">
        <v>1073.45</v>
      </c>
      <c r="AL31" s="36">
        <v>858.76</v>
      </c>
      <c r="AM31" s="96">
        <f>Q31/V31</f>
        <v>1</v>
      </c>
    </row>
    <row r="32" spans="1:40" ht="2.1" customHeight="1" x14ac:dyDescent="0.25">
      <c r="D32" s="30"/>
      <c r="E32" s="31"/>
      <c r="F32" s="32"/>
      <c r="G32" s="25"/>
      <c r="H32" s="13"/>
      <c r="K32" s="48">
        <f t="shared" si="1"/>
        <v>0</v>
      </c>
      <c r="L32" s="48">
        <f t="shared" si="1"/>
        <v>0</v>
      </c>
      <c r="M32" s="14"/>
      <c r="N32" s="6"/>
      <c r="O32" s="6"/>
      <c r="P32" s="14"/>
      <c r="Q32" s="156"/>
      <c r="R32" s="156"/>
      <c r="S32" s="163"/>
      <c r="T32" s="148"/>
      <c r="U32" s="148"/>
      <c r="V32" s="148"/>
      <c r="W32" s="137"/>
      <c r="X32" s="137"/>
      <c r="Y32" s="128"/>
      <c r="Z32" s="128"/>
      <c r="AA32" s="118"/>
      <c r="AB32" s="95"/>
      <c r="AC32" s="88"/>
      <c r="AD32" s="82"/>
      <c r="AE32" s="70"/>
      <c r="AF32" s="70"/>
      <c r="AG32" s="52"/>
      <c r="AH32" s="52"/>
      <c r="AI32" s="52"/>
      <c r="AJ32" s="52"/>
      <c r="AK32" s="52"/>
      <c r="AL32" s="36"/>
      <c r="AM32" s="96"/>
    </row>
    <row r="33" spans="1:39" ht="20.100000000000001" customHeight="1" x14ac:dyDescent="0.25">
      <c r="D33" s="30"/>
      <c r="E33" s="31"/>
      <c r="F33" s="32"/>
      <c r="G33" s="43" t="s">
        <v>45</v>
      </c>
      <c r="H33" s="39"/>
      <c r="I33" s="40"/>
      <c r="J33" s="8"/>
      <c r="K33" s="48">
        <f t="shared" si="1"/>
        <v>0</v>
      </c>
      <c r="L33" s="48">
        <f t="shared" si="1"/>
        <v>0</v>
      </c>
      <c r="M33" s="1"/>
      <c r="N33" s="6"/>
      <c r="O33" s="6"/>
      <c r="P33" s="1"/>
      <c r="Q33" s="156"/>
      <c r="R33" s="156"/>
      <c r="S33" s="163"/>
      <c r="T33" s="148"/>
      <c r="U33" s="148"/>
      <c r="V33" s="148"/>
      <c r="W33" s="126"/>
      <c r="X33" s="126"/>
      <c r="Y33" s="126"/>
      <c r="Z33" s="126"/>
      <c r="AA33" s="104"/>
      <c r="AB33" s="102"/>
      <c r="AC33" s="103"/>
      <c r="AD33" s="82"/>
      <c r="AE33" s="70"/>
      <c r="AF33" s="70"/>
      <c r="AG33" s="52"/>
      <c r="AH33" s="52"/>
      <c r="AI33" s="52"/>
      <c r="AJ33" s="52"/>
      <c r="AK33" s="52"/>
      <c r="AL33" s="36"/>
      <c r="AM33" s="96"/>
    </row>
    <row r="34" spans="1:39" ht="20.100000000000001" customHeight="1" x14ac:dyDescent="0.25">
      <c r="A34" s="1" t="s">
        <v>16</v>
      </c>
      <c r="C34" s="1" t="s">
        <v>17</v>
      </c>
      <c r="D34" s="2" t="s">
        <v>52</v>
      </c>
      <c r="E34" s="27">
        <f t="shared" ref="E34:F39" si="7">K34</f>
        <v>6000</v>
      </c>
      <c r="F34" s="28">
        <f t="shared" si="7"/>
        <v>3600</v>
      </c>
      <c r="G34" s="25"/>
      <c r="K34" s="48">
        <f t="shared" si="1"/>
        <v>6000</v>
      </c>
      <c r="L34" s="48">
        <f t="shared" si="1"/>
        <v>3600</v>
      </c>
      <c r="M34" s="14"/>
      <c r="N34" s="6">
        <f t="shared" si="2"/>
        <v>5925.2250000000004</v>
      </c>
      <c r="O34" s="6">
        <f t="shared" si="3"/>
        <v>3555.1350000000002</v>
      </c>
      <c r="P34" s="14"/>
      <c r="Q34" s="156">
        <v>2370.09</v>
      </c>
      <c r="R34" s="156">
        <v>2370.09</v>
      </c>
      <c r="S34" s="163">
        <v>2370.09</v>
      </c>
      <c r="T34" s="148">
        <v>2370.09</v>
      </c>
      <c r="U34" s="148">
        <v>2370.09</v>
      </c>
      <c r="V34" s="148">
        <v>2370.09</v>
      </c>
      <c r="W34" s="137">
        <v>2154.63</v>
      </c>
      <c r="X34" s="137">
        <v>2154.63</v>
      </c>
      <c r="Y34" s="128">
        <v>2154.63</v>
      </c>
      <c r="Z34" s="128">
        <v>2154.63</v>
      </c>
      <c r="AA34" s="118">
        <v>1923.7750000000001</v>
      </c>
      <c r="AB34" s="95">
        <v>1539.02</v>
      </c>
      <c r="AC34" s="88">
        <v>2002.5</v>
      </c>
      <c r="AD34" s="82">
        <v>1602</v>
      </c>
      <c r="AE34" s="70">
        <v>1602</v>
      </c>
      <c r="AF34" s="70"/>
      <c r="AG34" s="52">
        <v>1335</v>
      </c>
      <c r="AH34" s="52">
        <v>1335</v>
      </c>
      <c r="AI34" s="52">
        <v>1335</v>
      </c>
      <c r="AJ34" s="52">
        <v>1335</v>
      </c>
      <c r="AK34" s="52">
        <v>1335</v>
      </c>
      <c r="AL34" s="35">
        <v>1068</v>
      </c>
      <c r="AM34" s="96">
        <f t="shared" ref="AM34:AM39" si="8">Q34/V34</f>
        <v>1</v>
      </c>
    </row>
    <row r="35" spans="1:39" ht="20.100000000000001" customHeight="1" x14ac:dyDescent="0.25">
      <c r="C35" s="1" t="s">
        <v>18</v>
      </c>
      <c r="D35" s="2" t="s">
        <v>53</v>
      </c>
      <c r="E35" s="27">
        <f t="shared" si="7"/>
        <v>6700</v>
      </c>
      <c r="F35" s="143">
        <f t="shared" si="7"/>
        <v>4000</v>
      </c>
      <c r="G35" s="34"/>
      <c r="I35" s="23"/>
      <c r="K35" s="48">
        <f t="shared" si="1"/>
        <v>6700</v>
      </c>
      <c r="L35" s="48">
        <f t="shared" si="1"/>
        <v>4000</v>
      </c>
      <c r="M35" s="14"/>
      <c r="N35" s="6">
        <f t="shared" si="2"/>
        <v>6659.5749999999998</v>
      </c>
      <c r="O35" s="6">
        <f t="shared" si="3"/>
        <v>3995.7449999999999</v>
      </c>
      <c r="P35" s="14"/>
      <c r="Q35" s="156">
        <v>2663.83</v>
      </c>
      <c r="R35" s="156">
        <v>2663.83</v>
      </c>
      <c r="S35" s="163">
        <v>2663.83</v>
      </c>
      <c r="T35" s="148">
        <v>2663.83</v>
      </c>
      <c r="U35" s="148">
        <v>2663.83</v>
      </c>
      <c r="V35" s="148">
        <v>2663.83</v>
      </c>
      <c r="W35" s="137">
        <v>2421.66</v>
      </c>
      <c r="X35" s="137">
        <v>2421.66</v>
      </c>
      <c r="Y35" s="128">
        <v>2421.66</v>
      </c>
      <c r="Z35" s="128">
        <v>2421.66</v>
      </c>
      <c r="AA35" s="118">
        <v>2162.1999999999998</v>
      </c>
      <c r="AB35" s="95">
        <v>1729.76</v>
      </c>
      <c r="AC35" s="88">
        <v>2587.5</v>
      </c>
      <c r="AD35" s="82">
        <v>2070</v>
      </c>
      <c r="AE35" s="70">
        <v>2070</v>
      </c>
      <c r="AF35" s="70"/>
      <c r="AG35" s="52">
        <v>1725</v>
      </c>
      <c r="AH35" s="52">
        <v>1725</v>
      </c>
      <c r="AI35" s="52">
        <v>1725</v>
      </c>
      <c r="AJ35" s="52">
        <v>1725</v>
      </c>
      <c r="AK35" s="52">
        <v>1725</v>
      </c>
      <c r="AL35" s="35">
        <v>1380</v>
      </c>
      <c r="AM35" s="96">
        <f t="shared" si="8"/>
        <v>1</v>
      </c>
    </row>
    <row r="36" spans="1:39" ht="20.100000000000001" customHeight="1" x14ac:dyDescent="0.25">
      <c r="C36" s="1" t="s">
        <v>18</v>
      </c>
      <c r="D36" s="2" t="s">
        <v>54</v>
      </c>
      <c r="E36" s="27">
        <f t="shared" si="7"/>
        <v>9700</v>
      </c>
      <c r="F36" s="42">
        <f t="shared" si="7"/>
        <v>5800</v>
      </c>
      <c r="G36" s="34"/>
      <c r="I36" s="23"/>
      <c r="K36" s="48">
        <f t="shared" si="1"/>
        <v>9700</v>
      </c>
      <c r="L36" s="48">
        <f t="shared" si="1"/>
        <v>5800</v>
      </c>
      <c r="M36" s="14"/>
      <c r="N36" s="6">
        <f t="shared" si="2"/>
        <v>9612.5499999999993</v>
      </c>
      <c r="O36" s="6">
        <f t="shared" si="3"/>
        <v>5767.53</v>
      </c>
      <c r="P36" s="14"/>
      <c r="Q36" s="156">
        <v>3845.02</v>
      </c>
      <c r="R36" s="156">
        <v>3845.02</v>
      </c>
      <c r="S36" s="163">
        <v>3845.02</v>
      </c>
      <c r="T36" s="148">
        <v>3845.02</v>
      </c>
      <c r="U36" s="148">
        <v>3845.02</v>
      </c>
      <c r="V36" s="148">
        <v>3845.02</v>
      </c>
      <c r="W36" s="137">
        <v>3495.48</v>
      </c>
      <c r="X36" s="137">
        <v>3495.48</v>
      </c>
      <c r="Y36" s="128">
        <v>3495.48</v>
      </c>
      <c r="Z36" s="128">
        <v>3495.48</v>
      </c>
      <c r="AA36" s="118">
        <v>3120.9750000000004</v>
      </c>
      <c r="AB36" s="95">
        <v>2496.7800000000002</v>
      </c>
      <c r="AC36" s="88">
        <v>2587.5</v>
      </c>
      <c r="AD36" s="82">
        <v>2070</v>
      </c>
      <c r="AE36" s="70">
        <v>2070</v>
      </c>
      <c r="AF36" s="70"/>
      <c r="AG36" s="52">
        <v>1725</v>
      </c>
      <c r="AH36" s="52">
        <v>1725</v>
      </c>
      <c r="AI36" s="52">
        <v>1725</v>
      </c>
      <c r="AJ36" s="52">
        <v>1725</v>
      </c>
      <c r="AK36" s="52">
        <v>1725</v>
      </c>
      <c r="AL36" s="35">
        <v>1380</v>
      </c>
      <c r="AM36" s="96">
        <f t="shared" si="8"/>
        <v>1</v>
      </c>
    </row>
    <row r="37" spans="1:39" ht="20.100000000000001" customHeight="1" x14ac:dyDescent="0.25">
      <c r="C37" s="1" t="s">
        <v>18</v>
      </c>
      <c r="D37" s="2" t="s">
        <v>55</v>
      </c>
      <c r="E37" s="27">
        <f t="shared" si="7"/>
        <v>10400</v>
      </c>
      <c r="F37" s="42">
        <f t="shared" si="7"/>
        <v>6300</v>
      </c>
      <c r="G37" s="34"/>
      <c r="I37" s="23"/>
      <c r="K37" s="48">
        <f t="shared" si="1"/>
        <v>10400</v>
      </c>
      <c r="L37" s="48">
        <f t="shared" si="1"/>
        <v>6300</v>
      </c>
      <c r="M37" s="14"/>
      <c r="N37" s="6">
        <f t="shared" si="2"/>
        <v>10388.5</v>
      </c>
      <c r="O37" s="6">
        <f t="shared" si="3"/>
        <v>6233.0999999999995</v>
      </c>
      <c r="P37" s="14"/>
      <c r="Q37" s="156">
        <v>4155.3999999999996</v>
      </c>
      <c r="R37" s="156">
        <v>4155.3999999999996</v>
      </c>
      <c r="S37" s="163">
        <v>4155.3999999999996</v>
      </c>
      <c r="T37" s="148">
        <v>4155.3999999999996</v>
      </c>
      <c r="U37" s="148">
        <v>4155.3999999999996</v>
      </c>
      <c r="V37" s="148">
        <v>4155.3999999999996</v>
      </c>
      <c r="W37" s="137">
        <v>3777.64</v>
      </c>
      <c r="X37" s="137">
        <v>3777.64</v>
      </c>
      <c r="Y37" s="128">
        <v>3777.64</v>
      </c>
      <c r="Z37" s="128">
        <v>3777.64</v>
      </c>
      <c r="AA37" s="118">
        <v>3502.2624999999998</v>
      </c>
      <c r="AB37" s="95">
        <v>2801.81</v>
      </c>
      <c r="AC37" s="88">
        <v>2587.5</v>
      </c>
      <c r="AD37" s="82">
        <v>2070</v>
      </c>
      <c r="AE37" s="70">
        <v>2070</v>
      </c>
      <c r="AF37" s="70"/>
      <c r="AG37" s="52">
        <v>1725</v>
      </c>
      <c r="AH37" s="52">
        <v>1725</v>
      </c>
      <c r="AI37" s="52">
        <v>1725</v>
      </c>
      <c r="AJ37" s="52">
        <v>1725</v>
      </c>
      <c r="AK37" s="52">
        <v>1725</v>
      </c>
      <c r="AL37" s="35">
        <v>1380</v>
      </c>
      <c r="AM37" s="96">
        <f t="shared" si="8"/>
        <v>1</v>
      </c>
    </row>
    <row r="38" spans="1:39" ht="20.100000000000001" customHeight="1" x14ac:dyDescent="0.25">
      <c r="C38" s="1" t="s">
        <v>18</v>
      </c>
      <c r="D38" s="2" t="s">
        <v>40</v>
      </c>
      <c r="E38" s="27">
        <f t="shared" si="7"/>
        <v>26900</v>
      </c>
      <c r="F38" s="42">
        <f t="shared" si="7"/>
        <v>16200</v>
      </c>
      <c r="G38" s="34"/>
      <c r="I38" s="23"/>
      <c r="K38" s="48">
        <f t="shared" si="1"/>
        <v>26900</v>
      </c>
      <c r="L38" s="48">
        <f t="shared" si="1"/>
        <v>16200</v>
      </c>
      <c r="M38" s="14"/>
      <c r="N38" s="6">
        <f t="shared" si="2"/>
        <v>26848.717500000002</v>
      </c>
      <c r="O38" s="6">
        <f t="shared" si="3"/>
        <v>16109.230500000001</v>
      </c>
      <c r="P38" s="14"/>
      <c r="Q38" s="157">
        <v>10739.487000000001</v>
      </c>
      <c r="R38" s="157">
        <v>10739.487000000001</v>
      </c>
      <c r="S38" s="164">
        <v>10739.487000000001</v>
      </c>
      <c r="T38" s="149">
        <v>10739.487000000001</v>
      </c>
      <c r="U38" s="149">
        <v>10739.487000000001</v>
      </c>
      <c r="V38" s="149">
        <v>10739.487000000001</v>
      </c>
      <c r="W38" s="137">
        <v>9763.17</v>
      </c>
      <c r="X38" s="137">
        <v>9763.17</v>
      </c>
      <c r="Y38" s="128">
        <v>9763.17</v>
      </c>
      <c r="Z38" s="128">
        <v>9763.17</v>
      </c>
      <c r="AA38" s="118">
        <v>8717.1124999999993</v>
      </c>
      <c r="AB38" s="95">
        <v>6973.69</v>
      </c>
      <c r="AC38" s="88">
        <v>2587.5</v>
      </c>
      <c r="AD38" s="82">
        <v>2070</v>
      </c>
      <c r="AE38" s="70">
        <v>2070</v>
      </c>
      <c r="AF38" s="70"/>
      <c r="AG38" s="52">
        <v>1725</v>
      </c>
      <c r="AH38" s="52">
        <v>1725</v>
      </c>
      <c r="AI38" s="52">
        <v>1725</v>
      </c>
      <c r="AJ38" s="52">
        <v>1725</v>
      </c>
      <c r="AK38" s="52">
        <v>1725</v>
      </c>
      <c r="AL38" s="35">
        <v>1380</v>
      </c>
      <c r="AM38" s="96">
        <f t="shared" si="8"/>
        <v>1</v>
      </c>
    </row>
    <row r="39" spans="1:39" ht="20.100000000000001" customHeight="1" x14ac:dyDescent="0.25">
      <c r="C39" s="1" t="s">
        <v>18</v>
      </c>
      <c r="D39" s="2" t="s">
        <v>41</v>
      </c>
      <c r="E39" s="27">
        <f t="shared" si="7"/>
        <v>26900</v>
      </c>
      <c r="F39" s="42">
        <f t="shared" si="7"/>
        <v>16200</v>
      </c>
      <c r="G39" s="133"/>
      <c r="H39" s="22"/>
      <c r="I39" s="29"/>
      <c r="K39" s="48">
        <f t="shared" si="1"/>
        <v>26900</v>
      </c>
      <c r="L39" s="48">
        <f t="shared" si="1"/>
        <v>16200</v>
      </c>
      <c r="M39" s="14"/>
      <c r="N39" s="6">
        <f t="shared" si="2"/>
        <v>26848.717500000002</v>
      </c>
      <c r="O39" s="6">
        <f t="shared" si="3"/>
        <v>16109.230500000001</v>
      </c>
      <c r="P39" s="14"/>
      <c r="Q39" s="157">
        <v>10739.487000000001</v>
      </c>
      <c r="R39" s="157">
        <v>10739.487000000001</v>
      </c>
      <c r="S39" s="164">
        <v>10739.487000000001</v>
      </c>
      <c r="T39" s="149">
        <v>10739.487000000001</v>
      </c>
      <c r="U39" s="149">
        <v>10739.487000000001</v>
      </c>
      <c r="V39" s="149">
        <v>10739.487000000001</v>
      </c>
      <c r="W39" s="137">
        <v>9763.17</v>
      </c>
      <c r="X39" s="137">
        <v>9763.17</v>
      </c>
      <c r="Y39" s="128">
        <v>9763.17</v>
      </c>
      <c r="Z39" s="128">
        <v>9763.17</v>
      </c>
      <c r="AA39" s="118">
        <v>8717.1124999999993</v>
      </c>
      <c r="AB39" s="95">
        <v>6973.69</v>
      </c>
      <c r="AC39" s="88">
        <v>2587.5</v>
      </c>
      <c r="AD39" s="82">
        <v>2070</v>
      </c>
      <c r="AE39" s="70">
        <v>2070</v>
      </c>
      <c r="AF39" s="70"/>
      <c r="AG39" s="52">
        <v>1725</v>
      </c>
      <c r="AH39" s="52">
        <v>1725</v>
      </c>
      <c r="AI39" s="52">
        <v>1725</v>
      </c>
      <c r="AJ39" s="52">
        <v>1725</v>
      </c>
      <c r="AK39" s="52">
        <v>1725</v>
      </c>
      <c r="AL39" s="35">
        <v>1380</v>
      </c>
      <c r="AM39" s="96">
        <f t="shared" si="8"/>
        <v>1</v>
      </c>
    </row>
    <row r="40" spans="1:39" ht="2.1" customHeight="1" x14ac:dyDescent="0.25">
      <c r="D40" s="30"/>
      <c r="E40" s="31"/>
      <c r="F40" s="32"/>
      <c r="J40" s="8"/>
      <c r="K40" s="48">
        <f t="shared" si="1"/>
        <v>0</v>
      </c>
      <c r="L40" s="48">
        <f t="shared" si="1"/>
        <v>0</v>
      </c>
      <c r="M40" s="1"/>
      <c r="N40" s="6"/>
      <c r="O40" s="6"/>
      <c r="P40" s="1"/>
      <c r="Q40" s="156"/>
      <c r="R40" s="156"/>
      <c r="S40" s="163"/>
      <c r="T40" s="148"/>
      <c r="U40" s="148"/>
      <c r="V40" s="148"/>
      <c r="W40" s="126"/>
      <c r="X40" s="126"/>
      <c r="Y40" s="125"/>
      <c r="Z40" s="125"/>
      <c r="AA40" s="105"/>
      <c r="AB40" s="105"/>
      <c r="AC40" s="103"/>
      <c r="AD40" s="82"/>
      <c r="AE40" s="52"/>
      <c r="AF40" s="52"/>
      <c r="AG40" s="52"/>
      <c r="AH40" s="52"/>
      <c r="AI40" s="52"/>
      <c r="AJ40" s="52"/>
      <c r="AK40" s="52"/>
      <c r="AL40" s="44"/>
      <c r="AM40" s="96"/>
    </row>
    <row r="41" spans="1:39" ht="20.100000000000001" customHeight="1" x14ac:dyDescent="0.25">
      <c r="D41" s="30"/>
      <c r="E41" s="31"/>
      <c r="F41" s="32"/>
      <c r="G41" s="43" t="s">
        <v>58</v>
      </c>
      <c r="H41" s="39"/>
      <c r="I41" s="40"/>
      <c r="J41" s="8"/>
      <c r="K41" s="48">
        <f t="shared" si="1"/>
        <v>0</v>
      </c>
      <c r="L41" s="48">
        <f t="shared" si="1"/>
        <v>0</v>
      </c>
      <c r="M41" s="1"/>
      <c r="N41" s="6"/>
      <c r="O41" s="6"/>
      <c r="P41" s="1"/>
      <c r="Q41" s="156"/>
      <c r="R41" s="156"/>
      <c r="S41" s="163"/>
      <c r="T41" s="148"/>
      <c r="U41" s="148"/>
      <c r="V41" s="148"/>
      <c r="W41" s="126"/>
      <c r="X41" s="126"/>
      <c r="Y41" s="126"/>
      <c r="Z41" s="126"/>
      <c r="AA41" s="104"/>
      <c r="AB41" s="102"/>
      <c r="AC41" s="103"/>
      <c r="AD41" s="82"/>
      <c r="AE41" s="70"/>
      <c r="AF41" s="70"/>
      <c r="AG41" s="52"/>
      <c r="AH41" s="52"/>
      <c r="AI41" s="52"/>
      <c r="AJ41" s="52"/>
      <c r="AK41" s="52"/>
      <c r="AL41" s="36"/>
      <c r="AM41" s="96"/>
    </row>
    <row r="42" spans="1:39" ht="20.100000000000001" customHeight="1" x14ac:dyDescent="0.25">
      <c r="D42" s="2" t="s">
        <v>62</v>
      </c>
      <c r="E42" s="27">
        <f t="shared" ref="E42:F48" si="9">K42</f>
        <v>23800</v>
      </c>
      <c r="F42" s="28">
        <f t="shared" si="9"/>
        <v>14300</v>
      </c>
      <c r="G42" s="54"/>
      <c r="H42" s="17"/>
      <c r="I42" s="53"/>
      <c r="K42" s="48">
        <f t="shared" si="1"/>
        <v>23800</v>
      </c>
      <c r="L42" s="48">
        <f t="shared" si="1"/>
        <v>14300</v>
      </c>
      <c r="M42" s="14"/>
      <c r="N42" s="6">
        <f t="shared" ref="N42:N48" si="10">Q42*$N$7</f>
        <v>23750</v>
      </c>
      <c r="O42" s="6">
        <f t="shared" ref="O42:O48" si="11">Q42*$O$7</f>
        <v>14250</v>
      </c>
      <c r="P42" s="14"/>
      <c r="Q42" s="157">
        <v>9500</v>
      </c>
      <c r="R42" s="157">
        <v>9500</v>
      </c>
      <c r="S42" s="164">
        <v>9500</v>
      </c>
      <c r="T42" s="149">
        <v>9500</v>
      </c>
      <c r="U42" s="149">
        <v>9500</v>
      </c>
      <c r="V42" s="149">
        <v>9500</v>
      </c>
      <c r="W42" s="132">
        <v>9500</v>
      </c>
      <c r="X42" s="132">
        <v>9500</v>
      </c>
      <c r="Y42" s="127">
        <v>45351</v>
      </c>
      <c r="Z42" s="128"/>
      <c r="AA42" s="118"/>
      <c r="AB42" s="95"/>
      <c r="AC42" s="88"/>
      <c r="AD42" s="82"/>
      <c r="AE42" s="70"/>
      <c r="AF42" s="70"/>
      <c r="AG42" s="52">
        <v>1335</v>
      </c>
      <c r="AH42" s="52">
        <v>1335</v>
      </c>
      <c r="AI42" s="52">
        <v>1335</v>
      </c>
      <c r="AJ42" s="52">
        <v>1335</v>
      </c>
      <c r="AK42" s="52">
        <v>1335</v>
      </c>
      <c r="AL42" s="35">
        <v>1068</v>
      </c>
      <c r="AM42" s="96">
        <f t="shared" ref="AM42:AM48" si="12">Q42/V42</f>
        <v>1</v>
      </c>
    </row>
    <row r="43" spans="1:39" ht="20.100000000000001" customHeight="1" x14ac:dyDescent="0.25">
      <c r="D43" s="2" t="s">
        <v>63</v>
      </c>
      <c r="E43" s="27">
        <f t="shared" si="9"/>
        <v>40000</v>
      </c>
      <c r="F43" s="143">
        <f t="shared" si="9"/>
        <v>24000</v>
      </c>
      <c r="G43" s="34"/>
      <c r="I43" s="23"/>
      <c r="K43" s="48">
        <f t="shared" si="1"/>
        <v>40000</v>
      </c>
      <c r="L43" s="48">
        <f t="shared" si="1"/>
        <v>24000</v>
      </c>
      <c r="M43" s="14"/>
      <c r="N43" s="6">
        <f t="shared" si="10"/>
        <v>40000</v>
      </c>
      <c r="O43" s="6">
        <f t="shared" si="11"/>
        <v>24000</v>
      </c>
      <c r="P43" s="14"/>
      <c r="Q43" s="157">
        <v>16000</v>
      </c>
      <c r="R43" s="157">
        <v>16000</v>
      </c>
      <c r="S43" s="164">
        <v>16000</v>
      </c>
      <c r="T43" s="149">
        <v>16000</v>
      </c>
      <c r="U43" s="149">
        <v>16000</v>
      </c>
      <c r="V43" s="149">
        <v>16000</v>
      </c>
      <c r="W43" s="132">
        <v>16000</v>
      </c>
      <c r="X43" s="132">
        <v>16000</v>
      </c>
      <c r="Y43" s="127">
        <v>45351</v>
      </c>
      <c r="Z43" s="128"/>
      <c r="AA43" s="118"/>
      <c r="AB43" s="95"/>
      <c r="AC43" s="88"/>
      <c r="AD43" s="82"/>
      <c r="AE43" s="70"/>
      <c r="AF43" s="70"/>
      <c r="AG43" s="52">
        <v>1725</v>
      </c>
      <c r="AH43" s="52">
        <v>1725</v>
      </c>
      <c r="AI43" s="52">
        <v>1725</v>
      </c>
      <c r="AJ43" s="52">
        <v>1725</v>
      </c>
      <c r="AK43" s="52">
        <v>1725</v>
      </c>
      <c r="AL43" s="35">
        <v>1380</v>
      </c>
      <c r="AM43" s="96">
        <f t="shared" si="12"/>
        <v>1</v>
      </c>
    </row>
    <row r="44" spans="1:39" ht="20.100000000000001" customHeight="1" x14ac:dyDescent="0.25">
      <c r="D44" s="2" t="s">
        <v>64</v>
      </c>
      <c r="E44" s="27">
        <f t="shared" si="9"/>
        <v>45000</v>
      </c>
      <c r="F44" s="42">
        <f t="shared" si="9"/>
        <v>27000</v>
      </c>
      <c r="G44" s="34"/>
      <c r="I44" s="23"/>
      <c r="K44" s="48">
        <f t="shared" si="1"/>
        <v>45000</v>
      </c>
      <c r="L44" s="48">
        <f t="shared" si="1"/>
        <v>27000</v>
      </c>
      <c r="M44" s="14"/>
      <c r="N44" s="6">
        <f t="shared" si="10"/>
        <v>45000</v>
      </c>
      <c r="O44" s="6">
        <f t="shared" si="11"/>
        <v>27000</v>
      </c>
      <c r="P44" s="14"/>
      <c r="Q44" s="157">
        <v>18000</v>
      </c>
      <c r="R44" s="157">
        <v>18000</v>
      </c>
      <c r="S44" s="164">
        <v>18000</v>
      </c>
      <c r="T44" s="149">
        <v>18000</v>
      </c>
      <c r="U44" s="149">
        <v>18000</v>
      </c>
      <c r="V44" s="149">
        <v>18000</v>
      </c>
      <c r="W44" s="132">
        <v>18000</v>
      </c>
      <c r="X44" s="132">
        <v>18000</v>
      </c>
      <c r="Y44" s="127">
        <v>45351</v>
      </c>
      <c r="Z44" s="128"/>
      <c r="AA44" s="118"/>
      <c r="AB44" s="95"/>
      <c r="AC44" s="88"/>
      <c r="AD44" s="82"/>
      <c r="AE44" s="70"/>
      <c r="AF44" s="70"/>
      <c r="AG44" s="52">
        <v>1725</v>
      </c>
      <c r="AH44" s="52">
        <v>1725</v>
      </c>
      <c r="AI44" s="52">
        <v>1725</v>
      </c>
      <c r="AJ44" s="52">
        <v>1725</v>
      </c>
      <c r="AK44" s="52">
        <v>1725</v>
      </c>
      <c r="AL44" s="35">
        <v>1380</v>
      </c>
      <c r="AM44" s="96">
        <f t="shared" si="12"/>
        <v>1</v>
      </c>
    </row>
    <row r="45" spans="1:39" ht="20.100000000000001" customHeight="1" x14ac:dyDescent="0.25">
      <c r="D45" s="2" t="s">
        <v>65</v>
      </c>
      <c r="E45" s="27">
        <f t="shared" si="9"/>
        <v>50000</v>
      </c>
      <c r="F45" s="42">
        <f t="shared" si="9"/>
        <v>30000</v>
      </c>
      <c r="G45" s="34"/>
      <c r="I45" s="23"/>
      <c r="K45" s="48">
        <f t="shared" si="1"/>
        <v>50000</v>
      </c>
      <c r="L45" s="48">
        <f t="shared" si="1"/>
        <v>30000</v>
      </c>
      <c r="M45" s="14"/>
      <c r="N45" s="6">
        <f t="shared" si="10"/>
        <v>50000</v>
      </c>
      <c r="O45" s="6">
        <f t="shared" si="11"/>
        <v>30000</v>
      </c>
      <c r="P45" s="14"/>
      <c r="Q45" s="157">
        <v>20000</v>
      </c>
      <c r="R45" s="157">
        <v>20000</v>
      </c>
      <c r="S45" s="164">
        <v>20000</v>
      </c>
      <c r="T45" s="149">
        <v>20000</v>
      </c>
      <c r="U45" s="149">
        <v>20000</v>
      </c>
      <c r="V45" s="149">
        <v>20000</v>
      </c>
      <c r="W45" s="132">
        <v>20000</v>
      </c>
      <c r="X45" s="132">
        <v>20000</v>
      </c>
      <c r="Y45" s="127">
        <v>45351</v>
      </c>
      <c r="Z45" s="128"/>
      <c r="AA45" s="118"/>
      <c r="AB45" s="95"/>
      <c r="AC45" s="88"/>
      <c r="AD45" s="82"/>
      <c r="AE45" s="70"/>
      <c r="AF45" s="70"/>
      <c r="AG45" s="52">
        <v>1725</v>
      </c>
      <c r="AH45" s="52">
        <v>1725</v>
      </c>
      <c r="AI45" s="52">
        <v>1725</v>
      </c>
      <c r="AJ45" s="52">
        <v>1725</v>
      </c>
      <c r="AK45" s="52">
        <v>1725</v>
      </c>
      <c r="AL45" s="35">
        <v>1380</v>
      </c>
      <c r="AM45" s="96">
        <f t="shared" si="12"/>
        <v>1</v>
      </c>
    </row>
    <row r="46" spans="1:39" ht="20.100000000000001" customHeight="1" x14ac:dyDescent="0.25">
      <c r="D46" s="2" t="s">
        <v>68</v>
      </c>
      <c r="E46" s="27">
        <f t="shared" si="9"/>
        <v>18800</v>
      </c>
      <c r="F46" s="42">
        <f t="shared" si="9"/>
        <v>11300</v>
      </c>
      <c r="G46" s="34"/>
      <c r="I46" s="23"/>
      <c r="K46" s="48">
        <f t="shared" si="1"/>
        <v>18800</v>
      </c>
      <c r="L46" s="48">
        <f t="shared" si="1"/>
        <v>11300</v>
      </c>
      <c r="M46" s="14"/>
      <c r="N46" s="6">
        <f t="shared" si="10"/>
        <v>18750</v>
      </c>
      <c r="O46" s="6">
        <f t="shared" si="11"/>
        <v>11250</v>
      </c>
      <c r="P46" s="14"/>
      <c r="Q46" s="157">
        <v>7500</v>
      </c>
      <c r="R46" s="157">
        <v>7500</v>
      </c>
      <c r="S46" s="164">
        <v>7500</v>
      </c>
      <c r="T46" s="149">
        <v>7500</v>
      </c>
      <c r="U46" s="149">
        <v>7500</v>
      </c>
      <c r="V46" s="149">
        <v>7500</v>
      </c>
      <c r="W46" s="132">
        <v>7500</v>
      </c>
      <c r="X46" s="132">
        <v>7500</v>
      </c>
      <c r="Y46" s="127">
        <v>45351</v>
      </c>
      <c r="Z46" s="128"/>
      <c r="AA46" s="118"/>
      <c r="AB46" s="95"/>
      <c r="AC46" s="88"/>
      <c r="AD46" s="82"/>
      <c r="AE46" s="70"/>
      <c r="AF46" s="70"/>
      <c r="AG46" s="52">
        <v>1725</v>
      </c>
      <c r="AH46" s="52">
        <v>1725</v>
      </c>
      <c r="AI46" s="52">
        <v>1725</v>
      </c>
      <c r="AJ46" s="52">
        <v>1725</v>
      </c>
      <c r="AK46" s="52">
        <v>1725</v>
      </c>
      <c r="AL46" s="35">
        <v>1380</v>
      </c>
      <c r="AM46" s="96">
        <f t="shared" si="12"/>
        <v>1</v>
      </c>
    </row>
    <row r="47" spans="1:39" ht="20.100000000000001" customHeight="1" x14ac:dyDescent="0.25">
      <c r="D47" s="2" t="s">
        <v>66</v>
      </c>
      <c r="E47" s="27">
        <f t="shared" si="9"/>
        <v>30000</v>
      </c>
      <c r="F47" s="42">
        <f t="shared" si="9"/>
        <v>18000</v>
      </c>
      <c r="G47" s="34"/>
      <c r="I47" s="23"/>
      <c r="K47" s="48">
        <f t="shared" si="1"/>
        <v>30000</v>
      </c>
      <c r="L47" s="48">
        <f t="shared" si="1"/>
        <v>18000</v>
      </c>
      <c r="M47" s="14"/>
      <c r="N47" s="6">
        <f t="shared" si="10"/>
        <v>30000</v>
      </c>
      <c r="O47" s="6">
        <f t="shared" si="11"/>
        <v>18000</v>
      </c>
      <c r="P47" s="14"/>
      <c r="Q47" s="157">
        <v>12000</v>
      </c>
      <c r="R47" s="157">
        <v>12000</v>
      </c>
      <c r="S47" s="164">
        <v>12000</v>
      </c>
      <c r="T47" s="149">
        <v>12000</v>
      </c>
      <c r="U47" s="149">
        <v>12000</v>
      </c>
      <c r="V47" s="149">
        <v>12000</v>
      </c>
      <c r="W47" s="132">
        <v>12000</v>
      </c>
      <c r="X47" s="132">
        <v>12000</v>
      </c>
      <c r="Y47" s="127">
        <v>45351</v>
      </c>
      <c r="Z47" s="128"/>
      <c r="AA47" s="118"/>
      <c r="AB47" s="95"/>
      <c r="AC47" s="88"/>
      <c r="AD47" s="82"/>
      <c r="AE47" s="70"/>
      <c r="AF47" s="70"/>
      <c r="AG47" s="52">
        <v>1725</v>
      </c>
      <c r="AH47" s="52">
        <v>1725</v>
      </c>
      <c r="AI47" s="52">
        <v>1725</v>
      </c>
      <c r="AJ47" s="52">
        <v>1725</v>
      </c>
      <c r="AK47" s="52">
        <v>1725</v>
      </c>
      <c r="AL47" s="35">
        <v>1380</v>
      </c>
      <c r="AM47" s="96">
        <f t="shared" si="12"/>
        <v>1</v>
      </c>
    </row>
    <row r="48" spans="1:39" ht="20.100000000000001" customHeight="1" x14ac:dyDescent="0.25">
      <c r="D48" s="2" t="s">
        <v>67</v>
      </c>
      <c r="E48" s="27">
        <f t="shared" si="9"/>
        <v>37500</v>
      </c>
      <c r="F48" s="42">
        <f t="shared" si="9"/>
        <v>22500</v>
      </c>
      <c r="G48" s="133"/>
      <c r="H48" s="22"/>
      <c r="I48" s="29"/>
      <c r="K48" s="48">
        <f t="shared" si="1"/>
        <v>37500</v>
      </c>
      <c r="L48" s="48">
        <f t="shared" si="1"/>
        <v>22500</v>
      </c>
      <c r="M48" s="14"/>
      <c r="N48" s="6">
        <f t="shared" si="10"/>
        <v>37500</v>
      </c>
      <c r="O48" s="6">
        <f t="shared" si="11"/>
        <v>22500</v>
      </c>
      <c r="P48" s="14"/>
      <c r="Q48" s="157">
        <v>15000</v>
      </c>
      <c r="R48" s="157">
        <v>15000</v>
      </c>
      <c r="S48" s="164">
        <v>15000</v>
      </c>
      <c r="T48" s="149">
        <v>15000</v>
      </c>
      <c r="U48" s="149">
        <v>15000</v>
      </c>
      <c r="V48" s="149">
        <v>15000</v>
      </c>
      <c r="W48" s="132">
        <v>15000</v>
      </c>
      <c r="X48" s="132">
        <v>15000</v>
      </c>
      <c r="Y48" s="127">
        <v>45351</v>
      </c>
      <c r="Z48" s="128"/>
      <c r="AA48" s="118"/>
      <c r="AB48" s="95"/>
      <c r="AC48" s="88"/>
      <c r="AD48" s="82"/>
      <c r="AE48" s="70"/>
      <c r="AF48" s="70"/>
      <c r="AG48" s="52">
        <v>1725</v>
      </c>
      <c r="AH48" s="52">
        <v>1725</v>
      </c>
      <c r="AI48" s="52">
        <v>1725</v>
      </c>
      <c r="AJ48" s="52">
        <v>1725</v>
      </c>
      <c r="AK48" s="52">
        <v>1725</v>
      </c>
      <c r="AL48" s="35">
        <v>1380</v>
      </c>
      <c r="AM48" s="96">
        <f t="shared" si="12"/>
        <v>1</v>
      </c>
    </row>
    <row r="49" spans="4:40" ht="2.1" customHeight="1" x14ac:dyDescent="0.25">
      <c r="D49" s="30"/>
      <c r="E49" s="31"/>
      <c r="F49" s="32"/>
      <c r="J49" s="8"/>
      <c r="K49" s="48">
        <f t="shared" si="1"/>
        <v>0</v>
      </c>
      <c r="L49" s="48">
        <f t="shared" si="1"/>
        <v>0</v>
      </c>
      <c r="M49" s="1"/>
      <c r="N49" s="6"/>
      <c r="O49" s="6"/>
      <c r="P49" s="1"/>
      <c r="Q49" s="148"/>
      <c r="R49" s="148"/>
      <c r="S49" s="165"/>
      <c r="T49" s="148"/>
      <c r="U49" s="148"/>
      <c r="V49" s="148"/>
      <c r="W49" s="126"/>
      <c r="X49" s="126"/>
      <c r="Y49" s="125"/>
      <c r="Z49" s="125"/>
      <c r="AA49" s="105"/>
      <c r="AB49" s="105"/>
      <c r="AC49" s="103"/>
      <c r="AD49" s="82"/>
      <c r="AE49" s="52"/>
      <c r="AF49" s="52"/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44"/>
      <c r="AM49" s="96"/>
    </row>
    <row r="50" spans="4:40" ht="20.100000000000001" customHeight="1" x14ac:dyDescent="0.25">
      <c r="D50" s="170"/>
      <c r="E50" s="64"/>
      <c r="F50" s="171"/>
      <c r="G50" s="43" t="s">
        <v>61</v>
      </c>
      <c r="H50" s="39"/>
      <c r="I50" s="40"/>
      <c r="J50" s="8"/>
      <c r="K50" s="48">
        <f t="shared" si="1"/>
        <v>0</v>
      </c>
      <c r="L50" s="48">
        <f t="shared" si="1"/>
        <v>0</v>
      </c>
      <c r="M50" s="1"/>
      <c r="N50" s="6"/>
      <c r="O50" s="6"/>
      <c r="P50" s="1"/>
      <c r="Q50" s="167" t="s">
        <v>73</v>
      </c>
      <c r="R50" s="167" t="s">
        <v>74</v>
      </c>
      <c r="S50" s="165"/>
      <c r="T50" s="148"/>
      <c r="U50" s="148"/>
      <c r="V50" s="148"/>
      <c r="W50" s="126"/>
      <c r="X50" s="126"/>
      <c r="Y50" s="126"/>
      <c r="Z50" s="126"/>
      <c r="AA50" s="104"/>
      <c r="AB50" s="102"/>
      <c r="AC50" s="103"/>
      <c r="AD50" s="82"/>
      <c r="AE50" s="70"/>
      <c r="AF50" s="70"/>
      <c r="AG50" s="52"/>
      <c r="AH50" s="52"/>
      <c r="AI50" s="52"/>
      <c r="AJ50" s="52"/>
      <c r="AK50" s="52"/>
      <c r="AL50" s="36"/>
      <c r="AM50" s="96"/>
    </row>
    <row r="51" spans="4:40" ht="20.100000000000001" customHeight="1" x14ac:dyDescent="0.25">
      <c r="D51" s="151" t="s">
        <v>70</v>
      </c>
      <c r="E51" s="27">
        <v>13000</v>
      </c>
      <c r="F51" s="28">
        <v>7800</v>
      </c>
      <c r="G51" s="34"/>
      <c r="I51" s="23"/>
      <c r="K51" s="48">
        <f t="shared" si="1"/>
        <v>13800</v>
      </c>
      <c r="L51" s="48">
        <f t="shared" si="1"/>
        <v>8300</v>
      </c>
      <c r="M51" s="14"/>
      <c r="N51" s="6">
        <f t="shared" ref="N51:N52" si="13">Q51*$N$7</f>
        <v>13750</v>
      </c>
      <c r="O51" s="6">
        <f t="shared" ref="O51:O52" si="14">Q51*$O$7</f>
        <v>8250</v>
      </c>
      <c r="P51" s="14"/>
      <c r="Q51" s="168">
        <v>5500</v>
      </c>
      <c r="R51" s="168">
        <v>4000</v>
      </c>
      <c r="S51" s="165"/>
      <c r="T51" s="148"/>
      <c r="U51" s="148"/>
      <c r="V51" s="148"/>
      <c r="W51" s="137"/>
      <c r="X51" s="137"/>
      <c r="Y51" s="128"/>
      <c r="Z51" s="128"/>
      <c r="AA51" s="118"/>
      <c r="AB51" s="95"/>
      <c r="AC51" s="88"/>
      <c r="AD51" s="82"/>
      <c r="AE51" s="70"/>
      <c r="AF51" s="70"/>
      <c r="AG51" s="52">
        <v>1725</v>
      </c>
      <c r="AH51" s="52">
        <v>1725</v>
      </c>
      <c r="AI51" s="52">
        <v>1725</v>
      </c>
      <c r="AJ51" s="52">
        <v>1725</v>
      </c>
      <c r="AK51" s="52">
        <v>1725</v>
      </c>
      <c r="AL51" s="35">
        <v>1380</v>
      </c>
      <c r="AM51" s="166"/>
      <c r="AN51" s="166"/>
    </row>
    <row r="52" spans="4:40" ht="20.100000000000001" customHeight="1" x14ac:dyDescent="0.25">
      <c r="D52" s="151" t="s">
        <v>71</v>
      </c>
      <c r="E52" s="27">
        <v>10500</v>
      </c>
      <c r="F52" s="28">
        <v>6300</v>
      </c>
      <c r="G52" s="133"/>
      <c r="H52" s="22"/>
      <c r="I52" s="29"/>
      <c r="K52" s="48">
        <f t="shared" si="1"/>
        <v>11300</v>
      </c>
      <c r="L52" s="48">
        <f t="shared" si="1"/>
        <v>6800</v>
      </c>
      <c r="M52" s="14"/>
      <c r="N52" s="6">
        <f t="shared" si="13"/>
        <v>11250</v>
      </c>
      <c r="O52" s="6">
        <f t="shared" si="14"/>
        <v>6750</v>
      </c>
      <c r="P52" s="14"/>
      <c r="Q52" s="168">
        <v>4500</v>
      </c>
      <c r="R52" s="168">
        <v>3000</v>
      </c>
      <c r="S52" s="165"/>
      <c r="T52" s="148"/>
      <c r="U52" s="148"/>
      <c r="V52" s="148"/>
      <c r="W52" s="137"/>
      <c r="X52" s="137"/>
      <c r="Y52" s="128"/>
      <c r="Z52" s="128"/>
      <c r="AA52" s="118"/>
      <c r="AB52" s="95"/>
      <c r="AC52" s="88"/>
      <c r="AD52" s="82"/>
      <c r="AE52" s="70"/>
      <c r="AF52" s="70"/>
      <c r="AG52" s="52">
        <v>1725</v>
      </c>
      <c r="AH52" s="52">
        <v>1725</v>
      </c>
      <c r="AI52" s="52">
        <v>1725</v>
      </c>
      <c r="AJ52" s="52">
        <v>1725</v>
      </c>
      <c r="AK52" s="52">
        <v>1725</v>
      </c>
      <c r="AL52" s="35">
        <v>1380</v>
      </c>
      <c r="AM52" s="166"/>
      <c r="AN52" s="166"/>
    </row>
    <row r="53" spans="4:40" ht="23.1" customHeight="1" x14ac:dyDescent="0.25">
      <c r="D53" s="30"/>
      <c r="E53" s="31"/>
      <c r="F53" s="32"/>
      <c r="J53" s="8"/>
      <c r="K53" s="48"/>
      <c r="L53" s="48"/>
      <c r="M53" s="1"/>
      <c r="N53" s="6"/>
      <c r="O53" s="6"/>
      <c r="P53" s="1"/>
      <c r="Q53" s="148"/>
      <c r="R53" s="148"/>
      <c r="S53" s="165"/>
      <c r="T53" s="148"/>
      <c r="U53" s="148"/>
      <c r="V53" s="148"/>
      <c r="W53" s="126"/>
      <c r="X53" s="126"/>
      <c r="Y53" s="125"/>
      <c r="Z53" s="125"/>
      <c r="AA53" s="105"/>
      <c r="AB53" s="105"/>
      <c r="AC53" s="103"/>
      <c r="AD53" s="82"/>
      <c r="AE53" s="52"/>
      <c r="AF53" s="52"/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44"/>
      <c r="AM53" s="96"/>
    </row>
    <row r="54" spans="4:40" ht="23.1" customHeight="1" x14ac:dyDescent="0.25">
      <c r="F54" s="169"/>
    </row>
  </sheetData>
  <mergeCells count="1">
    <mergeCell ref="D9:I9"/>
  </mergeCells>
  <printOptions horizontalCentered="1"/>
  <pageMargins left="0.51181102362204722" right="0.51181102362204722" top="0.39370078740157483" bottom="0.39370078740157483" header="0.15748031496062992" footer="0.15748031496062992"/>
  <pageSetup scale="98" fitToHeight="0" orientation="portrait" r:id="rId1"/>
  <headerFooter>
    <oddHeader>&amp;LHIERROS&amp;R"El Origen"</oddHeader>
    <oddFooter>&amp;L&amp;P&amp;R&amp;D</oddFooter>
  </headerFooter>
  <rowBreaks count="1" manualBreakCount="1">
    <brk id="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B664-914B-42A9-8BD2-3879CF3F6848}">
  <sheetPr>
    <tabColor theme="5" tint="-0.249977111117893"/>
    <pageSetUpPr fitToPage="1"/>
  </sheetPr>
  <dimension ref="A1:AU54"/>
  <sheetViews>
    <sheetView tabSelected="1" topLeftCell="D29" zoomScaleNormal="100" workbookViewId="0">
      <selection activeCell="F36" sqref="F36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26" customWidth="1"/>
    <col min="7" max="7" width="9.7109375" style="24" customWidth="1"/>
    <col min="8" max="9" width="9.7109375" style="1" customWidth="1"/>
    <col min="10" max="10" width="1.7109375" style="7" customWidth="1"/>
    <col min="11" max="11" width="13.42578125" style="45" hidden="1" customWidth="1"/>
    <col min="12" max="12" width="12.7109375" style="45" hidden="1" customWidth="1"/>
    <col min="13" max="13" width="1.7109375" style="8" hidden="1" customWidth="1"/>
    <col min="14" max="15" width="12.7109375" style="4" hidden="1" customWidth="1"/>
    <col min="16" max="16" width="1.7109375" style="8" hidden="1" customWidth="1"/>
    <col min="17" max="17" width="14.85546875" style="144" customWidth="1"/>
    <col min="18" max="19" width="14.85546875" style="144" hidden="1" customWidth="1"/>
    <col min="20" max="20" width="14.85546875" style="158" hidden="1" customWidth="1"/>
    <col min="21" max="23" width="14.85546875" style="144" hidden="1" customWidth="1"/>
    <col min="24" max="25" width="14.85546875" style="135" hidden="1" customWidth="1"/>
    <col min="26" max="27" width="14.85546875" style="120" hidden="1" customWidth="1"/>
    <col min="28" max="28" width="14.85546875" style="114" hidden="1" customWidth="1"/>
    <col min="29" max="29" width="14.85546875" style="90" hidden="1" customWidth="1"/>
    <col min="30" max="30" width="14.85546875" style="85" hidden="1" customWidth="1"/>
    <col min="31" max="31" width="14.85546875" style="78" hidden="1" customWidth="1"/>
    <col min="32" max="38" width="14.85546875" style="45" hidden="1" customWidth="1"/>
    <col min="39" max="39" width="14.85546875" style="4" hidden="1" customWidth="1"/>
    <col min="40" max="40" width="11.42578125" style="84" customWidth="1"/>
    <col min="41" max="41" width="14.7109375" style="33" customWidth="1"/>
    <col min="42" max="43" width="11.42578125" style="8" customWidth="1"/>
    <col min="44" max="16384" width="11.42578125" style="8"/>
  </cols>
  <sheetData>
    <row r="1" spans="1:47" ht="23.1" customHeight="1" x14ac:dyDescent="0.25">
      <c r="N1" s="4">
        <v>2.2000000000000002</v>
      </c>
      <c r="O1" s="4">
        <v>1.2</v>
      </c>
    </row>
    <row r="2" spans="1:47" ht="23.1" customHeight="1" x14ac:dyDescent="0.25">
      <c r="N2" s="4">
        <v>2.2999999999999998</v>
      </c>
      <c r="O2" s="4">
        <v>1.3</v>
      </c>
    </row>
    <row r="3" spans="1:47" ht="23.1" customHeight="1" thickBot="1" x14ac:dyDescent="0.3">
      <c r="N3" s="4">
        <v>2.4</v>
      </c>
      <c r="O3" s="4">
        <v>1.4</v>
      </c>
    </row>
    <row r="4" spans="1:47" s="33" customFormat="1" ht="23.1" customHeight="1" thickBot="1" x14ac:dyDescent="0.3">
      <c r="A4" s="1"/>
      <c r="B4" s="1"/>
      <c r="C4" s="1"/>
      <c r="D4" s="1"/>
      <c r="E4" s="26"/>
      <c r="F4" s="26"/>
      <c r="G4" s="24"/>
      <c r="H4" s="1"/>
      <c r="I4" s="1"/>
      <c r="J4" s="7"/>
      <c r="K4" s="45"/>
      <c r="L4" s="141" t="s">
        <v>60</v>
      </c>
      <c r="M4" s="8"/>
      <c r="N4" s="142">
        <v>2.5</v>
      </c>
      <c r="O4" s="142">
        <v>1.5</v>
      </c>
      <c r="P4" s="8"/>
      <c r="Q4" s="144"/>
      <c r="R4" s="144"/>
      <c r="S4" s="144"/>
      <c r="T4" s="158"/>
      <c r="U4" s="144"/>
      <c r="V4" s="144"/>
      <c r="W4" s="144"/>
      <c r="X4" s="135"/>
      <c r="Y4" s="135"/>
      <c r="Z4" s="120"/>
      <c r="AA4" s="120"/>
      <c r="AB4" s="114" t="s">
        <v>56</v>
      </c>
      <c r="AC4" s="90" t="s">
        <v>49</v>
      </c>
      <c r="AD4" s="85" t="s">
        <v>43</v>
      </c>
      <c r="AE4" s="78" t="s">
        <v>51</v>
      </c>
      <c r="AF4" s="76" t="s">
        <v>50</v>
      </c>
      <c r="AG4" s="71" t="s">
        <v>49</v>
      </c>
      <c r="AH4" s="67" t="s">
        <v>47</v>
      </c>
      <c r="AI4" s="61" t="s">
        <v>47</v>
      </c>
      <c r="AJ4" s="59" t="s">
        <v>47</v>
      </c>
      <c r="AK4" s="55" t="s">
        <v>46</v>
      </c>
      <c r="AL4" s="45" t="s">
        <v>43</v>
      </c>
      <c r="AM4" s="69" t="s">
        <v>48</v>
      </c>
      <c r="AN4" s="84"/>
      <c r="AP4" s="8"/>
      <c r="AQ4" s="8"/>
      <c r="AR4" s="8"/>
      <c r="AS4" s="8"/>
      <c r="AT4" s="8"/>
      <c r="AU4" s="8"/>
    </row>
    <row r="5" spans="1:47" s="33" customFormat="1" ht="23.1" customHeight="1" x14ac:dyDescent="0.25">
      <c r="A5" s="1"/>
      <c r="B5" s="1"/>
      <c r="C5" s="1"/>
      <c r="D5" s="1"/>
      <c r="E5" s="26"/>
      <c r="F5" s="26"/>
      <c r="G5" s="24"/>
      <c r="H5" s="1"/>
      <c r="I5" s="1"/>
      <c r="J5" s="7"/>
      <c r="K5" s="45" t="s">
        <v>72</v>
      </c>
      <c r="L5" s="45"/>
      <c r="M5" s="8"/>
      <c r="N5" s="4"/>
      <c r="O5" s="4"/>
      <c r="P5" s="8"/>
      <c r="Q5" s="152" t="s">
        <v>59</v>
      </c>
      <c r="R5" s="152" t="s">
        <v>59</v>
      </c>
      <c r="S5" s="152" t="s">
        <v>59</v>
      </c>
      <c r="T5" s="159" t="s">
        <v>59</v>
      </c>
      <c r="U5" s="145" t="s">
        <v>59</v>
      </c>
      <c r="V5" s="145" t="s">
        <v>59</v>
      </c>
      <c r="W5" s="145" t="s">
        <v>59</v>
      </c>
      <c r="X5" s="138" t="s">
        <v>59</v>
      </c>
      <c r="Y5" s="138" t="s">
        <v>59</v>
      </c>
      <c r="Z5" s="129" t="s">
        <v>42</v>
      </c>
      <c r="AA5" s="121"/>
      <c r="AB5" s="115">
        <v>45274</v>
      </c>
      <c r="AC5" s="91">
        <v>45253</v>
      </c>
      <c r="AD5" s="86">
        <v>45254</v>
      </c>
      <c r="AE5" s="79">
        <v>45246</v>
      </c>
      <c r="AF5" s="72">
        <v>45233</v>
      </c>
      <c r="AG5" s="72">
        <v>45225</v>
      </c>
      <c r="AH5" s="68">
        <v>45218</v>
      </c>
      <c r="AI5" s="62">
        <v>45195</v>
      </c>
      <c r="AJ5" s="60">
        <v>45183</v>
      </c>
      <c r="AK5" s="56">
        <v>45166</v>
      </c>
      <c r="AL5" s="49">
        <v>45155</v>
      </c>
      <c r="AM5" s="4"/>
      <c r="AN5" s="84"/>
      <c r="AP5" s="8"/>
      <c r="AQ5" s="8"/>
      <c r="AR5" s="8"/>
      <c r="AS5" s="8"/>
      <c r="AT5" s="8"/>
      <c r="AU5" s="8"/>
    </row>
    <row r="6" spans="1:47" s="33" customFormat="1" ht="23.1" customHeight="1" x14ac:dyDescent="0.25">
      <c r="A6" s="1"/>
      <c r="B6" s="1"/>
      <c r="C6" s="1"/>
      <c r="D6" s="1"/>
      <c r="E6" s="26"/>
      <c r="F6" s="26"/>
      <c r="G6" s="24"/>
      <c r="H6" s="1"/>
      <c r="I6" s="1"/>
      <c r="J6" s="7"/>
      <c r="K6" s="46" t="s">
        <v>0</v>
      </c>
      <c r="L6" s="46" t="s">
        <v>1</v>
      </c>
      <c r="M6" s="9"/>
      <c r="N6" s="4" t="s">
        <v>0</v>
      </c>
      <c r="O6" s="4" t="s">
        <v>1</v>
      </c>
      <c r="P6" s="9"/>
      <c r="Q6" s="153">
        <v>45663</v>
      </c>
      <c r="R6" s="153">
        <v>45600</v>
      </c>
      <c r="S6" s="153">
        <v>45565</v>
      </c>
      <c r="T6" s="160">
        <v>45483</v>
      </c>
      <c r="U6" s="146">
        <v>45425</v>
      </c>
      <c r="V6" s="146">
        <v>45409</v>
      </c>
      <c r="W6" s="146">
        <v>45373</v>
      </c>
      <c r="X6" s="139">
        <v>45326</v>
      </c>
      <c r="Y6" s="139">
        <v>45326</v>
      </c>
      <c r="Z6" s="130">
        <v>45317</v>
      </c>
      <c r="AA6" s="122">
        <v>45295</v>
      </c>
      <c r="AB6" s="116">
        <v>45274</v>
      </c>
      <c r="AC6" s="94">
        <v>45267</v>
      </c>
      <c r="AD6" s="87"/>
      <c r="AE6" s="80"/>
      <c r="AF6" s="73"/>
      <c r="AG6" s="73">
        <v>1.3859999999999999</v>
      </c>
      <c r="AH6" s="57"/>
      <c r="AI6" s="57"/>
      <c r="AJ6" s="57"/>
      <c r="AK6" s="57">
        <v>1.3859999999999999</v>
      </c>
      <c r="AL6" s="50"/>
      <c r="AM6" s="10"/>
      <c r="AN6" s="84"/>
      <c r="AP6" s="8"/>
      <c r="AQ6" s="8"/>
      <c r="AR6" s="8"/>
      <c r="AS6" s="8"/>
      <c r="AT6" s="8"/>
      <c r="AU6" s="8"/>
    </row>
    <row r="7" spans="1:47" s="33" customFormat="1" ht="23.1" customHeight="1" x14ac:dyDescent="0.25">
      <c r="A7" s="1"/>
      <c r="B7" s="1"/>
      <c r="C7" s="1"/>
      <c r="D7" s="99"/>
      <c r="E7" s="100"/>
      <c r="F7" s="101"/>
      <c r="G7" s="38"/>
      <c r="H7" s="97"/>
      <c r="I7" s="97"/>
      <c r="J7" s="7"/>
      <c r="K7" s="98"/>
      <c r="L7" s="47"/>
      <c r="M7" s="11"/>
      <c r="N7" s="5">
        <v>2.5</v>
      </c>
      <c r="O7" s="5">
        <v>1.5</v>
      </c>
      <c r="P7" s="11"/>
      <c r="Q7" s="154" t="s">
        <v>2</v>
      </c>
      <c r="R7" s="154" t="s">
        <v>2</v>
      </c>
      <c r="S7" s="154" t="s">
        <v>2</v>
      </c>
      <c r="T7" s="161" t="s">
        <v>2</v>
      </c>
      <c r="U7" s="147" t="s">
        <v>2</v>
      </c>
      <c r="V7" s="147" t="s">
        <v>2</v>
      </c>
      <c r="W7" s="147" t="s">
        <v>2</v>
      </c>
      <c r="X7" s="140" t="s">
        <v>2</v>
      </c>
      <c r="Y7" s="140" t="s">
        <v>2</v>
      </c>
      <c r="Z7" s="131" t="s">
        <v>2</v>
      </c>
      <c r="AA7" s="123" t="s">
        <v>2</v>
      </c>
      <c r="AB7" s="117" t="s">
        <v>2</v>
      </c>
      <c r="AC7" s="92" t="s">
        <v>2</v>
      </c>
      <c r="AD7" s="89" t="s">
        <v>2</v>
      </c>
      <c r="AE7" s="81" t="s">
        <v>2</v>
      </c>
      <c r="AF7" s="77" t="s">
        <v>2</v>
      </c>
      <c r="AG7" s="74" t="s">
        <v>2</v>
      </c>
      <c r="AH7" s="58" t="s">
        <v>2</v>
      </c>
      <c r="AI7" s="58" t="s">
        <v>2</v>
      </c>
      <c r="AJ7" s="58" t="s">
        <v>2</v>
      </c>
      <c r="AK7" s="58" t="s">
        <v>2</v>
      </c>
      <c r="AL7" s="51" t="s">
        <v>2</v>
      </c>
      <c r="AM7" s="12" t="s">
        <v>2</v>
      </c>
      <c r="AN7" s="84"/>
      <c r="AP7" s="8"/>
      <c r="AQ7" s="8"/>
      <c r="AR7" s="8"/>
      <c r="AS7" s="8"/>
      <c r="AT7" s="8"/>
      <c r="AU7" s="8"/>
    </row>
    <row r="8" spans="1:47" s="33" customFormat="1" ht="9.9499999999999993" customHeight="1" x14ac:dyDescent="0.25">
      <c r="A8" s="1"/>
      <c r="B8" s="1"/>
      <c r="C8" s="1"/>
      <c r="D8" s="13"/>
      <c r="E8" s="26"/>
      <c r="F8" s="26"/>
      <c r="G8" s="25"/>
      <c r="H8" s="13"/>
      <c r="I8" s="13"/>
      <c r="J8" s="1"/>
      <c r="K8" s="106"/>
      <c r="L8" s="107"/>
      <c r="M8" s="108"/>
      <c r="N8" s="109"/>
      <c r="O8" s="109"/>
      <c r="P8" s="108"/>
      <c r="Q8" s="154"/>
      <c r="R8" s="154"/>
      <c r="S8" s="154"/>
      <c r="T8" s="161"/>
      <c r="U8" s="147"/>
      <c r="V8" s="147"/>
      <c r="W8" s="147"/>
      <c r="X8" s="136"/>
      <c r="Y8" s="136"/>
      <c r="Z8" s="131"/>
      <c r="AA8" s="124" t="s">
        <v>57</v>
      </c>
      <c r="AB8" s="119" t="s">
        <v>57</v>
      </c>
      <c r="AC8" s="110"/>
      <c r="AD8" s="111"/>
      <c r="AE8" s="112"/>
      <c r="AF8" s="113"/>
      <c r="AG8" s="113"/>
      <c r="AH8" s="51"/>
      <c r="AI8" s="51"/>
      <c r="AJ8" s="51"/>
      <c r="AK8" s="51"/>
      <c r="AL8" s="51"/>
      <c r="AM8" s="3"/>
      <c r="AN8" s="84"/>
      <c r="AP8" s="8"/>
      <c r="AQ8" s="8"/>
      <c r="AR8" s="8"/>
      <c r="AS8" s="8"/>
      <c r="AT8" s="8"/>
      <c r="AU8" s="8"/>
    </row>
    <row r="9" spans="1:47" ht="20.100000000000001" customHeight="1" x14ac:dyDescent="0.25">
      <c r="D9" s="172" t="s">
        <v>69</v>
      </c>
      <c r="E9" s="173"/>
      <c r="F9" s="173"/>
      <c r="G9" s="173"/>
      <c r="H9" s="173"/>
      <c r="I9" s="174"/>
      <c r="J9" s="8"/>
      <c r="K9" s="48"/>
      <c r="L9" s="48"/>
      <c r="M9" s="1"/>
      <c r="N9" s="6"/>
      <c r="O9" s="6"/>
      <c r="P9" s="1"/>
      <c r="Q9" s="155">
        <v>45668</v>
      </c>
      <c r="R9" s="155">
        <v>45600</v>
      </c>
      <c r="S9" s="155">
        <v>45565</v>
      </c>
      <c r="T9" s="162">
        <v>45483</v>
      </c>
      <c r="U9" s="150">
        <v>130524</v>
      </c>
      <c r="V9" s="150">
        <v>50224</v>
      </c>
      <c r="W9" s="150">
        <v>220324</v>
      </c>
      <c r="X9" s="126"/>
      <c r="Y9" s="126"/>
      <c r="Z9" s="126"/>
      <c r="AA9" s="126"/>
      <c r="AB9" s="104"/>
      <c r="AC9" s="105"/>
      <c r="AD9" s="103"/>
      <c r="AE9" s="82">
        <f>AN9*1.25</f>
        <v>0</v>
      </c>
      <c r="AF9" s="52">
        <f>AN9*1.25</f>
        <v>0</v>
      </c>
      <c r="AG9" s="52"/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36"/>
      <c r="AN9" s="96"/>
    </row>
    <row r="10" spans="1:47" ht="2.1" customHeight="1" x14ac:dyDescent="0.25">
      <c r="D10" s="66"/>
      <c r="E10" s="66"/>
      <c r="F10" s="66"/>
      <c r="G10" s="66"/>
      <c r="H10" s="66"/>
      <c r="I10" s="66"/>
      <c r="J10" s="8"/>
      <c r="K10" s="48"/>
      <c r="L10" s="48"/>
      <c r="M10" s="1"/>
      <c r="N10" s="6"/>
      <c r="O10" s="6"/>
      <c r="P10" s="1"/>
      <c r="Q10" s="156"/>
      <c r="R10" s="156"/>
      <c r="S10" s="156"/>
      <c r="T10" s="163"/>
      <c r="U10" s="148"/>
      <c r="V10" s="148"/>
      <c r="W10" s="148"/>
      <c r="X10" s="126"/>
      <c r="Y10" s="126"/>
      <c r="Z10" s="126"/>
      <c r="AA10" s="126"/>
      <c r="AB10" s="104"/>
      <c r="AC10" s="105"/>
      <c r="AD10" s="103"/>
      <c r="AE10" s="82"/>
      <c r="AF10" s="52"/>
      <c r="AG10" s="52"/>
      <c r="AH10" s="52"/>
      <c r="AI10" s="52"/>
      <c r="AJ10" s="52"/>
      <c r="AK10" s="52"/>
      <c r="AL10" s="52"/>
      <c r="AM10" s="36"/>
      <c r="AN10" s="96"/>
    </row>
    <row r="11" spans="1:47" ht="20.100000000000001" customHeight="1" x14ac:dyDescent="0.25">
      <c r="D11" s="66"/>
      <c r="E11" s="64"/>
      <c r="F11" s="65"/>
      <c r="G11" s="43" t="s">
        <v>44</v>
      </c>
      <c r="H11" s="39"/>
      <c r="I11" s="40"/>
      <c r="J11" s="8"/>
      <c r="K11" s="48"/>
      <c r="L11" s="48"/>
      <c r="M11" s="1"/>
      <c r="N11" s="6"/>
      <c r="O11" s="6"/>
      <c r="P11" s="1"/>
      <c r="Q11" s="156"/>
      <c r="R11" s="156"/>
      <c r="S11" s="156"/>
      <c r="T11" s="163"/>
      <c r="U11" s="148"/>
      <c r="V11" s="148"/>
      <c r="W11" s="148"/>
      <c r="X11" s="126"/>
      <c r="Y11" s="126"/>
      <c r="Z11" s="126"/>
      <c r="AA11" s="126"/>
      <c r="AB11" s="104"/>
      <c r="AC11" s="105"/>
      <c r="AD11" s="103"/>
      <c r="AE11" s="83"/>
      <c r="AF11" s="63"/>
      <c r="AG11" s="63"/>
      <c r="AH11" s="63"/>
      <c r="AI11" s="63"/>
      <c r="AJ11" s="63"/>
      <c r="AK11" s="63"/>
      <c r="AL11" s="63"/>
      <c r="AM11" s="44"/>
      <c r="AN11" s="96"/>
    </row>
    <row r="12" spans="1:47" ht="20.100000000000001" customHeight="1" x14ac:dyDescent="0.25">
      <c r="A12" s="1" t="s">
        <v>3</v>
      </c>
      <c r="B12" s="1">
        <v>1459</v>
      </c>
      <c r="C12" s="1" t="s">
        <v>23</v>
      </c>
      <c r="D12" s="21" t="s">
        <v>4</v>
      </c>
      <c r="E12" s="27">
        <f t="shared" ref="E12:F15" si="0">K12</f>
        <v>3100</v>
      </c>
      <c r="F12" s="28">
        <f t="shared" si="0"/>
        <v>1900</v>
      </c>
      <c r="G12" s="25"/>
      <c r="K12" s="48">
        <f>MROUND(N12+48,100)</f>
        <v>3100</v>
      </c>
      <c r="L12" s="48">
        <f>MROUND(O12+48,100)</f>
        <v>1900</v>
      </c>
      <c r="M12" s="14"/>
      <c r="N12" s="6">
        <f>Q12*$N$7</f>
        <v>3062.4749999999999</v>
      </c>
      <c r="O12" s="6">
        <f>Q12*$O$7</f>
        <v>1837.4850000000001</v>
      </c>
      <c r="P12" s="14"/>
      <c r="Q12" s="156">
        <v>1224.99</v>
      </c>
      <c r="R12" s="156">
        <v>1224.99</v>
      </c>
      <c r="S12" s="156">
        <v>1224.99</v>
      </c>
      <c r="T12" s="163">
        <v>1224.99</v>
      </c>
      <c r="U12" s="148">
        <v>1224.99</v>
      </c>
      <c r="V12" s="148">
        <v>1224.99</v>
      </c>
      <c r="W12" s="148">
        <v>1224.99</v>
      </c>
      <c r="X12" s="137">
        <v>1113.6199999999999</v>
      </c>
      <c r="Y12" s="137">
        <v>1113.6199999999999</v>
      </c>
      <c r="Z12" s="128">
        <v>1113.6199999999999</v>
      </c>
      <c r="AA12" s="128">
        <v>1113.6199999999999</v>
      </c>
      <c r="AB12" s="118">
        <v>994.30000000000007</v>
      </c>
      <c r="AC12" s="95">
        <v>795.44</v>
      </c>
      <c r="AD12" s="88">
        <v>864.61250000000007</v>
      </c>
      <c r="AE12" s="82">
        <v>691.69</v>
      </c>
      <c r="AF12" s="70">
        <v>691.69</v>
      </c>
      <c r="AG12" s="70">
        <v>691.69</v>
      </c>
      <c r="AH12" s="52">
        <v>576.41250000000002</v>
      </c>
      <c r="AI12" s="52">
        <v>576.41250000000002</v>
      </c>
      <c r="AJ12" s="52">
        <v>576.41250000000002</v>
      </c>
      <c r="AK12" s="52">
        <v>576.41250000000002</v>
      </c>
      <c r="AL12" s="52">
        <v>576.41250000000002</v>
      </c>
      <c r="AM12" s="36">
        <v>461.13</v>
      </c>
      <c r="AN12" s="96">
        <f>Q12/W12</f>
        <v>1</v>
      </c>
    </row>
    <row r="13" spans="1:47" ht="20.100000000000001" customHeight="1" x14ac:dyDescent="0.25">
      <c r="A13" s="1" t="s">
        <v>3</v>
      </c>
      <c r="B13" s="1">
        <v>1460</v>
      </c>
      <c r="C13" s="1" t="s">
        <v>24</v>
      </c>
      <c r="D13" s="21" t="s">
        <v>5</v>
      </c>
      <c r="E13" s="27">
        <f t="shared" si="0"/>
        <v>4800</v>
      </c>
      <c r="F13" s="143">
        <f t="shared" si="0"/>
        <v>2900</v>
      </c>
      <c r="G13" s="34"/>
      <c r="I13" s="23"/>
      <c r="K13" s="48">
        <f t="shared" ref="K13:L52" si="1">MROUND(N13+48,100)</f>
        <v>4800</v>
      </c>
      <c r="L13" s="48">
        <f t="shared" si="1"/>
        <v>2900</v>
      </c>
      <c r="M13" s="14"/>
      <c r="N13" s="6">
        <f t="shared" ref="N13:N39" si="2">Q13*$N$7</f>
        <v>4742.45</v>
      </c>
      <c r="O13" s="6">
        <f t="shared" ref="O13:O39" si="3">Q13*$O$7</f>
        <v>2845.4700000000003</v>
      </c>
      <c r="P13" s="14"/>
      <c r="Q13" s="156">
        <v>1896.98</v>
      </c>
      <c r="R13" s="156">
        <v>1896.98</v>
      </c>
      <c r="S13" s="156">
        <v>1896.98</v>
      </c>
      <c r="T13" s="163">
        <v>1896.98</v>
      </c>
      <c r="U13" s="148">
        <v>1896.98</v>
      </c>
      <c r="V13" s="148">
        <v>1896.98</v>
      </c>
      <c r="W13" s="148">
        <v>1896.98</v>
      </c>
      <c r="X13" s="137">
        <v>1724.53</v>
      </c>
      <c r="Y13" s="137">
        <v>1724.53</v>
      </c>
      <c r="Z13" s="128">
        <v>1724.53</v>
      </c>
      <c r="AA13" s="128">
        <v>1724.53</v>
      </c>
      <c r="AB13" s="118">
        <v>1540.2</v>
      </c>
      <c r="AC13" s="95">
        <v>1232.1600000000001</v>
      </c>
      <c r="AD13" s="88">
        <v>1338.9250000000002</v>
      </c>
      <c r="AE13" s="82">
        <v>1071.1400000000001</v>
      </c>
      <c r="AF13" s="70">
        <v>1071.1400000000001</v>
      </c>
      <c r="AG13" s="70">
        <v>1071.1400000000001</v>
      </c>
      <c r="AH13" s="52">
        <v>892.61250000000007</v>
      </c>
      <c r="AI13" s="52">
        <v>892.61250000000007</v>
      </c>
      <c r="AJ13" s="52">
        <v>892.61250000000007</v>
      </c>
      <c r="AK13" s="52">
        <v>892.61250000000007</v>
      </c>
      <c r="AL13" s="52">
        <v>892.61250000000007</v>
      </c>
      <c r="AM13" s="36">
        <v>714.09</v>
      </c>
      <c r="AN13" s="96">
        <f>Q13/W13</f>
        <v>1</v>
      </c>
    </row>
    <row r="14" spans="1:47" ht="20.100000000000001" customHeight="1" x14ac:dyDescent="0.25">
      <c r="A14" s="1" t="s">
        <v>3</v>
      </c>
      <c r="B14" s="1">
        <v>1461</v>
      </c>
      <c r="C14" s="1" t="s">
        <v>25</v>
      </c>
      <c r="D14" s="21" t="s">
        <v>12</v>
      </c>
      <c r="E14" s="27">
        <f t="shared" si="0"/>
        <v>5000</v>
      </c>
      <c r="F14" s="42">
        <f t="shared" si="0"/>
        <v>3000</v>
      </c>
      <c r="G14" s="34"/>
      <c r="I14" s="23"/>
      <c r="K14" s="48">
        <f t="shared" si="1"/>
        <v>5000</v>
      </c>
      <c r="L14" s="48">
        <f t="shared" si="1"/>
        <v>3000</v>
      </c>
      <c r="M14" s="14"/>
      <c r="N14" s="6">
        <f t="shared" si="2"/>
        <v>4906.45</v>
      </c>
      <c r="O14" s="6">
        <f t="shared" si="3"/>
        <v>2943.87</v>
      </c>
      <c r="P14" s="14"/>
      <c r="Q14" s="156">
        <v>1962.58</v>
      </c>
      <c r="R14" s="156">
        <v>1962.58</v>
      </c>
      <c r="S14" s="156">
        <v>1962.58</v>
      </c>
      <c r="T14" s="163">
        <v>1962.58</v>
      </c>
      <c r="U14" s="148">
        <v>1962.58</v>
      </c>
      <c r="V14" s="148">
        <v>1962.58</v>
      </c>
      <c r="W14" s="148">
        <v>1962.58</v>
      </c>
      <c r="X14" s="137">
        <v>1784.16</v>
      </c>
      <c r="Y14" s="137">
        <v>1784.16</v>
      </c>
      <c r="Z14" s="128">
        <v>1784.16</v>
      </c>
      <c r="AA14" s="128">
        <v>1784.16</v>
      </c>
      <c r="AB14" s="118">
        <v>1593.0125</v>
      </c>
      <c r="AC14" s="95">
        <v>1274.4100000000001</v>
      </c>
      <c r="AD14" s="88">
        <v>1385.2250000000001</v>
      </c>
      <c r="AE14" s="82">
        <v>1108.18</v>
      </c>
      <c r="AF14" s="70">
        <v>1108.18</v>
      </c>
      <c r="AG14" s="70">
        <v>1108.18</v>
      </c>
      <c r="AH14" s="52">
        <v>923.48749999999995</v>
      </c>
      <c r="AI14" s="52">
        <v>923.48749999999995</v>
      </c>
      <c r="AJ14" s="52">
        <v>923.48749999999995</v>
      </c>
      <c r="AK14" s="52">
        <v>923.48749999999995</v>
      </c>
      <c r="AL14" s="52">
        <v>923.48749999999995</v>
      </c>
      <c r="AM14" s="36">
        <v>738.79</v>
      </c>
      <c r="AN14" s="96">
        <f>Q14/W14</f>
        <v>1</v>
      </c>
    </row>
    <row r="15" spans="1:47" ht="20.100000000000001" customHeight="1" x14ac:dyDescent="0.25">
      <c r="A15" s="1" t="s">
        <v>3</v>
      </c>
      <c r="B15" s="1">
        <v>1462</v>
      </c>
      <c r="C15" s="1" t="s">
        <v>26</v>
      </c>
      <c r="D15" s="21" t="s">
        <v>6</v>
      </c>
      <c r="E15" s="27">
        <f t="shared" si="0"/>
        <v>11800</v>
      </c>
      <c r="F15" s="42">
        <f t="shared" si="0"/>
        <v>7100</v>
      </c>
      <c r="G15" s="133"/>
      <c r="H15" s="22"/>
      <c r="I15" s="29"/>
      <c r="K15" s="48">
        <f t="shared" si="1"/>
        <v>11800</v>
      </c>
      <c r="L15" s="48">
        <f t="shared" si="1"/>
        <v>7100</v>
      </c>
      <c r="M15" s="14"/>
      <c r="N15" s="6">
        <f t="shared" si="2"/>
        <v>11788.55</v>
      </c>
      <c r="O15" s="6">
        <f t="shared" si="3"/>
        <v>7073.13</v>
      </c>
      <c r="P15" s="14"/>
      <c r="Q15" s="156">
        <v>4715.42</v>
      </c>
      <c r="R15" s="156">
        <v>4715.42</v>
      </c>
      <c r="S15" s="156">
        <v>4715.42</v>
      </c>
      <c r="T15" s="163">
        <v>4715.42</v>
      </c>
      <c r="U15" s="148">
        <v>4715.42</v>
      </c>
      <c r="V15" s="148">
        <v>4715.42</v>
      </c>
      <c r="W15" s="148">
        <v>4715.42</v>
      </c>
      <c r="X15" s="137">
        <v>4286.74</v>
      </c>
      <c r="Y15" s="137">
        <v>4286.74</v>
      </c>
      <c r="Z15" s="128">
        <v>4286.74</v>
      </c>
      <c r="AA15" s="128">
        <v>4286.74</v>
      </c>
      <c r="AB15" s="118">
        <v>3831.95</v>
      </c>
      <c r="AC15" s="95">
        <v>3065.56</v>
      </c>
      <c r="AD15" s="88">
        <v>3328.2125000000001</v>
      </c>
      <c r="AE15" s="82">
        <v>2662.57</v>
      </c>
      <c r="AF15" s="70">
        <v>2662.57</v>
      </c>
      <c r="AG15" s="70">
        <v>2662.57</v>
      </c>
      <c r="AH15" s="52">
        <v>2218.8000000000002</v>
      </c>
      <c r="AI15" s="52">
        <v>2218.8000000000002</v>
      </c>
      <c r="AJ15" s="52">
        <v>2218.8000000000002</v>
      </c>
      <c r="AK15" s="52">
        <v>2218.8000000000002</v>
      </c>
      <c r="AL15" s="52">
        <v>2218.8000000000002</v>
      </c>
      <c r="AM15" s="36">
        <v>1775.04</v>
      </c>
      <c r="AN15" s="96">
        <f>Q15/W15</f>
        <v>1</v>
      </c>
    </row>
    <row r="16" spans="1:47" ht="2.1" customHeight="1" x14ac:dyDescent="0.25">
      <c r="E16" s="31"/>
      <c r="F16" s="32"/>
      <c r="G16" s="25"/>
      <c r="K16" s="48">
        <f t="shared" si="1"/>
        <v>0</v>
      </c>
      <c r="L16" s="48">
        <f t="shared" si="1"/>
        <v>0</v>
      </c>
      <c r="M16" s="14"/>
      <c r="N16" s="6"/>
      <c r="O16" s="6"/>
      <c r="P16" s="14"/>
      <c r="Q16" s="156"/>
      <c r="R16" s="156"/>
      <c r="S16" s="156"/>
      <c r="T16" s="163"/>
      <c r="U16" s="148"/>
      <c r="V16" s="148"/>
      <c r="W16" s="148"/>
      <c r="X16" s="137"/>
      <c r="Y16" s="137"/>
      <c r="Z16" s="128"/>
      <c r="AA16" s="128"/>
      <c r="AB16" s="118"/>
      <c r="AC16" s="95"/>
      <c r="AD16" s="88"/>
      <c r="AE16" s="82"/>
      <c r="AF16" s="70"/>
      <c r="AG16" s="70"/>
      <c r="AH16" s="52"/>
      <c r="AI16" s="52"/>
      <c r="AJ16" s="52"/>
      <c r="AK16" s="52"/>
      <c r="AL16" s="52"/>
      <c r="AM16" s="36"/>
      <c r="AN16" s="96"/>
    </row>
    <row r="17" spans="1:41" ht="20.100000000000001" customHeight="1" x14ac:dyDescent="0.25">
      <c r="E17" s="31"/>
      <c r="F17" s="32"/>
      <c r="G17" s="43" t="s">
        <v>35</v>
      </c>
      <c r="H17" s="39"/>
      <c r="I17" s="40"/>
      <c r="J17" s="8"/>
      <c r="K17" s="48">
        <f t="shared" si="1"/>
        <v>0</v>
      </c>
      <c r="L17" s="48">
        <f t="shared" si="1"/>
        <v>0</v>
      </c>
      <c r="M17" s="1"/>
      <c r="N17" s="6"/>
      <c r="O17" s="6"/>
      <c r="P17" s="1"/>
      <c r="Q17" s="156"/>
      <c r="R17" s="156"/>
      <c r="S17" s="156"/>
      <c r="T17" s="163"/>
      <c r="U17" s="148"/>
      <c r="V17" s="148"/>
      <c r="W17" s="148"/>
      <c r="X17" s="126"/>
      <c r="Y17" s="126"/>
      <c r="Z17" s="126"/>
      <c r="AA17" s="126"/>
      <c r="AB17" s="104"/>
      <c r="AC17" s="102"/>
      <c r="AD17" s="103"/>
      <c r="AE17" s="82"/>
      <c r="AF17" s="70"/>
      <c r="AG17" s="70"/>
      <c r="AH17" s="52"/>
      <c r="AI17" s="52"/>
      <c r="AJ17" s="52"/>
      <c r="AK17" s="52"/>
      <c r="AL17" s="52"/>
      <c r="AM17" s="36"/>
      <c r="AN17" s="96"/>
    </row>
    <row r="18" spans="1:41" s="19" customFormat="1" ht="20.100000000000001" customHeight="1" x14ac:dyDescent="0.25">
      <c r="A18" s="17" t="s">
        <v>3</v>
      </c>
      <c r="B18" s="17">
        <v>1481</v>
      </c>
      <c r="C18" s="1" t="s">
        <v>27</v>
      </c>
      <c r="D18" s="2" t="s">
        <v>34</v>
      </c>
      <c r="E18" s="27">
        <f t="shared" ref="E18:F25" si="4">K18</f>
        <v>5400</v>
      </c>
      <c r="F18" s="28">
        <f t="shared" si="4"/>
        <v>3200</v>
      </c>
      <c r="G18" s="25"/>
      <c r="H18" s="1"/>
      <c r="I18" s="1"/>
      <c r="J18" s="20"/>
      <c r="K18" s="48">
        <f t="shared" si="1"/>
        <v>5400</v>
      </c>
      <c r="L18" s="48">
        <f t="shared" si="1"/>
        <v>3200</v>
      </c>
      <c r="M18" s="18"/>
      <c r="N18" s="6">
        <f t="shared" si="2"/>
        <v>5312.3125</v>
      </c>
      <c r="O18" s="6">
        <f t="shared" si="3"/>
        <v>3187.3875000000003</v>
      </c>
      <c r="P18" s="18"/>
      <c r="Q18" s="156">
        <v>2124.9250000000002</v>
      </c>
      <c r="R18" s="156">
        <v>2124.9250000000002</v>
      </c>
      <c r="S18" s="156">
        <v>2124.9250000000002</v>
      </c>
      <c r="T18" s="163">
        <v>2124.9250000000002</v>
      </c>
      <c r="U18" s="148">
        <v>2124.9250000000002</v>
      </c>
      <c r="V18" s="148">
        <v>2124.9250000000002</v>
      </c>
      <c r="W18" s="148">
        <v>2124.9250000000002</v>
      </c>
      <c r="X18" s="137">
        <v>1931.75</v>
      </c>
      <c r="Y18" s="137">
        <v>1931.75</v>
      </c>
      <c r="Z18" s="128">
        <v>1931.75</v>
      </c>
      <c r="AA18" s="128">
        <v>1931.75</v>
      </c>
      <c r="AB18" s="118">
        <v>1724.7749999999999</v>
      </c>
      <c r="AC18" s="95">
        <v>1379.82</v>
      </c>
      <c r="AD18" s="88">
        <v>1499.8</v>
      </c>
      <c r="AE18" s="82">
        <v>1199.8399999999999</v>
      </c>
      <c r="AF18" s="70">
        <v>1199.8399999999999</v>
      </c>
      <c r="AG18" s="70">
        <v>1199.8399999999999</v>
      </c>
      <c r="AH18" s="52">
        <v>999.86249999999995</v>
      </c>
      <c r="AI18" s="52">
        <v>999.86249999999995</v>
      </c>
      <c r="AJ18" s="52">
        <v>999.86249999999995</v>
      </c>
      <c r="AK18" s="52">
        <v>999.86249999999995</v>
      </c>
      <c r="AL18" s="52">
        <v>999.86249999999995</v>
      </c>
      <c r="AM18" s="36">
        <v>799.89</v>
      </c>
      <c r="AN18" s="96">
        <f t="shared" ref="AN18:AN25" si="5">Q18/W18</f>
        <v>1</v>
      </c>
      <c r="AO18" s="33"/>
    </row>
    <row r="19" spans="1:41" s="19" customFormat="1" ht="20.100000000000001" customHeight="1" x14ac:dyDescent="0.25">
      <c r="A19" s="17" t="s">
        <v>3</v>
      </c>
      <c r="B19" s="17">
        <v>1481</v>
      </c>
      <c r="C19" s="1" t="s">
        <v>27</v>
      </c>
      <c r="D19" s="2" t="s">
        <v>13</v>
      </c>
      <c r="E19" s="27">
        <f t="shared" si="4"/>
        <v>5400</v>
      </c>
      <c r="F19" s="143">
        <f t="shared" si="4"/>
        <v>3200</v>
      </c>
      <c r="G19" s="34"/>
      <c r="H19" s="1"/>
      <c r="I19" s="23"/>
      <c r="J19" s="20"/>
      <c r="K19" s="48">
        <f t="shared" si="1"/>
        <v>5400</v>
      </c>
      <c r="L19" s="48">
        <f t="shared" si="1"/>
        <v>3200</v>
      </c>
      <c r="M19" s="18"/>
      <c r="N19" s="6">
        <f t="shared" si="2"/>
        <v>5312.3</v>
      </c>
      <c r="O19" s="6">
        <f t="shared" si="3"/>
        <v>3187.38</v>
      </c>
      <c r="P19" s="18"/>
      <c r="Q19" s="156">
        <v>2124.92</v>
      </c>
      <c r="R19" s="156">
        <v>2124.92</v>
      </c>
      <c r="S19" s="156">
        <v>2124.92</v>
      </c>
      <c r="T19" s="163">
        <v>2124.92</v>
      </c>
      <c r="U19" s="148">
        <v>2124.92</v>
      </c>
      <c r="V19" s="148">
        <v>2124.92</v>
      </c>
      <c r="W19" s="148">
        <v>2124.92</v>
      </c>
      <c r="X19" s="137">
        <v>1931.75</v>
      </c>
      <c r="Y19" s="137">
        <v>1931.75</v>
      </c>
      <c r="Z19" s="128">
        <v>1931.75</v>
      </c>
      <c r="AA19" s="128">
        <v>1931.75</v>
      </c>
      <c r="AB19" s="118">
        <v>1724.7749999999999</v>
      </c>
      <c r="AC19" s="95">
        <v>1379.82</v>
      </c>
      <c r="AD19" s="88">
        <v>1499.8</v>
      </c>
      <c r="AE19" s="82">
        <v>1199.8399999999999</v>
      </c>
      <c r="AF19" s="70">
        <v>1199.8399999999999</v>
      </c>
      <c r="AG19" s="70">
        <v>1199.8399999999999</v>
      </c>
      <c r="AH19" s="52">
        <v>1008.2625</v>
      </c>
      <c r="AI19" s="52">
        <v>1008.2625</v>
      </c>
      <c r="AJ19" s="52">
        <v>1008.2625</v>
      </c>
      <c r="AK19" s="52">
        <v>1008.2625</v>
      </c>
      <c r="AL19" s="52">
        <v>1008.2625</v>
      </c>
      <c r="AM19" s="37">
        <v>806.61</v>
      </c>
      <c r="AN19" s="96">
        <f t="shared" si="5"/>
        <v>1</v>
      </c>
      <c r="AO19" s="33"/>
    </row>
    <row r="20" spans="1:41" ht="20.100000000000001" customHeight="1" x14ac:dyDescent="0.25">
      <c r="A20" s="1" t="s">
        <v>3</v>
      </c>
      <c r="B20" s="17">
        <v>1482</v>
      </c>
      <c r="C20" s="17" t="s">
        <v>28</v>
      </c>
      <c r="D20" s="2" t="s">
        <v>15</v>
      </c>
      <c r="E20" s="27">
        <f t="shared" si="4"/>
        <v>6200</v>
      </c>
      <c r="F20" s="42">
        <f t="shared" si="4"/>
        <v>3700</v>
      </c>
      <c r="G20" s="34"/>
      <c r="I20" s="23"/>
      <c r="J20" s="20"/>
      <c r="K20" s="48">
        <f t="shared" si="1"/>
        <v>6200</v>
      </c>
      <c r="L20" s="48">
        <f t="shared" si="1"/>
        <v>3700</v>
      </c>
      <c r="M20" s="14"/>
      <c r="N20" s="6">
        <f t="shared" si="2"/>
        <v>6150.2</v>
      </c>
      <c r="O20" s="6">
        <f t="shared" si="3"/>
        <v>3690.12</v>
      </c>
      <c r="P20" s="14"/>
      <c r="Q20" s="156">
        <v>2460.08</v>
      </c>
      <c r="R20" s="156">
        <v>2460.08</v>
      </c>
      <c r="S20" s="156">
        <v>2460.08</v>
      </c>
      <c r="T20" s="163">
        <v>2460.08</v>
      </c>
      <c r="U20" s="148">
        <v>2460.08</v>
      </c>
      <c r="V20" s="148">
        <v>2460.08</v>
      </c>
      <c r="W20" s="148">
        <v>2460.08</v>
      </c>
      <c r="X20" s="137">
        <v>2236.44</v>
      </c>
      <c r="Y20" s="137">
        <v>2236.44</v>
      </c>
      <c r="Z20" s="128">
        <v>2236.44</v>
      </c>
      <c r="AA20" s="128">
        <v>2236.44</v>
      </c>
      <c r="AB20" s="118">
        <v>1997.9624999999999</v>
      </c>
      <c r="AC20" s="95">
        <v>1598.37</v>
      </c>
      <c r="AD20" s="88">
        <v>1750</v>
      </c>
      <c r="AE20" s="75">
        <v>1400</v>
      </c>
      <c r="AF20" s="70">
        <v>1389.89</v>
      </c>
      <c r="AG20" s="70">
        <v>1389.89</v>
      </c>
      <c r="AH20" s="52">
        <v>1296.4750000000001</v>
      </c>
      <c r="AI20" s="52">
        <v>1296.4750000000001</v>
      </c>
      <c r="AJ20" s="52">
        <v>1296.4750000000001</v>
      </c>
      <c r="AK20" s="52">
        <v>1296.4750000000001</v>
      </c>
      <c r="AL20" s="52">
        <v>1296.4750000000001</v>
      </c>
      <c r="AM20" s="36">
        <v>1037.18</v>
      </c>
      <c r="AN20" s="96">
        <f t="shared" si="5"/>
        <v>1</v>
      </c>
    </row>
    <row r="21" spans="1:41" ht="20.100000000000001" customHeight="1" x14ac:dyDescent="0.25">
      <c r="A21" s="1" t="s">
        <v>3</v>
      </c>
      <c r="B21" s="17">
        <v>1483</v>
      </c>
      <c r="C21" s="17" t="s">
        <v>29</v>
      </c>
      <c r="D21" s="2" t="s">
        <v>14</v>
      </c>
      <c r="E21" s="27">
        <f t="shared" si="4"/>
        <v>8100</v>
      </c>
      <c r="F21" s="42">
        <f t="shared" si="4"/>
        <v>4900</v>
      </c>
      <c r="G21" s="34"/>
      <c r="I21" s="23"/>
      <c r="J21" s="20"/>
      <c r="K21" s="48">
        <f t="shared" si="1"/>
        <v>8100</v>
      </c>
      <c r="L21" s="48">
        <f t="shared" si="1"/>
        <v>4900</v>
      </c>
      <c r="M21" s="14"/>
      <c r="N21" s="6">
        <f t="shared" si="2"/>
        <v>8005.25</v>
      </c>
      <c r="O21" s="6">
        <f t="shared" si="3"/>
        <v>4803.1499999999996</v>
      </c>
      <c r="P21" s="14"/>
      <c r="Q21" s="156">
        <v>3202.1</v>
      </c>
      <c r="R21" s="156">
        <v>3202.1</v>
      </c>
      <c r="S21" s="156">
        <v>3202.1</v>
      </c>
      <c r="T21" s="163">
        <v>3202.1</v>
      </c>
      <c r="U21" s="148">
        <v>3202.1</v>
      </c>
      <c r="V21" s="148">
        <v>3202.1</v>
      </c>
      <c r="W21" s="148">
        <v>3202.1</v>
      </c>
      <c r="X21" s="137">
        <v>2911</v>
      </c>
      <c r="Y21" s="137">
        <v>2911</v>
      </c>
      <c r="Z21" s="128">
        <v>2911</v>
      </c>
      <c r="AA21" s="128">
        <v>2911</v>
      </c>
      <c r="AB21" s="118">
        <v>2597.6625000000004</v>
      </c>
      <c r="AC21" s="95">
        <v>2078.13</v>
      </c>
      <c r="AD21" s="88">
        <v>2261.25</v>
      </c>
      <c r="AE21" s="75">
        <v>1809</v>
      </c>
      <c r="AF21" s="70">
        <v>1808.07</v>
      </c>
      <c r="AG21" s="70">
        <v>1808.07</v>
      </c>
      <c r="AH21" s="52">
        <v>1506.7250000000001</v>
      </c>
      <c r="AI21" s="52">
        <v>1506.7250000000001</v>
      </c>
      <c r="AJ21" s="52">
        <v>1506.7250000000001</v>
      </c>
      <c r="AK21" s="52">
        <v>1506.7250000000001</v>
      </c>
      <c r="AL21" s="52">
        <v>1506.7250000000001</v>
      </c>
      <c r="AM21" s="36">
        <v>1205.3800000000001</v>
      </c>
      <c r="AN21" s="96">
        <f t="shared" si="5"/>
        <v>1</v>
      </c>
    </row>
    <row r="22" spans="1:41" ht="20.100000000000001" customHeight="1" x14ac:dyDescent="0.25">
      <c r="A22" s="1" t="s">
        <v>3</v>
      </c>
      <c r="B22" s="17">
        <v>1484</v>
      </c>
      <c r="C22" s="17" t="s">
        <v>30</v>
      </c>
      <c r="D22" s="2" t="s">
        <v>7</v>
      </c>
      <c r="E22" s="27">
        <f t="shared" si="4"/>
        <v>8700</v>
      </c>
      <c r="F22" s="42">
        <f t="shared" si="4"/>
        <v>5200</v>
      </c>
      <c r="G22" s="34"/>
      <c r="I22" s="23"/>
      <c r="J22" s="20"/>
      <c r="K22" s="48">
        <f t="shared" si="1"/>
        <v>8700</v>
      </c>
      <c r="L22" s="48">
        <f t="shared" si="1"/>
        <v>5200</v>
      </c>
      <c r="M22" s="14"/>
      <c r="N22" s="6">
        <f t="shared" si="2"/>
        <v>8644.9749999999985</v>
      </c>
      <c r="O22" s="6">
        <f t="shared" si="3"/>
        <v>5186.9849999999997</v>
      </c>
      <c r="P22" s="14"/>
      <c r="Q22" s="156">
        <v>3457.99</v>
      </c>
      <c r="R22" s="156">
        <v>3457.99</v>
      </c>
      <c r="S22" s="156">
        <v>3457.99</v>
      </c>
      <c r="T22" s="163">
        <v>3457.99</v>
      </c>
      <c r="U22" s="148">
        <v>3457.99</v>
      </c>
      <c r="V22" s="148">
        <v>3457.99</v>
      </c>
      <c r="W22" s="148">
        <v>3457.99</v>
      </c>
      <c r="X22" s="137">
        <v>3143.63</v>
      </c>
      <c r="Y22" s="137">
        <v>3143.63</v>
      </c>
      <c r="Z22" s="128">
        <v>3143.63</v>
      </c>
      <c r="AA22" s="128">
        <v>3143.63</v>
      </c>
      <c r="AB22" s="118">
        <v>2806.8249999999998</v>
      </c>
      <c r="AC22" s="95">
        <v>2245.46</v>
      </c>
      <c r="AD22" s="88">
        <v>2450</v>
      </c>
      <c r="AE22" s="75">
        <v>1960</v>
      </c>
      <c r="AF22" s="70">
        <v>1952.57</v>
      </c>
      <c r="AG22" s="70">
        <v>1952.57</v>
      </c>
      <c r="AH22" s="52">
        <v>1627.1375</v>
      </c>
      <c r="AI22" s="52">
        <v>1627.1375</v>
      </c>
      <c r="AJ22" s="52">
        <v>1627.1375</v>
      </c>
      <c r="AK22" s="52">
        <v>1627.1375</v>
      </c>
      <c r="AL22" s="52">
        <v>1627.1375</v>
      </c>
      <c r="AM22" s="36">
        <v>1301.71</v>
      </c>
      <c r="AN22" s="96">
        <f t="shared" si="5"/>
        <v>1</v>
      </c>
    </row>
    <row r="23" spans="1:41" ht="20.100000000000001" customHeight="1" x14ac:dyDescent="0.25">
      <c r="A23" s="1" t="s">
        <v>3</v>
      </c>
      <c r="B23" s="17">
        <v>1485</v>
      </c>
      <c r="C23" s="17" t="s">
        <v>31</v>
      </c>
      <c r="D23" s="2" t="s">
        <v>8</v>
      </c>
      <c r="E23" s="27">
        <f t="shared" si="4"/>
        <v>9500</v>
      </c>
      <c r="F23" s="42">
        <f t="shared" si="4"/>
        <v>5700</v>
      </c>
      <c r="G23" s="34"/>
      <c r="I23" s="23"/>
      <c r="J23" s="20"/>
      <c r="K23" s="48">
        <f t="shared" si="1"/>
        <v>9500</v>
      </c>
      <c r="L23" s="48">
        <f t="shared" si="1"/>
        <v>5700</v>
      </c>
      <c r="M23" s="14"/>
      <c r="N23" s="6">
        <f t="shared" si="2"/>
        <v>9427.125</v>
      </c>
      <c r="O23" s="6">
        <f t="shared" si="3"/>
        <v>5656.2749999999996</v>
      </c>
      <c r="P23" s="14"/>
      <c r="Q23" s="156">
        <v>3770.85</v>
      </c>
      <c r="R23" s="156">
        <v>3770.85</v>
      </c>
      <c r="S23" s="156">
        <v>3770.85</v>
      </c>
      <c r="T23" s="163">
        <v>3770.85</v>
      </c>
      <c r="U23" s="148">
        <v>3770.85</v>
      </c>
      <c r="V23" s="148">
        <v>3770.85</v>
      </c>
      <c r="W23" s="148">
        <v>3770.85</v>
      </c>
      <c r="X23" s="137">
        <v>3428.04</v>
      </c>
      <c r="Y23" s="137">
        <v>3428.04</v>
      </c>
      <c r="Z23" s="128">
        <v>3428.04</v>
      </c>
      <c r="AA23" s="128">
        <v>3428.04</v>
      </c>
      <c r="AB23" s="118">
        <v>3060.75</v>
      </c>
      <c r="AC23" s="95">
        <v>2448.6</v>
      </c>
      <c r="AD23" s="88">
        <v>2662.5</v>
      </c>
      <c r="AE23" s="75">
        <v>2130</v>
      </c>
      <c r="AF23" s="70">
        <v>2129.2199999999998</v>
      </c>
      <c r="AG23" s="70">
        <v>2129.2199999999998</v>
      </c>
      <c r="AH23" s="52">
        <v>1774.35</v>
      </c>
      <c r="AI23" s="52">
        <v>1774.35</v>
      </c>
      <c r="AJ23" s="52">
        <v>1774.35</v>
      </c>
      <c r="AK23" s="52">
        <v>1774.35</v>
      </c>
      <c r="AL23" s="52">
        <v>1774.35</v>
      </c>
      <c r="AM23" s="36">
        <v>1419.48</v>
      </c>
      <c r="AN23" s="96">
        <f t="shared" si="5"/>
        <v>1</v>
      </c>
    </row>
    <row r="24" spans="1:41" ht="20.100000000000001" customHeight="1" x14ac:dyDescent="0.25">
      <c r="A24" s="1" t="s">
        <v>3</v>
      </c>
      <c r="B24" s="17">
        <v>1486</v>
      </c>
      <c r="C24" s="17" t="s">
        <v>32</v>
      </c>
      <c r="D24" s="2" t="s">
        <v>9</v>
      </c>
      <c r="E24" s="27">
        <f t="shared" si="4"/>
        <v>12100</v>
      </c>
      <c r="F24" s="42">
        <f t="shared" si="4"/>
        <v>7300</v>
      </c>
      <c r="G24" s="34"/>
      <c r="I24" s="23"/>
      <c r="J24" s="20"/>
      <c r="K24" s="48">
        <f t="shared" si="1"/>
        <v>12100</v>
      </c>
      <c r="L24" s="48">
        <f t="shared" si="1"/>
        <v>7300</v>
      </c>
      <c r="M24" s="14"/>
      <c r="N24" s="6">
        <f t="shared" si="2"/>
        <v>12024.075000000001</v>
      </c>
      <c r="O24" s="6">
        <f t="shared" si="3"/>
        <v>7214.4449999999997</v>
      </c>
      <c r="P24" s="14"/>
      <c r="Q24" s="156">
        <v>4809.63</v>
      </c>
      <c r="R24" s="156">
        <v>4809.63</v>
      </c>
      <c r="S24" s="156">
        <v>4809.63</v>
      </c>
      <c r="T24" s="163">
        <v>4809.63</v>
      </c>
      <c r="U24" s="148">
        <v>4809.63</v>
      </c>
      <c r="V24" s="148">
        <v>4809.63</v>
      </c>
      <c r="W24" s="148">
        <v>4809.63</v>
      </c>
      <c r="X24" s="137">
        <v>4372.3900000000003</v>
      </c>
      <c r="Y24" s="137">
        <v>4372.3900000000003</v>
      </c>
      <c r="Z24" s="128">
        <v>4372.3900000000003</v>
      </c>
      <c r="AA24" s="128">
        <v>4372.3900000000003</v>
      </c>
      <c r="AB24" s="118">
        <v>3903.9249999999997</v>
      </c>
      <c r="AC24" s="95">
        <v>3123.14</v>
      </c>
      <c r="AD24" s="88">
        <v>3394.7125000000001</v>
      </c>
      <c r="AE24" s="82">
        <v>2715.77</v>
      </c>
      <c r="AF24" s="70">
        <v>2715.77</v>
      </c>
      <c r="AG24" s="70">
        <v>2715.77</v>
      </c>
      <c r="AH24" s="52">
        <v>2263.125</v>
      </c>
      <c r="AI24" s="52">
        <v>2263.125</v>
      </c>
      <c r="AJ24" s="52">
        <v>2263.125</v>
      </c>
      <c r="AK24" s="52">
        <v>2263.125</v>
      </c>
      <c r="AL24" s="52">
        <v>2263.125</v>
      </c>
      <c r="AM24" s="36">
        <v>1810.5</v>
      </c>
      <c r="AN24" s="96">
        <f t="shared" si="5"/>
        <v>1</v>
      </c>
    </row>
    <row r="25" spans="1:41" ht="20.100000000000001" customHeight="1" x14ac:dyDescent="0.25">
      <c r="A25" s="1" t="s">
        <v>3</v>
      </c>
      <c r="B25" s="17">
        <v>1487</v>
      </c>
      <c r="C25" s="17" t="s">
        <v>33</v>
      </c>
      <c r="D25" s="2" t="s">
        <v>10</v>
      </c>
      <c r="E25" s="27">
        <f t="shared" si="4"/>
        <v>15800</v>
      </c>
      <c r="F25" s="42">
        <f t="shared" si="4"/>
        <v>9500</v>
      </c>
      <c r="G25" s="133"/>
      <c r="H25" s="22"/>
      <c r="I25" s="29"/>
      <c r="J25" s="20"/>
      <c r="K25" s="48">
        <f t="shared" si="1"/>
        <v>15800</v>
      </c>
      <c r="L25" s="48">
        <f t="shared" si="1"/>
        <v>9500</v>
      </c>
      <c r="M25" s="14"/>
      <c r="N25" s="6">
        <f t="shared" si="2"/>
        <v>15794.05</v>
      </c>
      <c r="O25" s="6">
        <f t="shared" si="3"/>
        <v>9476.43</v>
      </c>
      <c r="P25" s="14"/>
      <c r="Q25" s="156">
        <v>6317.62</v>
      </c>
      <c r="R25" s="156">
        <v>6317.62</v>
      </c>
      <c r="S25" s="156">
        <v>6317.62</v>
      </c>
      <c r="T25" s="163">
        <v>6317.62</v>
      </c>
      <c r="U25" s="148">
        <v>6317.62</v>
      </c>
      <c r="V25" s="148">
        <v>6317.62</v>
      </c>
      <c r="W25" s="148">
        <v>6317.62</v>
      </c>
      <c r="X25" s="137">
        <v>4578.5018999999993</v>
      </c>
      <c r="Y25" s="137">
        <v>4578.5018999999993</v>
      </c>
      <c r="Z25" s="128">
        <v>4578.5018999999993</v>
      </c>
      <c r="AA25" s="128">
        <v>4578.5018999999993</v>
      </c>
      <c r="AB25" s="118">
        <v>4087.948124999999</v>
      </c>
      <c r="AC25" s="93">
        <v>3270.3584999999994</v>
      </c>
      <c r="AD25" s="88">
        <v>3554.7374999999993</v>
      </c>
      <c r="AE25" s="82">
        <v>2843.7899999999995</v>
      </c>
      <c r="AF25" s="70">
        <v>2843.7899999999995</v>
      </c>
      <c r="AG25" s="70">
        <v>2843.7899999999995</v>
      </c>
      <c r="AH25" s="52">
        <v>2369.8249999999998</v>
      </c>
      <c r="AI25" s="52">
        <v>2369.8249999999998</v>
      </c>
      <c r="AJ25" s="52">
        <v>2369.8249999999998</v>
      </c>
      <c r="AK25" s="52">
        <v>2369.8249999999998</v>
      </c>
      <c r="AL25" s="52">
        <v>2369.8249999999998</v>
      </c>
      <c r="AM25" s="15">
        <v>1895.86</v>
      </c>
      <c r="AN25" s="96">
        <f t="shared" si="5"/>
        <v>1</v>
      </c>
    </row>
    <row r="26" spans="1:41" ht="2.1" customHeight="1" x14ac:dyDescent="0.25">
      <c r="B26" s="17"/>
      <c r="D26" s="30"/>
      <c r="E26" s="31"/>
      <c r="F26" s="32"/>
      <c r="G26" s="25"/>
      <c r="K26" s="48">
        <f t="shared" si="1"/>
        <v>0</v>
      </c>
      <c r="L26" s="48">
        <f t="shared" si="1"/>
        <v>0</v>
      </c>
      <c r="M26" s="14"/>
      <c r="N26" s="6"/>
      <c r="O26" s="6"/>
      <c r="P26" s="14"/>
      <c r="Q26" s="156"/>
      <c r="R26" s="156"/>
      <c r="S26" s="156"/>
      <c r="T26" s="163"/>
      <c r="U26" s="148"/>
      <c r="V26" s="148"/>
      <c r="W26" s="148"/>
      <c r="X26" s="137"/>
      <c r="Y26" s="137"/>
      <c r="Z26" s="128"/>
      <c r="AA26" s="128"/>
      <c r="AB26" s="118"/>
      <c r="AC26" s="93"/>
      <c r="AD26" s="88"/>
      <c r="AE26" s="82"/>
      <c r="AF26" s="70"/>
      <c r="AG26" s="70"/>
      <c r="AH26" s="52"/>
      <c r="AI26" s="52"/>
      <c r="AJ26" s="52"/>
      <c r="AK26" s="52"/>
      <c r="AL26" s="52"/>
      <c r="AM26" s="16"/>
      <c r="AN26" s="96"/>
    </row>
    <row r="27" spans="1:41" ht="20.100000000000001" customHeight="1" x14ac:dyDescent="0.25">
      <c r="B27" s="17"/>
      <c r="D27" s="30"/>
      <c r="E27" s="31"/>
      <c r="F27" s="32"/>
      <c r="G27" s="43" t="s">
        <v>11</v>
      </c>
      <c r="H27" s="41"/>
      <c r="I27" s="40"/>
      <c r="J27" s="8"/>
      <c r="K27" s="48">
        <f t="shared" si="1"/>
        <v>0</v>
      </c>
      <c r="L27" s="48">
        <f t="shared" si="1"/>
        <v>0</v>
      </c>
      <c r="M27" s="1"/>
      <c r="N27" s="6"/>
      <c r="O27" s="6"/>
      <c r="P27" s="1"/>
      <c r="Q27" s="156"/>
      <c r="R27" s="156"/>
      <c r="S27" s="156"/>
      <c r="T27" s="163"/>
      <c r="U27" s="148"/>
      <c r="V27" s="148"/>
      <c r="W27" s="148"/>
      <c r="X27" s="126"/>
      <c r="Y27" s="126"/>
      <c r="Z27" s="126"/>
      <c r="AA27" s="126"/>
      <c r="AB27" s="104"/>
      <c r="AC27" s="104"/>
      <c r="AD27" s="103"/>
      <c r="AE27" s="82"/>
      <c r="AF27" s="70"/>
      <c r="AG27" s="70"/>
      <c r="AH27" s="52"/>
      <c r="AI27" s="52"/>
      <c r="AJ27" s="52"/>
      <c r="AK27" s="52"/>
      <c r="AL27" s="52"/>
      <c r="AM27" s="16"/>
      <c r="AN27" s="96"/>
    </row>
    <row r="28" spans="1:41" s="19" customFormat="1" ht="20.100000000000001" customHeight="1" x14ac:dyDescent="0.25">
      <c r="A28" s="17" t="s">
        <v>3</v>
      </c>
      <c r="B28" s="17">
        <v>1448</v>
      </c>
      <c r="C28" s="1" t="s">
        <v>19</v>
      </c>
      <c r="D28" s="2" t="s">
        <v>38</v>
      </c>
      <c r="E28" s="27">
        <f t="shared" ref="E28:F31" si="6">K28</f>
        <v>3100</v>
      </c>
      <c r="F28" s="28">
        <f t="shared" si="6"/>
        <v>1900</v>
      </c>
      <c r="G28" s="25"/>
      <c r="H28" s="13"/>
      <c r="I28" s="1"/>
      <c r="J28" s="20"/>
      <c r="K28" s="48">
        <f t="shared" si="1"/>
        <v>3100</v>
      </c>
      <c r="L28" s="48">
        <f t="shared" si="1"/>
        <v>1900</v>
      </c>
      <c r="M28" s="18"/>
      <c r="N28" s="6">
        <f t="shared" si="2"/>
        <v>3062.4749999999999</v>
      </c>
      <c r="O28" s="6">
        <f t="shared" si="3"/>
        <v>1837.4850000000001</v>
      </c>
      <c r="P28" s="18"/>
      <c r="Q28" s="156">
        <v>1224.99</v>
      </c>
      <c r="R28" s="156">
        <v>1224.99</v>
      </c>
      <c r="S28" s="156">
        <v>1224.99</v>
      </c>
      <c r="T28" s="163">
        <v>1224.99</v>
      </c>
      <c r="U28" s="148">
        <v>1224.99</v>
      </c>
      <c r="V28" s="148">
        <v>1224.99</v>
      </c>
      <c r="W28" s="148">
        <v>1224.99</v>
      </c>
      <c r="X28" s="137">
        <v>1113.6199999999999</v>
      </c>
      <c r="Y28" s="137">
        <v>1113.6199999999999</v>
      </c>
      <c r="Z28" s="128">
        <v>1113.6199999999999</v>
      </c>
      <c r="AA28" s="128">
        <v>1113.6199999999999</v>
      </c>
      <c r="AB28" s="118">
        <v>994.30000000000007</v>
      </c>
      <c r="AC28" s="95">
        <v>795.44</v>
      </c>
      <c r="AD28" s="88">
        <v>864.61875000000009</v>
      </c>
      <c r="AE28" s="82">
        <v>691.69500000000005</v>
      </c>
      <c r="AF28" s="70">
        <v>691.69500000000005</v>
      </c>
      <c r="AG28" s="70">
        <v>691.69500000000005</v>
      </c>
      <c r="AH28" s="52">
        <v>576.41250000000002</v>
      </c>
      <c r="AI28" s="52">
        <v>576.41250000000002</v>
      </c>
      <c r="AJ28" s="52">
        <v>576.41250000000002</v>
      </c>
      <c r="AK28" s="52">
        <v>576.41250000000002</v>
      </c>
      <c r="AL28" s="52">
        <v>576.41250000000002</v>
      </c>
      <c r="AM28" s="36">
        <v>461.13</v>
      </c>
      <c r="AN28" s="96">
        <f>Q28/W28</f>
        <v>1</v>
      </c>
      <c r="AO28" s="33"/>
    </row>
    <row r="29" spans="1:41" ht="20.100000000000001" customHeight="1" x14ac:dyDescent="0.25">
      <c r="A29" s="1" t="s">
        <v>3</v>
      </c>
      <c r="B29" s="1">
        <v>1449</v>
      </c>
      <c r="C29" s="1" t="s">
        <v>20</v>
      </c>
      <c r="D29" s="2" t="s">
        <v>39</v>
      </c>
      <c r="E29" s="27">
        <f t="shared" si="6"/>
        <v>4500</v>
      </c>
      <c r="F29" s="143">
        <f t="shared" si="6"/>
        <v>2700</v>
      </c>
      <c r="G29" s="34"/>
      <c r="H29" s="13"/>
      <c r="I29" s="23"/>
      <c r="J29" s="20"/>
      <c r="K29" s="48">
        <f t="shared" si="1"/>
        <v>4500</v>
      </c>
      <c r="L29" s="48">
        <f t="shared" si="1"/>
        <v>2700</v>
      </c>
      <c r="M29" s="14"/>
      <c r="N29" s="6">
        <f t="shared" si="2"/>
        <v>4462.3999999999996</v>
      </c>
      <c r="O29" s="6">
        <f t="shared" si="3"/>
        <v>2677.44</v>
      </c>
      <c r="P29" s="14"/>
      <c r="Q29" s="156">
        <v>1784.96</v>
      </c>
      <c r="R29" s="156">
        <v>1784.96</v>
      </c>
      <c r="S29" s="156">
        <v>1784.96</v>
      </c>
      <c r="T29" s="163">
        <v>1784.96</v>
      </c>
      <c r="U29" s="148">
        <v>1784.96</v>
      </c>
      <c r="V29" s="148">
        <v>1784.96</v>
      </c>
      <c r="W29" s="148">
        <v>1784.96</v>
      </c>
      <c r="X29" s="137">
        <v>1622.69</v>
      </c>
      <c r="Y29" s="137">
        <v>1622.69</v>
      </c>
      <c r="Z29" s="128">
        <v>1622.69</v>
      </c>
      <c r="AA29" s="128">
        <v>1622.69</v>
      </c>
      <c r="AB29" s="118">
        <v>1448.8374999999999</v>
      </c>
      <c r="AC29" s="95">
        <v>1159.07</v>
      </c>
      <c r="AD29" s="88">
        <v>1259.8499999999999</v>
      </c>
      <c r="AE29" s="82">
        <v>1007.8799999999999</v>
      </c>
      <c r="AF29" s="70">
        <v>1007.8799999999999</v>
      </c>
      <c r="AG29" s="70">
        <v>1007.8799999999999</v>
      </c>
      <c r="AH29" s="52">
        <v>839.9</v>
      </c>
      <c r="AI29" s="52">
        <v>839.9</v>
      </c>
      <c r="AJ29" s="52">
        <v>839.9</v>
      </c>
      <c r="AK29" s="52">
        <v>839.9</v>
      </c>
      <c r="AL29" s="52">
        <v>839.9</v>
      </c>
      <c r="AM29" s="36">
        <v>671.92</v>
      </c>
      <c r="AN29" s="96">
        <f>Q29/W29</f>
        <v>1</v>
      </c>
    </row>
    <row r="30" spans="1:41" ht="20.100000000000001" customHeight="1" x14ac:dyDescent="0.25">
      <c r="A30" s="1" t="s">
        <v>3</v>
      </c>
      <c r="B30" s="1">
        <v>1450</v>
      </c>
      <c r="C30" s="1" t="s">
        <v>21</v>
      </c>
      <c r="D30" s="2" t="s">
        <v>36</v>
      </c>
      <c r="E30" s="27">
        <f t="shared" si="6"/>
        <v>5000</v>
      </c>
      <c r="F30" s="42">
        <f t="shared" si="6"/>
        <v>3000</v>
      </c>
      <c r="G30" s="34"/>
      <c r="H30" s="13"/>
      <c r="I30" s="23"/>
      <c r="J30" s="20"/>
      <c r="K30" s="48">
        <f t="shared" si="1"/>
        <v>5000</v>
      </c>
      <c r="L30" s="48">
        <f t="shared" si="1"/>
        <v>3000</v>
      </c>
      <c r="M30" s="14"/>
      <c r="N30" s="6">
        <f t="shared" si="2"/>
        <v>4971.1000000000004</v>
      </c>
      <c r="O30" s="6">
        <f t="shared" si="3"/>
        <v>2982.66</v>
      </c>
      <c r="P30" s="14"/>
      <c r="Q30" s="156">
        <v>1988.44</v>
      </c>
      <c r="R30" s="156">
        <v>1988.44</v>
      </c>
      <c r="S30" s="156">
        <v>1988.44</v>
      </c>
      <c r="T30" s="163">
        <v>1988.44</v>
      </c>
      <c r="U30" s="148">
        <v>1988.44</v>
      </c>
      <c r="V30" s="148">
        <v>1988.44</v>
      </c>
      <c r="W30" s="148">
        <v>1988.44</v>
      </c>
      <c r="X30" s="137">
        <v>1807.67</v>
      </c>
      <c r="Y30" s="137">
        <v>1807.67</v>
      </c>
      <c r="Z30" s="128">
        <v>1807.67</v>
      </c>
      <c r="AA30" s="128">
        <v>1807.67</v>
      </c>
      <c r="AB30" s="118">
        <v>1614</v>
      </c>
      <c r="AC30" s="95">
        <v>1291.2</v>
      </c>
      <c r="AD30" s="88">
        <v>1403.4937499999999</v>
      </c>
      <c r="AE30" s="82">
        <v>1122.7949999999998</v>
      </c>
      <c r="AF30" s="70">
        <v>1122.7949999999998</v>
      </c>
      <c r="AG30" s="70">
        <v>1122.7949999999998</v>
      </c>
      <c r="AH30" s="52">
        <v>935.66249999999991</v>
      </c>
      <c r="AI30" s="52">
        <v>935.66249999999991</v>
      </c>
      <c r="AJ30" s="52">
        <v>935.66249999999991</v>
      </c>
      <c r="AK30" s="52">
        <v>935.66249999999991</v>
      </c>
      <c r="AL30" s="52">
        <v>935.66249999999991</v>
      </c>
      <c r="AM30" s="36">
        <v>748.53</v>
      </c>
      <c r="AN30" s="96">
        <f>Q30/W30</f>
        <v>1</v>
      </c>
    </row>
    <row r="31" spans="1:41" ht="20.100000000000001" customHeight="1" x14ac:dyDescent="0.25">
      <c r="A31" s="1" t="s">
        <v>3</v>
      </c>
      <c r="B31" s="1">
        <v>1451</v>
      </c>
      <c r="C31" s="1" t="s">
        <v>22</v>
      </c>
      <c r="D31" s="2" t="s">
        <v>37</v>
      </c>
      <c r="E31" s="27">
        <f t="shared" si="6"/>
        <v>5800</v>
      </c>
      <c r="F31" s="42">
        <f t="shared" si="6"/>
        <v>3500</v>
      </c>
      <c r="G31" s="133"/>
      <c r="H31" s="134"/>
      <c r="I31" s="29"/>
      <c r="J31" s="20"/>
      <c r="K31" s="48">
        <f t="shared" si="1"/>
        <v>5800</v>
      </c>
      <c r="L31" s="48">
        <f t="shared" si="1"/>
        <v>3500</v>
      </c>
      <c r="M31" s="14"/>
      <c r="N31" s="6">
        <f t="shared" si="2"/>
        <v>5703.35</v>
      </c>
      <c r="O31" s="6">
        <f t="shared" si="3"/>
        <v>3422.01</v>
      </c>
      <c r="P31" s="14"/>
      <c r="Q31" s="156">
        <v>2281.34</v>
      </c>
      <c r="R31" s="156">
        <v>2281.34</v>
      </c>
      <c r="S31" s="156">
        <v>2281.34</v>
      </c>
      <c r="T31" s="163">
        <v>2281.34</v>
      </c>
      <c r="U31" s="148">
        <v>2281.34</v>
      </c>
      <c r="V31" s="148">
        <v>2281.34</v>
      </c>
      <c r="W31" s="148">
        <v>2281.34</v>
      </c>
      <c r="X31" s="137">
        <v>2073.94</v>
      </c>
      <c r="Y31" s="137">
        <v>2073.94</v>
      </c>
      <c r="Z31" s="128">
        <v>2073.94</v>
      </c>
      <c r="AA31" s="128">
        <v>2073.94</v>
      </c>
      <c r="AB31" s="118">
        <v>1851.7250000000001</v>
      </c>
      <c r="AC31" s="95">
        <v>1481.38</v>
      </c>
      <c r="AD31" s="88">
        <v>1610.1750000000002</v>
      </c>
      <c r="AE31" s="82">
        <v>1288.1400000000001</v>
      </c>
      <c r="AF31" s="70">
        <v>1288.1400000000001</v>
      </c>
      <c r="AG31" s="70">
        <v>1288.1400000000001</v>
      </c>
      <c r="AH31" s="52">
        <v>1073.45</v>
      </c>
      <c r="AI31" s="52">
        <v>1073.45</v>
      </c>
      <c r="AJ31" s="52">
        <v>1073.45</v>
      </c>
      <c r="AK31" s="52">
        <v>1073.45</v>
      </c>
      <c r="AL31" s="52">
        <v>1073.45</v>
      </c>
      <c r="AM31" s="36">
        <v>858.76</v>
      </c>
      <c r="AN31" s="96">
        <f>Q31/W31</f>
        <v>1</v>
      </c>
    </row>
    <row r="32" spans="1:41" ht="2.1" customHeight="1" x14ac:dyDescent="0.25">
      <c r="D32" s="30"/>
      <c r="E32" s="31"/>
      <c r="F32" s="32"/>
      <c r="G32" s="25"/>
      <c r="H32" s="13"/>
      <c r="K32" s="48">
        <f t="shared" si="1"/>
        <v>0</v>
      </c>
      <c r="L32" s="48">
        <f t="shared" si="1"/>
        <v>0</v>
      </c>
      <c r="M32" s="14"/>
      <c r="N32" s="6"/>
      <c r="O32" s="6"/>
      <c r="P32" s="14"/>
      <c r="Q32" s="156"/>
      <c r="R32" s="156"/>
      <c r="S32" s="156"/>
      <c r="T32" s="163"/>
      <c r="U32" s="148"/>
      <c r="V32" s="148"/>
      <c r="W32" s="148"/>
      <c r="X32" s="137"/>
      <c r="Y32" s="137"/>
      <c r="Z32" s="128"/>
      <c r="AA32" s="128"/>
      <c r="AB32" s="118"/>
      <c r="AC32" s="95"/>
      <c r="AD32" s="88"/>
      <c r="AE32" s="82"/>
      <c r="AF32" s="70"/>
      <c r="AG32" s="70"/>
      <c r="AH32" s="52"/>
      <c r="AI32" s="52"/>
      <c r="AJ32" s="52"/>
      <c r="AK32" s="52"/>
      <c r="AL32" s="52"/>
      <c r="AM32" s="36"/>
      <c r="AN32" s="96"/>
    </row>
    <row r="33" spans="1:40" ht="20.100000000000001" customHeight="1" x14ac:dyDescent="0.25">
      <c r="D33" s="30"/>
      <c r="E33" s="31"/>
      <c r="F33" s="32"/>
      <c r="G33" s="43" t="s">
        <v>45</v>
      </c>
      <c r="H33" s="39"/>
      <c r="I33" s="40"/>
      <c r="J33" s="8"/>
      <c r="K33" s="48">
        <f t="shared" si="1"/>
        <v>0</v>
      </c>
      <c r="L33" s="48">
        <f t="shared" si="1"/>
        <v>0</v>
      </c>
      <c r="M33" s="1"/>
      <c r="N33" s="6"/>
      <c r="O33" s="6"/>
      <c r="P33" s="1"/>
      <c r="Q33" s="156"/>
      <c r="R33" s="156"/>
      <c r="S33" s="156"/>
      <c r="T33" s="163"/>
      <c r="U33" s="148"/>
      <c r="V33" s="148"/>
      <c r="W33" s="148"/>
      <c r="X33" s="126"/>
      <c r="Y33" s="126"/>
      <c r="Z33" s="126"/>
      <c r="AA33" s="126"/>
      <c r="AB33" s="104"/>
      <c r="AC33" s="102"/>
      <c r="AD33" s="103"/>
      <c r="AE33" s="82"/>
      <c r="AF33" s="70"/>
      <c r="AG33" s="70"/>
      <c r="AH33" s="52"/>
      <c r="AI33" s="52"/>
      <c r="AJ33" s="52"/>
      <c r="AK33" s="52"/>
      <c r="AL33" s="52"/>
      <c r="AM33" s="36"/>
      <c r="AN33" s="96"/>
    </row>
    <row r="34" spans="1:40" ht="20.100000000000001" customHeight="1" x14ac:dyDescent="0.25">
      <c r="A34" s="1" t="s">
        <v>16</v>
      </c>
      <c r="C34" s="1" t="s">
        <v>17</v>
      </c>
      <c r="D34" s="2" t="s">
        <v>52</v>
      </c>
      <c r="E34" s="27">
        <f t="shared" ref="E34:F39" si="7">K34</f>
        <v>6000</v>
      </c>
      <c r="F34" s="28">
        <f t="shared" si="7"/>
        <v>3600</v>
      </c>
      <c r="G34" s="25"/>
      <c r="K34" s="48">
        <f t="shared" si="1"/>
        <v>6000</v>
      </c>
      <c r="L34" s="48">
        <f t="shared" si="1"/>
        <v>3600</v>
      </c>
      <c r="M34" s="14"/>
      <c r="N34" s="6">
        <f t="shared" si="2"/>
        <v>5925.2250000000004</v>
      </c>
      <c r="O34" s="6">
        <f t="shared" si="3"/>
        <v>3555.1350000000002</v>
      </c>
      <c r="P34" s="14"/>
      <c r="Q34" s="156">
        <v>2370.09</v>
      </c>
      <c r="R34" s="156">
        <v>2370.09</v>
      </c>
      <c r="S34" s="156">
        <v>2370.09</v>
      </c>
      <c r="T34" s="163">
        <v>2370.09</v>
      </c>
      <c r="U34" s="148">
        <v>2370.09</v>
      </c>
      <c r="V34" s="148">
        <v>2370.09</v>
      </c>
      <c r="W34" s="148">
        <v>2370.09</v>
      </c>
      <c r="X34" s="137">
        <v>2154.63</v>
      </c>
      <c r="Y34" s="137">
        <v>2154.63</v>
      </c>
      <c r="Z34" s="128">
        <v>2154.63</v>
      </c>
      <c r="AA34" s="128">
        <v>2154.63</v>
      </c>
      <c r="AB34" s="118">
        <v>1923.7750000000001</v>
      </c>
      <c r="AC34" s="95">
        <v>1539.02</v>
      </c>
      <c r="AD34" s="88">
        <v>2002.5</v>
      </c>
      <c r="AE34" s="82">
        <v>1602</v>
      </c>
      <c r="AF34" s="70">
        <v>1602</v>
      </c>
      <c r="AG34" s="70"/>
      <c r="AH34" s="52">
        <v>1335</v>
      </c>
      <c r="AI34" s="52">
        <v>1335</v>
      </c>
      <c r="AJ34" s="52">
        <v>1335</v>
      </c>
      <c r="AK34" s="52">
        <v>1335</v>
      </c>
      <c r="AL34" s="52">
        <v>1335</v>
      </c>
      <c r="AM34" s="35">
        <v>1068</v>
      </c>
      <c r="AN34" s="96">
        <f t="shared" ref="AN34:AN39" si="8">Q34/W34</f>
        <v>1</v>
      </c>
    </row>
    <row r="35" spans="1:40" ht="20.100000000000001" customHeight="1" x14ac:dyDescent="0.25">
      <c r="C35" s="1" t="s">
        <v>18</v>
      </c>
      <c r="D35" s="2" t="s">
        <v>53</v>
      </c>
      <c r="E35" s="27">
        <f t="shared" si="7"/>
        <v>6700</v>
      </c>
      <c r="F35" s="143">
        <f t="shared" si="7"/>
        <v>4000</v>
      </c>
      <c r="G35" s="34"/>
      <c r="I35" s="23"/>
      <c r="K35" s="48">
        <f t="shared" si="1"/>
        <v>6700</v>
      </c>
      <c r="L35" s="48">
        <f t="shared" si="1"/>
        <v>4000</v>
      </c>
      <c r="M35" s="14"/>
      <c r="N35" s="6">
        <f t="shared" si="2"/>
        <v>6659.5749999999998</v>
      </c>
      <c r="O35" s="6">
        <f t="shared" si="3"/>
        <v>3995.7449999999999</v>
      </c>
      <c r="P35" s="14"/>
      <c r="Q35" s="156">
        <v>2663.83</v>
      </c>
      <c r="R35" s="156">
        <v>2663.83</v>
      </c>
      <c r="S35" s="156">
        <v>2663.83</v>
      </c>
      <c r="T35" s="163">
        <v>2663.83</v>
      </c>
      <c r="U35" s="148">
        <v>2663.83</v>
      </c>
      <c r="V35" s="148">
        <v>2663.83</v>
      </c>
      <c r="W35" s="148">
        <v>2663.83</v>
      </c>
      <c r="X35" s="137">
        <v>2421.66</v>
      </c>
      <c r="Y35" s="137">
        <v>2421.66</v>
      </c>
      <c r="Z35" s="128">
        <v>2421.66</v>
      </c>
      <c r="AA35" s="128">
        <v>2421.66</v>
      </c>
      <c r="AB35" s="118">
        <v>2162.1999999999998</v>
      </c>
      <c r="AC35" s="95">
        <v>1729.76</v>
      </c>
      <c r="AD35" s="88">
        <v>2587.5</v>
      </c>
      <c r="AE35" s="82">
        <v>2070</v>
      </c>
      <c r="AF35" s="70">
        <v>2070</v>
      </c>
      <c r="AG35" s="70"/>
      <c r="AH35" s="52">
        <v>1725</v>
      </c>
      <c r="AI35" s="52">
        <v>1725</v>
      </c>
      <c r="AJ35" s="52">
        <v>1725</v>
      </c>
      <c r="AK35" s="52">
        <v>1725</v>
      </c>
      <c r="AL35" s="52">
        <v>1725</v>
      </c>
      <c r="AM35" s="35">
        <v>1380</v>
      </c>
      <c r="AN35" s="96">
        <f t="shared" si="8"/>
        <v>1</v>
      </c>
    </row>
    <row r="36" spans="1:40" ht="20.100000000000001" customHeight="1" x14ac:dyDescent="0.25">
      <c r="C36" s="1" t="s">
        <v>18</v>
      </c>
      <c r="D36" s="2" t="s">
        <v>54</v>
      </c>
      <c r="E36" s="27">
        <f t="shared" si="7"/>
        <v>9700</v>
      </c>
      <c r="F36" s="42">
        <f t="shared" si="7"/>
        <v>5800</v>
      </c>
      <c r="G36" s="34"/>
      <c r="I36" s="23"/>
      <c r="K36" s="48">
        <f t="shared" si="1"/>
        <v>9700</v>
      </c>
      <c r="L36" s="48">
        <f t="shared" si="1"/>
        <v>5800</v>
      </c>
      <c r="M36" s="14"/>
      <c r="N36" s="6">
        <f t="shared" si="2"/>
        <v>9612.5499999999993</v>
      </c>
      <c r="O36" s="6">
        <f t="shared" si="3"/>
        <v>5767.53</v>
      </c>
      <c r="P36" s="14"/>
      <c r="Q36" s="156">
        <v>3845.02</v>
      </c>
      <c r="R36" s="156">
        <v>3845.02</v>
      </c>
      <c r="S36" s="156">
        <v>3845.02</v>
      </c>
      <c r="T36" s="163">
        <v>3845.02</v>
      </c>
      <c r="U36" s="148">
        <v>3845.02</v>
      </c>
      <c r="V36" s="148">
        <v>3845.02</v>
      </c>
      <c r="W36" s="148">
        <v>3845.02</v>
      </c>
      <c r="X36" s="137">
        <v>3495.48</v>
      </c>
      <c r="Y36" s="137">
        <v>3495.48</v>
      </c>
      <c r="Z36" s="128">
        <v>3495.48</v>
      </c>
      <c r="AA36" s="128">
        <v>3495.48</v>
      </c>
      <c r="AB36" s="118">
        <v>3120.9750000000004</v>
      </c>
      <c r="AC36" s="95">
        <v>2496.7800000000002</v>
      </c>
      <c r="AD36" s="88">
        <v>2587.5</v>
      </c>
      <c r="AE36" s="82">
        <v>2070</v>
      </c>
      <c r="AF36" s="70">
        <v>2070</v>
      </c>
      <c r="AG36" s="70"/>
      <c r="AH36" s="52">
        <v>1725</v>
      </c>
      <c r="AI36" s="52">
        <v>1725</v>
      </c>
      <c r="AJ36" s="52">
        <v>1725</v>
      </c>
      <c r="AK36" s="52">
        <v>1725</v>
      </c>
      <c r="AL36" s="52">
        <v>1725</v>
      </c>
      <c r="AM36" s="35">
        <v>1380</v>
      </c>
      <c r="AN36" s="96">
        <f t="shared" si="8"/>
        <v>1</v>
      </c>
    </row>
    <row r="37" spans="1:40" ht="20.100000000000001" customHeight="1" x14ac:dyDescent="0.25">
      <c r="C37" s="1" t="s">
        <v>18</v>
      </c>
      <c r="D37" s="2" t="s">
        <v>55</v>
      </c>
      <c r="E37" s="27">
        <f t="shared" si="7"/>
        <v>10400</v>
      </c>
      <c r="F37" s="42">
        <f t="shared" si="7"/>
        <v>6300</v>
      </c>
      <c r="G37" s="34"/>
      <c r="I37" s="23"/>
      <c r="K37" s="48">
        <f t="shared" si="1"/>
        <v>10400</v>
      </c>
      <c r="L37" s="48">
        <f t="shared" si="1"/>
        <v>6300</v>
      </c>
      <c r="M37" s="14"/>
      <c r="N37" s="6">
        <f t="shared" si="2"/>
        <v>10388.5</v>
      </c>
      <c r="O37" s="6">
        <f t="shared" si="3"/>
        <v>6233.0999999999995</v>
      </c>
      <c r="P37" s="14"/>
      <c r="Q37" s="156">
        <v>4155.3999999999996</v>
      </c>
      <c r="R37" s="156">
        <v>4155.3999999999996</v>
      </c>
      <c r="S37" s="156">
        <v>4155.3999999999996</v>
      </c>
      <c r="T37" s="163">
        <v>4155.3999999999996</v>
      </c>
      <c r="U37" s="148">
        <v>4155.3999999999996</v>
      </c>
      <c r="V37" s="148">
        <v>4155.3999999999996</v>
      </c>
      <c r="W37" s="148">
        <v>4155.3999999999996</v>
      </c>
      <c r="X37" s="137">
        <v>3777.64</v>
      </c>
      <c r="Y37" s="137">
        <v>3777.64</v>
      </c>
      <c r="Z37" s="128">
        <v>3777.64</v>
      </c>
      <c r="AA37" s="128">
        <v>3777.64</v>
      </c>
      <c r="AB37" s="118">
        <v>3502.2624999999998</v>
      </c>
      <c r="AC37" s="95">
        <v>2801.81</v>
      </c>
      <c r="AD37" s="88">
        <v>2587.5</v>
      </c>
      <c r="AE37" s="82">
        <v>2070</v>
      </c>
      <c r="AF37" s="70">
        <v>2070</v>
      </c>
      <c r="AG37" s="70"/>
      <c r="AH37" s="52">
        <v>1725</v>
      </c>
      <c r="AI37" s="52">
        <v>1725</v>
      </c>
      <c r="AJ37" s="52">
        <v>1725</v>
      </c>
      <c r="AK37" s="52">
        <v>1725</v>
      </c>
      <c r="AL37" s="52">
        <v>1725</v>
      </c>
      <c r="AM37" s="35">
        <v>1380</v>
      </c>
      <c r="AN37" s="96">
        <f t="shared" si="8"/>
        <v>1</v>
      </c>
    </row>
    <row r="38" spans="1:40" ht="20.100000000000001" customHeight="1" x14ac:dyDescent="0.25">
      <c r="C38" s="1" t="s">
        <v>18</v>
      </c>
      <c r="D38" s="2" t="s">
        <v>40</v>
      </c>
      <c r="E38" s="27">
        <f t="shared" si="7"/>
        <v>26900</v>
      </c>
      <c r="F38" s="42">
        <f t="shared" si="7"/>
        <v>16200</v>
      </c>
      <c r="G38" s="34"/>
      <c r="I38" s="23"/>
      <c r="K38" s="48">
        <f t="shared" si="1"/>
        <v>26900</v>
      </c>
      <c r="L38" s="48">
        <f t="shared" si="1"/>
        <v>16200</v>
      </c>
      <c r="M38" s="14"/>
      <c r="N38" s="6">
        <f t="shared" si="2"/>
        <v>26848.717500000002</v>
      </c>
      <c r="O38" s="6">
        <f t="shared" si="3"/>
        <v>16109.230500000001</v>
      </c>
      <c r="P38" s="14"/>
      <c r="Q38" s="157">
        <v>10739.487000000001</v>
      </c>
      <c r="R38" s="157">
        <v>10739.487000000001</v>
      </c>
      <c r="S38" s="157">
        <v>10739.487000000001</v>
      </c>
      <c r="T38" s="164">
        <v>10739.487000000001</v>
      </c>
      <c r="U38" s="149">
        <v>10739.487000000001</v>
      </c>
      <c r="V38" s="149">
        <v>10739.487000000001</v>
      </c>
      <c r="W38" s="149">
        <v>10739.487000000001</v>
      </c>
      <c r="X38" s="137">
        <v>9763.17</v>
      </c>
      <c r="Y38" s="137">
        <v>9763.17</v>
      </c>
      <c r="Z38" s="128">
        <v>9763.17</v>
      </c>
      <c r="AA38" s="128">
        <v>9763.17</v>
      </c>
      <c r="AB38" s="118">
        <v>8717.1124999999993</v>
      </c>
      <c r="AC38" s="95">
        <v>6973.69</v>
      </c>
      <c r="AD38" s="88">
        <v>2587.5</v>
      </c>
      <c r="AE38" s="82">
        <v>2070</v>
      </c>
      <c r="AF38" s="70">
        <v>2070</v>
      </c>
      <c r="AG38" s="70"/>
      <c r="AH38" s="52">
        <v>1725</v>
      </c>
      <c r="AI38" s="52">
        <v>1725</v>
      </c>
      <c r="AJ38" s="52">
        <v>1725</v>
      </c>
      <c r="AK38" s="52">
        <v>1725</v>
      </c>
      <c r="AL38" s="52">
        <v>1725</v>
      </c>
      <c r="AM38" s="35">
        <v>1380</v>
      </c>
      <c r="AN38" s="96">
        <f t="shared" si="8"/>
        <v>1</v>
      </c>
    </row>
    <row r="39" spans="1:40" ht="20.100000000000001" customHeight="1" x14ac:dyDescent="0.25">
      <c r="C39" s="1" t="s">
        <v>18</v>
      </c>
      <c r="D39" s="2" t="s">
        <v>41</v>
      </c>
      <c r="E39" s="27">
        <f t="shared" si="7"/>
        <v>26900</v>
      </c>
      <c r="F39" s="42">
        <f t="shared" si="7"/>
        <v>16200</v>
      </c>
      <c r="G39" s="133"/>
      <c r="H39" s="22"/>
      <c r="I39" s="29"/>
      <c r="K39" s="48">
        <f t="shared" si="1"/>
        <v>26900</v>
      </c>
      <c r="L39" s="48">
        <f t="shared" si="1"/>
        <v>16200</v>
      </c>
      <c r="M39" s="14"/>
      <c r="N39" s="6">
        <f t="shared" si="2"/>
        <v>26848.717500000002</v>
      </c>
      <c r="O39" s="6">
        <f t="shared" si="3"/>
        <v>16109.230500000001</v>
      </c>
      <c r="P39" s="14"/>
      <c r="Q39" s="157">
        <v>10739.487000000001</v>
      </c>
      <c r="R39" s="157">
        <v>10739.487000000001</v>
      </c>
      <c r="S39" s="157">
        <v>10739.487000000001</v>
      </c>
      <c r="T39" s="164">
        <v>10739.487000000001</v>
      </c>
      <c r="U39" s="149">
        <v>10739.487000000001</v>
      </c>
      <c r="V39" s="149">
        <v>10739.487000000001</v>
      </c>
      <c r="W39" s="149">
        <v>10739.487000000001</v>
      </c>
      <c r="X39" s="137">
        <v>9763.17</v>
      </c>
      <c r="Y39" s="137">
        <v>9763.17</v>
      </c>
      <c r="Z39" s="128">
        <v>9763.17</v>
      </c>
      <c r="AA39" s="128">
        <v>9763.17</v>
      </c>
      <c r="AB39" s="118">
        <v>8717.1124999999993</v>
      </c>
      <c r="AC39" s="95">
        <v>6973.69</v>
      </c>
      <c r="AD39" s="88">
        <v>2587.5</v>
      </c>
      <c r="AE39" s="82">
        <v>2070</v>
      </c>
      <c r="AF39" s="70">
        <v>2070</v>
      </c>
      <c r="AG39" s="70"/>
      <c r="AH39" s="52">
        <v>1725</v>
      </c>
      <c r="AI39" s="52">
        <v>1725</v>
      </c>
      <c r="AJ39" s="52">
        <v>1725</v>
      </c>
      <c r="AK39" s="52">
        <v>1725</v>
      </c>
      <c r="AL39" s="52">
        <v>1725</v>
      </c>
      <c r="AM39" s="35">
        <v>1380</v>
      </c>
      <c r="AN39" s="96">
        <f t="shared" si="8"/>
        <v>1</v>
      </c>
    </row>
    <row r="40" spans="1:40" ht="2.1" customHeight="1" x14ac:dyDescent="0.25">
      <c r="D40" s="30"/>
      <c r="E40" s="31"/>
      <c r="F40" s="32"/>
      <c r="J40" s="8"/>
      <c r="K40" s="48">
        <f t="shared" si="1"/>
        <v>0</v>
      </c>
      <c r="L40" s="48">
        <f t="shared" si="1"/>
        <v>0</v>
      </c>
      <c r="M40" s="1"/>
      <c r="N40" s="6"/>
      <c r="O40" s="6"/>
      <c r="P40" s="1"/>
      <c r="Q40" s="156"/>
      <c r="R40" s="156"/>
      <c r="S40" s="156"/>
      <c r="T40" s="163"/>
      <c r="U40" s="148"/>
      <c r="V40" s="148"/>
      <c r="W40" s="148"/>
      <c r="X40" s="126"/>
      <c r="Y40" s="126"/>
      <c r="Z40" s="125"/>
      <c r="AA40" s="125"/>
      <c r="AB40" s="105"/>
      <c r="AC40" s="105"/>
      <c r="AD40" s="103"/>
      <c r="AE40" s="82"/>
      <c r="AF40" s="52"/>
      <c r="AG40" s="52"/>
      <c r="AH40" s="52"/>
      <c r="AI40" s="52"/>
      <c r="AJ40" s="52"/>
      <c r="AK40" s="52"/>
      <c r="AL40" s="52"/>
      <c r="AM40" s="44"/>
      <c r="AN40" s="96"/>
    </row>
    <row r="41" spans="1:40" ht="20.100000000000001" customHeight="1" x14ac:dyDescent="0.25">
      <c r="D41" s="30"/>
      <c r="E41" s="31"/>
      <c r="F41" s="32"/>
      <c r="G41" s="43" t="s">
        <v>58</v>
      </c>
      <c r="H41" s="39"/>
      <c r="I41" s="40"/>
      <c r="J41" s="8"/>
      <c r="K41" s="48">
        <f t="shared" si="1"/>
        <v>0</v>
      </c>
      <c r="L41" s="48">
        <f t="shared" si="1"/>
        <v>0</v>
      </c>
      <c r="M41" s="1"/>
      <c r="N41" s="6"/>
      <c r="O41" s="6"/>
      <c r="P41" s="1"/>
      <c r="Q41" s="156"/>
      <c r="R41" s="156"/>
      <c r="S41" s="156"/>
      <c r="T41" s="163"/>
      <c r="U41" s="148"/>
      <c r="V41" s="148"/>
      <c r="W41" s="148"/>
      <c r="X41" s="126"/>
      <c r="Y41" s="126"/>
      <c r="Z41" s="126"/>
      <c r="AA41" s="126"/>
      <c r="AB41" s="104"/>
      <c r="AC41" s="102"/>
      <c r="AD41" s="103"/>
      <c r="AE41" s="82"/>
      <c r="AF41" s="70"/>
      <c r="AG41" s="70"/>
      <c r="AH41" s="52"/>
      <c r="AI41" s="52"/>
      <c r="AJ41" s="52"/>
      <c r="AK41" s="52"/>
      <c r="AL41" s="52"/>
      <c r="AM41" s="36"/>
      <c r="AN41" s="96"/>
    </row>
    <row r="42" spans="1:40" ht="20.100000000000001" customHeight="1" x14ac:dyDescent="0.25">
      <c r="D42" s="2" t="s">
        <v>62</v>
      </c>
      <c r="E42" s="27">
        <f t="shared" ref="E42:F48" si="9">K42</f>
        <v>23800</v>
      </c>
      <c r="F42" s="28">
        <f t="shared" si="9"/>
        <v>14300</v>
      </c>
      <c r="G42" s="54"/>
      <c r="H42" s="17"/>
      <c r="I42" s="53"/>
      <c r="K42" s="48">
        <f t="shared" si="1"/>
        <v>23800</v>
      </c>
      <c r="L42" s="48">
        <f t="shared" si="1"/>
        <v>14300</v>
      </c>
      <c r="M42" s="14"/>
      <c r="N42" s="6">
        <f t="shared" ref="N42:N48" si="10">Q42*$N$7</f>
        <v>23750</v>
      </c>
      <c r="O42" s="6">
        <f t="shared" ref="O42:O48" si="11">Q42*$O$7</f>
        <v>14250</v>
      </c>
      <c r="P42" s="14"/>
      <c r="Q42" s="157">
        <v>9500</v>
      </c>
      <c r="R42" s="157">
        <v>9500</v>
      </c>
      <c r="S42" s="157">
        <v>9500</v>
      </c>
      <c r="T42" s="164">
        <v>9500</v>
      </c>
      <c r="U42" s="149">
        <v>9500</v>
      </c>
      <c r="V42" s="149">
        <v>9500</v>
      </c>
      <c r="W42" s="149">
        <v>9500</v>
      </c>
      <c r="X42" s="132">
        <v>9500</v>
      </c>
      <c r="Y42" s="132">
        <v>9500</v>
      </c>
      <c r="Z42" s="127">
        <v>45351</v>
      </c>
      <c r="AA42" s="128"/>
      <c r="AB42" s="118"/>
      <c r="AC42" s="95"/>
      <c r="AD42" s="88"/>
      <c r="AE42" s="82"/>
      <c r="AF42" s="70"/>
      <c r="AG42" s="70"/>
      <c r="AH42" s="52">
        <v>1335</v>
      </c>
      <c r="AI42" s="52">
        <v>1335</v>
      </c>
      <c r="AJ42" s="52">
        <v>1335</v>
      </c>
      <c r="AK42" s="52">
        <v>1335</v>
      </c>
      <c r="AL42" s="52">
        <v>1335</v>
      </c>
      <c r="AM42" s="35">
        <v>1068</v>
      </c>
      <c r="AN42" s="96">
        <f t="shared" ref="AN42:AN48" si="12">Q42/W42</f>
        <v>1</v>
      </c>
    </row>
    <row r="43" spans="1:40" ht="20.100000000000001" customHeight="1" x14ac:dyDescent="0.25">
      <c r="D43" s="2" t="s">
        <v>63</v>
      </c>
      <c r="E43" s="27">
        <f t="shared" si="9"/>
        <v>40000</v>
      </c>
      <c r="F43" s="143">
        <f t="shared" si="9"/>
        <v>24000</v>
      </c>
      <c r="G43" s="34"/>
      <c r="I43" s="23"/>
      <c r="K43" s="48">
        <f t="shared" si="1"/>
        <v>40000</v>
      </c>
      <c r="L43" s="48">
        <f t="shared" si="1"/>
        <v>24000</v>
      </c>
      <c r="M43" s="14"/>
      <c r="N43" s="6">
        <f t="shared" si="10"/>
        <v>40000</v>
      </c>
      <c r="O43" s="6">
        <f t="shared" si="11"/>
        <v>24000</v>
      </c>
      <c r="P43" s="14"/>
      <c r="Q43" s="157">
        <v>16000</v>
      </c>
      <c r="R43" s="157">
        <v>16000</v>
      </c>
      <c r="S43" s="157">
        <v>16000</v>
      </c>
      <c r="T43" s="164">
        <v>16000</v>
      </c>
      <c r="U43" s="149">
        <v>16000</v>
      </c>
      <c r="V43" s="149">
        <v>16000</v>
      </c>
      <c r="W43" s="149">
        <v>16000</v>
      </c>
      <c r="X43" s="132">
        <v>16000</v>
      </c>
      <c r="Y43" s="132">
        <v>16000</v>
      </c>
      <c r="Z43" s="127">
        <v>45351</v>
      </c>
      <c r="AA43" s="128"/>
      <c r="AB43" s="118"/>
      <c r="AC43" s="95"/>
      <c r="AD43" s="88"/>
      <c r="AE43" s="82"/>
      <c r="AF43" s="70"/>
      <c r="AG43" s="70"/>
      <c r="AH43" s="52">
        <v>1725</v>
      </c>
      <c r="AI43" s="52">
        <v>1725</v>
      </c>
      <c r="AJ43" s="52">
        <v>1725</v>
      </c>
      <c r="AK43" s="52">
        <v>1725</v>
      </c>
      <c r="AL43" s="52">
        <v>1725</v>
      </c>
      <c r="AM43" s="35">
        <v>1380</v>
      </c>
      <c r="AN43" s="96">
        <f t="shared" si="12"/>
        <v>1</v>
      </c>
    </row>
    <row r="44" spans="1:40" ht="20.100000000000001" customHeight="1" x14ac:dyDescent="0.25">
      <c r="D44" s="2" t="s">
        <v>64</v>
      </c>
      <c r="E44" s="27">
        <f t="shared" si="9"/>
        <v>45000</v>
      </c>
      <c r="F44" s="42">
        <f t="shared" si="9"/>
        <v>27000</v>
      </c>
      <c r="G44" s="34"/>
      <c r="I44" s="23"/>
      <c r="K44" s="48">
        <f t="shared" si="1"/>
        <v>45000</v>
      </c>
      <c r="L44" s="48">
        <f t="shared" si="1"/>
        <v>27000</v>
      </c>
      <c r="M44" s="14"/>
      <c r="N44" s="6">
        <f t="shared" si="10"/>
        <v>45000</v>
      </c>
      <c r="O44" s="6">
        <f t="shared" si="11"/>
        <v>27000</v>
      </c>
      <c r="P44" s="14"/>
      <c r="Q44" s="157">
        <v>18000</v>
      </c>
      <c r="R44" s="157">
        <v>18000</v>
      </c>
      <c r="S44" s="157">
        <v>18000</v>
      </c>
      <c r="T44" s="164">
        <v>18000</v>
      </c>
      <c r="U44" s="149">
        <v>18000</v>
      </c>
      <c r="V44" s="149">
        <v>18000</v>
      </c>
      <c r="W44" s="149">
        <v>18000</v>
      </c>
      <c r="X44" s="132">
        <v>18000</v>
      </c>
      <c r="Y44" s="132">
        <v>18000</v>
      </c>
      <c r="Z44" s="127">
        <v>45351</v>
      </c>
      <c r="AA44" s="128"/>
      <c r="AB44" s="118"/>
      <c r="AC44" s="95"/>
      <c r="AD44" s="88"/>
      <c r="AE44" s="82"/>
      <c r="AF44" s="70"/>
      <c r="AG44" s="70"/>
      <c r="AH44" s="52">
        <v>1725</v>
      </c>
      <c r="AI44" s="52">
        <v>1725</v>
      </c>
      <c r="AJ44" s="52">
        <v>1725</v>
      </c>
      <c r="AK44" s="52">
        <v>1725</v>
      </c>
      <c r="AL44" s="52">
        <v>1725</v>
      </c>
      <c r="AM44" s="35">
        <v>1380</v>
      </c>
      <c r="AN44" s="96">
        <f t="shared" si="12"/>
        <v>1</v>
      </c>
    </row>
    <row r="45" spans="1:40" ht="20.100000000000001" customHeight="1" x14ac:dyDescent="0.25">
      <c r="D45" s="2" t="s">
        <v>65</v>
      </c>
      <c r="E45" s="27">
        <f t="shared" si="9"/>
        <v>50000</v>
      </c>
      <c r="F45" s="42">
        <f t="shared" si="9"/>
        <v>30000</v>
      </c>
      <c r="G45" s="34"/>
      <c r="I45" s="23"/>
      <c r="K45" s="48">
        <f t="shared" si="1"/>
        <v>50000</v>
      </c>
      <c r="L45" s="48">
        <f t="shared" si="1"/>
        <v>30000</v>
      </c>
      <c r="M45" s="14"/>
      <c r="N45" s="6">
        <f t="shared" si="10"/>
        <v>50000</v>
      </c>
      <c r="O45" s="6">
        <f t="shared" si="11"/>
        <v>30000</v>
      </c>
      <c r="P45" s="14"/>
      <c r="Q45" s="157">
        <v>20000</v>
      </c>
      <c r="R45" s="157">
        <v>20000</v>
      </c>
      <c r="S45" s="157">
        <v>20000</v>
      </c>
      <c r="T45" s="164">
        <v>20000</v>
      </c>
      <c r="U45" s="149">
        <v>20000</v>
      </c>
      <c r="V45" s="149">
        <v>20000</v>
      </c>
      <c r="W45" s="149">
        <v>20000</v>
      </c>
      <c r="X45" s="132">
        <v>20000</v>
      </c>
      <c r="Y45" s="132">
        <v>20000</v>
      </c>
      <c r="Z45" s="127">
        <v>45351</v>
      </c>
      <c r="AA45" s="128"/>
      <c r="AB45" s="118"/>
      <c r="AC45" s="95"/>
      <c r="AD45" s="88"/>
      <c r="AE45" s="82"/>
      <c r="AF45" s="70"/>
      <c r="AG45" s="70"/>
      <c r="AH45" s="52">
        <v>1725</v>
      </c>
      <c r="AI45" s="52">
        <v>1725</v>
      </c>
      <c r="AJ45" s="52">
        <v>1725</v>
      </c>
      <c r="AK45" s="52">
        <v>1725</v>
      </c>
      <c r="AL45" s="52">
        <v>1725</v>
      </c>
      <c r="AM45" s="35">
        <v>1380</v>
      </c>
      <c r="AN45" s="96">
        <f t="shared" si="12"/>
        <v>1</v>
      </c>
    </row>
    <row r="46" spans="1:40" ht="20.100000000000001" customHeight="1" x14ac:dyDescent="0.25">
      <c r="D46" s="2" t="s">
        <v>68</v>
      </c>
      <c r="E46" s="27">
        <f t="shared" si="9"/>
        <v>18800</v>
      </c>
      <c r="F46" s="42">
        <f t="shared" si="9"/>
        <v>11300</v>
      </c>
      <c r="G46" s="34"/>
      <c r="I46" s="23"/>
      <c r="K46" s="48">
        <f t="shared" si="1"/>
        <v>18800</v>
      </c>
      <c r="L46" s="48">
        <f t="shared" si="1"/>
        <v>11300</v>
      </c>
      <c r="M46" s="14"/>
      <c r="N46" s="6">
        <f t="shared" si="10"/>
        <v>18750</v>
      </c>
      <c r="O46" s="6">
        <f t="shared" si="11"/>
        <v>11250</v>
      </c>
      <c r="P46" s="14"/>
      <c r="Q46" s="157">
        <v>7500</v>
      </c>
      <c r="R46" s="157">
        <v>7500</v>
      </c>
      <c r="S46" s="157">
        <v>7500</v>
      </c>
      <c r="T46" s="164">
        <v>7500</v>
      </c>
      <c r="U46" s="149">
        <v>7500</v>
      </c>
      <c r="V46" s="149">
        <v>7500</v>
      </c>
      <c r="W46" s="149">
        <v>7500</v>
      </c>
      <c r="X46" s="132">
        <v>7500</v>
      </c>
      <c r="Y46" s="132">
        <v>7500</v>
      </c>
      <c r="Z46" s="127">
        <v>45351</v>
      </c>
      <c r="AA46" s="128"/>
      <c r="AB46" s="118"/>
      <c r="AC46" s="95"/>
      <c r="AD46" s="88"/>
      <c r="AE46" s="82"/>
      <c r="AF46" s="70"/>
      <c r="AG46" s="70"/>
      <c r="AH46" s="52">
        <v>1725</v>
      </c>
      <c r="AI46" s="52">
        <v>1725</v>
      </c>
      <c r="AJ46" s="52">
        <v>1725</v>
      </c>
      <c r="AK46" s="52">
        <v>1725</v>
      </c>
      <c r="AL46" s="52">
        <v>1725</v>
      </c>
      <c r="AM46" s="35">
        <v>1380</v>
      </c>
      <c r="AN46" s="96">
        <f t="shared" si="12"/>
        <v>1</v>
      </c>
    </row>
    <row r="47" spans="1:40" ht="20.100000000000001" customHeight="1" x14ac:dyDescent="0.25">
      <c r="D47" s="2" t="s">
        <v>66</v>
      </c>
      <c r="E47" s="27">
        <f t="shared" si="9"/>
        <v>30000</v>
      </c>
      <c r="F47" s="42">
        <f t="shared" si="9"/>
        <v>18000</v>
      </c>
      <c r="G47" s="34"/>
      <c r="I47" s="23"/>
      <c r="K47" s="48">
        <f t="shared" si="1"/>
        <v>30000</v>
      </c>
      <c r="L47" s="48">
        <f t="shared" si="1"/>
        <v>18000</v>
      </c>
      <c r="M47" s="14"/>
      <c r="N47" s="6">
        <f t="shared" si="10"/>
        <v>30000</v>
      </c>
      <c r="O47" s="6">
        <f t="shared" si="11"/>
        <v>18000</v>
      </c>
      <c r="P47" s="14"/>
      <c r="Q47" s="157">
        <v>12000</v>
      </c>
      <c r="R47" s="157">
        <v>12000</v>
      </c>
      <c r="S47" s="157">
        <v>12000</v>
      </c>
      <c r="T47" s="164">
        <v>12000</v>
      </c>
      <c r="U47" s="149">
        <v>12000</v>
      </c>
      <c r="V47" s="149">
        <v>12000</v>
      </c>
      <c r="W47" s="149">
        <v>12000</v>
      </c>
      <c r="X47" s="132">
        <v>12000</v>
      </c>
      <c r="Y47" s="132">
        <v>12000</v>
      </c>
      <c r="Z47" s="127">
        <v>45351</v>
      </c>
      <c r="AA47" s="128"/>
      <c r="AB47" s="118"/>
      <c r="AC47" s="95"/>
      <c r="AD47" s="88"/>
      <c r="AE47" s="82"/>
      <c r="AF47" s="70"/>
      <c r="AG47" s="70"/>
      <c r="AH47" s="52">
        <v>1725</v>
      </c>
      <c r="AI47" s="52">
        <v>1725</v>
      </c>
      <c r="AJ47" s="52">
        <v>1725</v>
      </c>
      <c r="AK47" s="52">
        <v>1725</v>
      </c>
      <c r="AL47" s="52">
        <v>1725</v>
      </c>
      <c r="AM47" s="35">
        <v>1380</v>
      </c>
      <c r="AN47" s="96">
        <f t="shared" si="12"/>
        <v>1</v>
      </c>
    </row>
    <row r="48" spans="1:40" ht="20.100000000000001" customHeight="1" x14ac:dyDescent="0.25">
      <c r="D48" s="2" t="s">
        <v>67</v>
      </c>
      <c r="E48" s="27">
        <f t="shared" si="9"/>
        <v>37500</v>
      </c>
      <c r="F48" s="42">
        <f t="shared" si="9"/>
        <v>22500</v>
      </c>
      <c r="G48" s="133"/>
      <c r="H48" s="22"/>
      <c r="I48" s="29"/>
      <c r="K48" s="48">
        <f t="shared" si="1"/>
        <v>37500</v>
      </c>
      <c r="L48" s="48">
        <f t="shared" si="1"/>
        <v>22500</v>
      </c>
      <c r="M48" s="14"/>
      <c r="N48" s="6">
        <f t="shared" si="10"/>
        <v>37500</v>
      </c>
      <c r="O48" s="6">
        <f t="shared" si="11"/>
        <v>22500</v>
      </c>
      <c r="P48" s="14"/>
      <c r="Q48" s="157">
        <v>15000</v>
      </c>
      <c r="R48" s="157">
        <v>15000</v>
      </c>
      <c r="S48" s="157">
        <v>15000</v>
      </c>
      <c r="T48" s="164">
        <v>15000</v>
      </c>
      <c r="U48" s="149">
        <v>15000</v>
      </c>
      <c r="V48" s="149">
        <v>15000</v>
      </c>
      <c r="W48" s="149">
        <v>15000</v>
      </c>
      <c r="X48" s="132">
        <v>15000</v>
      </c>
      <c r="Y48" s="132">
        <v>15000</v>
      </c>
      <c r="Z48" s="127">
        <v>45351</v>
      </c>
      <c r="AA48" s="128"/>
      <c r="AB48" s="118"/>
      <c r="AC48" s="95"/>
      <c r="AD48" s="88"/>
      <c r="AE48" s="82"/>
      <c r="AF48" s="70"/>
      <c r="AG48" s="70"/>
      <c r="AH48" s="52">
        <v>1725</v>
      </c>
      <c r="AI48" s="52">
        <v>1725</v>
      </c>
      <c r="AJ48" s="52">
        <v>1725</v>
      </c>
      <c r="AK48" s="52">
        <v>1725</v>
      </c>
      <c r="AL48" s="52">
        <v>1725</v>
      </c>
      <c r="AM48" s="35">
        <v>1380</v>
      </c>
      <c r="AN48" s="96">
        <f t="shared" si="12"/>
        <v>1</v>
      </c>
    </row>
    <row r="49" spans="4:41" ht="2.1" customHeight="1" x14ac:dyDescent="0.25">
      <c r="D49" s="30"/>
      <c r="E49" s="31"/>
      <c r="F49" s="32"/>
      <c r="J49" s="8"/>
      <c r="K49" s="48">
        <f t="shared" si="1"/>
        <v>0</v>
      </c>
      <c r="L49" s="48">
        <f t="shared" si="1"/>
        <v>0</v>
      </c>
      <c r="M49" s="1"/>
      <c r="N49" s="6"/>
      <c r="O49" s="6"/>
      <c r="P49" s="1"/>
      <c r="Q49" s="148"/>
      <c r="R49" s="148"/>
      <c r="S49" s="148"/>
      <c r="T49" s="165"/>
      <c r="U49" s="148"/>
      <c r="V49" s="148"/>
      <c r="W49" s="148"/>
      <c r="X49" s="126"/>
      <c r="Y49" s="126"/>
      <c r="Z49" s="125"/>
      <c r="AA49" s="125"/>
      <c r="AB49" s="105"/>
      <c r="AC49" s="105"/>
      <c r="AD49" s="103"/>
      <c r="AE49" s="82"/>
      <c r="AF49" s="52"/>
      <c r="AG49" s="52"/>
      <c r="AH49" s="52">
        <v>0</v>
      </c>
      <c r="AI49" s="52">
        <v>0</v>
      </c>
      <c r="AJ49" s="52">
        <v>0</v>
      </c>
      <c r="AK49" s="52">
        <v>0</v>
      </c>
      <c r="AL49" s="52">
        <v>0</v>
      </c>
      <c r="AM49" s="44"/>
      <c r="AN49" s="96"/>
    </row>
    <row r="50" spans="4:41" ht="20.100000000000001" customHeight="1" x14ac:dyDescent="0.25">
      <c r="D50" s="170"/>
      <c r="E50" s="64"/>
      <c r="F50" s="171"/>
      <c r="G50" s="43" t="s">
        <v>61</v>
      </c>
      <c r="H50" s="39"/>
      <c r="I50" s="40"/>
      <c r="J50" s="8"/>
      <c r="K50" s="48">
        <f t="shared" si="1"/>
        <v>0</v>
      </c>
      <c r="L50" s="48">
        <f t="shared" si="1"/>
        <v>0</v>
      </c>
      <c r="M50" s="1"/>
      <c r="N50" s="6"/>
      <c r="O50" s="6"/>
      <c r="P50" s="1"/>
      <c r="Q50" s="167" t="s">
        <v>73</v>
      </c>
      <c r="R50" s="167" t="s">
        <v>73</v>
      </c>
      <c r="S50" s="167" t="s">
        <v>74</v>
      </c>
      <c r="T50" s="165"/>
      <c r="U50" s="148"/>
      <c r="V50" s="148"/>
      <c r="W50" s="148"/>
      <c r="X50" s="126"/>
      <c r="Y50" s="126"/>
      <c r="Z50" s="126"/>
      <c r="AA50" s="126"/>
      <c r="AB50" s="104"/>
      <c r="AC50" s="102"/>
      <c r="AD50" s="103"/>
      <c r="AE50" s="82"/>
      <c r="AF50" s="70"/>
      <c r="AG50" s="70"/>
      <c r="AH50" s="52"/>
      <c r="AI50" s="52"/>
      <c r="AJ50" s="52"/>
      <c r="AK50" s="52"/>
      <c r="AL50" s="52"/>
      <c r="AM50" s="36"/>
      <c r="AN50" s="96"/>
    </row>
    <row r="51" spans="4:41" ht="20.100000000000001" customHeight="1" x14ac:dyDescent="0.25">
      <c r="D51" s="151" t="s">
        <v>70</v>
      </c>
      <c r="E51" s="27">
        <v>13000</v>
      </c>
      <c r="F51" s="28">
        <v>7800</v>
      </c>
      <c r="G51" s="34"/>
      <c r="I51" s="23"/>
      <c r="K51" s="48">
        <f t="shared" si="1"/>
        <v>13800</v>
      </c>
      <c r="L51" s="48">
        <f t="shared" si="1"/>
        <v>8300</v>
      </c>
      <c r="M51" s="14"/>
      <c r="N51" s="6">
        <f t="shared" ref="N51:N52" si="13">Q51*$N$7</f>
        <v>13750</v>
      </c>
      <c r="O51" s="6">
        <f t="shared" ref="O51:O52" si="14">Q51*$O$7</f>
        <v>8250</v>
      </c>
      <c r="P51" s="14"/>
      <c r="Q51" s="168">
        <v>5500</v>
      </c>
      <c r="R51" s="168">
        <v>5500</v>
      </c>
      <c r="S51" s="168">
        <v>4000</v>
      </c>
      <c r="T51" s="165"/>
      <c r="U51" s="148"/>
      <c r="V51" s="148"/>
      <c r="W51" s="148"/>
      <c r="X51" s="137"/>
      <c r="Y51" s="137"/>
      <c r="Z51" s="128"/>
      <c r="AA51" s="128"/>
      <c r="AB51" s="118"/>
      <c r="AC51" s="95"/>
      <c r="AD51" s="88"/>
      <c r="AE51" s="82"/>
      <c r="AF51" s="70"/>
      <c r="AG51" s="70"/>
      <c r="AH51" s="52">
        <v>1725</v>
      </c>
      <c r="AI51" s="52">
        <v>1725</v>
      </c>
      <c r="AJ51" s="52">
        <v>1725</v>
      </c>
      <c r="AK51" s="52">
        <v>1725</v>
      </c>
      <c r="AL51" s="52">
        <v>1725</v>
      </c>
      <c r="AM51" s="35">
        <v>1380</v>
      </c>
      <c r="AN51" s="166"/>
      <c r="AO51" s="166"/>
    </row>
    <row r="52" spans="4:41" ht="20.100000000000001" customHeight="1" x14ac:dyDescent="0.25">
      <c r="D52" s="151" t="s">
        <v>71</v>
      </c>
      <c r="E52" s="27">
        <v>10500</v>
      </c>
      <c r="F52" s="28">
        <v>6300</v>
      </c>
      <c r="G52" s="133"/>
      <c r="H52" s="22"/>
      <c r="I52" s="29"/>
      <c r="K52" s="48">
        <f t="shared" si="1"/>
        <v>11300</v>
      </c>
      <c r="L52" s="48">
        <f t="shared" si="1"/>
        <v>6800</v>
      </c>
      <c r="M52" s="14"/>
      <c r="N52" s="6">
        <f t="shared" si="13"/>
        <v>11250</v>
      </c>
      <c r="O52" s="6">
        <f t="shared" si="14"/>
        <v>6750</v>
      </c>
      <c r="P52" s="14"/>
      <c r="Q52" s="168">
        <v>4500</v>
      </c>
      <c r="R52" s="168">
        <v>4500</v>
      </c>
      <c r="S52" s="168">
        <v>3000</v>
      </c>
      <c r="T52" s="165"/>
      <c r="U52" s="148"/>
      <c r="V52" s="148"/>
      <c r="W52" s="148"/>
      <c r="X52" s="137"/>
      <c r="Y52" s="137"/>
      <c r="Z52" s="128"/>
      <c r="AA52" s="128"/>
      <c r="AB52" s="118"/>
      <c r="AC52" s="95"/>
      <c r="AD52" s="88"/>
      <c r="AE52" s="82"/>
      <c r="AF52" s="70"/>
      <c r="AG52" s="70"/>
      <c r="AH52" s="52">
        <v>1725</v>
      </c>
      <c r="AI52" s="52">
        <v>1725</v>
      </c>
      <c r="AJ52" s="52">
        <v>1725</v>
      </c>
      <c r="AK52" s="52">
        <v>1725</v>
      </c>
      <c r="AL52" s="52">
        <v>1725</v>
      </c>
      <c r="AM52" s="35">
        <v>1380</v>
      </c>
      <c r="AN52" s="166"/>
      <c r="AO52" s="166"/>
    </row>
    <row r="53" spans="4:41" ht="23.1" customHeight="1" x14ac:dyDescent="0.25">
      <c r="D53" s="30"/>
      <c r="E53" s="31"/>
      <c r="F53" s="32"/>
      <c r="J53" s="8"/>
      <c r="K53" s="48"/>
      <c r="L53" s="48"/>
      <c r="M53" s="1"/>
      <c r="N53" s="6"/>
      <c r="O53" s="6"/>
      <c r="P53" s="1"/>
      <c r="Q53" s="148"/>
      <c r="R53" s="148"/>
      <c r="S53" s="148"/>
      <c r="T53" s="165"/>
      <c r="U53" s="148"/>
      <c r="V53" s="148"/>
      <c r="W53" s="148"/>
      <c r="X53" s="126"/>
      <c r="Y53" s="126"/>
      <c r="Z53" s="125"/>
      <c r="AA53" s="125"/>
      <c r="AB53" s="105"/>
      <c r="AC53" s="105"/>
      <c r="AD53" s="103"/>
      <c r="AE53" s="82"/>
      <c r="AF53" s="52"/>
      <c r="AG53" s="52"/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44"/>
      <c r="AN53" s="96"/>
    </row>
    <row r="54" spans="4:41" ht="23.1" customHeight="1" x14ac:dyDescent="0.25">
      <c r="F54" s="169"/>
    </row>
  </sheetData>
  <mergeCells count="1">
    <mergeCell ref="D9:I9"/>
  </mergeCells>
  <printOptions horizontalCentered="1"/>
  <pageMargins left="0.51181102362204722" right="0.51181102362204722" top="0.39370078740157483" bottom="0.39370078740157483" header="0.15748031496062992" footer="0.15748031496062992"/>
  <pageSetup scale="98" fitToHeight="0" orientation="portrait" r:id="rId1"/>
  <headerFooter>
    <oddHeader>&amp;LHIERROS&amp;R"El Origen"</oddHeader>
    <oddFooter>&amp;L&amp;P&amp;R&amp;D</oddFooter>
  </headerFooter>
  <rowBreaks count="1" manualBreakCount="1">
    <brk id="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Hierros110224</vt:lpstr>
      <vt:lpstr>Hierros220324</vt:lpstr>
      <vt:lpstr>Hierros270424</vt:lpstr>
      <vt:lpstr>Hierros130524</vt:lpstr>
      <vt:lpstr>Hierros140924</vt:lpstr>
      <vt:lpstr>Hierros041124</vt:lpstr>
      <vt:lpstr>Hierros110125</vt:lpstr>
      <vt:lpstr>Hierros041124!Área_de_impresión</vt:lpstr>
      <vt:lpstr>Hierros110125!Área_de_impresión</vt:lpstr>
      <vt:lpstr>Hierros110224!Área_de_impresión</vt:lpstr>
      <vt:lpstr>Hierros130524!Área_de_impresión</vt:lpstr>
      <vt:lpstr>Hierros140924!Área_de_impresión</vt:lpstr>
      <vt:lpstr>Hierros220324!Área_de_impresión</vt:lpstr>
      <vt:lpstr>Hierros270424!Área_de_impresión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Mariano Andres Garcia</cp:lastModifiedBy>
  <cp:lastPrinted>2024-11-18T12:55:12Z</cp:lastPrinted>
  <dcterms:created xsi:type="dcterms:W3CDTF">2022-03-29T20:07:50Z</dcterms:created>
  <dcterms:modified xsi:type="dcterms:W3CDTF">2025-01-11T14:12:51Z</dcterms:modified>
</cp:coreProperties>
</file>