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8_{92C82B2E-CF09-461D-94CC-40EBECBE4E4E}" xr6:coauthVersionLast="47" xr6:coauthVersionMax="47" xr10:uidLastSave="{00000000-0000-0000-0000-000000000000}"/>
  <bookViews>
    <workbookView xWindow="-105" yWindow="-16320" windowWidth="29040" windowHeight="15720" activeTab="1" xr2:uid="{00000000-000D-0000-FFFF-FFFF00000000}"/>
  </bookViews>
  <sheets>
    <sheet name="Paper" sheetId="4" r:id="rId1"/>
    <sheet name="Chemicals" sheetId="2" r:id="rId2"/>
    <sheet name="NM" sheetId="5" r:id="rId3"/>
    <sheet name="Figur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4" l="1"/>
  <c r="J17" i="5"/>
  <c r="J17" i="2"/>
  <c r="H2" i="4" l="1"/>
  <c r="H18" i="5" l="1"/>
  <c r="I18" i="5" s="1"/>
  <c r="H10" i="5"/>
  <c r="H9" i="5"/>
  <c r="H8" i="5"/>
  <c r="H7" i="5"/>
  <c r="H6" i="5"/>
  <c r="H5" i="5"/>
  <c r="H4" i="5"/>
  <c r="H3" i="5"/>
  <c r="H2" i="5"/>
  <c r="H18" i="4"/>
  <c r="H2" i="2"/>
  <c r="H18" i="2"/>
  <c r="I19" i="5" l="1"/>
  <c r="J18" i="5"/>
  <c r="H3" i="2"/>
  <c r="H4" i="2"/>
  <c r="H6" i="2"/>
  <c r="H7" i="2"/>
  <c r="H8" i="2"/>
  <c r="H9" i="2"/>
  <c r="H10" i="2"/>
  <c r="I18" i="2"/>
  <c r="H5" i="2"/>
  <c r="H10" i="4"/>
  <c r="H9" i="4"/>
  <c r="H8" i="4"/>
  <c r="H7" i="4"/>
  <c r="H6" i="4"/>
  <c r="H5" i="4"/>
  <c r="H4" i="4"/>
  <c r="H3" i="4"/>
  <c r="I20" i="5" l="1"/>
  <c r="J19" i="5"/>
  <c r="J18" i="4"/>
  <c r="I19" i="2"/>
  <c r="J18" i="2"/>
  <c r="I20" i="2" l="1"/>
  <c r="J19" i="2"/>
  <c r="J19" i="4"/>
  <c r="J20" i="5"/>
  <c r="I21" i="5"/>
  <c r="J20" i="4" l="1"/>
  <c r="J26" i="4"/>
  <c r="J33" i="4" s="1"/>
  <c r="I22" i="5"/>
  <c r="J21" i="5"/>
  <c r="J28" i="5" s="1"/>
  <c r="J20" i="2"/>
  <c r="I21" i="2"/>
  <c r="I23" i="5" l="1"/>
  <c r="J22" i="5"/>
  <c r="J29" i="5" s="1"/>
  <c r="J23" i="4"/>
  <c r="J30" i="4" s="1"/>
  <c r="J24" i="4"/>
  <c r="J31" i="4" s="1"/>
  <c r="I22" i="2"/>
  <c r="J21" i="2"/>
  <c r="J28" i="2" s="1"/>
  <c r="J21" i="4"/>
  <c r="J28" i="4" s="1"/>
  <c r="J25" i="4"/>
  <c r="J32" i="4" s="1"/>
  <c r="J22" i="4"/>
  <c r="J29" i="4" s="1"/>
  <c r="I23" i="2" l="1"/>
  <c r="J22" i="2"/>
  <c r="J29" i="2" s="1"/>
  <c r="I24" i="5"/>
  <c r="J23" i="5"/>
  <c r="J30" i="5" s="1"/>
  <c r="I25" i="5" l="1"/>
  <c r="J24" i="5"/>
  <c r="J31" i="5" s="1"/>
  <c r="I24" i="2"/>
  <c r="J23" i="2"/>
  <c r="J30" i="2" s="1"/>
  <c r="I26" i="5" l="1"/>
  <c r="J26" i="5" s="1"/>
  <c r="J33" i="5" s="1"/>
  <c r="J25" i="5"/>
  <c r="J32" i="5" s="1"/>
  <c r="I25" i="2"/>
  <c r="J24" i="2"/>
  <c r="J31" i="2" s="1"/>
  <c r="I26" i="2" l="1"/>
  <c r="J26" i="2" s="1"/>
  <c r="J33" i="2" s="1"/>
  <c r="J25" i="2"/>
  <c r="J32" i="2" s="1"/>
</calcChain>
</file>

<file path=xl/sharedStrings.xml><?xml version="1.0" encoding="utf-8"?>
<sst xmlns="http://schemas.openxmlformats.org/spreadsheetml/2006/main" count="660" uniqueCount="17">
  <si>
    <t>Non-elastic demand</t>
  </si>
  <si>
    <t>intermediate</t>
  </si>
  <si>
    <t>day</t>
  </si>
  <si>
    <t>night</t>
  </si>
  <si>
    <t>peak</t>
  </si>
  <si>
    <t>summer</t>
  </si>
  <si>
    <t>winter</t>
  </si>
  <si>
    <t>IND_NGA</t>
  </si>
  <si>
    <t>Short-term elasticity</t>
  </si>
  <si>
    <t>Long-term elasticity</t>
  </si>
  <si>
    <t>Paper demand</t>
  </si>
  <si>
    <t>Elasticity</t>
  </si>
  <si>
    <t>Driver</t>
  </si>
  <si>
    <t>Deterministic demand</t>
  </si>
  <si>
    <t>Price-elastic demand</t>
  </si>
  <si>
    <t>NM demand</t>
  </si>
  <si>
    <t>Chemicals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</si>
</sst>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NumberFormat="1" applyAlignmen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164" fontId="0" fillId="0" borderId="0" xfId="0" applyNumberFormat="1" applyAlignment="1"/>
    <xf numFmtId="2" fontId="0" fillId="0" borderId="0" xfId="0" applyNumberFormat="1" applyAlignment="1"/>
    <xf numFmtId="165" fontId="0" fillId="0" borderId="0" xfId="0" applyNumberFormat="1" applyAlignment="1"/>
    <xf numFmtId="10" fontId="0" fillId="0" borderId="0" xfId="0" applyNumberFormat="1" applyAlignment="1"/>
    <xf numFmtId="0" fontId="1" fillId="2" borderId="1" xfId="0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366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Paper!$H$1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Paper!$G$2:$G$10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Paper!$H$2:$H$10</c:f>
              <c:numCache>
                <c:formatCode>0.00</c:formatCode>
                <c:ptCount val="9"/>
                <c:pt idx="0">
                  <c:v>74.928929032718301</c:v>
                </c:pt>
                <c:pt idx="1">
                  <c:v>201.573097781352</c:v>
                </c:pt>
                <c:pt idx="2">
                  <c:v>29.176789081745</c:v>
                </c:pt>
                <c:pt idx="3">
                  <c:v>29.787319424006601</c:v>
                </c:pt>
                <c:pt idx="4">
                  <c:v>19.366442955740101</c:v>
                </c:pt>
                <c:pt idx="5">
                  <c:v>3.8457776694748098</c:v>
                </c:pt>
                <c:pt idx="6">
                  <c:v>0.69788447993702496</c:v>
                </c:pt>
                <c:pt idx="7">
                  <c:v>-2.1517168044133799</c:v>
                </c:pt>
                <c:pt idx="8">
                  <c:v>-63.1631941889123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E5E-8314-08571CF05F3D}"/>
            </c:ext>
          </c:extLst>
        </c:ser>
        <c:ser>
          <c:idx val="1"/>
          <c:order val="1"/>
          <c:tx>
            <c:strRef>
              <c:f>Paper!$I$1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Paper!$G$2:$G$10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Paper!$I$2:$I$10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1-4E5E-8314-08571CF05F3D}"/>
            </c:ext>
          </c:extLst>
        </c:ser>
        <c:ser>
          <c:idx val="2"/>
          <c:order val="2"/>
          <c:tx>
            <c:strRef>
              <c:f>Paper!$J$1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Paper!$G$2:$G$10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Paper!$J$2:$J$10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6-403D-9B5D-F9CADC7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260089124278556"/>
          <c:y val="0.17171313519703782"/>
          <c:w val="0.79965507436570427"/>
          <c:h val="0.52145807467809979"/>
        </c:manualLayout>
      </c:layout>
      <c:lineChart>
        <c:grouping val="standard"/>
        <c:varyColors val="0"/>
        <c:ser>
          <c:idx val="0"/>
          <c:order val="0"/>
          <c:tx>
            <c:strRef>
              <c:f>Paper!$I$15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Paper!$F$18:$F$26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Paper!$I$18:$I$26</c:f>
              <c:numCache>
                <c:formatCode>0.00</c:formatCode>
                <c:ptCount val="9"/>
                <c:pt idx="0">
                  <c:v>167.8488064</c:v>
                </c:pt>
                <c:pt idx="1">
                  <c:v>172.483684683235</c:v>
                </c:pt>
                <c:pt idx="2">
                  <c:v>169.326690645181</c:v>
                </c:pt>
                <c:pt idx="3">
                  <c:v>180.86403315704399</c:v>
                </c:pt>
                <c:pt idx="4">
                  <c:v>183.47543898337599</c:v>
                </c:pt>
                <c:pt idx="5">
                  <c:v>186.38401257276999</c:v>
                </c:pt>
                <c:pt idx="6">
                  <c:v>188.527744622462</c:v>
                </c:pt>
                <c:pt idx="7">
                  <c:v>191.37390541224701</c:v>
                </c:pt>
                <c:pt idx="8">
                  <c:v>193.395292288164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8-47E5-8922-C5339C73ED1F}"/>
            </c:ext>
          </c:extLst>
        </c:ser>
        <c:ser>
          <c:idx val="1"/>
          <c:order val="1"/>
          <c:tx>
            <c:strRef>
              <c:f>Paper!$J$15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Paper!$F$18:$F$26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Paper!$J$18:$J$26</c:f>
              <c:numCache>
                <c:formatCode>0.00</c:formatCode>
                <c:ptCount val="9"/>
                <c:pt idx="0">
                  <c:v>167.8488064</c:v>
                </c:pt>
                <c:pt idx="1">
                  <c:v>172.483684683235</c:v>
                </c:pt>
                <c:pt idx="2">
                  <c:v>169.326690645181</c:v>
                </c:pt>
                <c:pt idx="3">
                  <c:v>169.00071661309792</c:v>
                </c:pt>
                <c:pt idx="4">
                  <c:v>174.56462537415484</c:v>
                </c:pt>
                <c:pt idx="5">
                  <c:v>182.85141063896936</c:v>
                </c:pt>
                <c:pt idx="6">
                  <c:v>188.527744622462</c:v>
                </c:pt>
                <c:pt idx="7">
                  <c:v>191.37390541224701</c:v>
                </c:pt>
                <c:pt idx="8">
                  <c:v>193.395292288164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8-47E5-8922-C5339C73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20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Paper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Paper!$I$15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Paper!$I$18:$I$26</c:f>
              <c:numCache>
                <c:formatCode>0.00</c:formatCode>
                <c:ptCount val="9"/>
                <c:pt idx="0">
                  <c:v>167.8488064</c:v>
                </c:pt>
                <c:pt idx="1">
                  <c:v>172.483684683235</c:v>
                </c:pt>
                <c:pt idx="2">
                  <c:v>169.326690645181</c:v>
                </c:pt>
                <c:pt idx="3">
                  <c:v>180.86403315704399</c:v>
                </c:pt>
                <c:pt idx="4">
                  <c:v>183.47543898337599</c:v>
                </c:pt>
                <c:pt idx="5">
                  <c:v>186.38401257276999</c:v>
                </c:pt>
                <c:pt idx="6">
                  <c:v>188.527744622462</c:v>
                </c:pt>
                <c:pt idx="7">
                  <c:v>191.37390541224701</c:v>
                </c:pt>
                <c:pt idx="8">
                  <c:v>193.395292288164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1-4286-89BF-A5E214CA0CD3}"/>
            </c:ext>
          </c:extLst>
        </c:ser>
        <c:ser>
          <c:idx val="1"/>
          <c:order val="1"/>
          <c:tx>
            <c:strRef>
              <c:f>Paper!$J$15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Paper!$J$18:$J$26</c:f>
              <c:numCache>
                <c:formatCode>0.00</c:formatCode>
                <c:ptCount val="9"/>
                <c:pt idx="0">
                  <c:v>167.8488064</c:v>
                </c:pt>
                <c:pt idx="1">
                  <c:v>172.483684683235</c:v>
                </c:pt>
                <c:pt idx="2">
                  <c:v>169.326690645181</c:v>
                </c:pt>
                <c:pt idx="3">
                  <c:v>169.00071661309792</c:v>
                </c:pt>
                <c:pt idx="4">
                  <c:v>174.56462537415484</c:v>
                </c:pt>
                <c:pt idx="5">
                  <c:v>182.85141063896936</c:v>
                </c:pt>
                <c:pt idx="6">
                  <c:v>188.527744622462</c:v>
                </c:pt>
                <c:pt idx="7">
                  <c:v>191.37390541224701</c:v>
                </c:pt>
                <c:pt idx="8">
                  <c:v>193.395292288164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1-4286-89BF-A5E214CA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Chemicals!$H$1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Paper!$G$2:$G$10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Chemicals!$H$2:$H$10</c:f>
              <c:numCache>
                <c:formatCode>0.00</c:formatCode>
                <c:ptCount val="9"/>
                <c:pt idx="0">
                  <c:v>74.928929032718301</c:v>
                </c:pt>
                <c:pt idx="1">
                  <c:v>201.573097781352</c:v>
                </c:pt>
                <c:pt idx="2">
                  <c:v>29.176789081745</c:v>
                </c:pt>
                <c:pt idx="3">
                  <c:v>29.787319424006601</c:v>
                </c:pt>
                <c:pt idx="4">
                  <c:v>19.366442955740101</c:v>
                </c:pt>
                <c:pt idx="5">
                  <c:v>3.8457776694748098</c:v>
                </c:pt>
                <c:pt idx="6">
                  <c:v>0.69788447993702496</c:v>
                </c:pt>
                <c:pt idx="7">
                  <c:v>-2.1517168044133799</c:v>
                </c:pt>
                <c:pt idx="8">
                  <c:v>-63.1631941889123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D-482E-B3E0-F06BBDE917E7}"/>
            </c:ext>
          </c:extLst>
        </c:ser>
        <c:ser>
          <c:idx val="1"/>
          <c:order val="1"/>
          <c:tx>
            <c:strRef>
              <c:f>Chemicals!$I$1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Chemicals!$I$2:$I$10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D-482E-B3E0-F06BBDE917E7}"/>
            </c:ext>
          </c:extLst>
        </c:ser>
        <c:ser>
          <c:idx val="2"/>
          <c:order val="2"/>
          <c:tx>
            <c:strRef>
              <c:f>Chemicals!$J$1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Chemicals!$J$2:$J$10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53F-BE7F-3D08CC97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Chemicals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Chemicals!$I$15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Chemicals!$F$18:$F$26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Chemicals!$I$18:$I$26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B76-89D4-A97B447C6E49}"/>
            </c:ext>
          </c:extLst>
        </c:ser>
        <c:ser>
          <c:idx val="1"/>
          <c:order val="1"/>
          <c:tx>
            <c:strRef>
              <c:f>Chemicals!$J$15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Chemicals!$F$18:$F$26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Chemicals!$J$18:$J$26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217.39263257877943</c:v>
                </c:pt>
                <c:pt idx="4">
                  <c:v>229.15413863051057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B76-89D4-A97B447C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Chemicals!$H$1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Paper!$G$2:$G$10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Chemicals!$H$2:$H$10</c:f>
              <c:numCache>
                <c:formatCode>0.00</c:formatCode>
                <c:ptCount val="9"/>
                <c:pt idx="0">
                  <c:v>74.928929032718301</c:v>
                </c:pt>
                <c:pt idx="1">
                  <c:v>201.573097781352</c:v>
                </c:pt>
                <c:pt idx="2">
                  <c:v>29.176789081745</c:v>
                </c:pt>
                <c:pt idx="3">
                  <c:v>29.787319424006601</c:v>
                </c:pt>
                <c:pt idx="4">
                  <c:v>19.366442955740101</c:v>
                </c:pt>
                <c:pt idx="5">
                  <c:v>3.8457776694748098</c:v>
                </c:pt>
                <c:pt idx="6">
                  <c:v>0.69788447993702496</c:v>
                </c:pt>
                <c:pt idx="7">
                  <c:v>-2.1517168044133799</c:v>
                </c:pt>
                <c:pt idx="8">
                  <c:v>-63.1631941889123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4DF4-866F-FEDEC9750E9C}"/>
            </c:ext>
          </c:extLst>
        </c:ser>
        <c:ser>
          <c:idx val="1"/>
          <c:order val="1"/>
          <c:tx>
            <c:strRef>
              <c:f>NM!$I$1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NM!$I$2:$I$10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0-4DF4-866F-FEDEC9750E9C}"/>
            </c:ext>
          </c:extLst>
        </c:ser>
        <c:ser>
          <c:idx val="2"/>
          <c:order val="2"/>
          <c:tx>
            <c:strRef>
              <c:f>NM!$J$1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NM!$J$2:$J$10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C-44FD-9238-207B965E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Non-metallic minerals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NM!$I$15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NM!$F$18:$F$26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NM!$I$18:$I$26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01-8210-1C76199A888F}"/>
            </c:ext>
          </c:extLst>
        </c:ser>
        <c:ser>
          <c:idx val="1"/>
          <c:order val="1"/>
          <c:tx>
            <c:strRef>
              <c:f>NM!$J$15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NM!$J$18:$J$26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520.00364609101678</c:v>
                </c:pt>
                <c:pt idx="4">
                  <c:v>543.28030296125337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A-4301-8210-1C76199A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4492563429571"/>
          <c:y val="0.17171296296296298"/>
          <c:w val="0.53568756235450621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NM!$I$15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NM!$I$18:$I$26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907-9DAD-DDBB634CBAEA}"/>
            </c:ext>
          </c:extLst>
        </c:ser>
        <c:ser>
          <c:idx val="1"/>
          <c:order val="1"/>
          <c:tx>
            <c:strRef>
              <c:f>NM!$J$15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NM!$J$18:$J$26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520.00364609101678</c:v>
                </c:pt>
                <c:pt idx="4">
                  <c:v>543.28030296125337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8-4907-9DAD-DDBB634C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703555555555555"/>
          <c:y val="0.17171296296296298"/>
          <c:w val="0.69173833333333334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Chemicals!$I$15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Chemicals!$F$18:$F$26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Chemicals!$I$18:$I$26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5F1-83A7-64B32C51F11E}"/>
            </c:ext>
          </c:extLst>
        </c:ser>
        <c:ser>
          <c:idx val="1"/>
          <c:order val="1"/>
          <c:tx>
            <c:strRef>
              <c:f>Chemicals!$J$15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Chemicals!$F$18:$F$26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Chemicals!$J$18:$J$26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217.39263257877943</c:v>
                </c:pt>
                <c:pt idx="4">
                  <c:v>229.15413863051057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5F1-83A7-64B32C51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layout>
            <c:manualLayout>
              <c:xMode val="edge"/>
              <c:yMode val="edge"/>
              <c:x val="2.2323055555555554E-2"/>
              <c:y val="0.2391586468358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40"/>
        <c:minorUnit val="5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231043788884068"/>
        </c:manualLayout>
      </c:layout>
      <c:lineChart>
        <c:grouping val="standard"/>
        <c:varyColors val="0"/>
        <c:ser>
          <c:idx val="0"/>
          <c:order val="0"/>
          <c:tx>
            <c:strRef>
              <c:f>NM!$I$15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NM!$I$18:$I$26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B4E-84AF-0D616EC347C1}"/>
            </c:ext>
          </c:extLst>
        </c:ser>
        <c:ser>
          <c:idx val="1"/>
          <c:order val="1"/>
          <c:tx>
            <c:strRef>
              <c:f>NM!$J$15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NM!$F$18:$F$26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NM!$J$18:$J$26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520.00364609101678</c:v>
                </c:pt>
                <c:pt idx="4">
                  <c:v>543.28030296125337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B4E-84AF-0D616EC3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66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80"/>
        <c:minorUnit val="10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485322</xdr:colOff>
      <xdr:row>0</xdr:row>
      <xdr:rowOff>265792</xdr:rowOff>
    </xdr:from>
    <xdr:to>
      <xdr:col>18</xdr:col>
      <xdr:colOff>104321</xdr:colOff>
      <xdr:row>16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96BC-4990-4263-B730-1B4CA883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272143</xdr:colOff>
      <xdr:row>17</xdr:row>
      <xdr:rowOff>63498</xdr:rowOff>
    </xdr:from>
    <xdr:to>
      <xdr:col>19</xdr:col>
      <xdr:colOff>272143</xdr:colOff>
      <xdr:row>32</xdr:row>
      <xdr:rowOff>85270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E41E4-03F9-4EF4-AF4D-E7A82B1F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494315</xdr:colOff>
      <xdr:row>1</xdr:row>
      <xdr:rowOff>99785</xdr:rowOff>
    </xdr:from>
    <xdr:to>
      <xdr:col>6</xdr:col>
      <xdr:colOff>502104</xdr:colOff>
      <xdr:row>6</xdr:row>
      <xdr:rowOff>88049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38A8E2-5A9F-42DC-9B78-0BDFB4F4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54014" cy="9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267607</xdr:colOff>
      <xdr:row>1</xdr:row>
      <xdr:rowOff>39006</xdr:rowOff>
    </xdr:from>
    <xdr:to>
      <xdr:col>20</xdr:col>
      <xdr:colOff>585106</xdr:colOff>
      <xdr:row>17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78DD7-780D-4CB7-92D4-5F66484D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371928</xdr:colOff>
      <xdr:row>18</xdr:row>
      <xdr:rowOff>45356</xdr:rowOff>
    </xdr:from>
    <xdr:to>
      <xdr:col>21</xdr:col>
      <xdr:colOff>81642</xdr:colOff>
      <xdr:row>33</xdr:row>
      <xdr:rowOff>67127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7EAC8-2618-44EF-B855-9C556A86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494315</xdr:colOff>
      <xdr:row>1</xdr:row>
      <xdr:rowOff>99785</xdr:rowOff>
    </xdr:from>
    <xdr:to>
      <xdr:col>6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24200-89DD-481C-96FA-BC9A7572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60364" cy="9058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494315</xdr:colOff>
      <xdr:row>1</xdr:row>
      <xdr:rowOff>99785</xdr:rowOff>
    </xdr:from>
    <xdr:to>
      <xdr:col>6</xdr:col>
      <xdr:colOff>502104</xdr:colOff>
      <xdr:row>6</xdr:row>
      <xdr:rowOff>88049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A61138-E074-4E20-A6D3-9ED981789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0265" y="468085"/>
          <a:ext cx="1560364" cy="905839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588817</xdr:colOff>
      <xdr:row>16</xdr:row>
      <xdr:rowOff>162791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5A4478-C57F-41E4-8E4C-68247B09F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18</xdr:col>
      <xdr:colOff>588817</xdr:colOff>
      <xdr:row>32</xdr:row>
      <xdr:rowOff>157018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A49CC-6F4C-4A85-BDC7-B33907D7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434051</xdr:colOff>
      <xdr:row>5</xdr:row>
      <xdr:rowOff>90588</xdr:rowOff>
    </xdr:from>
    <xdr:to>
      <xdr:col>12</xdr:col>
      <xdr:colOff>117602</xdr:colOff>
      <xdr:row>16</xdr:row>
      <xdr:rowOff>106665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AB7F429-3750-4883-AEAC-F48B806AA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365570</xdr:colOff>
      <xdr:row>14</xdr:row>
      <xdr:rowOff>165100</xdr:rowOff>
    </xdr:to>
    <xdr:grpSp>
      <xdr:nvGrpSpPr>
        <xdr:cNvPr id="49" name="Gruppo 48">
          <a:extLst>
            <a:ext uri="{FF2B5EF4-FFF2-40B4-BE49-F238E27FC236}">
              <a16:creationId xmlns:a16="http://schemas.microsoft.com/office/drawing/2014/main" id="{4036FE75-FA2C-4839-B565-B78416F72595}"/>
            </a:ext>
          </a:extLst>
        </xdr:cNvPr>
        <xdr:cNvGrpSpPr/>
      </xdr:nvGrpSpPr>
      <xdr:grpSpPr>
        <a:xfrm>
          <a:off x="0" y="0"/>
          <a:ext cx="3430352" cy="2638425"/>
          <a:chOff x="0" y="0"/>
          <a:chExt cx="3402527" cy="2716143"/>
        </a:xfrm>
      </xdr:grpSpPr>
      <xdr:graphicFrame macro="">
        <xdr:nvGraphicFramePr>
          <xdr:cNvPr id="2" name="Chart 2">
            <a:extLst>
              <a:ext uri="{FF2B5EF4-FFF2-40B4-BE49-F238E27FC236}">
                <a16:creationId xmlns:a16="http://schemas.microsoft.com/office/drawing/2014/main" id="{63E3B4C5-E13F-49DD-8A7B-EB49E5323836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3402527" cy="27161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3" name="Connettore diritto 12">
            <a:extLst>
              <a:ext uri="{FF2B5EF4-FFF2-40B4-BE49-F238E27FC236}">
                <a16:creationId xmlns:a16="http://schemas.microsoft.com/office/drawing/2014/main" id="{CD48DCC3-B9D9-4D30-A693-A96D2F221046}"/>
              </a:ext>
            </a:extLst>
          </xdr:cNvPr>
          <xdr:cNvCxnSpPr/>
        </xdr:nvCxnSpPr>
        <xdr:spPr>
          <a:xfrm flipV="1">
            <a:off x="1675158" y="467624"/>
            <a:ext cx="0" cy="1401239"/>
          </a:xfrm>
          <a:prstGeom prst="line">
            <a:avLst/>
          </a:prstGeom>
          <a:ln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ttore diritto 13">
            <a:extLst>
              <a:ext uri="{FF2B5EF4-FFF2-40B4-BE49-F238E27FC236}">
                <a16:creationId xmlns:a16="http://schemas.microsoft.com/office/drawing/2014/main" id="{11A7DAEE-1652-45E1-990F-9702EAB3347C}"/>
              </a:ext>
            </a:extLst>
          </xdr:cNvPr>
          <xdr:cNvCxnSpPr/>
        </xdr:nvCxnSpPr>
        <xdr:spPr>
          <a:xfrm flipV="1">
            <a:off x="2558152" y="473180"/>
            <a:ext cx="0" cy="1401239"/>
          </a:xfrm>
          <a:prstGeom prst="line">
            <a:avLst/>
          </a:prstGeom>
          <a:ln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CasellaDiTesto 6">
                <a:extLst>
                  <a:ext uri="{FF2B5EF4-FFF2-40B4-BE49-F238E27FC236}">
                    <a16:creationId xmlns:a16="http://schemas.microsoft.com/office/drawing/2014/main" id="{6C0979B4-0179-4827-A70F-334F56F22C08}"/>
                  </a:ext>
                </a:extLst>
              </xdr:cNvPr>
              <xdr:cNvSpPr txBox="1"/>
            </xdr:nvSpPr>
            <xdr:spPr>
              <a:xfrm>
                <a:off x="2053155" y="1281077"/>
                <a:ext cx="986204" cy="25165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it-IT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it-IT" sz="120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b>
                          <m:r>
                            <a:rPr lang="it-IT" sz="1200" i="1">
                              <a:latin typeface="Cambria Math" panose="02040503050406030204" pitchFamily="18" charset="0"/>
                            </a:rPr>
                            <m:t>𝑝</m:t>
                          </m:r>
                          <m:r>
                            <a:rPr lang="it-IT" sz="12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it-IT" sz="12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it-IT" sz="1200" b="0" i="1">
                          <a:latin typeface="Cambria Math" panose="02040503050406030204" pitchFamily="18" charset="0"/>
                        </a:rPr>
                        <m:t>=0.622</m:t>
                      </m:r>
                    </m:oMath>
                  </m:oMathPara>
                </a14:m>
                <a:endParaRPr lang="it-IT" sz="1200"/>
              </a:p>
            </xdr:txBody>
          </xdr:sp>
        </mc:Choice>
        <mc:Fallback xmlns="">
          <xdr:sp macro="" textlink="">
            <xdr:nvSpPr>
              <xdr:cNvPr id="7" name="CasellaDiTesto 6">
                <a:extLst>
                  <a:ext uri="{FF2B5EF4-FFF2-40B4-BE49-F238E27FC236}">
                    <a16:creationId xmlns:a16="http://schemas.microsoft.com/office/drawing/2014/main" id="{6C0979B4-0179-4827-A70F-334F56F22C08}"/>
                  </a:ext>
                </a:extLst>
              </xdr:cNvPr>
              <xdr:cNvSpPr txBox="1"/>
            </xdr:nvSpPr>
            <xdr:spPr>
              <a:xfrm>
                <a:off x="2053155" y="1281077"/>
                <a:ext cx="986204" cy="25165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it-IT" sz="1200" i="0">
                    <a:latin typeface="Cambria Math" panose="02040503050406030204" pitchFamily="18" charset="0"/>
                  </a:rPr>
                  <a:t>𝑒_(𝑝</a:t>
                </a:r>
                <a:r>
                  <a:rPr lang="it-IT" sz="1200" b="0" i="0">
                    <a:latin typeface="Cambria Math" panose="02040503050406030204" pitchFamily="18" charset="0"/>
                  </a:rPr>
                  <a:t>,𝑡)=0.622</a:t>
                </a:r>
                <a:endParaRPr lang="it-IT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CasellaDiTesto 5">
                <a:extLst>
                  <a:ext uri="{FF2B5EF4-FFF2-40B4-BE49-F238E27FC236}">
                    <a16:creationId xmlns:a16="http://schemas.microsoft.com/office/drawing/2014/main" id="{5E60CDD7-6E84-4FD1-91C9-70C405CF477D}"/>
                  </a:ext>
                </a:extLst>
              </xdr:cNvPr>
              <xdr:cNvSpPr txBox="1"/>
            </xdr:nvSpPr>
            <xdr:spPr>
              <a:xfrm>
                <a:off x="1306523" y="533210"/>
                <a:ext cx="983279" cy="25005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it-IT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it-IT" sz="120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b>
                          <m:r>
                            <a:rPr lang="it-IT" sz="1200" i="1">
                              <a:latin typeface="Cambria Math" panose="02040503050406030204" pitchFamily="18" charset="0"/>
                            </a:rPr>
                            <m:t>𝑝</m:t>
                          </m:r>
                          <m:r>
                            <a:rPr lang="it-IT" sz="12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it-IT" sz="12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it-IT" sz="1200" b="0" i="1">
                          <a:latin typeface="Cambria Math" panose="02040503050406030204" pitchFamily="18" charset="0"/>
                        </a:rPr>
                        <m:t>=0.151</m:t>
                      </m:r>
                    </m:oMath>
                  </m:oMathPara>
                </a14:m>
                <a:endParaRPr lang="it-IT" sz="1200"/>
              </a:p>
            </xdr:txBody>
          </xdr:sp>
        </mc:Choice>
        <mc:Fallback xmlns="">
          <xdr:sp macro="" textlink="">
            <xdr:nvSpPr>
              <xdr:cNvPr id="6" name="CasellaDiTesto 5">
                <a:extLst>
                  <a:ext uri="{FF2B5EF4-FFF2-40B4-BE49-F238E27FC236}">
                    <a16:creationId xmlns:a16="http://schemas.microsoft.com/office/drawing/2014/main" id="{5E60CDD7-6E84-4FD1-91C9-70C405CF477D}"/>
                  </a:ext>
                </a:extLst>
              </xdr:cNvPr>
              <xdr:cNvSpPr txBox="1"/>
            </xdr:nvSpPr>
            <xdr:spPr>
              <a:xfrm>
                <a:off x="1306523" y="533210"/>
                <a:ext cx="983279" cy="25005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it-IT" sz="1200" i="0">
                    <a:latin typeface="Cambria Math" panose="02040503050406030204" pitchFamily="18" charset="0"/>
                  </a:rPr>
                  <a:t>𝑒_(𝑝</a:t>
                </a:r>
                <a:r>
                  <a:rPr lang="it-IT" sz="1200" b="0" i="0">
                    <a:latin typeface="Cambria Math" panose="02040503050406030204" pitchFamily="18" charset="0"/>
                  </a:rPr>
                  <a:t>,𝑡)=0.151</a:t>
                </a:r>
                <a:endParaRPr lang="it-IT" sz="1200"/>
              </a:p>
            </xdr:txBody>
          </xdr:sp>
        </mc:Fallback>
      </mc:AlternateContent>
      <xdr:cxnSp macro="">
        <xdr:nvCxnSpPr>
          <xdr:cNvPr id="20" name="Connettore 2 19">
            <a:extLst>
              <a:ext uri="{FF2B5EF4-FFF2-40B4-BE49-F238E27FC236}">
                <a16:creationId xmlns:a16="http://schemas.microsoft.com/office/drawing/2014/main" id="{425357A6-D55A-4FA0-96AD-4BB250666DE2}"/>
              </a:ext>
            </a:extLst>
          </xdr:cNvPr>
          <xdr:cNvCxnSpPr>
            <a:stCxn id="6" idx="2"/>
          </xdr:cNvCxnSpPr>
        </xdr:nvCxnSpPr>
        <xdr:spPr>
          <a:xfrm>
            <a:off x="1798599" y="783268"/>
            <a:ext cx="177312" cy="258161"/>
          </a:xfrm>
          <a:prstGeom prst="straightConnector1">
            <a:avLst/>
          </a:prstGeom>
          <a:ln>
            <a:solidFill>
              <a:schemeClr val="tx1"/>
            </a:solidFill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nettore 2 23">
            <a:extLst>
              <a:ext uri="{FF2B5EF4-FFF2-40B4-BE49-F238E27FC236}">
                <a16:creationId xmlns:a16="http://schemas.microsoft.com/office/drawing/2014/main" id="{B1433F88-8D7C-45E3-89FD-37B24AC79563}"/>
              </a:ext>
            </a:extLst>
          </xdr:cNvPr>
          <xdr:cNvCxnSpPr/>
        </xdr:nvCxnSpPr>
        <xdr:spPr>
          <a:xfrm flipV="1">
            <a:off x="2760433" y="806174"/>
            <a:ext cx="155045" cy="479375"/>
          </a:xfrm>
          <a:prstGeom prst="straightConnector1">
            <a:avLst/>
          </a:prstGeom>
          <a:ln>
            <a:solidFill>
              <a:schemeClr val="tx1"/>
            </a:solidFill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434052</xdr:colOff>
      <xdr:row>0</xdr:row>
      <xdr:rowOff>0</xdr:rowOff>
    </xdr:from>
    <xdr:to>
      <xdr:col>10</xdr:col>
      <xdr:colOff>367621</xdr:colOff>
      <xdr:row>15</xdr:row>
      <xdr:rowOff>9474</xdr:rowOff>
    </xdr:to>
    <xdr:grpSp>
      <xdr:nvGrpSpPr>
        <xdr:cNvPr id="48" name="Gruppo 47">
          <a:extLst>
            <a:ext uri="{FF2B5EF4-FFF2-40B4-BE49-F238E27FC236}">
              <a16:creationId xmlns:a16="http://schemas.microsoft.com/office/drawing/2014/main" id="{D5C43DBF-322D-4A24-B66E-15D0A4B584CC}"/>
            </a:ext>
          </a:extLst>
        </xdr:cNvPr>
        <xdr:cNvGrpSpPr/>
      </xdr:nvGrpSpPr>
      <xdr:grpSpPr>
        <a:xfrm>
          <a:off x="3492484" y="0"/>
          <a:ext cx="3001526" cy="2666042"/>
          <a:chOff x="3471009" y="0"/>
          <a:chExt cx="2970525" cy="2742735"/>
        </a:xfrm>
      </xdr:grpSpPr>
      <xdr:graphicFrame macro="">
        <xdr:nvGraphicFramePr>
          <xdr:cNvPr id="3" name="Chart 5">
            <a:extLst>
              <a:ext uri="{FF2B5EF4-FFF2-40B4-BE49-F238E27FC236}">
                <a16:creationId xmlns:a16="http://schemas.microsoft.com/office/drawing/2014/main" id="{FA38E466-D41A-4AA0-8712-EFF41D6D14C0}"/>
              </a:ext>
            </a:extLst>
          </xdr:cNvPr>
          <xdr:cNvGraphicFramePr>
            <a:graphicFrameLocks/>
          </xdr:cNvGraphicFramePr>
        </xdr:nvGraphicFramePr>
        <xdr:xfrm>
          <a:off x="3471009" y="0"/>
          <a:ext cx="2970525" cy="27427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5" name="Connettore diritto 14">
            <a:extLst>
              <a:ext uri="{FF2B5EF4-FFF2-40B4-BE49-F238E27FC236}">
                <a16:creationId xmlns:a16="http://schemas.microsoft.com/office/drawing/2014/main" id="{12D4A3F6-81E9-43A7-A9F8-A2203555C8CC}"/>
              </a:ext>
            </a:extLst>
          </xdr:cNvPr>
          <xdr:cNvCxnSpPr/>
        </xdr:nvCxnSpPr>
        <xdr:spPr>
          <a:xfrm flipV="1">
            <a:off x="4774819" y="474767"/>
            <a:ext cx="0" cy="1401239"/>
          </a:xfrm>
          <a:prstGeom prst="line">
            <a:avLst/>
          </a:prstGeom>
          <a:ln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ttore diritto 15">
            <a:extLst>
              <a:ext uri="{FF2B5EF4-FFF2-40B4-BE49-F238E27FC236}">
                <a16:creationId xmlns:a16="http://schemas.microsoft.com/office/drawing/2014/main" id="{05F4C38F-9AF4-4154-8CAA-73B0BE72E396}"/>
              </a:ext>
            </a:extLst>
          </xdr:cNvPr>
          <xdr:cNvCxnSpPr/>
        </xdr:nvCxnSpPr>
        <xdr:spPr>
          <a:xfrm flipV="1">
            <a:off x="5621467" y="467653"/>
            <a:ext cx="0" cy="1401239"/>
          </a:xfrm>
          <a:prstGeom prst="line">
            <a:avLst/>
          </a:prstGeom>
          <a:ln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CasellaDiTesto 8">
                <a:extLst>
                  <a:ext uri="{FF2B5EF4-FFF2-40B4-BE49-F238E27FC236}">
                    <a16:creationId xmlns:a16="http://schemas.microsoft.com/office/drawing/2014/main" id="{E2BB1250-FB76-43C5-889B-5BF945EECCAC}"/>
                  </a:ext>
                </a:extLst>
              </xdr:cNvPr>
              <xdr:cNvSpPr txBox="1"/>
            </xdr:nvSpPr>
            <xdr:spPr>
              <a:xfrm>
                <a:off x="5048507" y="1400004"/>
                <a:ext cx="983741" cy="24994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it-IT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it-IT" sz="120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b>
                          <m:r>
                            <a:rPr lang="it-IT" sz="1200" i="1">
                              <a:latin typeface="Cambria Math" panose="02040503050406030204" pitchFamily="18" charset="0"/>
                            </a:rPr>
                            <m:t>𝑝</m:t>
                          </m:r>
                          <m:r>
                            <a:rPr lang="it-IT" sz="12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it-IT" sz="12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it-IT" sz="1200" b="0" i="1">
                          <a:latin typeface="Cambria Math" panose="02040503050406030204" pitchFamily="18" charset="0"/>
                        </a:rPr>
                        <m:t>=0.450</m:t>
                      </m:r>
                    </m:oMath>
                  </m:oMathPara>
                </a14:m>
                <a:endParaRPr lang="it-IT" sz="1200"/>
              </a:p>
            </xdr:txBody>
          </xdr:sp>
        </mc:Choice>
        <mc:Fallback xmlns="">
          <xdr:sp macro="" textlink="">
            <xdr:nvSpPr>
              <xdr:cNvPr id="9" name="CasellaDiTesto 8">
                <a:extLst>
                  <a:ext uri="{FF2B5EF4-FFF2-40B4-BE49-F238E27FC236}">
                    <a16:creationId xmlns:a16="http://schemas.microsoft.com/office/drawing/2014/main" id="{E2BB1250-FB76-43C5-889B-5BF945EECCAC}"/>
                  </a:ext>
                </a:extLst>
              </xdr:cNvPr>
              <xdr:cNvSpPr txBox="1"/>
            </xdr:nvSpPr>
            <xdr:spPr>
              <a:xfrm>
                <a:off x="5048507" y="1400004"/>
                <a:ext cx="983741" cy="24994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it-IT" sz="1200" i="0">
                    <a:latin typeface="Cambria Math" panose="02040503050406030204" pitchFamily="18" charset="0"/>
                  </a:rPr>
                  <a:t>𝑒_(𝑝</a:t>
                </a:r>
                <a:r>
                  <a:rPr lang="it-IT" sz="1200" b="0" i="0">
                    <a:latin typeface="Cambria Math" panose="02040503050406030204" pitchFamily="18" charset="0"/>
                  </a:rPr>
                  <a:t>,𝑡)=0.450</a:t>
                </a:r>
                <a:endParaRPr lang="it-IT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8" name="CasellaDiTesto 7">
                <a:extLst>
                  <a:ext uri="{FF2B5EF4-FFF2-40B4-BE49-F238E27FC236}">
                    <a16:creationId xmlns:a16="http://schemas.microsoft.com/office/drawing/2014/main" id="{D84DD672-0AFE-49F7-8B64-60E79E5F520E}"/>
                  </a:ext>
                </a:extLst>
              </xdr:cNvPr>
              <xdr:cNvSpPr txBox="1"/>
            </xdr:nvSpPr>
            <xdr:spPr>
              <a:xfrm>
                <a:off x="4151556" y="592688"/>
                <a:ext cx="982407" cy="25165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it-IT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it-IT" sz="120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b>
                          <m:r>
                            <a:rPr lang="it-IT" sz="1200" i="1">
                              <a:latin typeface="Cambria Math" panose="02040503050406030204" pitchFamily="18" charset="0"/>
                            </a:rPr>
                            <m:t>𝑝</m:t>
                          </m:r>
                          <m:r>
                            <a:rPr lang="it-IT" sz="12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it-IT" sz="12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it-IT" sz="1200" b="0" i="1">
                          <a:latin typeface="Cambria Math" panose="02040503050406030204" pitchFamily="18" charset="0"/>
                        </a:rPr>
                        <m:t>=0.125</m:t>
                      </m:r>
                    </m:oMath>
                  </m:oMathPara>
                </a14:m>
                <a:endParaRPr lang="it-IT" sz="1200"/>
              </a:p>
            </xdr:txBody>
          </xdr:sp>
        </mc:Choice>
        <mc:Fallback xmlns="">
          <xdr:sp macro="" textlink="">
            <xdr:nvSpPr>
              <xdr:cNvPr id="8" name="CasellaDiTesto 7">
                <a:extLst>
                  <a:ext uri="{FF2B5EF4-FFF2-40B4-BE49-F238E27FC236}">
                    <a16:creationId xmlns:a16="http://schemas.microsoft.com/office/drawing/2014/main" id="{D84DD672-0AFE-49F7-8B64-60E79E5F520E}"/>
                  </a:ext>
                </a:extLst>
              </xdr:cNvPr>
              <xdr:cNvSpPr txBox="1"/>
            </xdr:nvSpPr>
            <xdr:spPr>
              <a:xfrm>
                <a:off x="4151556" y="592688"/>
                <a:ext cx="982407" cy="25165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it-IT" sz="1200" i="0">
                    <a:latin typeface="Cambria Math" panose="02040503050406030204" pitchFamily="18" charset="0"/>
                  </a:rPr>
                  <a:t>𝑒_(𝑝</a:t>
                </a:r>
                <a:r>
                  <a:rPr lang="it-IT" sz="1200" b="0" i="0">
                    <a:latin typeface="Cambria Math" panose="02040503050406030204" pitchFamily="18" charset="0"/>
                  </a:rPr>
                  <a:t>,𝑡)=0.125</a:t>
                </a:r>
                <a:endParaRPr lang="it-IT" sz="1200"/>
              </a:p>
            </xdr:txBody>
          </xdr:sp>
        </mc:Fallback>
      </mc:AlternateContent>
      <xdr:cxnSp macro="">
        <xdr:nvCxnSpPr>
          <xdr:cNvPr id="28" name="Connettore 2 27">
            <a:extLst>
              <a:ext uri="{FF2B5EF4-FFF2-40B4-BE49-F238E27FC236}">
                <a16:creationId xmlns:a16="http://schemas.microsoft.com/office/drawing/2014/main" id="{7FB3D027-FB06-4012-BBB1-40A2EFF2C77E}"/>
              </a:ext>
            </a:extLst>
          </xdr:cNvPr>
          <xdr:cNvCxnSpPr>
            <a:stCxn id="8" idx="2"/>
          </xdr:cNvCxnSpPr>
        </xdr:nvCxnSpPr>
        <xdr:spPr>
          <a:xfrm>
            <a:off x="4642759" y="844344"/>
            <a:ext cx="267965" cy="375960"/>
          </a:xfrm>
          <a:prstGeom prst="straightConnector1">
            <a:avLst/>
          </a:prstGeom>
          <a:ln>
            <a:solidFill>
              <a:schemeClr val="tx1"/>
            </a:solidFill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nettore 2 30">
            <a:extLst>
              <a:ext uri="{FF2B5EF4-FFF2-40B4-BE49-F238E27FC236}">
                <a16:creationId xmlns:a16="http://schemas.microsoft.com/office/drawing/2014/main" id="{9118AF82-262B-4D5C-A305-F35BFE1B3449}"/>
              </a:ext>
            </a:extLst>
          </xdr:cNvPr>
          <xdr:cNvCxnSpPr>
            <a:stCxn id="9" idx="0"/>
          </xdr:cNvCxnSpPr>
        </xdr:nvCxnSpPr>
        <xdr:spPr>
          <a:xfrm flipV="1">
            <a:off x="5540378" y="889000"/>
            <a:ext cx="334752" cy="511004"/>
          </a:xfrm>
          <a:prstGeom prst="straightConnector1">
            <a:avLst/>
          </a:prstGeom>
          <a:ln>
            <a:solidFill>
              <a:schemeClr val="tx1"/>
            </a:solidFill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458164</xdr:colOff>
      <xdr:row>0</xdr:row>
      <xdr:rowOff>0</xdr:rowOff>
    </xdr:from>
    <xdr:to>
      <xdr:col>15</xdr:col>
      <xdr:colOff>391734</xdr:colOff>
      <xdr:row>14</xdr:row>
      <xdr:rowOff>165100</xdr:rowOff>
    </xdr:to>
    <xdr:grpSp>
      <xdr:nvGrpSpPr>
        <xdr:cNvPr id="47" name="Gruppo 46">
          <a:extLst>
            <a:ext uri="{FF2B5EF4-FFF2-40B4-BE49-F238E27FC236}">
              <a16:creationId xmlns:a16="http://schemas.microsoft.com/office/drawing/2014/main" id="{5FA48288-E473-4646-A925-246C045C1D7B}"/>
            </a:ext>
          </a:extLst>
        </xdr:cNvPr>
        <xdr:cNvGrpSpPr/>
      </xdr:nvGrpSpPr>
      <xdr:grpSpPr>
        <a:xfrm>
          <a:off x="6581378" y="0"/>
          <a:ext cx="2992002" cy="2638425"/>
          <a:chOff x="6532077" y="0"/>
          <a:chExt cx="2970527" cy="2716143"/>
        </a:xfrm>
      </xdr:grpSpPr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07FD70A1-D7D4-407F-9480-E312934BE73A}"/>
              </a:ext>
            </a:extLst>
          </xdr:cNvPr>
          <xdr:cNvGraphicFramePr>
            <a:graphicFrameLocks/>
          </xdr:cNvGraphicFramePr>
        </xdr:nvGraphicFramePr>
        <xdr:xfrm>
          <a:off x="6532077" y="0"/>
          <a:ext cx="2970527" cy="27161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46" name="Gruppo 45">
            <a:extLst>
              <a:ext uri="{FF2B5EF4-FFF2-40B4-BE49-F238E27FC236}">
                <a16:creationId xmlns:a16="http://schemas.microsoft.com/office/drawing/2014/main" id="{464EE093-D523-4B00-8F13-1D0DFBC84085}"/>
              </a:ext>
            </a:extLst>
          </xdr:cNvPr>
          <xdr:cNvGrpSpPr/>
        </xdr:nvGrpSpPr>
        <xdr:grpSpPr>
          <a:xfrm>
            <a:off x="7147988" y="472030"/>
            <a:ext cx="1950535" cy="1404743"/>
            <a:chOff x="7147988" y="472030"/>
            <a:chExt cx="1950535" cy="1404743"/>
          </a:xfrm>
        </xdr:grpSpPr>
        <xdr:cxnSp macro="">
          <xdr:nvCxnSpPr>
            <xdr:cNvPr id="17" name="Connettore diritto 16">
              <a:extLst>
                <a:ext uri="{FF2B5EF4-FFF2-40B4-BE49-F238E27FC236}">
                  <a16:creationId xmlns:a16="http://schemas.microsoft.com/office/drawing/2014/main" id="{EB0404D8-2CFC-4651-BEF3-30EF25EA09E1}"/>
                </a:ext>
              </a:extLst>
            </xdr:cNvPr>
            <xdr:cNvCxnSpPr/>
          </xdr:nvCxnSpPr>
          <xdr:spPr>
            <a:xfrm flipV="1">
              <a:off x="7837778" y="472030"/>
              <a:ext cx="0" cy="1401239"/>
            </a:xfrm>
            <a:prstGeom prst="line">
              <a:avLst/>
            </a:prstGeom>
            <a:ln>
              <a:solidFill>
                <a:schemeClr val="tx1"/>
              </a:solidFill>
              <a:prstDash val="lg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Connettore diritto 17">
              <a:extLst>
                <a:ext uri="{FF2B5EF4-FFF2-40B4-BE49-F238E27FC236}">
                  <a16:creationId xmlns:a16="http://schemas.microsoft.com/office/drawing/2014/main" id="{76552B69-032A-49B6-BE06-FD29A32059F1}"/>
                </a:ext>
              </a:extLst>
            </xdr:cNvPr>
            <xdr:cNvCxnSpPr/>
          </xdr:nvCxnSpPr>
          <xdr:spPr>
            <a:xfrm flipV="1">
              <a:off x="8678300" y="475534"/>
              <a:ext cx="0" cy="1401239"/>
            </a:xfrm>
            <a:prstGeom prst="line">
              <a:avLst/>
            </a:prstGeom>
            <a:ln>
              <a:solidFill>
                <a:schemeClr val="tx1"/>
              </a:solidFill>
              <a:prstDash val="lg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0" name="CasellaDiTesto 9">
                  <a:extLst>
                    <a:ext uri="{FF2B5EF4-FFF2-40B4-BE49-F238E27FC236}">
                      <a16:creationId xmlns:a16="http://schemas.microsoft.com/office/drawing/2014/main" id="{B222B22A-7DE2-47D9-BEEE-F8C90C131EF6}"/>
                    </a:ext>
                  </a:extLst>
                </xdr:cNvPr>
                <xdr:cNvSpPr txBox="1"/>
              </xdr:nvSpPr>
              <xdr:spPr>
                <a:xfrm>
                  <a:off x="7147988" y="1526005"/>
                  <a:ext cx="980555" cy="253339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it-IT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2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it-IT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=0.092</m:t>
                        </m:r>
                      </m:oMath>
                    </m:oMathPara>
                  </a14:m>
                  <a:endParaRPr lang="it-IT" sz="1200"/>
                </a:p>
              </xdr:txBody>
            </xdr:sp>
          </mc:Choice>
          <mc:Fallback xmlns="">
            <xdr:sp macro="" textlink="">
              <xdr:nvSpPr>
                <xdr:cNvPr id="10" name="CasellaDiTesto 9">
                  <a:extLst>
                    <a:ext uri="{FF2B5EF4-FFF2-40B4-BE49-F238E27FC236}">
                      <a16:creationId xmlns:a16="http://schemas.microsoft.com/office/drawing/2014/main" id="{B222B22A-7DE2-47D9-BEEE-F8C90C131EF6}"/>
                    </a:ext>
                  </a:extLst>
                </xdr:cNvPr>
                <xdr:cNvSpPr txBox="1"/>
              </xdr:nvSpPr>
              <xdr:spPr>
                <a:xfrm>
                  <a:off x="7147988" y="1526005"/>
                  <a:ext cx="980555" cy="253339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it-IT" sz="1200" i="0">
                      <a:latin typeface="Cambria Math" panose="02040503050406030204" pitchFamily="18" charset="0"/>
                    </a:rPr>
                    <a:t>𝑒_(𝑝</a:t>
                  </a:r>
                  <a:r>
                    <a:rPr lang="it-IT" sz="1200" b="0" i="0">
                      <a:latin typeface="Cambria Math" panose="02040503050406030204" pitchFamily="18" charset="0"/>
                    </a:rPr>
                    <a:t>,𝑡)=0.092</a:t>
                  </a:r>
                  <a:endParaRPr lang="it-IT" sz="12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1" name="CasellaDiTesto 10">
                  <a:extLst>
                    <a:ext uri="{FF2B5EF4-FFF2-40B4-BE49-F238E27FC236}">
                      <a16:creationId xmlns:a16="http://schemas.microsoft.com/office/drawing/2014/main" id="{C69259C2-3418-4CF5-A67C-C1896C745325}"/>
                    </a:ext>
                  </a:extLst>
                </xdr:cNvPr>
                <xdr:cNvSpPr txBox="1"/>
              </xdr:nvSpPr>
              <xdr:spPr>
                <a:xfrm>
                  <a:off x="8117097" y="1213872"/>
                  <a:ext cx="981426" cy="251539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it-IT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2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it-IT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=0.287</m:t>
                        </m:r>
                      </m:oMath>
                    </m:oMathPara>
                  </a14:m>
                  <a:endParaRPr lang="it-IT" sz="1200"/>
                </a:p>
              </xdr:txBody>
            </xdr:sp>
          </mc:Choice>
          <mc:Fallback xmlns="">
            <xdr:sp macro="" textlink="">
              <xdr:nvSpPr>
                <xdr:cNvPr id="11" name="CasellaDiTesto 10">
                  <a:extLst>
                    <a:ext uri="{FF2B5EF4-FFF2-40B4-BE49-F238E27FC236}">
                      <a16:creationId xmlns:a16="http://schemas.microsoft.com/office/drawing/2014/main" id="{C69259C2-3418-4CF5-A67C-C1896C745325}"/>
                    </a:ext>
                  </a:extLst>
                </xdr:cNvPr>
                <xdr:cNvSpPr txBox="1"/>
              </xdr:nvSpPr>
              <xdr:spPr>
                <a:xfrm>
                  <a:off x="8117097" y="1213872"/>
                  <a:ext cx="981426" cy="251539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it-IT" sz="1200" i="0">
                      <a:latin typeface="Cambria Math" panose="02040503050406030204" pitchFamily="18" charset="0"/>
                    </a:rPr>
                    <a:t>𝑒_(𝑝</a:t>
                  </a:r>
                  <a:r>
                    <a:rPr lang="it-IT" sz="1200" b="0" i="0">
                      <a:latin typeface="Cambria Math" panose="02040503050406030204" pitchFamily="18" charset="0"/>
                    </a:rPr>
                    <a:t>,𝑡)=0.287</a:t>
                  </a:r>
                  <a:endParaRPr lang="it-IT" sz="1200"/>
                </a:p>
              </xdr:txBody>
            </xdr:sp>
          </mc:Fallback>
        </mc:AlternateContent>
        <xdr:cxnSp macro="">
          <xdr:nvCxnSpPr>
            <xdr:cNvPr id="36" name="Connettore 2 35">
              <a:extLst>
                <a:ext uri="{FF2B5EF4-FFF2-40B4-BE49-F238E27FC236}">
                  <a16:creationId xmlns:a16="http://schemas.microsoft.com/office/drawing/2014/main" id="{8A08A205-CFCD-400A-B6C2-7323D4C065EA}"/>
                </a:ext>
              </a:extLst>
            </xdr:cNvPr>
            <xdr:cNvCxnSpPr>
              <a:stCxn id="10" idx="0"/>
            </xdr:cNvCxnSpPr>
          </xdr:nvCxnSpPr>
          <xdr:spPr>
            <a:xfrm flipV="1">
              <a:off x="7638266" y="1132927"/>
              <a:ext cx="332930" cy="393079"/>
            </a:xfrm>
            <a:prstGeom prst="straightConnector1">
              <a:avLst/>
            </a:prstGeom>
            <a:ln>
              <a:solidFill>
                <a:schemeClr val="tx1"/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Connettore 2 40">
              <a:extLst>
                <a:ext uri="{FF2B5EF4-FFF2-40B4-BE49-F238E27FC236}">
                  <a16:creationId xmlns:a16="http://schemas.microsoft.com/office/drawing/2014/main" id="{43A8C17C-10DE-4C16-AE10-8CCB142BEEC4}"/>
                </a:ext>
              </a:extLst>
            </xdr:cNvPr>
            <xdr:cNvCxnSpPr>
              <a:stCxn id="11" idx="0"/>
            </xdr:cNvCxnSpPr>
          </xdr:nvCxnSpPr>
          <xdr:spPr>
            <a:xfrm flipV="1">
              <a:off x="8607810" y="700879"/>
              <a:ext cx="252503" cy="512993"/>
            </a:xfrm>
            <a:prstGeom prst="straightConnector1">
              <a:avLst/>
            </a:prstGeom>
            <a:ln>
              <a:solidFill>
                <a:schemeClr val="tx1"/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21FE-ACF9-495C-B830-1D7A4EA0C94C}">
  <dimension ref="A1:M83"/>
  <sheetViews>
    <sheetView topLeftCell="D1" zoomScale="70" zoomScaleNormal="70" workbookViewId="0">
      <selection activeCell="J18" sqref="J18:J26"/>
    </sheetView>
  </sheetViews>
  <sheetFormatPr defaultRowHeight="14.5" x14ac:dyDescent="0.35"/>
  <cols>
    <col min="1" max="1" width="25.26953125" style="1" bestFit="1" customWidth="1"/>
    <col min="2" max="5" width="10.6328125" style="7" customWidth="1"/>
    <col min="6" max="6" width="22.1796875" style="7" customWidth="1"/>
    <col min="7" max="7" width="20.26953125" style="1" bestFit="1" customWidth="1"/>
    <col min="8" max="9" width="17.6328125" style="1" bestFit="1" customWidth="1"/>
    <col min="10" max="10" width="11.36328125" style="1" bestFit="1" customWidth="1"/>
    <col min="11" max="11" width="16.453125" style="1" bestFit="1" customWidth="1"/>
    <col min="12" max="12" width="14.08984375" style="1" customWidth="1"/>
    <col min="13" max="13" width="13.1796875" style="1" customWidth="1"/>
    <col min="14" max="16384" width="8.7265625" style="1"/>
  </cols>
  <sheetData>
    <row r="1" spans="1:12" ht="29" x14ac:dyDescent="0.35">
      <c r="E1" s="9" t="s">
        <v>0</v>
      </c>
      <c r="F1" s="9"/>
      <c r="H1" s="9" t="s">
        <v>0</v>
      </c>
    </row>
    <row r="2" spans="1:12" x14ac:dyDescent="0.35">
      <c r="A2" s="1" t="s">
        <v>7</v>
      </c>
      <c r="B2" s="7">
        <v>2010</v>
      </c>
      <c r="C2" s="7" t="s">
        <v>1</v>
      </c>
      <c r="D2" s="7" t="s">
        <v>2</v>
      </c>
      <c r="E2" s="15">
        <v>74.928929032718301</v>
      </c>
      <c r="F2" s="10"/>
      <c r="G2" s="1">
        <v>2010</v>
      </c>
      <c r="H2" s="12">
        <f>E2</f>
        <v>74.928929032718301</v>
      </c>
      <c r="I2" s="12"/>
      <c r="J2" s="12"/>
      <c r="K2" s="12"/>
      <c r="L2" s="7"/>
    </row>
    <row r="3" spans="1:12" x14ac:dyDescent="0.35">
      <c r="B3" s="10">
        <v>2010</v>
      </c>
      <c r="C3" s="10" t="s">
        <v>1</v>
      </c>
      <c r="D3" s="10" t="s">
        <v>3</v>
      </c>
      <c r="E3" s="15">
        <v>74.928929032718301</v>
      </c>
      <c r="F3" s="10"/>
      <c r="G3" s="1">
        <v>2015</v>
      </c>
      <c r="H3" s="12">
        <f>E11</f>
        <v>201.573097781352</v>
      </c>
      <c r="I3" s="12"/>
      <c r="J3" s="12"/>
      <c r="K3" s="12"/>
      <c r="L3" s="7"/>
    </row>
    <row r="4" spans="1:12" x14ac:dyDescent="0.35">
      <c r="A4" s="5"/>
      <c r="B4" s="10">
        <v>2010</v>
      </c>
      <c r="C4" s="10" t="s">
        <v>1</v>
      </c>
      <c r="D4" s="10" t="s">
        <v>4</v>
      </c>
      <c r="E4" s="15">
        <v>74.928929032718301</v>
      </c>
      <c r="F4" s="10"/>
      <c r="G4" s="1">
        <v>2020</v>
      </c>
      <c r="H4" s="12">
        <f>E20</f>
        <v>29.176789081745</v>
      </c>
      <c r="I4" s="12"/>
      <c r="J4" s="12"/>
      <c r="K4" s="12"/>
      <c r="L4" s="7"/>
    </row>
    <row r="5" spans="1:12" x14ac:dyDescent="0.35">
      <c r="B5" s="10">
        <v>2010</v>
      </c>
      <c r="C5" s="10" t="s">
        <v>5</v>
      </c>
      <c r="D5" s="10" t="s">
        <v>2</v>
      </c>
      <c r="E5" s="15">
        <v>74.928929032718301</v>
      </c>
      <c r="F5" s="10"/>
      <c r="G5" s="1">
        <v>2025</v>
      </c>
      <c r="H5" s="12">
        <f>E29</f>
        <v>29.787319424006601</v>
      </c>
      <c r="I5" s="12"/>
      <c r="J5" s="12"/>
      <c r="K5" s="12"/>
      <c r="L5" s="8"/>
    </row>
    <row r="6" spans="1:12" x14ac:dyDescent="0.35">
      <c r="B6" s="10">
        <v>2010</v>
      </c>
      <c r="C6" s="10" t="s">
        <v>5</v>
      </c>
      <c r="D6" s="10" t="s">
        <v>3</v>
      </c>
      <c r="E6" s="15">
        <v>74.928929032718301</v>
      </c>
      <c r="F6" s="10"/>
      <c r="G6" s="1">
        <v>2030</v>
      </c>
      <c r="H6" s="12">
        <f>E38</f>
        <v>19.366442955740101</v>
      </c>
      <c r="I6" s="12"/>
      <c r="J6" s="12"/>
      <c r="K6" s="12"/>
      <c r="L6" s="8"/>
    </row>
    <row r="7" spans="1:12" x14ac:dyDescent="0.35">
      <c r="B7" s="10">
        <v>2010</v>
      </c>
      <c r="C7" s="10" t="s">
        <v>5</v>
      </c>
      <c r="D7" s="10" t="s">
        <v>4</v>
      </c>
      <c r="E7" s="15">
        <v>74.928929032718301</v>
      </c>
      <c r="F7" s="10"/>
      <c r="G7" s="1">
        <v>2035</v>
      </c>
      <c r="H7" s="12">
        <f>E47</f>
        <v>3.8457776694748098</v>
      </c>
      <c r="I7" s="12"/>
      <c r="J7" s="12"/>
      <c r="K7" s="12"/>
      <c r="L7" s="8"/>
    </row>
    <row r="8" spans="1:12" x14ac:dyDescent="0.35">
      <c r="B8" s="10">
        <v>2010</v>
      </c>
      <c r="C8" s="10" t="s">
        <v>6</v>
      </c>
      <c r="D8" s="10" t="s">
        <v>2</v>
      </c>
      <c r="E8" s="15">
        <v>74.928929032718301</v>
      </c>
      <c r="F8" s="10"/>
      <c r="G8" s="1">
        <v>2040</v>
      </c>
      <c r="H8" s="12">
        <f>E56</f>
        <v>0.69788447993702496</v>
      </c>
      <c r="I8" s="12"/>
      <c r="J8" s="12"/>
      <c r="K8" s="12"/>
      <c r="L8" s="8"/>
    </row>
    <row r="9" spans="1:12" x14ac:dyDescent="0.35">
      <c r="B9" s="10">
        <v>2010</v>
      </c>
      <c r="C9" s="10" t="s">
        <v>6</v>
      </c>
      <c r="D9" s="10" t="s">
        <v>3</v>
      </c>
      <c r="E9" s="15">
        <v>74.928929032718301</v>
      </c>
      <c r="F9" s="10"/>
      <c r="G9" s="1">
        <v>2045</v>
      </c>
      <c r="H9" s="12">
        <f>E66</f>
        <v>-2.1517168044133799</v>
      </c>
      <c r="I9" s="12"/>
      <c r="J9" s="12"/>
      <c r="K9" s="12"/>
      <c r="L9" s="8"/>
    </row>
    <row r="10" spans="1:12" x14ac:dyDescent="0.35">
      <c r="B10" s="10">
        <v>2010</v>
      </c>
      <c r="C10" s="10" t="s">
        <v>6</v>
      </c>
      <c r="D10" s="10" t="s">
        <v>4</v>
      </c>
      <c r="E10" s="15">
        <v>74.928929032718301</v>
      </c>
      <c r="F10" s="10"/>
      <c r="G10" s="1">
        <v>2050</v>
      </c>
      <c r="H10" s="12">
        <f>E74</f>
        <v>-63.1631941889123</v>
      </c>
      <c r="I10" s="12"/>
      <c r="J10" s="12"/>
      <c r="K10" s="12"/>
      <c r="L10" s="8"/>
    </row>
    <row r="11" spans="1:12" x14ac:dyDescent="0.35">
      <c r="B11" s="10">
        <v>2015</v>
      </c>
      <c r="C11" s="10" t="s">
        <v>1</v>
      </c>
      <c r="D11" s="10" t="s">
        <v>2</v>
      </c>
      <c r="E11" s="15">
        <v>201.573097781352</v>
      </c>
      <c r="F11" s="10"/>
      <c r="H11" s="12"/>
    </row>
    <row r="12" spans="1:12" x14ac:dyDescent="0.35">
      <c r="B12" s="10">
        <v>2015</v>
      </c>
      <c r="C12" s="10" t="s">
        <v>1</v>
      </c>
      <c r="D12" s="10" t="s">
        <v>3</v>
      </c>
      <c r="E12" s="15">
        <v>201.573097781352</v>
      </c>
      <c r="F12" s="10"/>
      <c r="G12" s="1" t="s">
        <v>8</v>
      </c>
      <c r="H12" s="1">
        <v>-9.1999999999999998E-2</v>
      </c>
    </row>
    <row r="13" spans="1:12" x14ac:dyDescent="0.35">
      <c r="B13" s="10">
        <v>2015</v>
      </c>
      <c r="C13" s="10" t="s">
        <v>1</v>
      </c>
      <c r="D13" s="10" t="s">
        <v>4</v>
      </c>
      <c r="E13" s="15">
        <v>201.573097781352</v>
      </c>
      <c r="F13" s="10"/>
      <c r="G13" s="1" t="s">
        <v>9</v>
      </c>
      <c r="H13" s="6">
        <v>-0.28699999999999998</v>
      </c>
    </row>
    <row r="14" spans="1:12" x14ac:dyDescent="0.35">
      <c r="B14" s="10">
        <v>2015</v>
      </c>
      <c r="C14" s="10" t="s">
        <v>5</v>
      </c>
      <c r="D14" s="10" t="s">
        <v>2</v>
      </c>
      <c r="E14" s="15">
        <v>201.573097781352</v>
      </c>
      <c r="F14" s="10"/>
    </row>
    <row r="15" spans="1:12" x14ac:dyDescent="0.35">
      <c r="B15" s="10">
        <v>2015</v>
      </c>
      <c r="C15" s="10" t="s">
        <v>5</v>
      </c>
      <c r="D15" s="10" t="s">
        <v>3</v>
      </c>
      <c r="E15" s="15">
        <v>201.573097781352</v>
      </c>
      <c r="G15" s="10"/>
      <c r="I15" s="1" t="s">
        <v>13</v>
      </c>
      <c r="J15" s="1" t="s">
        <v>14</v>
      </c>
    </row>
    <row r="16" spans="1:12" x14ac:dyDescent="0.35">
      <c r="B16" s="10">
        <v>2015</v>
      </c>
      <c r="C16" s="10" t="s">
        <v>5</v>
      </c>
      <c r="D16" s="10" t="s">
        <v>4</v>
      </c>
      <c r="E16" s="15">
        <v>201.573097781352</v>
      </c>
      <c r="G16" s="10" t="s">
        <v>12</v>
      </c>
      <c r="H16" s="1" t="s">
        <v>11</v>
      </c>
      <c r="I16" s="1" t="s">
        <v>10</v>
      </c>
      <c r="J16" s="1" t="s">
        <v>10</v>
      </c>
    </row>
    <row r="17" spans="2:13" x14ac:dyDescent="0.35">
      <c r="B17" s="10">
        <v>2015</v>
      </c>
      <c r="C17" s="10" t="s">
        <v>6</v>
      </c>
      <c r="D17" s="10" t="s">
        <v>2</v>
      </c>
      <c r="E17" s="15">
        <v>201.573097781352</v>
      </c>
      <c r="F17" s="7">
        <v>2005</v>
      </c>
      <c r="G17" s="7">
        <v>1</v>
      </c>
      <c r="H17" s="7">
        <v>1</v>
      </c>
      <c r="I17" s="1">
        <v>101.7</v>
      </c>
      <c r="J17" s="12">
        <f>I17</f>
        <v>101.7</v>
      </c>
    </row>
    <row r="18" spans="2:13" x14ac:dyDescent="0.35">
      <c r="B18" s="10">
        <v>2015</v>
      </c>
      <c r="C18" s="10" t="s">
        <v>6</v>
      </c>
      <c r="D18" s="10" t="s">
        <v>3</v>
      </c>
      <c r="E18" s="15">
        <v>201.573097781352</v>
      </c>
      <c r="F18" s="1">
        <v>2010</v>
      </c>
      <c r="G18" s="7">
        <v>1.014</v>
      </c>
      <c r="H18" s="7">
        <f>1.3*0.8</f>
        <v>1.04</v>
      </c>
      <c r="I18" s="16">
        <v>167.8488064</v>
      </c>
      <c r="J18" s="12">
        <f>I18</f>
        <v>167.8488064</v>
      </c>
      <c r="K18" s="11"/>
      <c r="L18" s="11"/>
      <c r="M18" s="12"/>
    </row>
    <row r="19" spans="2:13" x14ac:dyDescent="0.35">
      <c r="B19" s="10">
        <v>2015</v>
      </c>
      <c r="C19" s="10" t="s">
        <v>6</v>
      </c>
      <c r="D19" s="10" t="s">
        <v>4</v>
      </c>
      <c r="E19" s="15">
        <v>201.573097781352</v>
      </c>
      <c r="F19" s="1">
        <v>2015</v>
      </c>
      <c r="G19" s="7">
        <v>1.0489999999999999</v>
      </c>
      <c r="H19" s="7">
        <v>0.8</v>
      </c>
      <c r="I19" s="16">
        <v>172.483684683235</v>
      </c>
      <c r="J19" s="12">
        <f>I19</f>
        <v>172.483684683235</v>
      </c>
      <c r="K19" s="11"/>
      <c r="L19" s="11"/>
      <c r="M19" s="12"/>
    </row>
    <row r="20" spans="2:13" x14ac:dyDescent="0.35">
      <c r="B20" s="10">
        <v>2020</v>
      </c>
      <c r="C20" s="10" t="s">
        <v>1</v>
      </c>
      <c r="D20" s="10" t="s">
        <v>2</v>
      </c>
      <c r="E20" s="15">
        <v>29.176789081745</v>
      </c>
      <c r="F20" s="1">
        <v>2020</v>
      </c>
      <c r="G20" s="7">
        <v>1.0249999999999999</v>
      </c>
      <c r="H20" s="7">
        <v>0.8</v>
      </c>
      <c r="I20" s="16">
        <v>169.326690645181</v>
      </c>
      <c r="J20" s="12">
        <f>I20</f>
        <v>169.326690645181</v>
      </c>
      <c r="K20" s="11"/>
      <c r="L20" s="11"/>
      <c r="M20" s="12"/>
    </row>
    <row r="21" spans="2:13" x14ac:dyDescent="0.35">
      <c r="B21" s="10">
        <v>2020</v>
      </c>
      <c r="C21" s="10" t="s">
        <v>1</v>
      </c>
      <c r="D21" s="10" t="s">
        <v>3</v>
      </c>
      <c r="E21" s="15">
        <v>29.176789081745</v>
      </c>
      <c r="F21" s="1">
        <v>2025</v>
      </c>
      <c r="G21" s="7">
        <v>1.1220000000000001</v>
      </c>
      <c r="H21" s="7">
        <v>0.72</v>
      </c>
      <c r="I21" s="16">
        <v>180.86403315704399</v>
      </c>
      <c r="J21" s="12">
        <f>IF($I$20+$H$12*$I$20/H$4*(H5-H$4)&lt;$I21,$I$20+$H$12*$I$20/H$4*(H5-H$4),$I21)</f>
        <v>169.00071661309792</v>
      </c>
      <c r="K21" s="13"/>
      <c r="L21" s="13"/>
      <c r="M21" s="11"/>
    </row>
    <row r="22" spans="2:13" x14ac:dyDescent="0.35">
      <c r="B22" s="10">
        <v>2020</v>
      </c>
      <c r="C22" s="10" t="s">
        <v>1</v>
      </c>
      <c r="D22" s="10" t="s">
        <v>4</v>
      </c>
      <c r="E22" s="15">
        <v>29.176789081745</v>
      </c>
      <c r="F22" s="1">
        <v>2030</v>
      </c>
      <c r="G22" s="7">
        <v>1.147</v>
      </c>
      <c r="H22" s="7">
        <v>0.64800000000000002</v>
      </c>
      <c r="I22" s="16">
        <v>183.47543898337599</v>
      </c>
      <c r="J22" s="12">
        <f t="shared" ref="J22:J23" si="0">IF($I$20+$H$12*$I$20/H$4*(H6-H$4)&lt;$I22,$I$20+$H$12*$I$20/H$4*(H6-H$4),$I22)</f>
        <v>174.56462537415484</v>
      </c>
      <c r="K22" s="13"/>
      <c r="L22" s="13"/>
      <c r="M22" s="11"/>
    </row>
    <row r="23" spans="2:13" x14ac:dyDescent="0.35">
      <c r="B23" s="10">
        <v>2020</v>
      </c>
      <c r="C23" s="10" t="s">
        <v>5</v>
      </c>
      <c r="D23" s="10" t="s">
        <v>2</v>
      </c>
      <c r="E23" s="15">
        <v>29.176789081745</v>
      </c>
      <c r="F23" s="1">
        <v>2035</v>
      </c>
      <c r="G23" s="7">
        <v>1.18</v>
      </c>
      <c r="H23" s="7">
        <v>0.55100000000000005</v>
      </c>
      <c r="I23" s="16">
        <v>186.38401257276999</v>
      </c>
      <c r="J23" s="12">
        <f t="shared" si="0"/>
        <v>182.85141063896936</v>
      </c>
      <c r="K23" s="13"/>
      <c r="L23" s="13"/>
      <c r="M23" s="11"/>
    </row>
    <row r="24" spans="2:13" x14ac:dyDescent="0.35">
      <c r="B24" s="10">
        <v>2020</v>
      </c>
      <c r="C24" s="10" t="s">
        <v>5</v>
      </c>
      <c r="D24" s="10" t="s">
        <v>3</v>
      </c>
      <c r="E24" s="15">
        <v>29.176789081745</v>
      </c>
      <c r="F24" s="1">
        <v>2040</v>
      </c>
      <c r="G24" s="7">
        <v>1.2090000000000001</v>
      </c>
      <c r="H24" s="7">
        <v>0.46800000000000003</v>
      </c>
      <c r="I24" s="16">
        <v>188.527744622462</v>
      </c>
      <c r="J24" s="12">
        <f t="shared" ref="J24:J26" si="1">IF($I$20+$H$13*$I$20/H$4*(H8-H$4)&lt;$I24,$I$20+$H$13*$I$20/H$4*(H8-H$4),$I24)</f>
        <v>188.527744622462</v>
      </c>
      <c r="K24" s="13"/>
      <c r="L24" s="13"/>
      <c r="M24" s="11"/>
    </row>
    <row r="25" spans="2:13" x14ac:dyDescent="0.35">
      <c r="B25" s="10">
        <v>2020</v>
      </c>
      <c r="C25" s="10" t="s">
        <v>5</v>
      </c>
      <c r="D25" s="10" t="s">
        <v>4</v>
      </c>
      <c r="E25" s="15">
        <v>29.176789081745</v>
      </c>
      <c r="F25" s="1">
        <v>2045</v>
      </c>
      <c r="G25" s="7">
        <v>1.248</v>
      </c>
      <c r="H25" s="7">
        <v>0.46800000000000003</v>
      </c>
      <c r="I25" s="16">
        <v>191.37390541224701</v>
      </c>
      <c r="J25" s="12">
        <f t="shared" si="1"/>
        <v>191.37390541224701</v>
      </c>
      <c r="K25" s="13"/>
      <c r="L25" s="13"/>
      <c r="M25" s="11"/>
    </row>
    <row r="26" spans="2:13" x14ac:dyDescent="0.35">
      <c r="B26" s="10">
        <v>2020</v>
      </c>
      <c r="C26" s="10" t="s">
        <v>6</v>
      </c>
      <c r="D26" s="10" t="s">
        <v>2</v>
      </c>
      <c r="E26" s="15">
        <v>29.176789081745</v>
      </c>
      <c r="F26" s="1">
        <v>2050</v>
      </c>
      <c r="G26" s="7">
        <v>1.2869999999999999</v>
      </c>
      <c r="H26" s="7">
        <v>0.33800000000000002</v>
      </c>
      <c r="I26" s="16">
        <v>193.395292288164</v>
      </c>
      <c r="J26" s="12">
        <f t="shared" si="1"/>
        <v>193.395292288164</v>
      </c>
      <c r="K26" s="13"/>
      <c r="L26" s="13"/>
      <c r="M26" s="11"/>
    </row>
    <row r="27" spans="2:13" x14ac:dyDescent="0.35">
      <c r="B27" s="10">
        <v>2020</v>
      </c>
      <c r="C27" s="10" t="s">
        <v>6</v>
      </c>
      <c r="D27" s="10" t="s">
        <v>3</v>
      </c>
      <c r="E27" s="15">
        <v>29.176789081745</v>
      </c>
    </row>
    <row r="28" spans="2:13" x14ac:dyDescent="0.35">
      <c r="B28" s="10">
        <v>2020</v>
      </c>
      <c r="C28" s="10" t="s">
        <v>6</v>
      </c>
      <c r="D28" s="10" t="s">
        <v>4</v>
      </c>
      <c r="E28" s="15">
        <v>29.176789081745</v>
      </c>
      <c r="F28" s="1">
        <v>2025</v>
      </c>
      <c r="J28" s="14">
        <f t="shared" ref="J28:J33" si="2">J21/I21-1</f>
        <v>-6.5592458250918084E-2</v>
      </c>
    </row>
    <row r="29" spans="2:13" x14ac:dyDescent="0.35">
      <c r="B29" s="10">
        <v>2025</v>
      </c>
      <c r="C29" s="10" t="s">
        <v>1</v>
      </c>
      <c r="D29" s="10" t="s">
        <v>2</v>
      </c>
      <c r="E29" s="15">
        <v>29.787319424006601</v>
      </c>
      <c r="F29" s="1">
        <v>2030</v>
      </c>
      <c r="J29" s="14">
        <f t="shared" si="2"/>
        <v>-4.8566792692227967E-2</v>
      </c>
    </row>
    <row r="30" spans="2:13" x14ac:dyDescent="0.35">
      <c r="B30" s="10">
        <v>2025</v>
      </c>
      <c r="C30" s="10" t="s">
        <v>1</v>
      </c>
      <c r="D30" s="10" t="s">
        <v>3</v>
      </c>
      <c r="E30" s="15">
        <v>29.787319424006601</v>
      </c>
      <c r="F30" s="1">
        <v>2035</v>
      </c>
      <c r="J30" s="14">
        <f t="shared" si="2"/>
        <v>-1.8953352731481687E-2</v>
      </c>
    </row>
    <row r="31" spans="2:13" x14ac:dyDescent="0.35">
      <c r="B31" s="10">
        <v>2025</v>
      </c>
      <c r="C31" s="10" t="s">
        <v>1</v>
      </c>
      <c r="D31" s="10" t="s">
        <v>4</v>
      </c>
      <c r="E31" s="15">
        <v>11.037549205989899</v>
      </c>
      <c r="F31" s="1">
        <v>2040</v>
      </c>
      <c r="G31" s="7"/>
      <c r="H31" s="7"/>
      <c r="J31" s="14">
        <f t="shared" si="2"/>
        <v>0</v>
      </c>
    </row>
    <row r="32" spans="2:13" x14ac:dyDescent="0.35">
      <c r="B32" s="10">
        <v>2025</v>
      </c>
      <c r="C32" s="10" t="s">
        <v>5</v>
      </c>
      <c r="D32" s="10" t="s">
        <v>2</v>
      </c>
      <c r="E32" s="15">
        <v>29.787319424006601</v>
      </c>
      <c r="F32" s="1">
        <v>2045</v>
      </c>
      <c r="J32" s="14">
        <f t="shared" si="2"/>
        <v>0</v>
      </c>
    </row>
    <row r="33" spans="1:10" x14ac:dyDescent="0.35">
      <c r="B33" s="10">
        <v>2025</v>
      </c>
      <c r="C33" s="10" t="s">
        <v>5</v>
      </c>
      <c r="D33" s="10" t="s">
        <v>3</v>
      </c>
      <c r="E33" s="15">
        <v>29.787319424006601</v>
      </c>
      <c r="F33" s="1">
        <v>2050</v>
      </c>
      <c r="J33" s="14">
        <f t="shared" si="2"/>
        <v>0</v>
      </c>
    </row>
    <row r="34" spans="1:10" x14ac:dyDescent="0.35">
      <c r="B34" s="10">
        <v>2025</v>
      </c>
      <c r="C34" s="10" t="s">
        <v>5</v>
      </c>
      <c r="D34" s="10" t="s">
        <v>4</v>
      </c>
      <c r="E34" s="15">
        <v>29.787319424006601</v>
      </c>
      <c r="F34" s="10"/>
    </row>
    <row r="35" spans="1:10" x14ac:dyDescent="0.35">
      <c r="B35" s="10">
        <v>2025</v>
      </c>
      <c r="C35" s="10" t="s">
        <v>6</v>
      </c>
      <c r="D35" s="10" t="s">
        <v>2</v>
      </c>
      <c r="E35" s="15">
        <v>29.787319424006601</v>
      </c>
      <c r="F35" s="10"/>
    </row>
    <row r="36" spans="1:10" x14ac:dyDescent="0.35">
      <c r="B36" s="10">
        <v>2025</v>
      </c>
      <c r="C36" s="10" t="s">
        <v>6</v>
      </c>
      <c r="D36" s="10" t="s">
        <v>3</v>
      </c>
      <c r="E36" s="15">
        <v>29.787319424006601</v>
      </c>
      <c r="F36" s="10"/>
    </row>
    <row r="37" spans="1:10" x14ac:dyDescent="0.35">
      <c r="B37" s="10">
        <v>2025</v>
      </c>
      <c r="C37" s="10" t="s">
        <v>6</v>
      </c>
      <c r="D37" s="10" t="s">
        <v>4</v>
      </c>
      <c r="E37" s="15">
        <v>29.787319424006601</v>
      </c>
      <c r="F37" s="10"/>
    </row>
    <row r="38" spans="1:10" x14ac:dyDescent="0.35">
      <c r="B38" s="10">
        <v>2030</v>
      </c>
      <c r="C38" s="10" t="s">
        <v>1</v>
      </c>
      <c r="D38" s="10" t="s">
        <v>2</v>
      </c>
      <c r="E38" s="15">
        <v>19.366442955740101</v>
      </c>
      <c r="F38" s="10"/>
    </row>
    <row r="39" spans="1:10" x14ac:dyDescent="0.35">
      <c r="B39" s="10">
        <v>2030</v>
      </c>
      <c r="C39" s="10" t="s">
        <v>1</v>
      </c>
      <c r="D39" s="10" t="s">
        <v>3</v>
      </c>
      <c r="E39" s="15">
        <v>17.107255730915799</v>
      </c>
      <c r="F39" s="10"/>
    </row>
    <row r="40" spans="1:10" x14ac:dyDescent="0.35">
      <c r="B40" s="10">
        <v>2030</v>
      </c>
      <c r="C40" s="10" t="s">
        <v>1</v>
      </c>
      <c r="D40" s="10" t="s">
        <v>4</v>
      </c>
      <c r="E40" s="15">
        <v>14.4206218045607</v>
      </c>
      <c r="F40" s="10"/>
    </row>
    <row r="41" spans="1:10" x14ac:dyDescent="0.35">
      <c r="B41" s="10">
        <v>2030</v>
      </c>
      <c r="C41" s="10" t="s">
        <v>5</v>
      </c>
      <c r="D41" s="10" t="s">
        <v>2</v>
      </c>
      <c r="E41" s="15">
        <v>19.366442955740101</v>
      </c>
      <c r="F41" s="10"/>
    </row>
    <row r="42" spans="1:10" x14ac:dyDescent="0.35">
      <c r="B42" s="10">
        <v>2030</v>
      </c>
      <c r="C42" s="10" t="s">
        <v>5</v>
      </c>
      <c r="D42" s="10" t="s">
        <v>3</v>
      </c>
      <c r="E42" s="15">
        <v>17.107255730915799</v>
      </c>
      <c r="F42" s="10"/>
    </row>
    <row r="43" spans="1:10" x14ac:dyDescent="0.35">
      <c r="B43" s="10">
        <v>2030</v>
      </c>
      <c r="C43" s="10" t="s">
        <v>5</v>
      </c>
      <c r="D43" s="10" t="s">
        <v>4</v>
      </c>
      <c r="E43" s="15">
        <v>17.107255730915799</v>
      </c>
      <c r="F43" s="10"/>
    </row>
    <row r="44" spans="1:10" x14ac:dyDescent="0.35">
      <c r="B44" s="10">
        <v>2030</v>
      </c>
      <c r="C44" s="10" t="s">
        <v>6</v>
      </c>
      <c r="D44" s="10" t="s">
        <v>2</v>
      </c>
      <c r="E44" s="15">
        <v>19.366442955739998</v>
      </c>
      <c r="F44" s="10"/>
    </row>
    <row r="45" spans="1:10" x14ac:dyDescent="0.35">
      <c r="B45" s="10">
        <v>2030</v>
      </c>
      <c r="C45" s="10" t="s">
        <v>6</v>
      </c>
      <c r="D45" s="10" t="s">
        <v>3</v>
      </c>
      <c r="E45" s="15">
        <v>19.366442955740201</v>
      </c>
      <c r="F45" s="10"/>
    </row>
    <row r="46" spans="1:10" x14ac:dyDescent="0.35">
      <c r="B46" s="10">
        <v>2030</v>
      </c>
      <c r="C46" s="10" t="s">
        <v>6</v>
      </c>
      <c r="D46" s="10" t="s">
        <v>4</v>
      </c>
      <c r="E46" s="15">
        <v>17.107255730915799</v>
      </c>
      <c r="F46" s="10"/>
    </row>
    <row r="47" spans="1:10" x14ac:dyDescent="0.35">
      <c r="A47" s="2"/>
      <c r="B47" s="10">
        <v>2035</v>
      </c>
      <c r="C47" s="10" t="s">
        <v>1</v>
      </c>
      <c r="D47" s="10" t="s">
        <v>2</v>
      </c>
      <c r="E47" s="15">
        <v>3.8457776694748098</v>
      </c>
      <c r="F47" s="10"/>
    </row>
    <row r="48" spans="1:10" s="4" customFormat="1" x14ac:dyDescent="0.35">
      <c r="A48" s="3"/>
      <c r="B48" s="10">
        <v>2035</v>
      </c>
      <c r="C48" s="10" t="s">
        <v>1</v>
      </c>
      <c r="D48" s="10" t="s">
        <v>3</v>
      </c>
      <c r="E48" s="15">
        <v>3.84577766947482</v>
      </c>
      <c r="F48" s="10"/>
    </row>
    <row r="49" spans="1:6" x14ac:dyDescent="0.35">
      <c r="A49" s="2"/>
      <c r="B49" s="10">
        <v>2035</v>
      </c>
      <c r="C49" s="10" t="s">
        <v>1</v>
      </c>
      <c r="D49" s="10" t="s">
        <v>4</v>
      </c>
      <c r="E49" s="15">
        <v>3.8457776694748098</v>
      </c>
      <c r="F49" s="10"/>
    </row>
    <row r="50" spans="1:6" x14ac:dyDescent="0.35">
      <c r="A50" s="2"/>
      <c r="B50" s="10">
        <v>2035</v>
      </c>
      <c r="C50" s="10" t="s">
        <v>5</v>
      </c>
      <c r="D50" s="10" t="s">
        <v>2</v>
      </c>
      <c r="E50" s="15">
        <v>3.84577766947482</v>
      </c>
      <c r="F50" s="10"/>
    </row>
    <row r="51" spans="1:6" x14ac:dyDescent="0.35">
      <c r="A51" s="2"/>
      <c r="B51" s="10">
        <v>2035</v>
      </c>
      <c r="C51" s="10" t="s">
        <v>5</v>
      </c>
      <c r="D51" s="10" t="s">
        <v>3</v>
      </c>
      <c r="E51" s="15">
        <v>3.84577766947482</v>
      </c>
      <c r="F51" s="10"/>
    </row>
    <row r="52" spans="1:6" x14ac:dyDescent="0.35">
      <c r="A52" s="2"/>
      <c r="B52" s="10">
        <v>2035</v>
      </c>
      <c r="C52" s="10" t="s">
        <v>5</v>
      </c>
      <c r="D52" s="10" t="s">
        <v>4</v>
      </c>
      <c r="E52" s="15">
        <v>3.8457776694748098</v>
      </c>
      <c r="F52" s="10"/>
    </row>
    <row r="53" spans="1:6" x14ac:dyDescent="0.35">
      <c r="A53" s="2"/>
      <c r="B53" s="10">
        <v>2035</v>
      </c>
      <c r="C53" s="10" t="s">
        <v>6</v>
      </c>
      <c r="D53" s="10" t="s">
        <v>2</v>
      </c>
      <c r="E53" s="15">
        <v>6.07020788990285</v>
      </c>
      <c r="F53" s="10"/>
    </row>
    <row r="54" spans="1:6" x14ac:dyDescent="0.35">
      <c r="A54" s="2"/>
      <c r="B54" s="10">
        <v>2035</v>
      </c>
      <c r="C54" s="10" t="s">
        <v>6</v>
      </c>
      <c r="D54" s="10" t="s">
        <v>3</v>
      </c>
      <c r="E54" s="15">
        <v>6.07020788990285</v>
      </c>
      <c r="F54" s="10"/>
    </row>
    <row r="55" spans="1:6" x14ac:dyDescent="0.35">
      <c r="A55" s="2"/>
      <c r="B55" s="10">
        <v>2035</v>
      </c>
      <c r="C55" s="10" t="s">
        <v>6</v>
      </c>
      <c r="D55" s="10" t="s">
        <v>4</v>
      </c>
      <c r="E55" s="15">
        <v>3.8457776694748098</v>
      </c>
      <c r="F55" s="10"/>
    </row>
    <row r="56" spans="1:6" x14ac:dyDescent="0.35">
      <c r="A56" s="2"/>
      <c r="B56" s="10">
        <v>2040</v>
      </c>
      <c r="C56" s="10" t="s">
        <v>1</v>
      </c>
      <c r="D56" s="10" t="s">
        <v>2</v>
      </c>
      <c r="E56" s="15">
        <v>0.69788447993702496</v>
      </c>
      <c r="F56" s="10"/>
    </row>
    <row r="57" spans="1:6" x14ac:dyDescent="0.35">
      <c r="A57" s="2"/>
      <c r="B57" s="10">
        <v>2040</v>
      </c>
      <c r="C57" s="10" t="s">
        <v>1</v>
      </c>
      <c r="D57" s="10" t="s">
        <v>3</v>
      </c>
      <c r="E57" s="15">
        <v>0.69788447993702496</v>
      </c>
      <c r="F57" s="10"/>
    </row>
    <row r="58" spans="1:6" x14ac:dyDescent="0.35">
      <c r="A58" s="2"/>
      <c r="B58" s="10">
        <v>2040</v>
      </c>
      <c r="C58" s="10" t="s">
        <v>1</v>
      </c>
      <c r="D58" s="10" t="s">
        <v>4</v>
      </c>
      <c r="E58" s="15">
        <v>0.69709605187202395</v>
      </c>
      <c r="F58" s="10"/>
    </row>
    <row r="59" spans="1:6" x14ac:dyDescent="0.35">
      <c r="A59" s="2"/>
      <c r="B59" s="10">
        <v>2040</v>
      </c>
      <c r="C59" s="10" t="s">
        <v>5</v>
      </c>
      <c r="D59" s="10" t="s">
        <v>2</v>
      </c>
      <c r="E59" s="15">
        <v>0.69788447993702496</v>
      </c>
      <c r="F59" s="10"/>
    </row>
    <row r="60" spans="1:6" x14ac:dyDescent="0.35">
      <c r="A60" s="2"/>
      <c r="B60" s="10">
        <v>2040</v>
      </c>
      <c r="C60" s="10" t="s">
        <v>5</v>
      </c>
      <c r="D60" s="10" t="s">
        <v>3</v>
      </c>
      <c r="E60" s="15">
        <v>0.69788447993702496</v>
      </c>
      <c r="F60" s="10"/>
    </row>
    <row r="61" spans="1:6" x14ac:dyDescent="0.35">
      <c r="A61" s="2"/>
      <c r="B61" s="10">
        <v>2040</v>
      </c>
      <c r="C61" s="10" t="s">
        <v>5</v>
      </c>
      <c r="D61" s="10" t="s">
        <v>4</v>
      </c>
      <c r="E61" s="15">
        <v>0.69709605187202395</v>
      </c>
      <c r="F61" s="10"/>
    </row>
    <row r="62" spans="1:6" x14ac:dyDescent="0.35">
      <c r="A62" s="2"/>
      <c r="B62" s="10">
        <v>2040</v>
      </c>
      <c r="C62" s="10" t="s">
        <v>6</v>
      </c>
      <c r="D62" s="10" t="s">
        <v>2</v>
      </c>
      <c r="E62" s="15">
        <v>0.69810377780941002</v>
      </c>
      <c r="F62" s="10"/>
    </row>
    <row r="63" spans="1:6" x14ac:dyDescent="0.35">
      <c r="A63" s="2"/>
      <c r="B63" s="10">
        <v>2040</v>
      </c>
      <c r="C63" s="10" t="s">
        <v>6</v>
      </c>
      <c r="D63" s="10" t="s">
        <v>3</v>
      </c>
      <c r="E63" s="15">
        <v>0.69788447993702496</v>
      </c>
      <c r="F63" s="10"/>
    </row>
    <row r="64" spans="1:6" x14ac:dyDescent="0.35">
      <c r="B64" s="10">
        <v>2040</v>
      </c>
      <c r="C64" s="10" t="s">
        <v>6</v>
      </c>
      <c r="D64" s="10" t="s">
        <v>4</v>
      </c>
      <c r="E64" s="15">
        <v>0.69709605187202395</v>
      </c>
      <c r="F64" s="10"/>
    </row>
    <row r="65" spans="2:6" x14ac:dyDescent="0.35">
      <c r="B65" s="10">
        <v>2045</v>
      </c>
      <c r="C65" s="10" t="s">
        <v>1</v>
      </c>
      <c r="D65" s="10" t="s">
        <v>2</v>
      </c>
      <c r="E65" s="15">
        <v>-2.1517168044133799</v>
      </c>
      <c r="F65" s="10"/>
    </row>
    <row r="66" spans="2:6" x14ac:dyDescent="0.35">
      <c r="B66" s="10">
        <v>2045</v>
      </c>
      <c r="C66" s="10" t="s">
        <v>1</v>
      </c>
      <c r="D66" s="10" t="s">
        <v>3</v>
      </c>
      <c r="E66" s="15">
        <v>-2.1517168044133799</v>
      </c>
      <c r="F66" s="10"/>
    </row>
    <row r="67" spans="2:6" x14ac:dyDescent="0.35">
      <c r="B67" s="10">
        <v>2045</v>
      </c>
      <c r="C67" s="10" t="s">
        <v>1</v>
      </c>
      <c r="D67" s="10" t="s">
        <v>4</v>
      </c>
      <c r="E67" s="15">
        <v>-2.1517168044133799</v>
      </c>
      <c r="F67" s="10"/>
    </row>
    <row r="68" spans="2:6" x14ac:dyDescent="0.35">
      <c r="B68" s="10">
        <v>2045</v>
      </c>
      <c r="C68" s="10" t="s">
        <v>5</v>
      </c>
      <c r="D68" s="10" t="s">
        <v>2</v>
      </c>
      <c r="E68" s="15">
        <v>-2.1517168044133799</v>
      </c>
      <c r="F68" s="10"/>
    </row>
    <row r="69" spans="2:6" x14ac:dyDescent="0.35">
      <c r="B69" s="10">
        <v>2045</v>
      </c>
      <c r="C69" s="10" t="s">
        <v>5</v>
      </c>
      <c r="D69" s="10" t="s">
        <v>3</v>
      </c>
      <c r="E69" s="15">
        <v>-2.1517168044133799</v>
      </c>
      <c r="F69" s="10"/>
    </row>
    <row r="70" spans="2:6" x14ac:dyDescent="0.35">
      <c r="B70" s="10">
        <v>2045</v>
      </c>
      <c r="C70" s="10" t="s">
        <v>5</v>
      </c>
      <c r="D70" s="10" t="s">
        <v>4</v>
      </c>
      <c r="E70" s="15">
        <v>-2.1517168044133799</v>
      </c>
      <c r="F70" s="10"/>
    </row>
    <row r="71" spans="2:6" x14ac:dyDescent="0.35">
      <c r="B71" s="10">
        <v>2045</v>
      </c>
      <c r="C71" s="10" t="s">
        <v>6</v>
      </c>
      <c r="D71" s="10" t="s">
        <v>2</v>
      </c>
      <c r="E71" s="15">
        <v>-2.1517168044133799</v>
      </c>
      <c r="F71" s="10"/>
    </row>
    <row r="72" spans="2:6" x14ac:dyDescent="0.35">
      <c r="B72" s="10">
        <v>2045</v>
      </c>
      <c r="C72" s="10" t="s">
        <v>6</v>
      </c>
      <c r="D72" s="10" t="s">
        <v>3</v>
      </c>
      <c r="E72" s="15">
        <v>-2.1517168044133799</v>
      </c>
      <c r="F72" s="10"/>
    </row>
    <row r="73" spans="2:6" x14ac:dyDescent="0.35">
      <c r="B73" s="10">
        <v>2045</v>
      </c>
      <c r="C73" s="10" t="s">
        <v>6</v>
      </c>
      <c r="D73" s="10" t="s">
        <v>4</v>
      </c>
      <c r="E73" s="15">
        <v>-2.15171680441299</v>
      </c>
      <c r="F73" s="10"/>
    </row>
    <row r="74" spans="2:6" x14ac:dyDescent="0.35">
      <c r="B74" s="10">
        <v>2050</v>
      </c>
      <c r="C74" s="10" t="s">
        <v>1</v>
      </c>
      <c r="D74" s="10" t="s">
        <v>2</v>
      </c>
      <c r="E74" s="15">
        <v>-63.1631941889123</v>
      </c>
      <c r="F74" s="10"/>
    </row>
    <row r="75" spans="2:6" x14ac:dyDescent="0.35">
      <c r="B75" s="10">
        <v>2050</v>
      </c>
      <c r="C75" s="10" t="s">
        <v>1</v>
      </c>
      <c r="D75" s="10" t="s">
        <v>3</v>
      </c>
      <c r="E75" s="15">
        <v>-59.834643777251003</v>
      </c>
      <c r="F75" s="10"/>
    </row>
    <row r="76" spans="2:6" x14ac:dyDescent="0.35">
      <c r="B76" s="10">
        <v>2050</v>
      </c>
      <c r="C76" s="10" t="s">
        <v>1</v>
      </c>
      <c r="D76" s="10" t="s">
        <v>4</v>
      </c>
      <c r="E76" s="15">
        <v>-63.846453576899499</v>
      </c>
      <c r="F76" s="10"/>
    </row>
    <row r="77" spans="2:6" x14ac:dyDescent="0.35">
      <c r="B77" s="10">
        <v>2050</v>
      </c>
      <c r="C77" s="10" t="s">
        <v>5</v>
      </c>
      <c r="D77" s="10" t="s">
        <v>2</v>
      </c>
      <c r="E77" s="15">
        <v>-59.6987308206498</v>
      </c>
      <c r="F77" s="10"/>
    </row>
    <row r="78" spans="2:6" x14ac:dyDescent="0.35">
      <c r="B78" s="10">
        <v>2050</v>
      </c>
      <c r="C78" s="10" t="s">
        <v>5</v>
      </c>
      <c r="D78" s="10" t="s">
        <v>3</v>
      </c>
      <c r="E78" s="15">
        <v>-63.846453576899499</v>
      </c>
      <c r="F78" s="10"/>
    </row>
    <row r="79" spans="2:6" x14ac:dyDescent="0.35">
      <c r="B79" s="10">
        <v>2050</v>
      </c>
      <c r="C79" s="10" t="s">
        <v>5</v>
      </c>
      <c r="D79" s="10" t="s">
        <v>4</v>
      </c>
      <c r="E79" s="15">
        <v>-55.656600540649897</v>
      </c>
      <c r="F79" s="10"/>
    </row>
    <row r="80" spans="2:6" x14ac:dyDescent="0.35">
      <c r="B80" s="10">
        <v>2050</v>
      </c>
      <c r="C80" s="10" t="s">
        <v>6</v>
      </c>
      <c r="D80" s="10" t="s">
        <v>2</v>
      </c>
      <c r="E80" s="15">
        <v>-60.989808710056799</v>
      </c>
      <c r="F80" s="10"/>
    </row>
    <row r="81" spans="2:6" x14ac:dyDescent="0.35">
      <c r="B81" s="10">
        <v>2050</v>
      </c>
      <c r="C81" s="10" t="s">
        <v>6</v>
      </c>
      <c r="D81" s="10" t="s">
        <v>3</v>
      </c>
      <c r="E81" s="15">
        <v>-58.163589429739297</v>
      </c>
      <c r="F81" s="10"/>
    </row>
    <row r="82" spans="2:6" x14ac:dyDescent="0.35">
      <c r="B82" s="10">
        <v>2050</v>
      </c>
      <c r="C82" s="10" t="s">
        <v>6</v>
      </c>
      <c r="D82" s="10" t="s">
        <v>4</v>
      </c>
      <c r="E82" s="15">
        <v>-63.846453576899499</v>
      </c>
      <c r="F82" s="10"/>
    </row>
    <row r="83" spans="2:6" x14ac:dyDescent="0.35">
      <c r="B83" s="10"/>
      <c r="C83" s="10"/>
      <c r="D83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F0AE-02BA-46F1-82D8-C6979DFE091D}">
  <dimension ref="A1:M83"/>
  <sheetViews>
    <sheetView tabSelected="1" zoomScale="70" zoomScaleNormal="70" workbookViewId="0">
      <selection activeCell="J18" sqref="J18:J26"/>
    </sheetView>
  </sheetViews>
  <sheetFormatPr defaultRowHeight="14.5" x14ac:dyDescent="0.35"/>
  <cols>
    <col min="1" max="1" width="25.26953125" style="1" bestFit="1" customWidth="1"/>
    <col min="2" max="5" width="10.6328125" style="7" customWidth="1"/>
    <col min="6" max="6" width="22.1796875" style="7" customWidth="1"/>
    <col min="7" max="7" width="20.26953125" style="1" bestFit="1" customWidth="1"/>
    <col min="8" max="9" width="17.6328125" style="1" bestFit="1" customWidth="1"/>
    <col min="10" max="10" width="14.453125" style="1" bestFit="1" customWidth="1"/>
    <col min="11" max="11" width="16.453125" style="1" bestFit="1" customWidth="1"/>
    <col min="12" max="12" width="14.08984375" style="1" customWidth="1"/>
    <col min="13" max="13" width="13.1796875" style="1" customWidth="1"/>
    <col min="14" max="16384" width="8.7265625" style="1"/>
  </cols>
  <sheetData>
    <row r="1" spans="1:12" ht="29" x14ac:dyDescent="0.35">
      <c r="E1" s="9" t="s">
        <v>0</v>
      </c>
      <c r="F1" s="9"/>
      <c r="H1" s="9" t="s">
        <v>0</v>
      </c>
    </row>
    <row r="2" spans="1:12" x14ac:dyDescent="0.35">
      <c r="A2" s="1" t="s">
        <v>7</v>
      </c>
      <c r="B2" s="7">
        <v>2010</v>
      </c>
      <c r="C2" s="7" t="s">
        <v>1</v>
      </c>
      <c r="D2" s="7" t="s">
        <v>2</v>
      </c>
      <c r="E2" s="15">
        <v>74.928929032718301</v>
      </c>
      <c r="F2" s="10"/>
      <c r="G2" s="1">
        <v>2010</v>
      </c>
      <c r="H2" s="12">
        <f>E2</f>
        <v>74.928929032718301</v>
      </c>
      <c r="I2" s="12"/>
      <c r="J2" s="12"/>
      <c r="K2" s="12"/>
      <c r="L2" s="7"/>
    </row>
    <row r="3" spans="1:12" x14ac:dyDescent="0.35">
      <c r="B3" s="10">
        <v>2010</v>
      </c>
      <c r="C3" s="10" t="s">
        <v>1</v>
      </c>
      <c r="D3" s="10" t="s">
        <v>3</v>
      </c>
      <c r="E3" s="15">
        <v>74.928929032718301</v>
      </c>
      <c r="F3" s="10"/>
      <c r="G3" s="1">
        <v>2015</v>
      </c>
      <c r="H3" s="12">
        <f>E11</f>
        <v>201.573097781352</v>
      </c>
      <c r="I3" s="12"/>
      <c r="J3" s="12"/>
      <c r="K3" s="12"/>
      <c r="L3" s="7"/>
    </row>
    <row r="4" spans="1:12" x14ac:dyDescent="0.35">
      <c r="A4" s="5"/>
      <c r="B4" s="10">
        <v>2010</v>
      </c>
      <c r="C4" s="10" t="s">
        <v>1</v>
      </c>
      <c r="D4" s="10" t="s">
        <v>4</v>
      </c>
      <c r="E4" s="15">
        <v>74.928929032718301</v>
      </c>
      <c r="F4" s="10"/>
      <c r="G4" s="1">
        <v>2020</v>
      </c>
      <c r="H4" s="12">
        <f>E20</f>
        <v>29.176789081745</v>
      </c>
      <c r="I4" s="12"/>
      <c r="J4" s="12"/>
      <c r="K4" s="12"/>
      <c r="L4" s="7"/>
    </row>
    <row r="5" spans="1:12" x14ac:dyDescent="0.35">
      <c r="B5" s="10">
        <v>2010</v>
      </c>
      <c r="C5" s="10" t="s">
        <v>5</v>
      </c>
      <c r="D5" s="10" t="s">
        <v>2</v>
      </c>
      <c r="E5" s="15">
        <v>74.928929032718301</v>
      </c>
      <c r="F5" s="10"/>
      <c r="G5" s="1">
        <v>2025</v>
      </c>
      <c r="H5" s="12">
        <f>E29</f>
        <v>29.787319424006601</v>
      </c>
      <c r="I5" s="12"/>
      <c r="J5" s="12"/>
      <c r="K5" s="12"/>
      <c r="L5" s="8"/>
    </row>
    <row r="6" spans="1:12" x14ac:dyDescent="0.35">
      <c r="B6" s="10">
        <v>2010</v>
      </c>
      <c r="C6" s="10" t="s">
        <v>5</v>
      </c>
      <c r="D6" s="10" t="s">
        <v>3</v>
      </c>
      <c r="E6" s="15">
        <v>74.928929032718301</v>
      </c>
      <c r="F6" s="10"/>
      <c r="G6" s="1">
        <v>2030</v>
      </c>
      <c r="H6" s="12">
        <f>E38</f>
        <v>19.366442955740101</v>
      </c>
      <c r="I6" s="12"/>
      <c r="J6" s="12"/>
      <c r="K6" s="12"/>
      <c r="L6" s="8"/>
    </row>
    <row r="7" spans="1:12" x14ac:dyDescent="0.35">
      <c r="B7" s="10">
        <v>2010</v>
      </c>
      <c r="C7" s="10" t="s">
        <v>5</v>
      </c>
      <c r="D7" s="10" t="s">
        <v>4</v>
      </c>
      <c r="E7" s="15">
        <v>74.928929032718301</v>
      </c>
      <c r="F7" s="10"/>
      <c r="G7" s="1">
        <v>2035</v>
      </c>
      <c r="H7" s="12">
        <f>E47</f>
        <v>3.8457776694748098</v>
      </c>
      <c r="I7" s="12"/>
      <c r="J7" s="12"/>
      <c r="K7" s="12"/>
      <c r="L7" s="8"/>
    </row>
    <row r="8" spans="1:12" x14ac:dyDescent="0.35">
      <c r="B8" s="10">
        <v>2010</v>
      </c>
      <c r="C8" s="10" t="s">
        <v>6</v>
      </c>
      <c r="D8" s="10" t="s">
        <v>2</v>
      </c>
      <c r="E8" s="15">
        <v>74.928929032718301</v>
      </c>
      <c r="F8" s="10"/>
      <c r="G8" s="1">
        <v>2040</v>
      </c>
      <c r="H8" s="12">
        <f>E56</f>
        <v>0.69788447993702496</v>
      </c>
      <c r="I8" s="12"/>
      <c r="J8" s="12"/>
      <c r="K8" s="12"/>
      <c r="L8" s="8"/>
    </row>
    <row r="9" spans="1:12" x14ac:dyDescent="0.35">
      <c r="B9" s="10">
        <v>2010</v>
      </c>
      <c r="C9" s="10" t="s">
        <v>6</v>
      </c>
      <c r="D9" s="10" t="s">
        <v>3</v>
      </c>
      <c r="E9" s="15">
        <v>74.928929032718301</v>
      </c>
      <c r="F9" s="10"/>
      <c r="G9" s="1">
        <v>2045</v>
      </c>
      <c r="H9" s="12">
        <f>E66</f>
        <v>-2.1517168044133799</v>
      </c>
      <c r="I9" s="12"/>
      <c r="J9" s="12"/>
      <c r="K9" s="12"/>
      <c r="L9" s="8"/>
    </row>
    <row r="10" spans="1:12" x14ac:dyDescent="0.35">
      <c r="B10" s="10">
        <v>2010</v>
      </c>
      <c r="C10" s="10" t="s">
        <v>6</v>
      </c>
      <c r="D10" s="10" t="s">
        <v>4</v>
      </c>
      <c r="E10" s="15">
        <v>74.928929032718301</v>
      </c>
      <c r="F10" s="10"/>
      <c r="G10" s="1">
        <v>2050</v>
      </c>
      <c r="H10" s="12">
        <f>E74</f>
        <v>-63.1631941889123</v>
      </c>
      <c r="I10" s="12"/>
      <c r="J10" s="12"/>
      <c r="K10" s="12"/>
      <c r="L10" s="8"/>
    </row>
    <row r="11" spans="1:12" x14ac:dyDescent="0.35">
      <c r="B11" s="10">
        <v>2015</v>
      </c>
      <c r="C11" s="10" t="s">
        <v>1</v>
      </c>
      <c r="D11" s="10" t="s">
        <v>2</v>
      </c>
      <c r="E11" s="15">
        <v>201.573097781352</v>
      </c>
      <c r="F11" s="10"/>
      <c r="H11" s="12"/>
    </row>
    <row r="12" spans="1:12" x14ac:dyDescent="0.35">
      <c r="B12" s="10">
        <v>2015</v>
      </c>
      <c r="C12" s="10" t="s">
        <v>1</v>
      </c>
      <c r="D12" s="10" t="s">
        <v>3</v>
      </c>
      <c r="E12" s="15">
        <v>201.573097781352</v>
      </c>
      <c r="F12" s="10"/>
      <c r="G12" s="1" t="s">
        <v>8</v>
      </c>
      <c r="H12" s="1">
        <v>-0.151</v>
      </c>
    </row>
    <row r="13" spans="1:12" x14ac:dyDescent="0.35">
      <c r="B13" s="10">
        <v>2015</v>
      </c>
      <c r="C13" s="10" t="s">
        <v>1</v>
      </c>
      <c r="D13" s="10" t="s">
        <v>4</v>
      </c>
      <c r="E13" s="15">
        <v>201.573097781352</v>
      </c>
      <c r="F13" s="10"/>
      <c r="G13" s="1" t="s">
        <v>9</v>
      </c>
      <c r="H13" s="6">
        <v>-0.622</v>
      </c>
    </row>
    <row r="14" spans="1:12" x14ac:dyDescent="0.35">
      <c r="B14" s="10">
        <v>2015</v>
      </c>
      <c r="C14" s="10" t="s">
        <v>5</v>
      </c>
      <c r="D14" s="10" t="s">
        <v>2</v>
      </c>
      <c r="E14" s="15">
        <v>201.573097781352</v>
      </c>
      <c r="F14" s="10"/>
    </row>
    <row r="15" spans="1:12" x14ac:dyDescent="0.35">
      <c r="B15" s="10">
        <v>2015</v>
      </c>
      <c r="C15" s="10" t="s">
        <v>5</v>
      </c>
      <c r="D15" s="10" t="s">
        <v>3</v>
      </c>
      <c r="E15" s="15">
        <v>201.573097781352</v>
      </c>
      <c r="G15" s="10"/>
      <c r="I15" s="1" t="s">
        <v>13</v>
      </c>
      <c r="J15" s="1" t="s">
        <v>14</v>
      </c>
    </row>
    <row r="16" spans="1:12" x14ac:dyDescent="0.35">
      <c r="B16" s="10">
        <v>2015</v>
      </c>
      <c r="C16" s="10" t="s">
        <v>5</v>
      </c>
      <c r="D16" s="10" t="s">
        <v>4</v>
      </c>
      <c r="E16" s="15">
        <v>201.573097781352</v>
      </c>
      <c r="G16" s="10" t="s">
        <v>12</v>
      </c>
      <c r="H16" s="1" t="s">
        <v>11</v>
      </c>
      <c r="I16" s="1" t="s">
        <v>16</v>
      </c>
      <c r="J16" s="1" t="s">
        <v>16</v>
      </c>
    </row>
    <row r="17" spans="2:13" x14ac:dyDescent="0.35">
      <c r="B17" s="10">
        <v>2015</v>
      </c>
      <c r="C17" s="10" t="s">
        <v>6</v>
      </c>
      <c r="D17" s="10" t="s">
        <v>2</v>
      </c>
      <c r="E17" s="15">
        <v>201.573097781352</v>
      </c>
      <c r="F17" s="7">
        <v>2005</v>
      </c>
      <c r="G17" s="7">
        <v>1</v>
      </c>
      <c r="H17" s="7">
        <v>1</v>
      </c>
      <c r="I17" s="12">
        <v>214.2</v>
      </c>
      <c r="J17" s="13">
        <f>I17</f>
        <v>214.2</v>
      </c>
      <c r="K17" s="12"/>
      <c r="L17" s="12"/>
      <c r="M17" s="12"/>
    </row>
    <row r="18" spans="2:13" x14ac:dyDescent="0.35">
      <c r="B18" s="10">
        <v>2015</v>
      </c>
      <c r="C18" s="10" t="s">
        <v>6</v>
      </c>
      <c r="D18" s="10" t="s">
        <v>3</v>
      </c>
      <c r="E18" s="15">
        <v>201.573097781352</v>
      </c>
      <c r="F18" s="1">
        <v>2010</v>
      </c>
      <c r="G18" s="1">
        <v>1.0049999999999999</v>
      </c>
      <c r="H18" s="7">
        <f>1.3*0.8</f>
        <v>1.04</v>
      </c>
      <c r="I18" s="12">
        <f>I17*(1+(G18/G17-1)*H18)</f>
        <v>215.31383999999997</v>
      </c>
      <c r="J18" s="12">
        <f>I18</f>
        <v>215.31383999999997</v>
      </c>
      <c r="K18" s="12"/>
      <c r="L18" s="12"/>
      <c r="M18" s="12"/>
    </row>
    <row r="19" spans="2:13" x14ac:dyDescent="0.35">
      <c r="B19" s="10">
        <v>2015</v>
      </c>
      <c r="C19" s="10" t="s">
        <v>6</v>
      </c>
      <c r="D19" s="10" t="s">
        <v>4</v>
      </c>
      <c r="E19" s="15">
        <v>201.573097781352</v>
      </c>
      <c r="F19" s="1">
        <v>2015</v>
      </c>
      <c r="G19" s="1">
        <v>1.042</v>
      </c>
      <c r="H19" s="7">
        <v>0.8</v>
      </c>
      <c r="I19" s="12">
        <f t="shared" ref="I19:I26" si="0">I18*(1+(G19/G18-1)*H19)</f>
        <v>221.65542175522387</v>
      </c>
      <c r="J19" s="12">
        <f>I19</f>
        <v>221.65542175522387</v>
      </c>
      <c r="K19" s="12"/>
      <c r="L19" s="12"/>
      <c r="M19" s="12"/>
    </row>
    <row r="20" spans="2:13" x14ac:dyDescent="0.35">
      <c r="B20" s="10">
        <v>2020</v>
      </c>
      <c r="C20" s="10" t="s">
        <v>1</v>
      </c>
      <c r="D20" s="10" t="s">
        <v>2</v>
      </c>
      <c r="E20" s="15">
        <v>29.176789081745</v>
      </c>
      <c r="F20" s="1">
        <v>2020</v>
      </c>
      <c r="G20" s="1">
        <v>1.0209999999999999</v>
      </c>
      <c r="H20" s="7">
        <v>0.8</v>
      </c>
      <c r="I20" s="12">
        <f t="shared" si="0"/>
        <v>218.08170670197262</v>
      </c>
      <c r="J20" s="12">
        <f>I20</f>
        <v>218.08170670197262</v>
      </c>
      <c r="K20" s="12"/>
      <c r="L20" s="12"/>
      <c r="M20" s="12"/>
    </row>
    <row r="21" spans="2:13" x14ac:dyDescent="0.35">
      <c r="B21" s="10">
        <v>2020</v>
      </c>
      <c r="C21" s="10" t="s">
        <v>1</v>
      </c>
      <c r="D21" s="10" t="s">
        <v>3</v>
      </c>
      <c r="E21" s="15">
        <v>29.176789081745</v>
      </c>
      <c r="F21" s="1">
        <v>2025</v>
      </c>
      <c r="G21" s="1">
        <v>1.1379999999999999</v>
      </c>
      <c r="H21" s="7">
        <v>0.72</v>
      </c>
      <c r="I21" s="12">
        <f t="shared" si="0"/>
        <v>236.07504947628618</v>
      </c>
      <c r="J21" s="12">
        <f>IF($I$20+$H$12*$I$20/H$4*(H5-H$4)&lt;$I21,$I$20+$H$12*$I$20/H$4*(H5-H$4),$I21)</f>
        <v>217.39263257877943</v>
      </c>
      <c r="K21" s="13"/>
      <c r="L21" s="13"/>
      <c r="M21" s="11"/>
    </row>
    <row r="22" spans="2:13" x14ac:dyDescent="0.35">
      <c r="B22" s="10">
        <v>2020</v>
      </c>
      <c r="C22" s="10" t="s">
        <v>1</v>
      </c>
      <c r="D22" s="10" t="s">
        <v>4</v>
      </c>
      <c r="E22" s="15">
        <v>29.176789081745</v>
      </c>
      <c r="F22" s="1">
        <v>2030</v>
      </c>
      <c r="G22" s="1">
        <v>1.167</v>
      </c>
      <c r="H22" s="7">
        <v>0.64800000000000002</v>
      </c>
      <c r="I22" s="12">
        <f t="shared" si="0"/>
        <v>239.97339950243591</v>
      </c>
      <c r="J22" s="12">
        <f t="shared" ref="J22:J23" si="1">IF($I$20+$H$12*$I$20/H$4*(H6-H$4)&lt;$I22,$I$20+$H$12*$I$20/H$4*(H6-H$4),$I22)</f>
        <v>229.15413863051057</v>
      </c>
      <c r="K22" s="13"/>
      <c r="L22" s="13"/>
      <c r="M22" s="11"/>
    </row>
    <row r="23" spans="2:13" x14ac:dyDescent="0.35">
      <c r="B23" s="10">
        <v>2020</v>
      </c>
      <c r="C23" s="10" t="s">
        <v>5</v>
      </c>
      <c r="D23" s="10" t="s">
        <v>2</v>
      </c>
      <c r="E23" s="15">
        <v>29.176789081745</v>
      </c>
      <c r="F23" s="1">
        <v>2035</v>
      </c>
      <c r="G23" s="1">
        <v>1.2030000000000001</v>
      </c>
      <c r="H23" s="7">
        <v>0.55100000000000005</v>
      </c>
      <c r="I23" s="12">
        <f t="shared" si="0"/>
        <v>244.05233039577811</v>
      </c>
      <c r="J23" s="12">
        <f t="shared" si="1"/>
        <v>244.05233039577811</v>
      </c>
      <c r="K23" s="13"/>
      <c r="L23" s="13"/>
      <c r="M23" s="11"/>
    </row>
    <row r="24" spans="2:13" x14ac:dyDescent="0.35">
      <c r="B24" s="10">
        <v>2020</v>
      </c>
      <c r="C24" s="10" t="s">
        <v>5</v>
      </c>
      <c r="D24" s="10" t="s">
        <v>3</v>
      </c>
      <c r="E24" s="15">
        <v>29.176789081745</v>
      </c>
      <c r="F24" s="1">
        <v>2040</v>
      </c>
      <c r="G24" s="1">
        <v>1.236</v>
      </c>
      <c r="H24" s="7">
        <v>0.46800000000000003</v>
      </c>
      <c r="I24" s="12">
        <f t="shared" si="0"/>
        <v>247.18545108624559</v>
      </c>
      <c r="J24" s="12">
        <f t="shared" ref="J24:J26" si="2">IF($I$20+$H$13*$I$20/H$4*(H8-H$4)&lt;$I24,$I$20+$H$13*$I$20/H$4*(H8-H$4),$I24)</f>
        <v>247.18545108624559</v>
      </c>
      <c r="K24" s="13"/>
      <c r="L24" s="13"/>
      <c r="M24" s="11"/>
    </row>
    <row r="25" spans="2:13" x14ac:dyDescent="0.35">
      <c r="B25" s="10">
        <v>2020</v>
      </c>
      <c r="C25" s="10" t="s">
        <v>5</v>
      </c>
      <c r="D25" s="10" t="s">
        <v>4</v>
      </c>
      <c r="E25" s="15">
        <v>29.176789081745</v>
      </c>
      <c r="F25" s="1">
        <v>2045</v>
      </c>
      <c r="G25" s="1">
        <v>1.2789999999999999</v>
      </c>
      <c r="H25" s="7">
        <v>0.39800000000000002</v>
      </c>
      <c r="I25" s="12">
        <f t="shared" si="0"/>
        <v>250.60804963793652</v>
      </c>
      <c r="J25" s="12">
        <f t="shared" si="2"/>
        <v>250.60804963793652</v>
      </c>
      <c r="K25" s="13"/>
      <c r="L25" s="13"/>
      <c r="M25" s="11"/>
    </row>
    <row r="26" spans="2:13" x14ac:dyDescent="0.35">
      <c r="B26" s="10">
        <v>2020</v>
      </c>
      <c r="C26" s="10" t="s">
        <v>6</v>
      </c>
      <c r="D26" s="10" t="s">
        <v>2</v>
      </c>
      <c r="E26" s="15">
        <v>29.176789081745</v>
      </c>
      <c r="F26" s="1">
        <v>2050</v>
      </c>
      <c r="G26" s="1">
        <v>1.3220000000000001</v>
      </c>
      <c r="H26" s="7">
        <v>0.33800000000000002</v>
      </c>
      <c r="I26" s="12">
        <f t="shared" si="0"/>
        <v>253.45585057103875</v>
      </c>
      <c r="J26" s="12">
        <f t="shared" si="2"/>
        <v>253.45585057103875</v>
      </c>
      <c r="K26" s="13"/>
      <c r="L26" s="13"/>
      <c r="M26" s="11"/>
    </row>
    <row r="27" spans="2:13" x14ac:dyDescent="0.35">
      <c r="B27" s="10">
        <v>2020</v>
      </c>
      <c r="C27" s="10" t="s">
        <v>6</v>
      </c>
      <c r="D27" s="10" t="s">
        <v>3</v>
      </c>
      <c r="E27" s="15">
        <v>29.176789081745</v>
      </c>
    </row>
    <row r="28" spans="2:13" x14ac:dyDescent="0.35">
      <c r="B28" s="10">
        <v>2020</v>
      </c>
      <c r="C28" s="10" t="s">
        <v>6</v>
      </c>
      <c r="D28" s="10" t="s">
        <v>4</v>
      </c>
      <c r="E28" s="15">
        <v>29.176789081745</v>
      </c>
      <c r="F28" s="1">
        <v>2025</v>
      </c>
      <c r="J28" s="14">
        <f t="shared" ref="J28:J33" si="3">J21/I21-1</f>
        <v>-7.9137617206698541E-2</v>
      </c>
    </row>
    <row r="29" spans="2:13" x14ac:dyDescent="0.35">
      <c r="B29" s="10">
        <v>2025</v>
      </c>
      <c r="C29" s="10" t="s">
        <v>1</v>
      </c>
      <c r="D29" s="10" t="s">
        <v>2</v>
      </c>
      <c r="E29" s="15">
        <v>29.787319424006601</v>
      </c>
      <c r="F29" s="1">
        <v>2030</v>
      </c>
      <c r="J29" s="14">
        <f t="shared" si="3"/>
        <v>-4.5085250675108712E-2</v>
      </c>
    </row>
    <row r="30" spans="2:13" x14ac:dyDescent="0.35">
      <c r="B30" s="10">
        <v>2025</v>
      </c>
      <c r="C30" s="10" t="s">
        <v>1</v>
      </c>
      <c r="D30" s="10" t="s">
        <v>3</v>
      </c>
      <c r="E30" s="15">
        <v>29.787319424006601</v>
      </c>
      <c r="F30" s="1">
        <v>2035</v>
      </c>
      <c r="J30" s="14">
        <f t="shared" si="3"/>
        <v>0</v>
      </c>
    </row>
    <row r="31" spans="2:13" x14ac:dyDescent="0.35">
      <c r="B31" s="10">
        <v>2025</v>
      </c>
      <c r="C31" s="10" t="s">
        <v>1</v>
      </c>
      <c r="D31" s="10" t="s">
        <v>4</v>
      </c>
      <c r="E31" s="15">
        <v>11.037549205989899</v>
      </c>
      <c r="F31" s="1">
        <v>2040</v>
      </c>
      <c r="G31" s="7"/>
      <c r="H31" s="7"/>
      <c r="J31" s="14">
        <f t="shared" si="3"/>
        <v>0</v>
      </c>
    </row>
    <row r="32" spans="2:13" x14ac:dyDescent="0.35">
      <c r="B32" s="10">
        <v>2025</v>
      </c>
      <c r="C32" s="10" t="s">
        <v>5</v>
      </c>
      <c r="D32" s="10" t="s">
        <v>2</v>
      </c>
      <c r="E32" s="15">
        <v>29.787319424006601</v>
      </c>
      <c r="F32" s="1">
        <v>2045</v>
      </c>
      <c r="J32" s="14">
        <f t="shared" si="3"/>
        <v>0</v>
      </c>
    </row>
    <row r="33" spans="1:10" x14ac:dyDescent="0.35">
      <c r="B33" s="10">
        <v>2025</v>
      </c>
      <c r="C33" s="10" t="s">
        <v>5</v>
      </c>
      <c r="D33" s="10" t="s">
        <v>3</v>
      </c>
      <c r="E33" s="15">
        <v>29.787319424006601</v>
      </c>
      <c r="F33" s="1">
        <v>2050</v>
      </c>
      <c r="J33" s="14">
        <f t="shared" si="3"/>
        <v>0</v>
      </c>
    </row>
    <row r="34" spans="1:10" x14ac:dyDescent="0.35">
      <c r="B34" s="10">
        <v>2025</v>
      </c>
      <c r="C34" s="10" t="s">
        <v>5</v>
      </c>
      <c r="D34" s="10" t="s">
        <v>4</v>
      </c>
      <c r="E34" s="15">
        <v>29.787319424006601</v>
      </c>
      <c r="F34" s="10"/>
    </row>
    <row r="35" spans="1:10" x14ac:dyDescent="0.35">
      <c r="B35" s="10">
        <v>2025</v>
      </c>
      <c r="C35" s="10" t="s">
        <v>6</v>
      </c>
      <c r="D35" s="10" t="s">
        <v>2</v>
      </c>
      <c r="E35" s="15">
        <v>29.787319424006601</v>
      </c>
      <c r="F35" s="10"/>
    </row>
    <row r="36" spans="1:10" x14ac:dyDescent="0.35">
      <c r="B36" s="10">
        <v>2025</v>
      </c>
      <c r="C36" s="10" t="s">
        <v>6</v>
      </c>
      <c r="D36" s="10" t="s">
        <v>3</v>
      </c>
      <c r="E36" s="15">
        <v>29.787319424006601</v>
      </c>
      <c r="F36" s="10"/>
    </row>
    <row r="37" spans="1:10" x14ac:dyDescent="0.35">
      <c r="B37" s="10">
        <v>2025</v>
      </c>
      <c r="C37" s="10" t="s">
        <v>6</v>
      </c>
      <c r="D37" s="10" t="s">
        <v>4</v>
      </c>
      <c r="E37" s="15">
        <v>29.787319424006601</v>
      </c>
      <c r="F37" s="10"/>
    </row>
    <row r="38" spans="1:10" x14ac:dyDescent="0.35">
      <c r="B38" s="10">
        <v>2030</v>
      </c>
      <c r="C38" s="10" t="s">
        <v>1</v>
      </c>
      <c r="D38" s="10" t="s">
        <v>2</v>
      </c>
      <c r="E38" s="15">
        <v>19.366442955740101</v>
      </c>
      <c r="F38" s="10"/>
    </row>
    <row r="39" spans="1:10" x14ac:dyDescent="0.35">
      <c r="B39" s="10">
        <v>2030</v>
      </c>
      <c r="C39" s="10" t="s">
        <v>1</v>
      </c>
      <c r="D39" s="10" t="s">
        <v>3</v>
      </c>
      <c r="E39" s="15">
        <v>17.107255730915799</v>
      </c>
      <c r="F39" s="10"/>
    </row>
    <row r="40" spans="1:10" x14ac:dyDescent="0.35">
      <c r="B40" s="10">
        <v>2030</v>
      </c>
      <c r="C40" s="10" t="s">
        <v>1</v>
      </c>
      <c r="D40" s="10" t="s">
        <v>4</v>
      </c>
      <c r="E40" s="15">
        <v>14.4206218045607</v>
      </c>
      <c r="F40" s="10"/>
    </row>
    <row r="41" spans="1:10" x14ac:dyDescent="0.35">
      <c r="B41" s="10">
        <v>2030</v>
      </c>
      <c r="C41" s="10" t="s">
        <v>5</v>
      </c>
      <c r="D41" s="10" t="s">
        <v>2</v>
      </c>
      <c r="E41" s="15">
        <v>19.366442955740101</v>
      </c>
      <c r="F41" s="10"/>
    </row>
    <row r="42" spans="1:10" x14ac:dyDescent="0.35">
      <c r="B42" s="10">
        <v>2030</v>
      </c>
      <c r="C42" s="10" t="s">
        <v>5</v>
      </c>
      <c r="D42" s="10" t="s">
        <v>3</v>
      </c>
      <c r="E42" s="15">
        <v>17.107255730915799</v>
      </c>
      <c r="F42" s="10"/>
    </row>
    <row r="43" spans="1:10" x14ac:dyDescent="0.35">
      <c r="B43" s="10">
        <v>2030</v>
      </c>
      <c r="C43" s="10" t="s">
        <v>5</v>
      </c>
      <c r="D43" s="10" t="s">
        <v>4</v>
      </c>
      <c r="E43" s="15">
        <v>17.107255730915799</v>
      </c>
      <c r="F43" s="10"/>
    </row>
    <row r="44" spans="1:10" x14ac:dyDescent="0.35">
      <c r="B44" s="10">
        <v>2030</v>
      </c>
      <c r="C44" s="10" t="s">
        <v>6</v>
      </c>
      <c r="D44" s="10" t="s">
        <v>2</v>
      </c>
      <c r="E44" s="15">
        <v>19.366442955739998</v>
      </c>
      <c r="F44" s="10"/>
    </row>
    <row r="45" spans="1:10" x14ac:dyDescent="0.35">
      <c r="B45" s="10">
        <v>2030</v>
      </c>
      <c r="C45" s="10" t="s">
        <v>6</v>
      </c>
      <c r="D45" s="10" t="s">
        <v>3</v>
      </c>
      <c r="E45" s="15">
        <v>19.366442955740201</v>
      </c>
      <c r="F45" s="10"/>
    </row>
    <row r="46" spans="1:10" x14ac:dyDescent="0.35">
      <c r="B46" s="10">
        <v>2030</v>
      </c>
      <c r="C46" s="10" t="s">
        <v>6</v>
      </c>
      <c r="D46" s="10" t="s">
        <v>4</v>
      </c>
      <c r="E46" s="15">
        <v>17.107255730915799</v>
      </c>
      <c r="F46" s="10"/>
    </row>
    <row r="47" spans="1:10" x14ac:dyDescent="0.35">
      <c r="A47" s="2"/>
      <c r="B47" s="10">
        <v>2035</v>
      </c>
      <c r="C47" s="10" t="s">
        <v>1</v>
      </c>
      <c r="D47" s="10" t="s">
        <v>2</v>
      </c>
      <c r="E47" s="15">
        <v>3.8457776694748098</v>
      </c>
      <c r="F47" s="10"/>
    </row>
    <row r="48" spans="1:10" s="4" customFormat="1" x14ac:dyDescent="0.35">
      <c r="A48" s="3"/>
      <c r="B48" s="10">
        <v>2035</v>
      </c>
      <c r="C48" s="10" t="s">
        <v>1</v>
      </c>
      <c r="D48" s="10" t="s">
        <v>3</v>
      </c>
      <c r="E48" s="15">
        <v>3.84577766947482</v>
      </c>
      <c r="F48" s="10"/>
    </row>
    <row r="49" spans="1:6" x14ac:dyDescent="0.35">
      <c r="A49" s="2"/>
      <c r="B49" s="10">
        <v>2035</v>
      </c>
      <c r="C49" s="10" t="s">
        <v>1</v>
      </c>
      <c r="D49" s="10" t="s">
        <v>4</v>
      </c>
      <c r="E49" s="15">
        <v>3.8457776694748098</v>
      </c>
      <c r="F49" s="10"/>
    </row>
    <row r="50" spans="1:6" x14ac:dyDescent="0.35">
      <c r="A50" s="2"/>
      <c r="B50" s="10">
        <v>2035</v>
      </c>
      <c r="C50" s="10" t="s">
        <v>5</v>
      </c>
      <c r="D50" s="10" t="s">
        <v>2</v>
      </c>
      <c r="E50" s="15">
        <v>3.84577766947482</v>
      </c>
      <c r="F50" s="10"/>
    </row>
    <row r="51" spans="1:6" x14ac:dyDescent="0.35">
      <c r="A51" s="2"/>
      <c r="B51" s="10">
        <v>2035</v>
      </c>
      <c r="C51" s="10" t="s">
        <v>5</v>
      </c>
      <c r="D51" s="10" t="s">
        <v>3</v>
      </c>
      <c r="E51" s="15">
        <v>3.84577766947482</v>
      </c>
      <c r="F51" s="10"/>
    </row>
    <row r="52" spans="1:6" x14ac:dyDescent="0.35">
      <c r="A52" s="2"/>
      <c r="B52" s="10">
        <v>2035</v>
      </c>
      <c r="C52" s="10" t="s">
        <v>5</v>
      </c>
      <c r="D52" s="10" t="s">
        <v>4</v>
      </c>
      <c r="E52" s="15">
        <v>3.8457776694748098</v>
      </c>
      <c r="F52" s="10"/>
    </row>
    <row r="53" spans="1:6" x14ac:dyDescent="0.35">
      <c r="A53" s="2"/>
      <c r="B53" s="10">
        <v>2035</v>
      </c>
      <c r="C53" s="10" t="s">
        <v>6</v>
      </c>
      <c r="D53" s="10" t="s">
        <v>2</v>
      </c>
      <c r="E53" s="15">
        <v>6.07020788990285</v>
      </c>
      <c r="F53" s="10"/>
    </row>
    <row r="54" spans="1:6" x14ac:dyDescent="0.35">
      <c r="A54" s="2"/>
      <c r="B54" s="10">
        <v>2035</v>
      </c>
      <c r="C54" s="10" t="s">
        <v>6</v>
      </c>
      <c r="D54" s="10" t="s">
        <v>3</v>
      </c>
      <c r="E54" s="15">
        <v>6.07020788990285</v>
      </c>
      <c r="F54" s="10"/>
    </row>
    <row r="55" spans="1:6" x14ac:dyDescent="0.35">
      <c r="A55" s="2"/>
      <c r="B55" s="10">
        <v>2035</v>
      </c>
      <c r="C55" s="10" t="s">
        <v>6</v>
      </c>
      <c r="D55" s="10" t="s">
        <v>4</v>
      </c>
      <c r="E55" s="15">
        <v>3.8457776694748098</v>
      </c>
      <c r="F55" s="10"/>
    </row>
    <row r="56" spans="1:6" x14ac:dyDescent="0.35">
      <c r="A56" s="2"/>
      <c r="B56" s="10">
        <v>2040</v>
      </c>
      <c r="C56" s="10" t="s">
        <v>1</v>
      </c>
      <c r="D56" s="10" t="s">
        <v>2</v>
      </c>
      <c r="E56" s="15">
        <v>0.69788447993702496</v>
      </c>
      <c r="F56" s="10"/>
    </row>
    <row r="57" spans="1:6" x14ac:dyDescent="0.35">
      <c r="A57" s="2"/>
      <c r="B57" s="10">
        <v>2040</v>
      </c>
      <c r="C57" s="10" t="s">
        <v>1</v>
      </c>
      <c r="D57" s="10" t="s">
        <v>3</v>
      </c>
      <c r="E57" s="15">
        <v>0.69788447993702496</v>
      </c>
      <c r="F57" s="10"/>
    </row>
    <row r="58" spans="1:6" x14ac:dyDescent="0.35">
      <c r="A58" s="2"/>
      <c r="B58" s="10">
        <v>2040</v>
      </c>
      <c r="C58" s="10" t="s">
        <v>1</v>
      </c>
      <c r="D58" s="10" t="s">
        <v>4</v>
      </c>
      <c r="E58" s="15">
        <v>0.69709605187202395</v>
      </c>
      <c r="F58" s="10"/>
    </row>
    <row r="59" spans="1:6" x14ac:dyDescent="0.35">
      <c r="A59" s="2"/>
      <c r="B59" s="10">
        <v>2040</v>
      </c>
      <c r="C59" s="10" t="s">
        <v>5</v>
      </c>
      <c r="D59" s="10" t="s">
        <v>2</v>
      </c>
      <c r="E59" s="15">
        <v>0.69788447993702496</v>
      </c>
      <c r="F59" s="10"/>
    </row>
    <row r="60" spans="1:6" x14ac:dyDescent="0.35">
      <c r="A60" s="2"/>
      <c r="B60" s="10">
        <v>2040</v>
      </c>
      <c r="C60" s="10" t="s">
        <v>5</v>
      </c>
      <c r="D60" s="10" t="s">
        <v>3</v>
      </c>
      <c r="E60" s="15">
        <v>0.69788447993702496</v>
      </c>
      <c r="F60" s="10"/>
    </row>
    <row r="61" spans="1:6" x14ac:dyDescent="0.35">
      <c r="A61" s="2"/>
      <c r="B61" s="10">
        <v>2040</v>
      </c>
      <c r="C61" s="10" t="s">
        <v>5</v>
      </c>
      <c r="D61" s="10" t="s">
        <v>4</v>
      </c>
      <c r="E61" s="15">
        <v>0.69709605187202395</v>
      </c>
      <c r="F61" s="10"/>
    </row>
    <row r="62" spans="1:6" x14ac:dyDescent="0.35">
      <c r="A62" s="2"/>
      <c r="B62" s="10">
        <v>2040</v>
      </c>
      <c r="C62" s="10" t="s">
        <v>6</v>
      </c>
      <c r="D62" s="10" t="s">
        <v>2</v>
      </c>
      <c r="E62" s="15">
        <v>0.69810377780941002</v>
      </c>
      <c r="F62" s="10"/>
    </row>
    <row r="63" spans="1:6" x14ac:dyDescent="0.35">
      <c r="A63" s="2"/>
      <c r="B63" s="10">
        <v>2040</v>
      </c>
      <c r="C63" s="10" t="s">
        <v>6</v>
      </c>
      <c r="D63" s="10" t="s">
        <v>3</v>
      </c>
      <c r="E63" s="15">
        <v>0.69788447993702496</v>
      </c>
      <c r="F63" s="10"/>
    </row>
    <row r="64" spans="1:6" x14ac:dyDescent="0.35">
      <c r="B64" s="10">
        <v>2040</v>
      </c>
      <c r="C64" s="10" t="s">
        <v>6</v>
      </c>
      <c r="D64" s="10" t="s">
        <v>4</v>
      </c>
      <c r="E64" s="15">
        <v>0.69709605187202395</v>
      </c>
      <c r="F64" s="10"/>
    </row>
    <row r="65" spans="2:6" x14ac:dyDescent="0.35">
      <c r="B65" s="10">
        <v>2045</v>
      </c>
      <c r="C65" s="10" t="s">
        <v>1</v>
      </c>
      <c r="D65" s="10" t="s">
        <v>2</v>
      </c>
      <c r="E65" s="15">
        <v>-2.1517168044133799</v>
      </c>
      <c r="F65" s="10"/>
    </row>
    <row r="66" spans="2:6" x14ac:dyDescent="0.35">
      <c r="B66" s="10">
        <v>2045</v>
      </c>
      <c r="C66" s="10" t="s">
        <v>1</v>
      </c>
      <c r="D66" s="10" t="s">
        <v>3</v>
      </c>
      <c r="E66" s="15">
        <v>-2.1517168044133799</v>
      </c>
      <c r="F66" s="10"/>
    </row>
    <row r="67" spans="2:6" x14ac:dyDescent="0.35">
      <c r="B67" s="10">
        <v>2045</v>
      </c>
      <c r="C67" s="10" t="s">
        <v>1</v>
      </c>
      <c r="D67" s="10" t="s">
        <v>4</v>
      </c>
      <c r="E67" s="15">
        <v>-2.1517168044133799</v>
      </c>
      <c r="F67" s="10"/>
    </row>
    <row r="68" spans="2:6" x14ac:dyDescent="0.35">
      <c r="B68" s="10">
        <v>2045</v>
      </c>
      <c r="C68" s="10" t="s">
        <v>5</v>
      </c>
      <c r="D68" s="10" t="s">
        <v>2</v>
      </c>
      <c r="E68" s="15">
        <v>-2.1517168044133799</v>
      </c>
      <c r="F68" s="10"/>
    </row>
    <row r="69" spans="2:6" x14ac:dyDescent="0.35">
      <c r="B69" s="10">
        <v>2045</v>
      </c>
      <c r="C69" s="10" t="s">
        <v>5</v>
      </c>
      <c r="D69" s="10" t="s">
        <v>3</v>
      </c>
      <c r="E69" s="15">
        <v>-2.1517168044133799</v>
      </c>
      <c r="F69" s="10"/>
    </row>
    <row r="70" spans="2:6" x14ac:dyDescent="0.35">
      <c r="B70" s="10">
        <v>2045</v>
      </c>
      <c r="C70" s="10" t="s">
        <v>5</v>
      </c>
      <c r="D70" s="10" t="s">
        <v>4</v>
      </c>
      <c r="E70" s="15">
        <v>-2.1517168044133799</v>
      </c>
      <c r="F70" s="10"/>
    </row>
    <row r="71" spans="2:6" x14ac:dyDescent="0.35">
      <c r="B71" s="10">
        <v>2045</v>
      </c>
      <c r="C71" s="10" t="s">
        <v>6</v>
      </c>
      <c r="D71" s="10" t="s">
        <v>2</v>
      </c>
      <c r="E71" s="15">
        <v>-2.1517168044133799</v>
      </c>
      <c r="F71" s="10"/>
    </row>
    <row r="72" spans="2:6" x14ac:dyDescent="0.35">
      <c r="B72" s="10">
        <v>2045</v>
      </c>
      <c r="C72" s="10" t="s">
        <v>6</v>
      </c>
      <c r="D72" s="10" t="s">
        <v>3</v>
      </c>
      <c r="E72" s="15">
        <v>-2.1517168044133799</v>
      </c>
      <c r="F72" s="10"/>
    </row>
    <row r="73" spans="2:6" x14ac:dyDescent="0.35">
      <c r="B73" s="10">
        <v>2045</v>
      </c>
      <c r="C73" s="10" t="s">
        <v>6</v>
      </c>
      <c r="D73" s="10" t="s">
        <v>4</v>
      </c>
      <c r="E73" s="15">
        <v>-2.15171680441299</v>
      </c>
      <c r="F73" s="10"/>
    </row>
    <row r="74" spans="2:6" x14ac:dyDescent="0.35">
      <c r="B74" s="10">
        <v>2050</v>
      </c>
      <c r="C74" s="10" t="s">
        <v>1</v>
      </c>
      <c r="D74" s="10" t="s">
        <v>2</v>
      </c>
      <c r="E74" s="15">
        <v>-63.1631941889123</v>
      </c>
      <c r="F74" s="10"/>
    </row>
    <row r="75" spans="2:6" x14ac:dyDescent="0.35">
      <c r="B75" s="10">
        <v>2050</v>
      </c>
      <c r="C75" s="10" t="s">
        <v>1</v>
      </c>
      <c r="D75" s="10" t="s">
        <v>3</v>
      </c>
      <c r="E75" s="15">
        <v>-59.834643777251003</v>
      </c>
      <c r="F75" s="10"/>
    </row>
    <row r="76" spans="2:6" x14ac:dyDescent="0.35">
      <c r="B76" s="10">
        <v>2050</v>
      </c>
      <c r="C76" s="10" t="s">
        <v>1</v>
      </c>
      <c r="D76" s="10" t="s">
        <v>4</v>
      </c>
      <c r="E76" s="15">
        <v>-63.846453576899499</v>
      </c>
      <c r="F76" s="10"/>
    </row>
    <row r="77" spans="2:6" x14ac:dyDescent="0.35">
      <c r="B77" s="10">
        <v>2050</v>
      </c>
      <c r="C77" s="10" t="s">
        <v>5</v>
      </c>
      <c r="D77" s="10" t="s">
        <v>2</v>
      </c>
      <c r="E77" s="15">
        <v>-59.6987308206498</v>
      </c>
      <c r="F77" s="10"/>
    </row>
    <row r="78" spans="2:6" x14ac:dyDescent="0.35">
      <c r="B78" s="10">
        <v>2050</v>
      </c>
      <c r="C78" s="10" t="s">
        <v>5</v>
      </c>
      <c r="D78" s="10" t="s">
        <v>3</v>
      </c>
      <c r="E78" s="15">
        <v>-63.846453576899499</v>
      </c>
      <c r="F78" s="10"/>
    </row>
    <row r="79" spans="2:6" x14ac:dyDescent="0.35">
      <c r="B79" s="10">
        <v>2050</v>
      </c>
      <c r="C79" s="10" t="s">
        <v>5</v>
      </c>
      <c r="D79" s="10" t="s">
        <v>4</v>
      </c>
      <c r="E79" s="15">
        <v>-55.656600540649897</v>
      </c>
      <c r="F79" s="10"/>
    </row>
    <row r="80" spans="2:6" x14ac:dyDescent="0.35">
      <c r="B80" s="10">
        <v>2050</v>
      </c>
      <c r="C80" s="10" t="s">
        <v>6</v>
      </c>
      <c r="D80" s="10" t="s">
        <v>2</v>
      </c>
      <c r="E80" s="15">
        <v>-60.989808710056799</v>
      </c>
      <c r="F80" s="10"/>
    </row>
    <row r="81" spans="2:6" x14ac:dyDescent="0.35">
      <c r="B81" s="10">
        <v>2050</v>
      </c>
      <c r="C81" s="10" t="s">
        <v>6</v>
      </c>
      <c r="D81" s="10" t="s">
        <v>3</v>
      </c>
      <c r="E81" s="15">
        <v>-58.163589429739297</v>
      </c>
      <c r="F81" s="10"/>
    </row>
    <row r="82" spans="2:6" x14ac:dyDescent="0.35">
      <c r="B82" s="10">
        <v>2050</v>
      </c>
      <c r="C82" s="10" t="s">
        <v>6</v>
      </c>
      <c r="D82" s="10" t="s">
        <v>4</v>
      </c>
      <c r="E82" s="15">
        <v>-63.846453576899499</v>
      </c>
      <c r="F82" s="10"/>
    </row>
    <row r="83" spans="2:6" x14ac:dyDescent="0.35">
      <c r="B83" s="10"/>
      <c r="C83" s="10"/>
      <c r="D83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FBC2-DB60-4620-89E4-836C469AA046}">
  <dimension ref="A1:M83"/>
  <sheetViews>
    <sheetView zoomScale="85" zoomScaleNormal="85" workbookViewId="0">
      <selection activeCell="J18" sqref="J18:J26"/>
    </sheetView>
  </sheetViews>
  <sheetFormatPr defaultRowHeight="14.5" x14ac:dyDescent="0.35"/>
  <cols>
    <col min="1" max="1" width="25.26953125" style="1" bestFit="1" customWidth="1"/>
    <col min="2" max="5" width="10.6328125" style="7" customWidth="1"/>
    <col min="6" max="6" width="22.1796875" style="7" customWidth="1"/>
    <col min="7" max="7" width="20.26953125" style="1" bestFit="1" customWidth="1"/>
    <col min="8" max="9" width="17.6328125" style="1" bestFit="1" customWidth="1"/>
    <col min="10" max="10" width="11.36328125" style="1" bestFit="1" customWidth="1"/>
    <col min="11" max="11" width="16.453125" style="1" bestFit="1" customWidth="1"/>
    <col min="12" max="12" width="14.08984375" style="1" customWidth="1"/>
    <col min="13" max="13" width="13.1796875" style="1" customWidth="1"/>
    <col min="14" max="16384" width="8.7265625" style="1"/>
  </cols>
  <sheetData>
    <row r="1" spans="1:12" ht="29" x14ac:dyDescent="0.35">
      <c r="E1" s="9" t="s">
        <v>0</v>
      </c>
      <c r="F1" s="9"/>
      <c r="H1" s="9" t="s">
        <v>0</v>
      </c>
    </row>
    <row r="2" spans="1:12" x14ac:dyDescent="0.35">
      <c r="A2" s="1" t="s">
        <v>7</v>
      </c>
      <c r="B2" s="7">
        <v>2010</v>
      </c>
      <c r="C2" s="7" t="s">
        <v>1</v>
      </c>
      <c r="D2" s="7" t="s">
        <v>2</v>
      </c>
      <c r="E2" s="15">
        <v>74.928929032718301</v>
      </c>
      <c r="F2" s="10"/>
      <c r="G2" s="1">
        <v>2010</v>
      </c>
      <c r="H2" s="12">
        <f>E2</f>
        <v>74.928929032718301</v>
      </c>
      <c r="I2" s="12"/>
      <c r="J2" s="12"/>
      <c r="K2" s="12"/>
      <c r="L2" s="7"/>
    </row>
    <row r="3" spans="1:12" x14ac:dyDescent="0.35">
      <c r="B3" s="10">
        <v>2010</v>
      </c>
      <c r="C3" s="10" t="s">
        <v>1</v>
      </c>
      <c r="D3" s="10" t="s">
        <v>3</v>
      </c>
      <c r="E3" s="15">
        <v>74.928929032718301</v>
      </c>
      <c r="F3" s="10"/>
      <c r="G3" s="1">
        <v>2015</v>
      </c>
      <c r="H3" s="12">
        <f>E11</f>
        <v>201.573097781352</v>
      </c>
      <c r="I3" s="12"/>
      <c r="J3" s="12"/>
      <c r="K3" s="12"/>
      <c r="L3" s="7"/>
    </row>
    <row r="4" spans="1:12" x14ac:dyDescent="0.35">
      <c r="A4" s="5"/>
      <c r="B4" s="10">
        <v>2010</v>
      </c>
      <c r="C4" s="10" t="s">
        <v>1</v>
      </c>
      <c r="D4" s="10" t="s">
        <v>4</v>
      </c>
      <c r="E4" s="15">
        <v>74.928929032718301</v>
      </c>
      <c r="F4" s="10"/>
      <c r="G4" s="1">
        <v>2020</v>
      </c>
      <c r="H4" s="12">
        <f>E20</f>
        <v>29.176789081745</v>
      </c>
      <c r="I4" s="12"/>
      <c r="J4" s="12"/>
      <c r="K4" s="12"/>
      <c r="L4" s="7"/>
    </row>
    <row r="5" spans="1:12" x14ac:dyDescent="0.35">
      <c r="B5" s="10">
        <v>2010</v>
      </c>
      <c r="C5" s="10" t="s">
        <v>5</v>
      </c>
      <c r="D5" s="10" t="s">
        <v>2</v>
      </c>
      <c r="E5" s="15">
        <v>74.928929032718301</v>
      </c>
      <c r="F5" s="10"/>
      <c r="G5" s="1">
        <v>2025</v>
      </c>
      <c r="H5" s="12">
        <f>E29</f>
        <v>29.787319424006601</v>
      </c>
      <c r="I5" s="12"/>
      <c r="J5" s="12"/>
      <c r="K5" s="12"/>
      <c r="L5" s="8"/>
    </row>
    <row r="6" spans="1:12" x14ac:dyDescent="0.35">
      <c r="B6" s="10">
        <v>2010</v>
      </c>
      <c r="C6" s="10" t="s">
        <v>5</v>
      </c>
      <c r="D6" s="10" t="s">
        <v>3</v>
      </c>
      <c r="E6" s="15">
        <v>74.928929032718301</v>
      </c>
      <c r="F6" s="10"/>
      <c r="G6" s="1">
        <v>2030</v>
      </c>
      <c r="H6" s="12">
        <f>E38</f>
        <v>19.366442955740101</v>
      </c>
      <c r="I6" s="12"/>
      <c r="J6" s="12"/>
      <c r="K6" s="12"/>
      <c r="L6" s="8"/>
    </row>
    <row r="7" spans="1:12" x14ac:dyDescent="0.35">
      <c r="B7" s="10">
        <v>2010</v>
      </c>
      <c r="C7" s="10" t="s">
        <v>5</v>
      </c>
      <c r="D7" s="10" t="s">
        <v>4</v>
      </c>
      <c r="E7" s="15">
        <v>74.928929032718301</v>
      </c>
      <c r="F7" s="10"/>
      <c r="G7" s="1">
        <v>2035</v>
      </c>
      <c r="H7" s="12">
        <f>E47</f>
        <v>3.8457776694748098</v>
      </c>
      <c r="I7" s="12"/>
      <c r="J7" s="12"/>
      <c r="K7" s="12"/>
      <c r="L7" s="8"/>
    </row>
    <row r="8" spans="1:12" x14ac:dyDescent="0.35">
      <c r="B8" s="10">
        <v>2010</v>
      </c>
      <c r="C8" s="10" t="s">
        <v>6</v>
      </c>
      <c r="D8" s="10" t="s">
        <v>2</v>
      </c>
      <c r="E8" s="15">
        <v>74.928929032718301</v>
      </c>
      <c r="F8" s="10"/>
      <c r="G8" s="1">
        <v>2040</v>
      </c>
      <c r="H8" s="12">
        <f>E56</f>
        <v>0.69788447993702496</v>
      </c>
      <c r="I8" s="12"/>
      <c r="J8" s="12"/>
      <c r="K8" s="12"/>
      <c r="L8" s="8"/>
    </row>
    <row r="9" spans="1:12" x14ac:dyDescent="0.35">
      <c r="B9" s="10">
        <v>2010</v>
      </c>
      <c r="C9" s="10" t="s">
        <v>6</v>
      </c>
      <c r="D9" s="10" t="s">
        <v>3</v>
      </c>
      <c r="E9" s="15">
        <v>74.928929032718301</v>
      </c>
      <c r="F9" s="10"/>
      <c r="G9" s="1">
        <v>2045</v>
      </c>
      <c r="H9" s="12">
        <f>E66</f>
        <v>-2.1517168044133799</v>
      </c>
      <c r="I9" s="12"/>
      <c r="J9" s="12"/>
      <c r="K9" s="12"/>
      <c r="L9" s="8"/>
    </row>
    <row r="10" spans="1:12" x14ac:dyDescent="0.35">
      <c r="B10" s="10">
        <v>2010</v>
      </c>
      <c r="C10" s="10" t="s">
        <v>6</v>
      </c>
      <c r="D10" s="10" t="s">
        <v>4</v>
      </c>
      <c r="E10" s="15">
        <v>74.928929032718301</v>
      </c>
      <c r="F10" s="10"/>
      <c r="G10" s="1">
        <v>2050</v>
      </c>
      <c r="H10" s="12">
        <f>E74</f>
        <v>-63.1631941889123</v>
      </c>
      <c r="I10" s="12"/>
      <c r="J10" s="12"/>
      <c r="K10" s="12"/>
      <c r="L10" s="8"/>
    </row>
    <row r="11" spans="1:12" x14ac:dyDescent="0.35">
      <c r="B11" s="10">
        <v>2015</v>
      </c>
      <c r="C11" s="10" t="s">
        <v>1</v>
      </c>
      <c r="D11" s="10" t="s">
        <v>2</v>
      </c>
      <c r="E11" s="15">
        <v>201.573097781352</v>
      </c>
      <c r="F11" s="10"/>
      <c r="H11" s="12"/>
    </row>
    <row r="12" spans="1:12" x14ac:dyDescent="0.35">
      <c r="B12" s="10">
        <v>2015</v>
      </c>
      <c r="C12" s="10" t="s">
        <v>1</v>
      </c>
      <c r="D12" s="10" t="s">
        <v>3</v>
      </c>
      <c r="E12" s="15">
        <v>201.573097781352</v>
      </c>
      <c r="F12" s="10"/>
      <c r="G12" s="1" t="s">
        <v>8</v>
      </c>
      <c r="H12" s="1">
        <v>-0.125</v>
      </c>
    </row>
    <row r="13" spans="1:12" x14ac:dyDescent="0.35">
      <c r="B13" s="10">
        <v>2015</v>
      </c>
      <c r="C13" s="10" t="s">
        <v>1</v>
      </c>
      <c r="D13" s="10" t="s">
        <v>4</v>
      </c>
      <c r="E13" s="15">
        <v>201.573097781352</v>
      </c>
      <c r="F13" s="10"/>
      <c r="G13" s="1" t="s">
        <v>9</v>
      </c>
      <c r="H13" s="6">
        <v>-0.45</v>
      </c>
    </row>
    <row r="14" spans="1:12" x14ac:dyDescent="0.35">
      <c r="B14" s="10">
        <v>2015</v>
      </c>
      <c r="C14" s="10" t="s">
        <v>5</v>
      </c>
      <c r="D14" s="10" t="s">
        <v>2</v>
      </c>
      <c r="E14" s="15">
        <v>201.573097781352</v>
      </c>
      <c r="F14" s="10"/>
    </row>
    <row r="15" spans="1:12" x14ac:dyDescent="0.35">
      <c r="B15" s="10">
        <v>2015</v>
      </c>
      <c r="C15" s="10" t="s">
        <v>5</v>
      </c>
      <c r="D15" s="10" t="s">
        <v>3</v>
      </c>
      <c r="E15" s="15">
        <v>201.573097781352</v>
      </c>
      <c r="G15" s="10"/>
      <c r="I15" s="1" t="s">
        <v>13</v>
      </c>
      <c r="J15" s="1" t="s">
        <v>14</v>
      </c>
    </row>
    <row r="16" spans="1:12" x14ac:dyDescent="0.35">
      <c r="B16" s="10">
        <v>2015</v>
      </c>
      <c r="C16" s="10" t="s">
        <v>5</v>
      </c>
      <c r="D16" s="10" t="s">
        <v>4</v>
      </c>
      <c r="E16" s="15">
        <v>201.573097781352</v>
      </c>
      <c r="G16" s="10" t="s">
        <v>12</v>
      </c>
      <c r="H16" s="1" t="s">
        <v>11</v>
      </c>
      <c r="I16" s="1" t="s">
        <v>15</v>
      </c>
      <c r="J16" s="1" t="s">
        <v>15</v>
      </c>
    </row>
    <row r="17" spans="2:13" x14ac:dyDescent="0.35">
      <c r="B17" s="10">
        <v>2015</v>
      </c>
      <c r="C17" s="10" t="s">
        <v>6</v>
      </c>
      <c r="D17" s="10" t="s">
        <v>2</v>
      </c>
      <c r="E17" s="15">
        <v>201.573097781352</v>
      </c>
      <c r="F17" s="7">
        <v>2005</v>
      </c>
      <c r="G17" s="7">
        <v>1</v>
      </c>
      <c r="H17" s="7">
        <v>1</v>
      </c>
      <c r="I17" s="1">
        <v>509.4</v>
      </c>
      <c r="J17" s="12">
        <f>I17</f>
        <v>509.4</v>
      </c>
    </row>
    <row r="18" spans="2:13" x14ac:dyDescent="0.35">
      <c r="B18" s="10">
        <v>2015</v>
      </c>
      <c r="C18" s="10" t="s">
        <v>6</v>
      </c>
      <c r="D18" s="10" t="s">
        <v>3</v>
      </c>
      <c r="E18" s="15">
        <v>201.573097781352</v>
      </c>
      <c r="F18" s="1">
        <v>2010</v>
      </c>
      <c r="G18" s="7">
        <v>1.014</v>
      </c>
      <c r="H18" s="7">
        <f>1.3*0.8</f>
        <v>1.04</v>
      </c>
      <c r="I18" s="12">
        <f>I17*(1+(G18/G17-1)*H18)</f>
        <v>516.8168639999999</v>
      </c>
      <c r="J18" s="12">
        <f>I18</f>
        <v>516.8168639999999</v>
      </c>
      <c r="K18" s="12"/>
      <c r="L18" s="12"/>
      <c r="M18" s="12"/>
    </row>
    <row r="19" spans="2:13" x14ac:dyDescent="0.35">
      <c r="B19" s="10">
        <v>2015</v>
      </c>
      <c r="C19" s="10" t="s">
        <v>6</v>
      </c>
      <c r="D19" s="10" t="s">
        <v>4</v>
      </c>
      <c r="E19" s="15">
        <v>201.573097781352</v>
      </c>
      <c r="F19" s="1">
        <v>2015</v>
      </c>
      <c r="G19" s="7">
        <v>1.0489999999999999</v>
      </c>
      <c r="H19" s="7">
        <v>0.8</v>
      </c>
      <c r="I19" s="12">
        <f t="shared" ref="I19:I26" si="0">I18*(1+(G19/G18-1)*H19)</f>
        <v>531.08794111242594</v>
      </c>
      <c r="J19" s="12">
        <f>I19</f>
        <v>531.08794111242594</v>
      </c>
      <c r="K19" s="12"/>
      <c r="L19" s="12"/>
      <c r="M19" s="12"/>
    </row>
    <row r="20" spans="2:13" x14ac:dyDescent="0.35">
      <c r="B20" s="10">
        <v>2020</v>
      </c>
      <c r="C20" s="10" t="s">
        <v>1</v>
      </c>
      <c r="D20" s="10" t="s">
        <v>2</v>
      </c>
      <c r="E20" s="15">
        <v>29.176789081745</v>
      </c>
      <c r="F20" s="1">
        <v>2020</v>
      </c>
      <c r="G20" s="7">
        <v>1.0249999999999999</v>
      </c>
      <c r="H20" s="7">
        <v>0.8</v>
      </c>
      <c r="I20" s="12">
        <f t="shared" si="0"/>
        <v>521.36736106537296</v>
      </c>
      <c r="J20" s="12">
        <f>I20</f>
        <v>521.36736106537296</v>
      </c>
      <c r="K20" s="12"/>
      <c r="L20" s="12"/>
      <c r="M20" s="12"/>
    </row>
    <row r="21" spans="2:13" x14ac:dyDescent="0.35">
      <c r="B21" s="10">
        <v>2020</v>
      </c>
      <c r="C21" s="10" t="s">
        <v>1</v>
      </c>
      <c r="D21" s="10" t="s">
        <v>3</v>
      </c>
      <c r="E21" s="15">
        <v>29.176789081745</v>
      </c>
      <c r="F21" s="1">
        <v>2025</v>
      </c>
      <c r="G21" s="7">
        <v>1.1220000000000001</v>
      </c>
      <c r="H21" s="7">
        <v>0.72</v>
      </c>
      <c r="I21" s="12">
        <f t="shared" si="0"/>
        <v>556.89155276957376</v>
      </c>
      <c r="J21" s="12">
        <f>IF($I$20+$H$12*$I$20/H$4*(H5-H$4)&lt;$I21,$I$20+$H$12*$I$20/H$4*(H5-H$4),$I21)</f>
        <v>520.00364609101678</v>
      </c>
      <c r="K21" s="13"/>
      <c r="L21" s="13"/>
      <c r="M21" s="11"/>
    </row>
    <row r="22" spans="2:13" x14ac:dyDescent="0.35">
      <c r="B22" s="10">
        <v>2020</v>
      </c>
      <c r="C22" s="10" t="s">
        <v>1</v>
      </c>
      <c r="D22" s="10" t="s">
        <v>4</v>
      </c>
      <c r="E22" s="15">
        <v>29.176789081745</v>
      </c>
      <c r="F22" s="1">
        <v>2030</v>
      </c>
      <c r="G22" s="7">
        <v>1.147</v>
      </c>
      <c r="H22" s="7">
        <v>0.64800000000000002</v>
      </c>
      <c r="I22" s="12">
        <f t="shared" si="0"/>
        <v>564.93223294325207</v>
      </c>
      <c r="J22" s="12">
        <f t="shared" ref="J22:J23" si="1">IF($I$20+$H$12*$I$20/H$4*(H6-H$4)&lt;$I22,$I$20+$H$12*$I$20/H$4*(H6-H$4),$I22)</f>
        <v>543.28030296125337</v>
      </c>
      <c r="K22" s="13"/>
      <c r="L22" s="13"/>
      <c r="M22" s="11"/>
    </row>
    <row r="23" spans="2:13" x14ac:dyDescent="0.35">
      <c r="B23" s="10">
        <v>2020</v>
      </c>
      <c r="C23" s="10" t="s">
        <v>5</v>
      </c>
      <c r="D23" s="10" t="s">
        <v>2</v>
      </c>
      <c r="E23" s="15">
        <v>29.176789081745</v>
      </c>
      <c r="F23" s="1">
        <v>2035</v>
      </c>
      <c r="G23" s="7">
        <v>1.18</v>
      </c>
      <c r="H23" s="7">
        <v>0.55100000000000005</v>
      </c>
      <c r="I23" s="12">
        <f t="shared" si="0"/>
        <v>573.8879110527613</v>
      </c>
      <c r="J23" s="12">
        <f t="shared" si="1"/>
        <v>573.8879110527613</v>
      </c>
      <c r="K23" s="13"/>
      <c r="L23" s="13"/>
      <c r="M23" s="11"/>
    </row>
    <row r="24" spans="2:13" x14ac:dyDescent="0.35">
      <c r="B24" s="10">
        <v>2020</v>
      </c>
      <c r="C24" s="10" t="s">
        <v>5</v>
      </c>
      <c r="D24" s="10" t="s">
        <v>3</v>
      </c>
      <c r="E24" s="15">
        <v>29.176789081745</v>
      </c>
      <c r="F24" s="1">
        <v>2040</v>
      </c>
      <c r="G24" s="7">
        <v>1.2090000000000001</v>
      </c>
      <c r="H24" s="7">
        <v>0.46800000000000003</v>
      </c>
      <c r="I24" s="12">
        <f t="shared" si="0"/>
        <v>580.48859472124275</v>
      </c>
      <c r="J24" s="12">
        <f t="shared" ref="J24:J26" si="2">IF($I$20+$H$13*$I$20/H$4*(H8-H$4)&lt;$I24,$I$20+$H$13*$I$20/H$4*(H8-H$4),$I24)</f>
        <v>580.48859472124275</v>
      </c>
      <c r="K24" s="13"/>
      <c r="L24" s="13"/>
      <c r="M24" s="11"/>
    </row>
    <row r="25" spans="2:13" x14ac:dyDescent="0.35">
      <c r="B25" s="10">
        <v>2020</v>
      </c>
      <c r="C25" s="10" t="s">
        <v>5</v>
      </c>
      <c r="D25" s="10" t="s">
        <v>4</v>
      </c>
      <c r="E25" s="15">
        <v>29.176789081745</v>
      </c>
      <c r="F25" s="1">
        <v>2045</v>
      </c>
      <c r="G25" s="7">
        <v>1.248</v>
      </c>
      <c r="H25" s="7">
        <v>0.46800000000000003</v>
      </c>
      <c r="I25" s="12">
        <f t="shared" si="0"/>
        <v>589.25209995767955</v>
      </c>
      <c r="J25" s="12">
        <f t="shared" si="2"/>
        <v>589.25209995767955</v>
      </c>
      <c r="K25" s="13"/>
      <c r="L25" s="13"/>
      <c r="M25" s="11"/>
    </row>
    <row r="26" spans="2:13" x14ac:dyDescent="0.35">
      <c r="B26" s="10">
        <v>2020</v>
      </c>
      <c r="C26" s="10" t="s">
        <v>6</v>
      </c>
      <c r="D26" s="10" t="s">
        <v>2</v>
      </c>
      <c r="E26" s="15">
        <v>29.176789081745</v>
      </c>
      <c r="F26" s="1">
        <v>2050</v>
      </c>
      <c r="G26" s="7">
        <v>1.2869999999999999</v>
      </c>
      <c r="H26" s="7">
        <v>0.33800000000000002</v>
      </c>
      <c r="I26" s="12">
        <f t="shared" si="0"/>
        <v>595.47607526348258</v>
      </c>
      <c r="J26" s="12">
        <f t="shared" si="2"/>
        <v>595.47607526348258</v>
      </c>
      <c r="K26" s="13"/>
      <c r="L26" s="13"/>
      <c r="M26" s="11"/>
    </row>
    <row r="27" spans="2:13" x14ac:dyDescent="0.35">
      <c r="B27" s="10">
        <v>2020</v>
      </c>
      <c r="C27" s="10" t="s">
        <v>6</v>
      </c>
      <c r="D27" s="10" t="s">
        <v>3</v>
      </c>
      <c r="E27" s="15">
        <v>29.176789081745</v>
      </c>
    </row>
    <row r="28" spans="2:13" x14ac:dyDescent="0.35">
      <c r="B28" s="10">
        <v>2020</v>
      </c>
      <c r="C28" s="10" t="s">
        <v>6</v>
      </c>
      <c r="D28" s="10" t="s">
        <v>4</v>
      </c>
      <c r="E28" s="15">
        <v>29.176789081745</v>
      </c>
      <c r="F28" s="1">
        <v>2025</v>
      </c>
      <c r="J28" s="14">
        <f t="shared" ref="J28:J33" si="3">J21/I21-1</f>
        <v>-6.6238940948382785E-2</v>
      </c>
    </row>
    <row r="29" spans="2:13" x14ac:dyDescent="0.35">
      <c r="B29" s="10">
        <v>2025</v>
      </c>
      <c r="C29" s="10" t="s">
        <v>1</v>
      </c>
      <c r="D29" s="10" t="s">
        <v>2</v>
      </c>
      <c r="E29" s="15">
        <v>29.787319424006601</v>
      </c>
      <c r="F29" s="1">
        <v>2030</v>
      </c>
      <c r="J29" s="14">
        <f t="shared" si="3"/>
        <v>-3.8326596925075229E-2</v>
      </c>
    </row>
    <row r="30" spans="2:13" x14ac:dyDescent="0.35">
      <c r="B30" s="10">
        <v>2025</v>
      </c>
      <c r="C30" s="10" t="s">
        <v>1</v>
      </c>
      <c r="D30" s="10" t="s">
        <v>3</v>
      </c>
      <c r="E30" s="15">
        <v>29.787319424006601</v>
      </c>
      <c r="F30" s="1">
        <v>2035</v>
      </c>
      <c r="J30" s="14">
        <f t="shared" si="3"/>
        <v>0</v>
      </c>
    </row>
    <row r="31" spans="2:13" x14ac:dyDescent="0.35">
      <c r="B31" s="10">
        <v>2025</v>
      </c>
      <c r="C31" s="10" t="s">
        <v>1</v>
      </c>
      <c r="D31" s="10" t="s">
        <v>4</v>
      </c>
      <c r="E31" s="15">
        <v>11.037549205989899</v>
      </c>
      <c r="F31" s="1">
        <v>2040</v>
      </c>
      <c r="G31" s="7"/>
      <c r="H31" s="7"/>
      <c r="J31" s="14">
        <f t="shared" si="3"/>
        <v>0</v>
      </c>
    </row>
    <row r="32" spans="2:13" x14ac:dyDescent="0.35">
      <c r="B32" s="10">
        <v>2025</v>
      </c>
      <c r="C32" s="10" t="s">
        <v>5</v>
      </c>
      <c r="D32" s="10" t="s">
        <v>2</v>
      </c>
      <c r="E32" s="15">
        <v>29.787319424006601</v>
      </c>
      <c r="F32" s="1">
        <v>2045</v>
      </c>
      <c r="J32" s="14">
        <f t="shared" si="3"/>
        <v>0</v>
      </c>
    </row>
    <row r="33" spans="1:10" x14ac:dyDescent="0.35">
      <c r="B33" s="10">
        <v>2025</v>
      </c>
      <c r="C33" s="10" t="s">
        <v>5</v>
      </c>
      <c r="D33" s="10" t="s">
        <v>3</v>
      </c>
      <c r="E33" s="15">
        <v>29.787319424006601</v>
      </c>
      <c r="F33" s="1">
        <v>2050</v>
      </c>
      <c r="J33" s="14">
        <f t="shared" si="3"/>
        <v>0</v>
      </c>
    </row>
    <row r="34" spans="1:10" x14ac:dyDescent="0.35">
      <c r="B34" s="10">
        <v>2025</v>
      </c>
      <c r="C34" s="10" t="s">
        <v>5</v>
      </c>
      <c r="D34" s="10" t="s">
        <v>4</v>
      </c>
      <c r="E34" s="15">
        <v>29.787319424006601</v>
      </c>
      <c r="F34" s="10"/>
    </row>
    <row r="35" spans="1:10" x14ac:dyDescent="0.35">
      <c r="B35" s="10">
        <v>2025</v>
      </c>
      <c r="C35" s="10" t="s">
        <v>6</v>
      </c>
      <c r="D35" s="10" t="s">
        <v>2</v>
      </c>
      <c r="E35" s="15">
        <v>29.787319424006601</v>
      </c>
      <c r="F35" s="10"/>
    </row>
    <row r="36" spans="1:10" x14ac:dyDescent="0.35">
      <c r="B36" s="10">
        <v>2025</v>
      </c>
      <c r="C36" s="10" t="s">
        <v>6</v>
      </c>
      <c r="D36" s="10" t="s">
        <v>3</v>
      </c>
      <c r="E36" s="15">
        <v>29.787319424006601</v>
      </c>
      <c r="F36" s="10"/>
    </row>
    <row r="37" spans="1:10" x14ac:dyDescent="0.35">
      <c r="B37" s="10">
        <v>2025</v>
      </c>
      <c r="C37" s="10" t="s">
        <v>6</v>
      </c>
      <c r="D37" s="10" t="s">
        <v>4</v>
      </c>
      <c r="E37" s="15">
        <v>29.787319424006601</v>
      </c>
      <c r="F37" s="10"/>
    </row>
    <row r="38" spans="1:10" x14ac:dyDescent="0.35">
      <c r="B38" s="10">
        <v>2030</v>
      </c>
      <c r="C38" s="10" t="s">
        <v>1</v>
      </c>
      <c r="D38" s="10" t="s">
        <v>2</v>
      </c>
      <c r="E38" s="15">
        <v>19.366442955740101</v>
      </c>
      <c r="F38" s="10"/>
    </row>
    <row r="39" spans="1:10" x14ac:dyDescent="0.35">
      <c r="B39" s="10">
        <v>2030</v>
      </c>
      <c r="C39" s="10" t="s">
        <v>1</v>
      </c>
      <c r="D39" s="10" t="s">
        <v>3</v>
      </c>
      <c r="E39" s="15">
        <v>17.107255730915799</v>
      </c>
      <c r="F39" s="10"/>
    </row>
    <row r="40" spans="1:10" x14ac:dyDescent="0.35">
      <c r="B40" s="10">
        <v>2030</v>
      </c>
      <c r="C40" s="10" t="s">
        <v>1</v>
      </c>
      <c r="D40" s="10" t="s">
        <v>4</v>
      </c>
      <c r="E40" s="15">
        <v>14.4206218045607</v>
      </c>
      <c r="F40" s="10"/>
    </row>
    <row r="41" spans="1:10" x14ac:dyDescent="0.35">
      <c r="B41" s="10">
        <v>2030</v>
      </c>
      <c r="C41" s="10" t="s">
        <v>5</v>
      </c>
      <c r="D41" s="10" t="s">
        <v>2</v>
      </c>
      <c r="E41" s="15">
        <v>19.366442955740101</v>
      </c>
      <c r="F41" s="10"/>
    </row>
    <row r="42" spans="1:10" x14ac:dyDescent="0.35">
      <c r="B42" s="10">
        <v>2030</v>
      </c>
      <c r="C42" s="10" t="s">
        <v>5</v>
      </c>
      <c r="D42" s="10" t="s">
        <v>3</v>
      </c>
      <c r="E42" s="15">
        <v>17.107255730915799</v>
      </c>
      <c r="F42" s="10"/>
    </row>
    <row r="43" spans="1:10" x14ac:dyDescent="0.35">
      <c r="B43" s="10">
        <v>2030</v>
      </c>
      <c r="C43" s="10" t="s">
        <v>5</v>
      </c>
      <c r="D43" s="10" t="s">
        <v>4</v>
      </c>
      <c r="E43" s="15">
        <v>17.107255730915799</v>
      </c>
      <c r="F43" s="10"/>
    </row>
    <row r="44" spans="1:10" x14ac:dyDescent="0.35">
      <c r="B44" s="10">
        <v>2030</v>
      </c>
      <c r="C44" s="10" t="s">
        <v>6</v>
      </c>
      <c r="D44" s="10" t="s">
        <v>2</v>
      </c>
      <c r="E44" s="15">
        <v>19.366442955739998</v>
      </c>
      <c r="F44" s="10"/>
    </row>
    <row r="45" spans="1:10" x14ac:dyDescent="0.35">
      <c r="B45" s="10">
        <v>2030</v>
      </c>
      <c r="C45" s="10" t="s">
        <v>6</v>
      </c>
      <c r="D45" s="10" t="s">
        <v>3</v>
      </c>
      <c r="E45" s="15">
        <v>19.366442955740201</v>
      </c>
      <c r="F45" s="10"/>
    </row>
    <row r="46" spans="1:10" x14ac:dyDescent="0.35">
      <c r="B46" s="10">
        <v>2030</v>
      </c>
      <c r="C46" s="10" t="s">
        <v>6</v>
      </c>
      <c r="D46" s="10" t="s">
        <v>4</v>
      </c>
      <c r="E46" s="15">
        <v>17.107255730915799</v>
      </c>
      <c r="F46" s="10"/>
    </row>
    <row r="47" spans="1:10" x14ac:dyDescent="0.35">
      <c r="A47" s="2"/>
      <c r="B47" s="10">
        <v>2035</v>
      </c>
      <c r="C47" s="10" t="s">
        <v>1</v>
      </c>
      <c r="D47" s="10" t="s">
        <v>2</v>
      </c>
      <c r="E47" s="15">
        <v>3.8457776694748098</v>
      </c>
      <c r="F47" s="10"/>
    </row>
    <row r="48" spans="1:10" s="4" customFormat="1" x14ac:dyDescent="0.35">
      <c r="A48" s="3"/>
      <c r="B48" s="10">
        <v>2035</v>
      </c>
      <c r="C48" s="10" t="s">
        <v>1</v>
      </c>
      <c r="D48" s="10" t="s">
        <v>3</v>
      </c>
      <c r="E48" s="15">
        <v>3.84577766947482</v>
      </c>
      <c r="F48" s="10"/>
    </row>
    <row r="49" spans="1:6" x14ac:dyDescent="0.35">
      <c r="A49" s="2"/>
      <c r="B49" s="10">
        <v>2035</v>
      </c>
      <c r="C49" s="10" t="s">
        <v>1</v>
      </c>
      <c r="D49" s="10" t="s">
        <v>4</v>
      </c>
      <c r="E49" s="15">
        <v>3.8457776694748098</v>
      </c>
      <c r="F49" s="10"/>
    </row>
    <row r="50" spans="1:6" x14ac:dyDescent="0.35">
      <c r="A50" s="2"/>
      <c r="B50" s="10">
        <v>2035</v>
      </c>
      <c r="C50" s="10" t="s">
        <v>5</v>
      </c>
      <c r="D50" s="10" t="s">
        <v>2</v>
      </c>
      <c r="E50" s="15">
        <v>3.84577766947482</v>
      </c>
      <c r="F50" s="10"/>
    </row>
    <row r="51" spans="1:6" x14ac:dyDescent="0.35">
      <c r="A51" s="2"/>
      <c r="B51" s="10">
        <v>2035</v>
      </c>
      <c r="C51" s="10" t="s">
        <v>5</v>
      </c>
      <c r="D51" s="10" t="s">
        <v>3</v>
      </c>
      <c r="E51" s="15">
        <v>3.84577766947482</v>
      </c>
      <c r="F51" s="10"/>
    </row>
    <row r="52" spans="1:6" x14ac:dyDescent="0.35">
      <c r="A52" s="2"/>
      <c r="B52" s="10">
        <v>2035</v>
      </c>
      <c r="C52" s="10" t="s">
        <v>5</v>
      </c>
      <c r="D52" s="10" t="s">
        <v>4</v>
      </c>
      <c r="E52" s="15">
        <v>3.8457776694748098</v>
      </c>
      <c r="F52" s="10"/>
    </row>
    <row r="53" spans="1:6" x14ac:dyDescent="0.35">
      <c r="A53" s="2"/>
      <c r="B53" s="10">
        <v>2035</v>
      </c>
      <c r="C53" s="10" t="s">
        <v>6</v>
      </c>
      <c r="D53" s="10" t="s">
        <v>2</v>
      </c>
      <c r="E53" s="15">
        <v>6.07020788990285</v>
      </c>
      <c r="F53" s="10"/>
    </row>
    <row r="54" spans="1:6" x14ac:dyDescent="0.35">
      <c r="A54" s="2"/>
      <c r="B54" s="10">
        <v>2035</v>
      </c>
      <c r="C54" s="10" t="s">
        <v>6</v>
      </c>
      <c r="D54" s="10" t="s">
        <v>3</v>
      </c>
      <c r="E54" s="15">
        <v>6.07020788990285</v>
      </c>
      <c r="F54" s="10"/>
    </row>
    <row r="55" spans="1:6" x14ac:dyDescent="0.35">
      <c r="A55" s="2"/>
      <c r="B55" s="10">
        <v>2035</v>
      </c>
      <c r="C55" s="10" t="s">
        <v>6</v>
      </c>
      <c r="D55" s="10" t="s">
        <v>4</v>
      </c>
      <c r="E55" s="15">
        <v>3.8457776694748098</v>
      </c>
      <c r="F55" s="10"/>
    </row>
    <row r="56" spans="1:6" x14ac:dyDescent="0.35">
      <c r="A56" s="2"/>
      <c r="B56" s="10">
        <v>2040</v>
      </c>
      <c r="C56" s="10" t="s">
        <v>1</v>
      </c>
      <c r="D56" s="10" t="s">
        <v>2</v>
      </c>
      <c r="E56" s="15">
        <v>0.69788447993702496</v>
      </c>
      <c r="F56" s="10"/>
    </row>
    <row r="57" spans="1:6" x14ac:dyDescent="0.35">
      <c r="A57" s="2"/>
      <c r="B57" s="10">
        <v>2040</v>
      </c>
      <c r="C57" s="10" t="s">
        <v>1</v>
      </c>
      <c r="D57" s="10" t="s">
        <v>3</v>
      </c>
      <c r="E57" s="15">
        <v>0.69788447993702496</v>
      </c>
      <c r="F57" s="10"/>
    </row>
    <row r="58" spans="1:6" x14ac:dyDescent="0.35">
      <c r="A58" s="2"/>
      <c r="B58" s="10">
        <v>2040</v>
      </c>
      <c r="C58" s="10" t="s">
        <v>1</v>
      </c>
      <c r="D58" s="10" t="s">
        <v>4</v>
      </c>
      <c r="E58" s="15">
        <v>0.69709605187202395</v>
      </c>
      <c r="F58" s="10"/>
    </row>
    <row r="59" spans="1:6" x14ac:dyDescent="0.35">
      <c r="A59" s="2"/>
      <c r="B59" s="10">
        <v>2040</v>
      </c>
      <c r="C59" s="10" t="s">
        <v>5</v>
      </c>
      <c r="D59" s="10" t="s">
        <v>2</v>
      </c>
      <c r="E59" s="15">
        <v>0.69788447993702496</v>
      </c>
      <c r="F59" s="10"/>
    </row>
    <row r="60" spans="1:6" x14ac:dyDescent="0.35">
      <c r="A60" s="2"/>
      <c r="B60" s="10">
        <v>2040</v>
      </c>
      <c r="C60" s="10" t="s">
        <v>5</v>
      </c>
      <c r="D60" s="10" t="s">
        <v>3</v>
      </c>
      <c r="E60" s="15">
        <v>0.69788447993702496</v>
      </c>
      <c r="F60" s="10"/>
    </row>
    <row r="61" spans="1:6" x14ac:dyDescent="0.35">
      <c r="A61" s="2"/>
      <c r="B61" s="10">
        <v>2040</v>
      </c>
      <c r="C61" s="10" t="s">
        <v>5</v>
      </c>
      <c r="D61" s="10" t="s">
        <v>4</v>
      </c>
      <c r="E61" s="15">
        <v>0.69709605187202395</v>
      </c>
      <c r="F61" s="10"/>
    </row>
    <row r="62" spans="1:6" x14ac:dyDescent="0.35">
      <c r="A62" s="2"/>
      <c r="B62" s="10">
        <v>2040</v>
      </c>
      <c r="C62" s="10" t="s">
        <v>6</v>
      </c>
      <c r="D62" s="10" t="s">
        <v>2</v>
      </c>
      <c r="E62" s="15">
        <v>0.69810377780941002</v>
      </c>
      <c r="F62" s="10"/>
    </row>
    <row r="63" spans="1:6" x14ac:dyDescent="0.35">
      <c r="A63" s="2"/>
      <c r="B63" s="10">
        <v>2040</v>
      </c>
      <c r="C63" s="10" t="s">
        <v>6</v>
      </c>
      <c r="D63" s="10" t="s">
        <v>3</v>
      </c>
      <c r="E63" s="15">
        <v>0.69788447993702496</v>
      </c>
      <c r="F63" s="10"/>
    </row>
    <row r="64" spans="1:6" x14ac:dyDescent="0.35">
      <c r="B64" s="10">
        <v>2040</v>
      </c>
      <c r="C64" s="10" t="s">
        <v>6</v>
      </c>
      <c r="D64" s="10" t="s">
        <v>4</v>
      </c>
      <c r="E64" s="15">
        <v>0.69709605187202395</v>
      </c>
      <c r="F64" s="10"/>
    </row>
    <row r="65" spans="2:6" x14ac:dyDescent="0.35">
      <c r="B65" s="10">
        <v>2045</v>
      </c>
      <c r="C65" s="10" t="s">
        <v>1</v>
      </c>
      <c r="D65" s="10" t="s">
        <v>2</v>
      </c>
      <c r="E65" s="15">
        <v>-2.1517168044133799</v>
      </c>
      <c r="F65" s="10"/>
    </row>
    <row r="66" spans="2:6" x14ac:dyDescent="0.35">
      <c r="B66" s="10">
        <v>2045</v>
      </c>
      <c r="C66" s="10" t="s">
        <v>1</v>
      </c>
      <c r="D66" s="10" t="s">
        <v>3</v>
      </c>
      <c r="E66" s="15">
        <v>-2.1517168044133799</v>
      </c>
      <c r="F66" s="10"/>
    </row>
    <row r="67" spans="2:6" x14ac:dyDescent="0.35">
      <c r="B67" s="10">
        <v>2045</v>
      </c>
      <c r="C67" s="10" t="s">
        <v>1</v>
      </c>
      <c r="D67" s="10" t="s">
        <v>4</v>
      </c>
      <c r="E67" s="15">
        <v>-2.1517168044133799</v>
      </c>
      <c r="F67" s="10"/>
    </row>
    <row r="68" spans="2:6" x14ac:dyDescent="0.35">
      <c r="B68" s="10">
        <v>2045</v>
      </c>
      <c r="C68" s="10" t="s">
        <v>5</v>
      </c>
      <c r="D68" s="10" t="s">
        <v>2</v>
      </c>
      <c r="E68" s="15">
        <v>-2.1517168044133799</v>
      </c>
      <c r="F68" s="10"/>
    </row>
    <row r="69" spans="2:6" x14ac:dyDescent="0.35">
      <c r="B69" s="10">
        <v>2045</v>
      </c>
      <c r="C69" s="10" t="s">
        <v>5</v>
      </c>
      <c r="D69" s="10" t="s">
        <v>3</v>
      </c>
      <c r="E69" s="15">
        <v>-2.1517168044133799</v>
      </c>
      <c r="F69" s="10"/>
    </row>
    <row r="70" spans="2:6" x14ac:dyDescent="0.35">
      <c r="B70" s="10">
        <v>2045</v>
      </c>
      <c r="C70" s="10" t="s">
        <v>5</v>
      </c>
      <c r="D70" s="10" t="s">
        <v>4</v>
      </c>
      <c r="E70" s="15">
        <v>-2.1517168044133799</v>
      </c>
      <c r="F70" s="10"/>
    </row>
    <row r="71" spans="2:6" x14ac:dyDescent="0.35">
      <c r="B71" s="10">
        <v>2045</v>
      </c>
      <c r="C71" s="10" t="s">
        <v>6</v>
      </c>
      <c r="D71" s="10" t="s">
        <v>2</v>
      </c>
      <c r="E71" s="15">
        <v>-2.1517168044133799</v>
      </c>
      <c r="F71" s="10"/>
    </row>
    <row r="72" spans="2:6" x14ac:dyDescent="0.35">
      <c r="B72" s="10">
        <v>2045</v>
      </c>
      <c r="C72" s="10" t="s">
        <v>6</v>
      </c>
      <c r="D72" s="10" t="s">
        <v>3</v>
      </c>
      <c r="E72" s="15">
        <v>-2.1517168044133799</v>
      </c>
      <c r="F72" s="10"/>
    </row>
    <row r="73" spans="2:6" x14ac:dyDescent="0.35">
      <c r="B73" s="10">
        <v>2045</v>
      </c>
      <c r="C73" s="10" t="s">
        <v>6</v>
      </c>
      <c r="D73" s="10" t="s">
        <v>4</v>
      </c>
      <c r="E73" s="15">
        <v>-2.15171680441299</v>
      </c>
      <c r="F73" s="10"/>
    </row>
    <row r="74" spans="2:6" x14ac:dyDescent="0.35">
      <c r="B74" s="10">
        <v>2050</v>
      </c>
      <c r="C74" s="10" t="s">
        <v>1</v>
      </c>
      <c r="D74" s="10" t="s">
        <v>2</v>
      </c>
      <c r="E74" s="15">
        <v>-63.1631941889123</v>
      </c>
      <c r="F74" s="10"/>
    </row>
    <row r="75" spans="2:6" x14ac:dyDescent="0.35">
      <c r="B75" s="10">
        <v>2050</v>
      </c>
      <c r="C75" s="10" t="s">
        <v>1</v>
      </c>
      <c r="D75" s="10" t="s">
        <v>3</v>
      </c>
      <c r="E75" s="15">
        <v>-59.834643777251003</v>
      </c>
      <c r="F75" s="10"/>
    </row>
    <row r="76" spans="2:6" x14ac:dyDescent="0.35">
      <c r="B76" s="10">
        <v>2050</v>
      </c>
      <c r="C76" s="10" t="s">
        <v>1</v>
      </c>
      <c r="D76" s="10" t="s">
        <v>4</v>
      </c>
      <c r="E76" s="15">
        <v>-63.846453576899499</v>
      </c>
      <c r="F76" s="10"/>
    </row>
    <row r="77" spans="2:6" x14ac:dyDescent="0.35">
      <c r="B77" s="10">
        <v>2050</v>
      </c>
      <c r="C77" s="10" t="s">
        <v>5</v>
      </c>
      <c r="D77" s="10" t="s">
        <v>2</v>
      </c>
      <c r="E77" s="15">
        <v>-59.6987308206498</v>
      </c>
      <c r="F77" s="10"/>
    </row>
    <row r="78" spans="2:6" x14ac:dyDescent="0.35">
      <c r="B78" s="10">
        <v>2050</v>
      </c>
      <c r="C78" s="10" t="s">
        <v>5</v>
      </c>
      <c r="D78" s="10" t="s">
        <v>3</v>
      </c>
      <c r="E78" s="15">
        <v>-63.846453576899499</v>
      </c>
      <c r="F78" s="10"/>
    </row>
    <row r="79" spans="2:6" x14ac:dyDescent="0.35">
      <c r="B79" s="10">
        <v>2050</v>
      </c>
      <c r="C79" s="10" t="s">
        <v>5</v>
      </c>
      <c r="D79" s="10" t="s">
        <v>4</v>
      </c>
      <c r="E79" s="15">
        <v>-55.656600540649897</v>
      </c>
      <c r="F79" s="10"/>
    </row>
    <row r="80" spans="2:6" x14ac:dyDescent="0.35">
      <c r="B80" s="10">
        <v>2050</v>
      </c>
      <c r="C80" s="10" t="s">
        <v>6</v>
      </c>
      <c r="D80" s="10" t="s">
        <v>2</v>
      </c>
      <c r="E80" s="15">
        <v>-60.989808710056799</v>
      </c>
      <c r="F80" s="10"/>
    </row>
    <row r="81" spans="2:6" x14ac:dyDescent="0.35">
      <c r="B81" s="10">
        <v>2050</v>
      </c>
      <c r="C81" s="10" t="s">
        <v>6</v>
      </c>
      <c r="D81" s="10" t="s">
        <v>3</v>
      </c>
      <c r="E81" s="15">
        <v>-58.163589429739297</v>
      </c>
      <c r="F81" s="10"/>
    </row>
    <row r="82" spans="2:6" x14ac:dyDescent="0.35">
      <c r="B82" s="10">
        <v>2050</v>
      </c>
      <c r="C82" s="10" t="s">
        <v>6</v>
      </c>
      <c r="D82" s="10" t="s">
        <v>4</v>
      </c>
      <c r="E82" s="15">
        <v>-63.846453576899499</v>
      </c>
      <c r="F82" s="10"/>
    </row>
    <row r="83" spans="2:6" x14ac:dyDescent="0.35">
      <c r="B83" s="10"/>
      <c r="C83" s="10"/>
      <c r="D83" s="10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D832-9D85-40EF-A2FA-3F52834E974C}">
  <dimension ref="A1"/>
  <sheetViews>
    <sheetView zoomScale="70" zoomScaleNormal="70" workbookViewId="0">
      <selection activeCell="I19" sqref="I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Paper</vt:lpstr>
      <vt:lpstr>Chemicals</vt:lpstr>
      <vt:lpstr>NM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2024-06-26T16:21:59Z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681072413921356</vt:r8>
  </property>
</Properties>
</file>