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e_lerede\temoa-energysystem\"/>
    </mc:Choice>
  </mc:AlternateContent>
  <xr:revisionPtr revIDLastSave="0" documentId="13_ncr:1_{8D72332B-EB1F-4760-96B9-0FD9D96A7FFC}" xr6:coauthVersionLast="36" xr6:coauthVersionMax="36" xr10:uidLastSave="{00000000-0000-0000-0000-000000000000}"/>
  <bookViews>
    <workbookView xWindow="0" yWindow="0" windowWidth="19200" windowHeight="6930" xr2:uid="{D3B592B4-1F15-48EE-948C-A0D3D3189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A1" i="1"/>
  <c r="G5" i="1" l="1"/>
  <c r="G6" i="1"/>
  <c r="G7" i="1"/>
  <c r="G8" i="1"/>
  <c r="G9" i="1"/>
  <c r="H9" i="1" s="1"/>
  <c r="G4" i="1"/>
  <c r="F2" i="1"/>
  <c r="F3" i="1"/>
  <c r="F1" i="1"/>
  <c r="G3" i="1"/>
  <c r="G2" i="1"/>
  <c r="G1" i="1"/>
  <c r="A2" i="1" l="1"/>
  <c r="A3" i="1"/>
  <c r="A4" i="1"/>
  <c r="A5" i="1"/>
  <c r="A6" i="1"/>
  <c r="B2" i="1"/>
  <c r="B3" i="1"/>
  <c r="B4" i="1"/>
  <c r="B5" i="1"/>
  <c r="B6" i="1"/>
  <c r="B8" i="1"/>
  <c r="B9" i="1"/>
  <c r="B10" i="1"/>
  <c r="B11" i="1"/>
  <c r="A11" i="1" s="1"/>
  <c r="B12" i="1"/>
  <c r="A12" i="1" s="1"/>
  <c r="B7" i="1"/>
  <c r="A7" i="1"/>
  <c r="A8" i="1"/>
  <c r="A9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sz val="10"/>
      <color rgb="FF6897BB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vertical="center"/>
    </xf>
    <xf numFmtId="164" fontId="0" fillId="0" borderId="0" xfId="0" applyNumberFormat="1"/>
    <xf numFmtId="11" fontId="0" fillId="0" borderId="0" xfId="0" applyNumberFormat="1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Sheet1!$F$1:$F$9</c:f>
              <c:numCache>
                <c:formatCode>0.00</c:formatCode>
                <c:ptCount val="9"/>
                <c:pt idx="0">
                  <c:v>9.1720199857244777E-2</c:v>
                </c:pt>
                <c:pt idx="1">
                  <c:v>0.16131334760885085</c:v>
                </c:pt>
                <c:pt idx="2">
                  <c:v>0.2594575303354747</c:v>
                </c:pt>
                <c:pt idx="3" formatCode="0.000">
                  <c:v>0.4</c:v>
                </c:pt>
                <c:pt idx="4" formatCode="0.000">
                  <c:v>0.55000000000000004</c:v>
                </c:pt>
                <c:pt idx="5" formatCode="0.000">
                  <c:v>0.7</c:v>
                </c:pt>
                <c:pt idx="6" formatCode="0.000">
                  <c:v>0.85</c:v>
                </c:pt>
                <c:pt idx="7" formatCode="0.000">
                  <c:v>0.92500000000000004</c:v>
                </c:pt>
                <c:pt idx="8" formatCode="0.00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C-4340-B6BF-659906BE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655103"/>
        <c:axId val="1834145903"/>
      </c:lineChart>
      <c:catAx>
        <c:axId val="183365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145903"/>
        <c:crosses val="autoZero"/>
        <c:auto val="1"/>
        <c:lblAlgn val="ctr"/>
        <c:lblOffset val="100"/>
        <c:noMultiLvlLbl val="0"/>
      </c:catAx>
      <c:valAx>
        <c:axId val="18341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36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133350</xdr:rowOff>
    </xdr:from>
    <xdr:to>
      <xdr:col>15</xdr:col>
      <xdr:colOff>409575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484C2-D446-4791-BCE4-FCEF89D24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0872-E960-49CE-98CC-0BAA6BDBFF19}">
  <dimension ref="A1:H13"/>
  <sheetViews>
    <sheetView tabSelected="1" workbookViewId="0">
      <selection activeCell="G9" sqref="G9"/>
    </sheetView>
  </sheetViews>
  <sheetFormatPr defaultRowHeight="14.5"/>
  <cols>
    <col min="7" max="7" width="10.36328125" bestFit="1" customWidth="1"/>
  </cols>
  <sheetData>
    <row r="1" spans="1:8">
      <c r="A1" s="1">
        <f>5604000*0.8</f>
        <v>4483200</v>
      </c>
      <c r="E1">
        <v>2010</v>
      </c>
      <c r="F1" s="7">
        <f>1-G1/$A$1</f>
        <v>9.1720199857244777E-2</v>
      </c>
      <c r="G1" s="8">
        <f>5090000*0.8</f>
        <v>4072000</v>
      </c>
      <c r="H1" s="9">
        <f t="shared" ref="H1:H8" si="0">G1/1000000</f>
        <v>4.0720000000000001</v>
      </c>
    </row>
    <row r="2" spans="1:8">
      <c r="A2" s="1">
        <f t="shared" ref="A2:A6" si="1">$A$1*B2</f>
        <v>448319.99999999988</v>
      </c>
      <c r="B2">
        <f t="shared" ref="B2:B6" si="2">1-C2</f>
        <v>9.9999999999999978E-2</v>
      </c>
      <c r="C2">
        <v>0.9</v>
      </c>
      <c r="E2">
        <v>2015</v>
      </c>
      <c r="F2" s="7">
        <f t="shared" ref="F2:F3" si="3">1-G2/$A$1</f>
        <v>0.16131334760885085</v>
      </c>
      <c r="G2" s="8">
        <f>4700000*0.8</f>
        <v>3760000</v>
      </c>
      <c r="H2" s="9">
        <f t="shared" si="0"/>
        <v>3.76</v>
      </c>
    </row>
    <row r="3" spans="1:8">
      <c r="A3" s="1">
        <f t="shared" si="1"/>
        <v>403487.99999999988</v>
      </c>
      <c r="B3">
        <f t="shared" si="2"/>
        <v>8.9999999999999969E-2</v>
      </c>
      <c r="C3">
        <v>0.91</v>
      </c>
      <c r="E3">
        <v>2020</v>
      </c>
      <c r="F3" s="7">
        <f t="shared" si="3"/>
        <v>0.2594575303354747</v>
      </c>
      <c r="G3" s="8">
        <f>4150000*0.8</f>
        <v>3320000</v>
      </c>
      <c r="H3" s="9">
        <f t="shared" si="0"/>
        <v>3.32</v>
      </c>
    </row>
    <row r="4" spans="1:8">
      <c r="A4" s="1">
        <f t="shared" si="1"/>
        <v>358655.99999999983</v>
      </c>
      <c r="B4">
        <f t="shared" si="2"/>
        <v>7.999999999999996E-2</v>
      </c>
      <c r="C4">
        <v>0.92</v>
      </c>
      <c r="E4">
        <v>2025</v>
      </c>
      <c r="F4" s="3">
        <v>0.4</v>
      </c>
      <c r="G4" s="2">
        <f>$A$1*(1-F4)</f>
        <v>2689920</v>
      </c>
      <c r="H4" s="9">
        <f t="shared" si="0"/>
        <v>2.6899199999999999</v>
      </c>
    </row>
    <row r="5" spans="1:8">
      <c r="A5" s="4">
        <f t="shared" si="1"/>
        <v>313823.99999999977</v>
      </c>
      <c r="B5" s="5">
        <f t="shared" si="2"/>
        <v>6.9999999999999951E-2</v>
      </c>
      <c r="C5" s="5">
        <v>0.93</v>
      </c>
      <c r="E5">
        <v>2030</v>
      </c>
      <c r="F5" s="3">
        <v>0.55000000000000004</v>
      </c>
      <c r="G5" s="2">
        <f t="shared" ref="G5:G9" si="4">$A$1*(1-F5)</f>
        <v>2017439.9999999998</v>
      </c>
      <c r="H5" s="9">
        <f t="shared" si="0"/>
        <v>2.0174399999999997</v>
      </c>
    </row>
    <row r="6" spans="1:8">
      <c r="A6" s="4">
        <f t="shared" si="1"/>
        <v>268992.00000000023</v>
      </c>
      <c r="B6" s="5">
        <f t="shared" si="2"/>
        <v>6.0000000000000053E-2</v>
      </c>
      <c r="C6" s="5">
        <v>0.94</v>
      </c>
      <c r="E6">
        <v>2035</v>
      </c>
      <c r="F6" s="3">
        <v>0.7</v>
      </c>
      <c r="G6" s="2">
        <f t="shared" si="4"/>
        <v>1344960.0000000002</v>
      </c>
      <c r="H6" s="9">
        <f t="shared" si="0"/>
        <v>1.3449600000000002</v>
      </c>
    </row>
    <row r="7" spans="1:8">
      <c r="A7" s="4">
        <f>$A$1*B7</f>
        <v>224160.0000000002</v>
      </c>
      <c r="B7" s="5">
        <f>1-C7</f>
        <v>5.0000000000000044E-2</v>
      </c>
      <c r="C7" s="5">
        <v>0.95</v>
      </c>
      <c r="E7">
        <v>2040</v>
      </c>
      <c r="F7" s="3">
        <v>0.85</v>
      </c>
      <c r="G7" s="2">
        <f t="shared" si="4"/>
        <v>672480.00000000012</v>
      </c>
      <c r="H7" s="9">
        <f t="shared" si="0"/>
        <v>0.67248000000000008</v>
      </c>
    </row>
    <row r="8" spans="1:8">
      <c r="A8" s="4">
        <f t="shared" ref="A8:A12" si="5">$A$1*B8</f>
        <v>179328.00000000015</v>
      </c>
      <c r="B8" s="5">
        <f t="shared" ref="B8:B12" si="6">1-C8</f>
        <v>4.0000000000000036E-2</v>
      </c>
      <c r="C8" s="5">
        <v>0.96</v>
      </c>
      <c r="E8">
        <v>2045</v>
      </c>
      <c r="F8" s="3">
        <v>0.92500000000000004</v>
      </c>
      <c r="G8" s="2">
        <f t="shared" si="4"/>
        <v>336239.99999999983</v>
      </c>
      <c r="H8" s="9">
        <f t="shared" si="0"/>
        <v>0.33623999999999982</v>
      </c>
    </row>
    <row r="9" spans="1:8">
      <c r="A9" s="4">
        <f t="shared" si="5"/>
        <v>134496.00000000012</v>
      </c>
      <c r="B9" s="5">
        <f t="shared" si="6"/>
        <v>3.0000000000000027E-2</v>
      </c>
      <c r="C9" s="5">
        <v>0.97</v>
      </c>
      <c r="E9">
        <v>2050</v>
      </c>
      <c r="F9" s="6">
        <v>0.98</v>
      </c>
      <c r="G9" s="2">
        <f t="shared" si="4"/>
        <v>89664.000000000073</v>
      </c>
      <c r="H9" s="9">
        <f>G9/1000000</f>
        <v>8.9664000000000077E-2</v>
      </c>
    </row>
    <row r="10" spans="1:8">
      <c r="A10" s="4">
        <f t="shared" si="5"/>
        <v>89664.000000000073</v>
      </c>
      <c r="B10" s="5">
        <f t="shared" si="6"/>
        <v>2.0000000000000018E-2</v>
      </c>
      <c r="C10" s="5">
        <v>0.98</v>
      </c>
    </row>
    <row r="11" spans="1:8">
      <c r="A11" s="4">
        <f t="shared" si="5"/>
        <v>44832.000000000036</v>
      </c>
      <c r="B11" s="5">
        <f t="shared" si="6"/>
        <v>1.0000000000000009E-2</v>
      </c>
      <c r="C11" s="5">
        <v>0.99</v>
      </c>
    </row>
    <row r="12" spans="1:8">
      <c r="A12" s="4">
        <f t="shared" si="5"/>
        <v>0</v>
      </c>
      <c r="B12" s="5">
        <f t="shared" si="6"/>
        <v>0</v>
      </c>
      <c r="C12" s="5">
        <v>1</v>
      </c>
    </row>
    <row r="13" spans="1:8">
      <c r="A13" s="5"/>
      <c r="B13" s="5"/>
      <c r="C13" s="5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 Lerede</dc:creator>
  <cp:lastModifiedBy>Daniele  Lerede</cp:lastModifiedBy>
  <dcterms:created xsi:type="dcterms:W3CDTF">2024-01-05T19:45:18Z</dcterms:created>
  <dcterms:modified xsi:type="dcterms:W3CDTF">2024-01-10T10:39:57Z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205608546733856</vt:r8>
  </property>
</Properties>
</file>