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DataServices\Projects\Current_Projects\Neponset\IDDE_Task_FY17\Data\"/>
    </mc:Choice>
  </mc:AlternateContent>
  <bookViews>
    <workbookView xWindow="0" yWindow="0" windowWidth="18120" windowHeight="6615"/>
  </bookViews>
  <sheets>
    <sheet name="Worksheet" sheetId="1" r:id="rId1"/>
    <sheet name="Data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3" i="1" l="1"/>
  <c r="O3" i="1" s="1"/>
  <c r="AE3" i="1" l="1"/>
  <c r="K3" i="1" l="1"/>
  <c r="V3" i="1"/>
  <c r="T3" i="1"/>
  <c r="R3" i="1"/>
</calcChain>
</file>

<file path=xl/sharedStrings.xml><?xml version="1.0" encoding="utf-8"?>
<sst xmlns="http://schemas.openxmlformats.org/spreadsheetml/2006/main" count="67" uniqueCount="58">
  <si>
    <t>Stream Segment</t>
  </si>
  <si>
    <t>Town</t>
  </si>
  <si>
    <t>Priority Rank</t>
  </si>
  <si>
    <t>Number of Medium Loading Businesses</t>
  </si>
  <si>
    <t>Number of High Loading Businesses</t>
  </si>
  <si>
    <t>Density of Generating Sites (Businesses)</t>
  </si>
  <si>
    <t>Number of Houses (20-40 years old)</t>
  </si>
  <si>
    <t>Number of Houses (&gt;40 years old)</t>
  </si>
  <si>
    <t>Catchment area (acres)</t>
  </si>
  <si>
    <t>Density of Generating Sites (Residential)</t>
  </si>
  <si>
    <t>Density of Sewer Pipes in Catchment</t>
  </si>
  <si>
    <t>Number of Septic Systems in Catchment</t>
  </si>
  <si>
    <t>Density of Septic Systems</t>
  </si>
  <si>
    <t>Length of Sewer Pipes in Catchment (Miles)</t>
  </si>
  <si>
    <t>OF-241</t>
  </si>
  <si>
    <t>Culverts Longer Than Street Crossing In Catchment?</t>
  </si>
  <si>
    <t>Catchment Investigation Results</t>
  </si>
  <si>
    <t>Outfall Screening Results</t>
  </si>
  <si>
    <t>Date Outfall Screening Completed</t>
  </si>
  <si>
    <t>Ranking Output</t>
  </si>
  <si>
    <t>Infrastructure and Investigation Information</t>
  </si>
  <si>
    <t>Outfall ID</t>
  </si>
  <si>
    <t>Catchment Composition</t>
  </si>
  <si>
    <t>Infrastructure Score</t>
  </si>
  <si>
    <t>Receiving Water Score</t>
  </si>
  <si>
    <t xml:space="preserve"> Past Complaints?</t>
  </si>
  <si>
    <t>Dry Weather E.coli Score</t>
  </si>
  <si>
    <t>1 or 0</t>
  </si>
  <si>
    <t>Stormwater Related Impairments</t>
  </si>
  <si>
    <t>Example</t>
  </si>
  <si>
    <t>MA62-49</t>
  </si>
  <si>
    <t>weighted average of the three scores</t>
  </si>
  <si>
    <t>Known or Suspected Problem?</t>
  </si>
  <si>
    <t>Past Sewer Conversion or CSO in Catchment?</t>
  </si>
  <si>
    <t>Receiving Water</t>
  </si>
  <si>
    <t>Discharge to Public Beach</t>
  </si>
  <si>
    <t>Discharge to Rec Area</t>
  </si>
  <si>
    <t>Discharge to Shellfish Bed</t>
  </si>
  <si>
    <t>Discharge in Drinking Water Supply Area</t>
  </si>
  <si>
    <t>1 or 0 (if 1 automatically high)</t>
  </si>
  <si>
    <t>0, 1, or 2 (0= &gt;235 average 1 = 235 - 500 2= &gt;500  9 year average)</t>
  </si>
  <si>
    <t>1 or 0 (if 1 automatically problem)</t>
  </si>
  <si>
    <t>0,1, 2, or 3  (0= no impairments, 1= 1-2 impairments, 2= 3-5 impairments, 3 = &gt;5 impairments)</t>
  </si>
  <si>
    <t>Identified as NepRWA Hotspot?</t>
  </si>
  <si>
    <t>Outfall Ranking for Catchment Investigation</t>
  </si>
  <si>
    <t>Stream Ranking for Outfall Screening</t>
  </si>
  <si>
    <t>based on number of high priority outfalls</t>
  </si>
  <si>
    <t>Problem, High, Medium, or Low</t>
  </si>
  <si>
    <t>of_id</t>
  </si>
  <si>
    <t>priority</t>
  </si>
  <si>
    <t>bus_m</t>
  </si>
  <si>
    <t>bus_h</t>
  </si>
  <si>
    <t>Catchment Score</t>
  </si>
  <si>
    <t>acres</t>
  </si>
  <si>
    <t>res_m</t>
  </si>
  <si>
    <t>res_h</t>
  </si>
  <si>
    <t>sewer_m</t>
  </si>
  <si>
    <t>septic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</si>
</sst>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5" xfId="0" applyBorder="1" applyAlignment="1">
      <alignment wrapText="1"/>
    </xf>
    <xf numFmtId="0" fontId="2" fillId="5" borderId="6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"/>
  <sheetViews>
    <sheetView tabSelected="1" workbookViewId="0">
      <pane ySplit="2" topLeftCell="A3" activePane="bottomLeft" state="frozen"/>
      <selection pane="bottomLeft" activeCell="B2" sqref="B2"/>
    </sheetView>
  </sheetViews>
  <sheetFormatPr defaultColWidth="8.85546875" defaultRowHeight="15" x14ac:dyDescent="0.25"/>
  <cols>
    <col min="1" max="1" width="8.42578125" style="1" customWidth="1"/>
    <col min="2" max="2" width="8.7109375" style="2" bestFit="1" customWidth="1"/>
    <col min="3" max="3" width="8" style="2" bestFit="1" customWidth="1"/>
    <col min="4" max="4" width="13.42578125" style="1" customWidth="1"/>
    <col min="5" max="5" width="12.85546875" style="1" customWidth="1"/>
    <col min="6" max="6" width="10.7109375" style="1" bestFit="1" customWidth="1"/>
    <col min="7" max="7" width="13.28515625" style="1" bestFit="1" customWidth="1"/>
    <col min="8" max="8" width="9.85546875" style="1" bestFit="1" customWidth="1"/>
    <col min="9" max="9" width="12.5703125" style="1" customWidth="1"/>
    <col min="10" max="10" width="11.42578125" style="2" bestFit="1" customWidth="1"/>
    <col min="11" max="11" width="12.28515625" style="2" customWidth="1"/>
    <col min="12" max="12" width="9.7109375" style="1" bestFit="1" customWidth="1"/>
    <col min="13" max="13" width="9.7109375" style="2" bestFit="1" customWidth="1"/>
    <col min="14" max="14" width="11.28515625" style="2" bestFit="1" customWidth="1"/>
    <col min="15" max="15" width="11.5703125" style="2" bestFit="1" customWidth="1"/>
    <col min="16" max="17" width="16.42578125" style="2" customWidth="1"/>
    <col min="18" max="18" width="11" style="1" customWidth="1"/>
    <col min="19" max="19" width="12.42578125" style="1" customWidth="1"/>
    <col min="20" max="20" width="10.7109375" style="1" customWidth="1"/>
    <col min="21" max="21" width="12.5703125" style="1" customWidth="1"/>
    <col min="22" max="22" width="8.85546875" style="1"/>
    <col min="23" max="23" width="8.85546875" style="12"/>
    <col min="24" max="24" width="12.5703125" style="1" customWidth="1"/>
    <col min="25" max="25" width="12.28515625" style="1" customWidth="1"/>
    <col min="26" max="26" width="12.42578125" style="1" customWidth="1"/>
    <col min="27" max="27" width="16.28515625" style="1" customWidth="1"/>
    <col min="28" max="28" width="18.28515625" style="3" customWidth="1"/>
    <col min="29" max="29" width="15" style="1" customWidth="1"/>
    <col min="30" max="30" width="18" style="1" customWidth="1"/>
    <col min="31" max="31" width="15" style="1" customWidth="1"/>
    <col min="32" max="32" width="12.5703125" style="1" customWidth="1"/>
    <col min="33" max="33" width="10.7109375" style="1" customWidth="1"/>
    <col min="34" max="34" width="8" style="1" customWidth="1"/>
    <col min="35" max="42" width="8.85546875" style="1"/>
    <col min="43" max="43" width="12.7109375" style="1" customWidth="1"/>
    <col min="44" max="44" width="11.5703125" style="1" customWidth="1"/>
    <col min="45" max="16384" width="8.85546875" style="1"/>
  </cols>
  <sheetData>
    <row r="1" spans="1:35" ht="19.5" thickBot="1" x14ac:dyDescent="0.35">
      <c r="A1" s="21" t="s">
        <v>20</v>
      </c>
      <c r="B1" s="22"/>
      <c r="C1" s="22"/>
      <c r="D1" s="22"/>
      <c r="E1" s="22"/>
      <c r="F1" s="22"/>
      <c r="G1" s="22"/>
      <c r="H1" s="22"/>
      <c r="I1" s="22"/>
      <c r="J1" s="22"/>
      <c r="K1" s="23"/>
      <c r="L1" s="15" t="s">
        <v>22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  <c r="X1" s="24" t="s">
        <v>34</v>
      </c>
      <c r="Y1" s="25"/>
      <c r="Z1" s="25"/>
      <c r="AA1" s="25"/>
      <c r="AB1" s="25"/>
      <c r="AC1" s="25"/>
      <c r="AD1" s="25"/>
      <c r="AE1" s="26"/>
      <c r="AF1" s="18" t="s">
        <v>19</v>
      </c>
      <c r="AG1" s="19"/>
      <c r="AH1" s="20"/>
      <c r="AI1" s="3"/>
    </row>
    <row r="2" spans="1:35" s="9" customFormat="1" ht="58.9" customHeight="1" x14ac:dyDescent="0.25">
      <c r="A2" s="4" t="s">
        <v>1</v>
      </c>
      <c r="B2" s="5" t="s">
        <v>21</v>
      </c>
      <c r="C2" s="5" t="s">
        <v>0</v>
      </c>
      <c r="D2" s="5" t="s">
        <v>32</v>
      </c>
      <c r="E2" s="5" t="s">
        <v>25</v>
      </c>
      <c r="F2" s="5" t="s">
        <v>33</v>
      </c>
      <c r="G2" s="5" t="s">
        <v>15</v>
      </c>
      <c r="H2" s="5" t="s">
        <v>18</v>
      </c>
      <c r="I2" s="5" t="s">
        <v>17</v>
      </c>
      <c r="J2" s="5" t="s">
        <v>16</v>
      </c>
      <c r="K2" s="5" t="s">
        <v>23</v>
      </c>
      <c r="L2" s="6" t="s">
        <v>8</v>
      </c>
      <c r="M2" s="6" t="s">
        <v>3</v>
      </c>
      <c r="N2" s="6" t="s">
        <v>4</v>
      </c>
      <c r="O2" s="6" t="s">
        <v>5</v>
      </c>
      <c r="P2" s="6" t="s">
        <v>6</v>
      </c>
      <c r="Q2" s="6" t="s">
        <v>7</v>
      </c>
      <c r="R2" s="6" t="s">
        <v>9</v>
      </c>
      <c r="S2" s="6" t="s">
        <v>13</v>
      </c>
      <c r="T2" s="6" t="s">
        <v>10</v>
      </c>
      <c r="U2" s="6" t="s">
        <v>11</v>
      </c>
      <c r="V2" s="6" t="s">
        <v>12</v>
      </c>
      <c r="W2" s="10" t="s">
        <v>52</v>
      </c>
      <c r="X2" s="14" t="s">
        <v>35</v>
      </c>
      <c r="Y2" s="14" t="s">
        <v>37</v>
      </c>
      <c r="Z2" s="14" t="s">
        <v>36</v>
      </c>
      <c r="AA2" s="14" t="s">
        <v>38</v>
      </c>
      <c r="AB2" s="7" t="s">
        <v>26</v>
      </c>
      <c r="AC2" s="7" t="s">
        <v>43</v>
      </c>
      <c r="AD2" s="7" t="s">
        <v>28</v>
      </c>
      <c r="AE2" s="7" t="s">
        <v>24</v>
      </c>
      <c r="AF2" s="8" t="s">
        <v>44</v>
      </c>
      <c r="AG2" s="8" t="s">
        <v>45</v>
      </c>
      <c r="AH2" s="8" t="s">
        <v>2</v>
      </c>
    </row>
    <row r="3" spans="1:35" s="2" customFormat="1" ht="90" x14ac:dyDescent="0.25">
      <c r="A3" s="2" t="s">
        <v>29</v>
      </c>
      <c r="B3" s="2" t="s">
        <v>14</v>
      </c>
      <c r="C3" t="s">
        <v>30</v>
      </c>
      <c r="D3" s="2" t="s">
        <v>41</v>
      </c>
      <c r="E3" s="2" t="s">
        <v>41</v>
      </c>
      <c r="F3" s="2" t="s">
        <v>27</v>
      </c>
      <c r="G3" s="2" t="s">
        <v>27</v>
      </c>
      <c r="I3" s="2" t="s">
        <v>41</v>
      </c>
      <c r="J3" s="2" t="s">
        <v>27</v>
      </c>
      <c r="K3" s="2" t="e">
        <f>(D3+E3+F3+G3+I3+J3)/6</f>
        <v>#VALUE!</v>
      </c>
      <c r="L3" s="2">
        <f>Data!B2</f>
        <v>0</v>
      </c>
      <c r="M3" s="2">
        <v>24</v>
      </c>
      <c r="N3" s="2">
        <v>16</v>
      </c>
      <c r="O3" s="2" t="e">
        <f>((M3*5)+(N3*10))/L3</f>
        <v>#DIV/0!</v>
      </c>
      <c r="P3" s="2">
        <v>10</v>
      </c>
      <c r="Q3" s="2">
        <v>15</v>
      </c>
      <c r="R3" s="2" t="e">
        <f>((P3*5)+(Q3*10))/L3</f>
        <v>#DIV/0!</v>
      </c>
      <c r="S3" s="2">
        <v>2.1</v>
      </c>
      <c r="T3" s="2" t="e">
        <f>S3/L3</f>
        <v>#DIV/0!</v>
      </c>
      <c r="U3" s="2">
        <v>3</v>
      </c>
      <c r="V3" s="2" t="e">
        <f>U3/L3</f>
        <v>#DIV/0!</v>
      </c>
      <c r="W3" s="11"/>
      <c r="X3" s="2" t="s">
        <v>39</v>
      </c>
      <c r="Y3" s="2" t="s">
        <v>39</v>
      </c>
      <c r="Z3" s="2" t="s">
        <v>39</v>
      </c>
      <c r="AA3" s="2" t="s">
        <v>39</v>
      </c>
      <c r="AB3" s="13" t="s">
        <v>40</v>
      </c>
      <c r="AC3" s="2" t="s">
        <v>39</v>
      </c>
      <c r="AD3" s="2" t="s">
        <v>42</v>
      </c>
      <c r="AE3" s="2" t="e">
        <f>(AB3+AC3+AD3)/6</f>
        <v>#VALUE!</v>
      </c>
      <c r="AF3" s="2" t="s">
        <v>31</v>
      </c>
      <c r="AG3" s="2" t="s">
        <v>46</v>
      </c>
      <c r="AH3" s="2" t="s">
        <v>47</v>
      </c>
    </row>
    <row r="4" spans="1:35" x14ac:dyDescent="0.25">
      <c r="Y4" s="1">
        <v>0</v>
      </c>
      <c r="AB4" s="13"/>
    </row>
    <row r="5" spans="1:35" x14ac:dyDescent="0.25">
      <c r="Y5" s="1">
        <v>0</v>
      </c>
    </row>
    <row r="6" spans="1:35" x14ac:dyDescent="0.25">
      <c r="Y6" s="1">
        <v>0</v>
      </c>
    </row>
    <row r="7" spans="1:35" x14ac:dyDescent="0.25">
      <c r="Y7" s="1">
        <v>0</v>
      </c>
    </row>
  </sheetData>
  <sortState ref="B2:L4">
    <sortCondition ref="C2:C4"/>
    <sortCondition ref="J2:J4"/>
  </sortState>
  <mergeCells count="4">
    <mergeCell ref="L1:W1"/>
    <mergeCell ref="AF1:AH1"/>
    <mergeCell ref="A1:K1"/>
    <mergeCell ref="X1:AE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E36" sqref="E36"/>
    </sheetView>
  </sheetViews>
  <sheetFormatPr defaultRowHeight="15" x14ac:dyDescent="0.25"/>
  <sheetData>
    <row r="1" spans="1:8" x14ac:dyDescent="0.25">
      <c r="A1" t="s">
        <v>48</v>
      </c>
      <c r="B1" t="s">
        <v>53</v>
      </c>
      <c r="C1" t="s">
        <v>50</v>
      </c>
      <c r="D1" t="s">
        <v>51</v>
      </c>
      <c r="E1" t="s">
        <v>54</v>
      </c>
      <c r="F1" t="s">
        <v>55</v>
      </c>
      <c r="G1" t="s">
        <v>56</v>
      </c>
      <c r="H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48</v>
      </c>
      <c r="B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Data</vt:lpstr>
      <vt:lpstr>Sheet3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Hirsch</dc:creator>
  <cp:lastModifiedBy>Wallace, Eliza</cp:lastModifiedBy>
  <dcterms:created xsi:type="dcterms:W3CDTF">2017-05-04T14:26:09Z</dcterms:created>
  <dcterms:modified xsi:type="dcterms:W3CDTF">2017-06-14T18:39:29Z</dcterms:modified>
</cp:coreProperties>
</file>