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<sst xmlns="http://schemas.openxmlformats.org/spreadsheetml/2006/main" count="152" uniqueCount="82">
  <si>
    <t>First Number</t>
  </si>
  <si>
    <t>Negative Number</t>
  </si>
  <si>
    <t>Abs</t>
  </si>
  <si>
    <t>Sign</t>
  </si>
  <si>
    <t>1st Number</t>
  </si>
  <si>
    <t>2nd Number</t>
  </si>
  <si>
    <t>GCD</t>
  </si>
  <si>
    <t>LCM</t>
  </si>
  <si>
    <t>Second Number</t>
  </si>
  <si>
    <t>Power</t>
  </si>
  <si>
    <t>SQRT</t>
  </si>
  <si>
    <t>Numerator</t>
  </si>
  <si>
    <t>Denominator</t>
  </si>
  <si>
    <t>Quotient</t>
  </si>
  <si>
    <t>Mod</t>
  </si>
  <si>
    <t>1st Value</t>
  </si>
  <si>
    <t>2nd Value</t>
  </si>
  <si>
    <t>3rd Value</t>
  </si>
  <si>
    <t>Average</t>
  </si>
  <si>
    <t>Brand</t>
  </si>
  <si>
    <t>Price</t>
  </si>
  <si>
    <t>RGB</t>
  </si>
  <si>
    <t>Connection</t>
  </si>
  <si>
    <t>Multipe Criteria</t>
  </si>
  <si>
    <t>Single Criteria</t>
  </si>
  <si>
    <t>Logitech</t>
  </si>
  <si>
    <t>Yes</t>
  </si>
  <si>
    <t>Wireless</t>
  </si>
  <si>
    <t>AVERGEIFS</t>
  </si>
  <si>
    <t>AVERAGEIF</t>
  </si>
  <si>
    <t>Razer</t>
  </si>
  <si>
    <t>Average Price</t>
  </si>
  <si>
    <t>Hp</t>
  </si>
  <si>
    <t>No</t>
  </si>
  <si>
    <t>HyperX</t>
  </si>
  <si>
    <t>Wired</t>
  </si>
  <si>
    <t>Given</t>
  </si>
  <si>
    <t>COUNT</t>
  </si>
  <si>
    <t>COUNTA</t>
  </si>
  <si>
    <t>COUNTBLANK</t>
  </si>
  <si>
    <t>[[</t>
  </si>
  <si>
    <t>Results</t>
  </si>
  <si>
    <t>GGWP</t>
  </si>
  <si>
    <t>GLHF</t>
  </si>
  <si>
    <t>MIN</t>
  </si>
  <si>
    <t>MAX</t>
  </si>
  <si>
    <t>Number</t>
  </si>
  <si>
    <t>Result</t>
  </si>
  <si>
    <t>Median</t>
  </si>
  <si>
    <t>Sum Range</t>
  </si>
  <si>
    <t>Sum of Entire Column</t>
  </si>
  <si>
    <t>Name</t>
  </si>
  <si>
    <t>Score</t>
  </si>
  <si>
    <t>LARGE</t>
  </si>
  <si>
    <t>SMALL</t>
  </si>
  <si>
    <t>Connor</t>
  </si>
  <si>
    <t>Rank</t>
  </si>
  <si>
    <t>Joey</t>
  </si>
  <si>
    <t>1st</t>
  </si>
  <si>
    <t>10th</t>
  </si>
  <si>
    <t>Garnt</t>
  </si>
  <si>
    <t>2nd</t>
  </si>
  <si>
    <t>9th</t>
  </si>
  <si>
    <t>Kaho</t>
  </si>
  <si>
    <t>3rd</t>
  </si>
  <si>
    <t>8th</t>
  </si>
  <si>
    <t>Chris</t>
  </si>
  <si>
    <t>Luffy</t>
  </si>
  <si>
    <t>Zoro</t>
  </si>
  <si>
    <t>Nami</t>
  </si>
  <si>
    <t>Robin</t>
  </si>
  <si>
    <t>Boa</t>
  </si>
  <si>
    <t>PRODUCT</t>
  </si>
  <si>
    <t>SubTotal</t>
  </si>
  <si>
    <t>Sum</t>
  </si>
  <si>
    <t>FLOOR</t>
  </si>
  <si>
    <t>CEILING</t>
  </si>
  <si>
    <t>EVEN</t>
  </si>
  <si>
    <t>ODD</t>
  </si>
  <si>
    <t>Digit</t>
  </si>
  <si>
    <t>TRUNC</t>
  </si>
  <si>
    <t>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</si>
</sst>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2" fillId="0" fontId="3" numFmtId="0" xfId="0" applyBorder="1" applyFont="1"/>
    <xf borderId="8" fillId="3" fontId="2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1" fillId="0" fontId="2" numFmtId="0" xfId="0" applyBorder="1" applyFont="1"/>
    <xf borderId="8" fillId="2" fontId="1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7" fillId="0" fontId="2" numFmtId="0" xfId="0" applyBorder="1" applyFon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4.25"/>
    <col customWidth="1" min="5" max="5" width="15.13"/>
  </cols>
  <sheetData>
    <row r="1">
      <c r="A1" s="1" t="s">
        <v>0</v>
      </c>
      <c r="B1" s="1" t="s">
        <v>0</v>
      </c>
      <c r="C1" s="1" t="s">
        <v>0</v>
      </c>
      <c r="E1" s="2" t="s">
        <v>1</v>
      </c>
      <c r="G1" s="2" t="s">
        <v>2</v>
      </c>
      <c r="H1" s="3" t="s">
        <v>3</v>
      </c>
    </row>
    <row r="2">
      <c r="A2" s="4">
        <v>46.0</v>
      </c>
      <c r="B2" s="4">
        <v>61.0</v>
      </c>
      <c r="C2" s="4">
        <v>41.0</v>
      </c>
      <c r="E2" s="4">
        <v>-69.0</v>
      </c>
      <c r="G2" s="5">
        <f t="shared" ref="G2:G6" si="1">abs(B2-C2)</f>
        <v>20</v>
      </c>
      <c r="H2" s="6">
        <f>sign(E2)</f>
        <v>-1</v>
      </c>
    </row>
    <row r="3">
      <c r="A3" s="4">
        <v>75.0</v>
      </c>
      <c r="B3" s="4">
        <v>53.0</v>
      </c>
      <c r="C3" s="4">
        <v>58.0</v>
      </c>
      <c r="E3" s="4">
        <v>-40.0</v>
      </c>
      <c r="G3" s="5">
        <f t="shared" si="1"/>
        <v>5</v>
      </c>
      <c r="H3" s="6">
        <f>sign(B3)</f>
        <v>1</v>
      </c>
    </row>
    <row r="4">
      <c r="A4" s="4">
        <v>32.0</v>
      </c>
      <c r="B4" s="4">
        <v>77.0</v>
      </c>
      <c r="C4" s="4">
        <v>93.0</v>
      </c>
      <c r="E4" s="4">
        <v>-51.0</v>
      </c>
      <c r="G4" s="5">
        <f t="shared" si="1"/>
        <v>16</v>
      </c>
      <c r="H4" s="6">
        <f>sign(A4)</f>
        <v>1</v>
      </c>
    </row>
    <row r="5">
      <c r="A5" s="4">
        <v>89.0</v>
      </c>
      <c r="B5" s="4">
        <v>28.0</v>
      </c>
      <c r="C5" s="4">
        <v>22.0</v>
      </c>
      <c r="E5" s="4">
        <v>-91.0</v>
      </c>
      <c r="G5" s="5">
        <f t="shared" si="1"/>
        <v>6</v>
      </c>
      <c r="H5" s="6">
        <f t="shared" ref="H5:H6" si="2">sign(E5)</f>
        <v>-1</v>
      </c>
    </row>
    <row r="6">
      <c r="A6" s="7">
        <v>14.0</v>
      </c>
      <c r="B6" s="7">
        <v>67.0</v>
      </c>
      <c r="C6" s="7">
        <v>84.0</v>
      </c>
      <c r="E6" s="7">
        <v>-20.0</v>
      </c>
      <c r="G6" s="8">
        <f t="shared" si="1"/>
        <v>17</v>
      </c>
      <c r="H6" s="9">
        <f t="shared" si="2"/>
        <v>-1</v>
      </c>
    </row>
    <row r="12">
      <c r="A12" s="1" t="s">
        <v>4</v>
      </c>
      <c r="B12" s="1" t="s">
        <v>5</v>
      </c>
      <c r="D12" s="2" t="s">
        <v>6</v>
      </c>
      <c r="E12" s="3" t="s">
        <v>7</v>
      </c>
    </row>
    <row r="13">
      <c r="A13" s="4">
        <v>72.0</v>
      </c>
      <c r="B13" s="4">
        <v>12.0</v>
      </c>
      <c r="D13" s="5">
        <f t="shared" ref="D13:D17" si="3">GCD(A13,B13)</f>
        <v>12</v>
      </c>
      <c r="E13" s="6">
        <f t="shared" ref="E13:E17" si="4">LCM(A13:B13)</f>
        <v>72</v>
      </c>
    </row>
    <row r="14">
      <c r="A14" s="4">
        <v>69.0</v>
      </c>
      <c r="B14" s="4">
        <v>10.0</v>
      </c>
      <c r="D14" s="5">
        <f t="shared" si="3"/>
        <v>1</v>
      </c>
      <c r="E14" s="6">
        <f t="shared" si="4"/>
        <v>690</v>
      </c>
    </row>
    <row r="15">
      <c r="A15" s="4">
        <v>20.0</v>
      </c>
      <c r="B15" s="4">
        <v>5.0</v>
      </c>
      <c r="D15" s="5">
        <f t="shared" si="3"/>
        <v>5</v>
      </c>
      <c r="E15" s="6">
        <f t="shared" si="4"/>
        <v>20</v>
      </c>
    </row>
    <row r="16">
      <c r="A16" s="4">
        <v>61.0</v>
      </c>
      <c r="B16" s="4">
        <v>18.0</v>
      </c>
      <c r="D16" s="5">
        <f t="shared" si="3"/>
        <v>1</v>
      </c>
      <c r="E16" s="6">
        <f t="shared" si="4"/>
        <v>1098</v>
      </c>
    </row>
    <row r="17">
      <c r="A17" s="7">
        <v>100.0</v>
      </c>
      <c r="B17" s="7">
        <v>25.0</v>
      </c>
      <c r="D17" s="8">
        <f t="shared" si="3"/>
        <v>25</v>
      </c>
      <c r="E17" s="9">
        <f t="shared" si="4"/>
        <v>100</v>
      </c>
    </row>
    <row r="23">
      <c r="A23" s="10" t="s">
        <v>0</v>
      </c>
      <c r="B23" s="10" t="s">
        <v>8</v>
      </c>
      <c r="D23" s="2" t="s">
        <v>9</v>
      </c>
      <c r="E23" s="3" t="s">
        <v>10</v>
      </c>
    </row>
    <row r="24">
      <c r="A24" s="4">
        <v>1.0</v>
      </c>
      <c r="B24" s="4">
        <v>3.0</v>
      </c>
      <c r="D24" s="5">
        <f t="shared" ref="D24:D28" si="5">POWER(A24,B24)</f>
        <v>1</v>
      </c>
      <c r="E24" s="6">
        <f t="shared" ref="E24:E28" si="6">SQRT(B24)</f>
        <v>1.732050808</v>
      </c>
    </row>
    <row r="25">
      <c r="A25" s="4">
        <v>3.0</v>
      </c>
      <c r="B25" s="4">
        <v>10.0</v>
      </c>
      <c r="D25" s="5">
        <f t="shared" si="5"/>
        <v>59049</v>
      </c>
      <c r="E25" s="6">
        <f t="shared" si="6"/>
        <v>3.16227766</v>
      </c>
    </row>
    <row r="26">
      <c r="A26" s="4">
        <v>3.0</v>
      </c>
      <c r="B26" s="4">
        <v>4.0</v>
      </c>
      <c r="D26" s="5">
        <f t="shared" si="5"/>
        <v>81</v>
      </c>
      <c r="E26" s="6">
        <f t="shared" si="6"/>
        <v>2</v>
      </c>
    </row>
    <row r="27">
      <c r="A27" s="4">
        <v>5.0</v>
      </c>
      <c r="B27" s="4">
        <v>2.0</v>
      </c>
      <c r="D27" s="5">
        <f t="shared" si="5"/>
        <v>25</v>
      </c>
      <c r="E27" s="6">
        <f t="shared" si="6"/>
        <v>1.414213562</v>
      </c>
    </row>
    <row r="28">
      <c r="A28" s="7">
        <v>2.0</v>
      </c>
      <c r="B28" s="7">
        <v>10.0</v>
      </c>
      <c r="D28" s="8">
        <f t="shared" si="5"/>
        <v>1024</v>
      </c>
      <c r="E28" s="9">
        <f t="shared" si="6"/>
        <v>3.16227766</v>
      </c>
    </row>
    <row r="34">
      <c r="A34" s="1" t="s">
        <v>11</v>
      </c>
      <c r="B34" s="1" t="s">
        <v>12</v>
      </c>
      <c r="D34" s="2" t="s">
        <v>13</v>
      </c>
      <c r="E34" s="3" t="s">
        <v>14</v>
      </c>
    </row>
    <row r="35">
      <c r="A35" s="4">
        <v>14.0</v>
      </c>
      <c r="B35" s="4">
        <v>2.0</v>
      </c>
      <c r="D35" s="5">
        <f t="shared" ref="D35:D39" si="7">QUOTIENT(A35,B35)</f>
        <v>7</v>
      </c>
      <c r="E35" s="6">
        <f t="shared" ref="E35:E39" si="8">MOD(A35,B35)</f>
        <v>0</v>
      </c>
    </row>
    <row r="36">
      <c r="A36" s="4">
        <v>23.0</v>
      </c>
      <c r="B36" s="4">
        <v>3.0</v>
      </c>
      <c r="D36" s="5">
        <f t="shared" si="7"/>
        <v>7</v>
      </c>
      <c r="E36" s="6">
        <f t="shared" si="8"/>
        <v>2</v>
      </c>
    </row>
    <row r="37">
      <c r="A37" s="4">
        <v>72.0</v>
      </c>
      <c r="B37" s="4">
        <v>6.0</v>
      </c>
      <c r="D37" s="5">
        <f t="shared" si="7"/>
        <v>12</v>
      </c>
      <c r="E37" s="6">
        <f t="shared" si="8"/>
        <v>0</v>
      </c>
    </row>
    <row r="38">
      <c r="A38" s="4">
        <v>81.0</v>
      </c>
      <c r="B38" s="4">
        <v>9.0</v>
      </c>
      <c r="D38" s="5">
        <f t="shared" si="7"/>
        <v>9</v>
      </c>
      <c r="E38" s="6">
        <f t="shared" si="8"/>
        <v>0</v>
      </c>
    </row>
    <row r="39">
      <c r="A39" s="7">
        <v>60.0</v>
      </c>
      <c r="B39" s="7">
        <v>15.0</v>
      </c>
      <c r="D39" s="8">
        <f t="shared" si="7"/>
        <v>4</v>
      </c>
      <c r="E39" s="9">
        <f t="shared" si="8"/>
        <v>0</v>
      </c>
    </row>
    <row r="45">
      <c r="A45" s="1" t="s">
        <v>15</v>
      </c>
      <c r="B45" s="1" t="s">
        <v>16</v>
      </c>
      <c r="C45" s="1" t="s">
        <v>17</v>
      </c>
      <c r="E45" s="2" t="s">
        <v>18</v>
      </c>
    </row>
    <row r="46">
      <c r="A46" s="4">
        <v>39.0</v>
      </c>
      <c r="B46" s="4">
        <v>64.0</v>
      </c>
      <c r="C46" s="4">
        <v>43.0</v>
      </c>
      <c r="E46" s="5">
        <f t="shared" ref="E46:E50" si="9">AVERAGE(A46:C46)</f>
        <v>48.66666667</v>
      </c>
    </row>
    <row r="47">
      <c r="A47" s="4">
        <v>52.0</v>
      </c>
      <c r="B47" s="4">
        <v>31.0</v>
      </c>
      <c r="C47" s="4">
        <v>60.0</v>
      </c>
      <c r="E47" s="5">
        <f t="shared" si="9"/>
        <v>47.66666667</v>
      </c>
    </row>
    <row r="48">
      <c r="A48" s="4">
        <v>57.0</v>
      </c>
      <c r="B48" s="4">
        <v>65.0</v>
      </c>
      <c r="C48" s="4">
        <v>34.0</v>
      </c>
      <c r="E48" s="5">
        <f t="shared" si="9"/>
        <v>52</v>
      </c>
    </row>
    <row r="49">
      <c r="A49" s="4">
        <v>43.0</v>
      </c>
      <c r="B49" s="4">
        <v>21.0</v>
      </c>
      <c r="C49" s="4">
        <v>44.0</v>
      </c>
      <c r="E49" s="5">
        <f t="shared" si="9"/>
        <v>36</v>
      </c>
    </row>
    <row r="50">
      <c r="A50" s="7">
        <v>21.0</v>
      </c>
      <c r="B50" s="7">
        <v>54.0</v>
      </c>
      <c r="C50" s="7">
        <v>43.0</v>
      </c>
      <c r="E50" s="8">
        <f t="shared" si="9"/>
        <v>39.33333333</v>
      </c>
    </row>
    <row r="56">
      <c r="A56" s="1" t="s">
        <v>19</v>
      </c>
      <c r="B56" s="1" t="s">
        <v>20</v>
      </c>
      <c r="C56" s="1" t="s">
        <v>21</v>
      </c>
      <c r="D56" s="1" t="s">
        <v>22</v>
      </c>
      <c r="G56" s="11" t="s">
        <v>23</v>
      </c>
      <c r="J56" s="11" t="s">
        <v>24</v>
      </c>
    </row>
    <row r="57">
      <c r="A57" s="4" t="s">
        <v>25</v>
      </c>
      <c r="B57" s="4">
        <v>8000.0</v>
      </c>
      <c r="C57" s="4" t="s">
        <v>26</v>
      </c>
      <c r="D57" s="4" t="s">
        <v>27</v>
      </c>
      <c r="G57" s="12" t="s">
        <v>28</v>
      </c>
      <c r="H57" s="13"/>
      <c r="J57" s="14" t="s">
        <v>29</v>
      </c>
      <c r="K57" s="13"/>
    </row>
    <row r="58">
      <c r="A58" s="4" t="s">
        <v>30</v>
      </c>
      <c r="B58" s="4">
        <v>4500.0</v>
      </c>
      <c r="C58" s="4" t="s">
        <v>26</v>
      </c>
      <c r="D58" s="4" t="s">
        <v>27</v>
      </c>
      <c r="G58" s="15" t="s">
        <v>19</v>
      </c>
      <c r="H58" s="15" t="s">
        <v>31</v>
      </c>
      <c r="J58" s="15" t="s">
        <v>19</v>
      </c>
      <c r="K58" s="15" t="s">
        <v>31</v>
      </c>
    </row>
    <row r="59">
      <c r="A59" s="4" t="s">
        <v>32</v>
      </c>
      <c r="B59" s="4">
        <v>4300.0</v>
      </c>
      <c r="C59" s="4" t="s">
        <v>33</v>
      </c>
      <c r="D59" s="4" t="s">
        <v>27</v>
      </c>
      <c r="G59" s="4" t="s">
        <v>25</v>
      </c>
      <c r="H59" s="5">
        <f>AVERAGEIFS(B57:B66,A57:A66,"Logitech",C57:C66,"Yes")</f>
        <v>4290</v>
      </c>
      <c r="J59" s="4" t="s">
        <v>25</v>
      </c>
      <c r="K59" s="5">
        <f>averageif(A57:A66,"Logitech",B57:B66)</f>
        <v>3360</v>
      </c>
    </row>
    <row r="60">
      <c r="A60" s="4" t="s">
        <v>34</v>
      </c>
      <c r="B60" s="4">
        <v>2100.0</v>
      </c>
      <c r="C60" s="4" t="s">
        <v>33</v>
      </c>
      <c r="D60" s="4" t="s">
        <v>35</v>
      </c>
      <c r="G60" s="4" t="s">
        <v>30</v>
      </c>
      <c r="H60" s="5">
        <f>AVERAGEIFS(B57:B66,A57:A66,"Razer",D57:D66,"Wireless")</f>
        <v>4500</v>
      </c>
      <c r="J60" s="4" t="s">
        <v>30</v>
      </c>
      <c r="K60" s="5">
        <f>averageif(A58:A67,"Razer",B58:B67)</f>
        <v>2900</v>
      </c>
    </row>
    <row r="61">
      <c r="A61" s="4" t="s">
        <v>32</v>
      </c>
      <c r="B61" s="4">
        <v>720.0</v>
      </c>
      <c r="C61" s="4" t="s">
        <v>33</v>
      </c>
      <c r="D61" s="4" t="s">
        <v>35</v>
      </c>
      <c r="G61" s="4" t="s">
        <v>32</v>
      </c>
      <c r="H61" s="5">
        <f>AVERAGEIFS(B57:B66,A57:A66,"Hp",C57:C66,"Yes")</f>
        <v>2100</v>
      </c>
      <c r="J61" s="4" t="s">
        <v>32</v>
      </c>
      <c r="K61" s="5">
        <f>averageif(A59:A68,"Hp",B59:B68)</f>
        <v>2373.333333</v>
      </c>
    </row>
    <row r="62">
      <c r="A62" s="4" t="s">
        <v>25</v>
      </c>
      <c r="B62" s="4">
        <v>1500.0</v>
      </c>
      <c r="C62" s="4" t="s">
        <v>33</v>
      </c>
      <c r="D62" s="4" t="s">
        <v>35</v>
      </c>
      <c r="G62" s="7" t="s">
        <v>34</v>
      </c>
      <c r="H62" s="8">
        <f>averageifs(B57:B66,A57:A66,"HyperX",D57:D66,"Wired")</f>
        <v>2100</v>
      </c>
      <c r="J62" s="7" t="s">
        <v>34</v>
      </c>
      <c r="K62" s="8">
        <f>averageif(A60:A69,"HyperX",B60:B69)</f>
        <v>2875</v>
      </c>
    </row>
    <row r="63">
      <c r="A63" s="4" t="s">
        <v>25</v>
      </c>
      <c r="B63" s="4">
        <v>580.0</v>
      </c>
      <c r="C63" s="4" t="s">
        <v>26</v>
      </c>
      <c r="D63" s="4" t="s">
        <v>35</v>
      </c>
    </row>
    <row r="64">
      <c r="A64" s="4" t="s">
        <v>30</v>
      </c>
      <c r="B64" s="4">
        <v>1300.0</v>
      </c>
      <c r="C64" s="4" t="s">
        <v>26</v>
      </c>
      <c r="D64" s="4" t="s">
        <v>35</v>
      </c>
    </row>
    <row r="65">
      <c r="A65" s="4" t="s">
        <v>34</v>
      </c>
      <c r="B65" s="4">
        <v>3650.0</v>
      </c>
      <c r="C65" s="4" t="s">
        <v>26</v>
      </c>
      <c r="D65" s="4" t="s">
        <v>27</v>
      </c>
    </row>
    <row r="66">
      <c r="A66" s="7" t="s">
        <v>32</v>
      </c>
      <c r="B66" s="7">
        <v>2100.0</v>
      </c>
      <c r="C66" s="7" t="s">
        <v>26</v>
      </c>
      <c r="D66" s="7" t="s">
        <v>35</v>
      </c>
    </row>
    <row r="72">
      <c r="A72" s="1" t="s">
        <v>36</v>
      </c>
    </row>
    <row r="73">
      <c r="A73" s="4">
        <v>120.0</v>
      </c>
    </row>
    <row r="74">
      <c r="A74" s="4"/>
    </row>
    <row r="75">
      <c r="A75" s="4"/>
      <c r="D75" s="2" t="s">
        <v>37</v>
      </c>
      <c r="E75" s="2" t="s">
        <v>38</v>
      </c>
      <c r="F75" s="2" t="s">
        <v>39</v>
      </c>
    </row>
    <row r="76">
      <c r="A76" s="4" t="s">
        <v>40</v>
      </c>
      <c r="C76" s="16" t="s">
        <v>41</v>
      </c>
      <c r="D76" s="17">
        <f>count(A73:A82)</f>
        <v>4</v>
      </c>
      <c r="E76" s="17">
        <f>counta(A73:A82)</f>
        <v>7</v>
      </c>
      <c r="F76" s="17">
        <f>COUNTBLANK(A73:A82)</f>
        <v>3</v>
      </c>
    </row>
    <row r="77">
      <c r="A77" s="4" t="s">
        <v>42</v>
      </c>
    </row>
    <row r="78">
      <c r="A78" s="4" t="s">
        <v>43</v>
      </c>
    </row>
    <row r="79">
      <c r="A79" s="4">
        <v>3.0</v>
      </c>
    </row>
    <row r="80">
      <c r="A80" s="4">
        <v>2.0</v>
      </c>
    </row>
    <row r="81">
      <c r="A81" s="5"/>
    </row>
    <row r="82">
      <c r="A82" s="7">
        <v>10.0</v>
      </c>
    </row>
    <row r="88">
      <c r="A88" s="18" t="s">
        <v>44</v>
      </c>
      <c r="B88" s="13"/>
      <c r="D88" s="18" t="s">
        <v>45</v>
      </c>
      <c r="E88" s="13"/>
    </row>
    <row r="89">
      <c r="A89" s="1" t="s">
        <v>46</v>
      </c>
      <c r="D89" s="1" t="s">
        <v>46</v>
      </c>
    </row>
    <row r="90">
      <c r="A90" s="4">
        <v>0.364</v>
      </c>
      <c r="D90" s="19">
        <v>1.0E7</v>
      </c>
    </row>
    <row r="91">
      <c r="A91" s="4">
        <v>1.062</v>
      </c>
      <c r="D91" s="4">
        <v>123214.0</v>
      </c>
    </row>
    <row r="92">
      <c r="A92" s="4">
        <v>1.0E-5</v>
      </c>
      <c r="D92" s="4">
        <v>20.0</v>
      </c>
    </row>
    <row r="93">
      <c r="A93" s="4">
        <v>1.0</v>
      </c>
      <c r="D93" s="4">
        <v>1.0</v>
      </c>
    </row>
    <row r="94">
      <c r="A94" s="4">
        <v>5.1</v>
      </c>
      <c r="D94" s="7">
        <v>2000.0</v>
      </c>
    </row>
    <row r="95">
      <c r="A95" s="16" t="s">
        <v>47</v>
      </c>
      <c r="B95" s="17">
        <f>min(A90:A94)</f>
        <v>0.00001</v>
      </c>
      <c r="D95" s="16" t="s">
        <v>47</v>
      </c>
      <c r="E95" s="17">
        <f>MAX(D90:D94)</f>
        <v>10000000</v>
      </c>
    </row>
    <row r="101">
      <c r="A101" s="1" t="s">
        <v>46</v>
      </c>
      <c r="D101" s="20">
        <v>2.0</v>
      </c>
      <c r="E101" s="20">
        <v>32.0</v>
      </c>
      <c r="F101" s="20">
        <v>14.0</v>
      </c>
      <c r="G101" s="20">
        <v>65.0</v>
      </c>
      <c r="H101" s="20">
        <v>12.0</v>
      </c>
    </row>
    <row r="102">
      <c r="A102" s="4">
        <v>12.0</v>
      </c>
      <c r="D102" s="2" t="s">
        <v>48</v>
      </c>
      <c r="E102" s="17">
        <f>MEDIAN(D101:H101)</f>
        <v>14</v>
      </c>
    </row>
    <row r="103">
      <c r="A103" s="4">
        <v>13.0</v>
      </c>
    </row>
    <row r="104">
      <c r="A104" s="4">
        <v>11.0</v>
      </c>
    </row>
    <row r="105">
      <c r="A105" s="4">
        <v>41.0</v>
      </c>
      <c r="D105" s="20">
        <v>29.0</v>
      </c>
      <c r="E105" s="20">
        <v>21.0</v>
      </c>
      <c r="F105" s="20">
        <v>98.0</v>
      </c>
      <c r="G105" s="20">
        <v>30.0</v>
      </c>
      <c r="H105" s="20">
        <v>45.0</v>
      </c>
      <c r="I105" s="20">
        <v>31.0</v>
      </c>
      <c r="J105" s="20">
        <v>78.0</v>
      </c>
      <c r="K105" s="20">
        <v>32.0</v>
      </c>
    </row>
    <row r="106">
      <c r="A106" s="4">
        <v>16.0</v>
      </c>
      <c r="D106" s="2" t="s">
        <v>48</v>
      </c>
      <c r="E106" s="17">
        <f>MEDIAN(D105:K105)</f>
        <v>31.5</v>
      </c>
    </row>
    <row r="107">
      <c r="A107" s="4">
        <v>92.0</v>
      </c>
    </row>
    <row r="108">
      <c r="A108" s="4">
        <v>1.0</v>
      </c>
    </row>
    <row r="109">
      <c r="A109" s="4">
        <v>29.0</v>
      </c>
    </row>
    <row r="110">
      <c r="A110" s="4">
        <v>61.0</v>
      </c>
    </row>
    <row r="111">
      <c r="A111" s="4">
        <v>57.0</v>
      </c>
    </row>
    <row r="112">
      <c r="A112" s="2" t="s">
        <v>49</v>
      </c>
      <c r="B112" s="17">
        <f>sum(A105:A107)</f>
        <v>149</v>
      </c>
    </row>
    <row r="113">
      <c r="A113" s="2" t="s">
        <v>50</v>
      </c>
      <c r="B113" s="17">
        <f>SUM(A102:A111)</f>
        <v>333</v>
      </c>
    </row>
    <row r="119">
      <c r="A119" s="21" t="s">
        <v>51</v>
      </c>
      <c r="B119" s="21" t="s">
        <v>52</v>
      </c>
      <c r="D119" s="12" t="s">
        <v>53</v>
      </c>
      <c r="E119" s="13"/>
      <c r="G119" s="12" t="s">
        <v>54</v>
      </c>
      <c r="H119" s="13"/>
    </row>
    <row r="120">
      <c r="A120" s="4" t="s">
        <v>55</v>
      </c>
      <c r="B120" s="4">
        <v>74.0</v>
      </c>
      <c r="D120" s="16" t="s">
        <v>56</v>
      </c>
      <c r="E120" s="16" t="s">
        <v>52</v>
      </c>
      <c r="G120" s="16" t="s">
        <v>56</v>
      </c>
      <c r="H120" s="16" t="s">
        <v>52</v>
      </c>
    </row>
    <row r="121">
      <c r="A121" s="4" t="s">
        <v>57</v>
      </c>
      <c r="B121" s="4">
        <v>99.0</v>
      </c>
      <c r="D121" s="4" t="s">
        <v>58</v>
      </c>
      <c r="E121" s="5">
        <f>LARGE(B120:B129,1)</f>
        <v>99</v>
      </c>
      <c r="G121" s="4" t="s">
        <v>59</v>
      </c>
      <c r="H121" s="5">
        <f>SMALL(B120:B129,1)</f>
        <v>29</v>
      </c>
    </row>
    <row r="122">
      <c r="A122" s="4" t="s">
        <v>60</v>
      </c>
      <c r="B122" s="4">
        <v>87.0</v>
      </c>
      <c r="D122" s="4" t="s">
        <v>61</v>
      </c>
      <c r="E122" s="5">
        <f>LARGE(B121:B130,2)</f>
        <v>97</v>
      </c>
      <c r="G122" s="4" t="s">
        <v>62</v>
      </c>
      <c r="H122" s="5">
        <f>SMALL(B121:B130,2)</f>
        <v>70</v>
      </c>
    </row>
    <row r="123">
      <c r="A123" s="4" t="s">
        <v>63</v>
      </c>
      <c r="B123" s="4">
        <v>85.0</v>
      </c>
      <c r="D123" s="7" t="s">
        <v>64</v>
      </c>
      <c r="E123" s="8">
        <f>large(B120:B129,3)</f>
        <v>94</v>
      </c>
      <c r="G123" s="7" t="s">
        <v>65</v>
      </c>
      <c r="H123" s="8">
        <f>SMALL(B120:B129,3)</f>
        <v>74</v>
      </c>
    </row>
    <row r="124">
      <c r="A124" s="4" t="s">
        <v>66</v>
      </c>
      <c r="B124" s="4">
        <v>83.0</v>
      </c>
    </row>
    <row r="125">
      <c r="A125" s="4" t="s">
        <v>67</v>
      </c>
      <c r="B125" s="4">
        <v>29.0</v>
      </c>
    </row>
    <row r="126">
      <c r="A126" s="4" t="s">
        <v>68</v>
      </c>
      <c r="B126" s="4">
        <v>70.0</v>
      </c>
    </row>
    <row r="127">
      <c r="A127" s="4" t="s">
        <v>69</v>
      </c>
      <c r="B127" s="4">
        <v>94.0</v>
      </c>
    </row>
    <row r="128">
      <c r="A128" s="4" t="s">
        <v>70</v>
      </c>
      <c r="B128" s="4">
        <v>97.0</v>
      </c>
    </row>
    <row r="129">
      <c r="A129" s="7" t="s">
        <v>71</v>
      </c>
      <c r="B129" s="7">
        <v>89.0</v>
      </c>
    </row>
    <row r="135">
      <c r="A135" s="1" t="s">
        <v>15</v>
      </c>
      <c r="B135" s="1" t="s">
        <v>16</v>
      </c>
      <c r="C135" s="2" t="s">
        <v>72</v>
      </c>
    </row>
    <row r="136">
      <c r="A136" s="4">
        <v>21.0</v>
      </c>
      <c r="B136" s="4">
        <v>6.0</v>
      </c>
      <c r="C136" s="5">
        <f t="shared" ref="C136:C140" si="10">A136*B136</f>
        <v>126</v>
      </c>
    </row>
    <row r="137">
      <c r="A137" s="4">
        <v>3.0</v>
      </c>
      <c r="B137" s="4">
        <v>23.0</v>
      </c>
      <c r="C137" s="5">
        <f t="shared" si="10"/>
        <v>69</v>
      </c>
    </row>
    <row r="138">
      <c r="A138" s="4">
        <v>24.0</v>
      </c>
      <c r="B138" s="4">
        <v>4.0</v>
      </c>
      <c r="C138" s="5">
        <f t="shared" si="10"/>
        <v>96</v>
      </c>
    </row>
    <row r="139">
      <c r="A139" s="4">
        <v>57.0</v>
      </c>
      <c r="B139" s="4">
        <v>2.0</v>
      </c>
      <c r="C139" s="5">
        <f t="shared" si="10"/>
        <v>114</v>
      </c>
    </row>
    <row r="140">
      <c r="A140" s="7">
        <v>11.0</v>
      </c>
      <c r="B140" s="7">
        <v>8.0</v>
      </c>
      <c r="C140" s="8">
        <f t="shared" si="10"/>
        <v>88</v>
      </c>
    </row>
    <row r="145">
      <c r="B145" s="10" t="s">
        <v>19</v>
      </c>
      <c r="C145" s="10" t="s">
        <v>20</v>
      </c>
    </row>
    <row r="146">
      <c r="B146" s="4" t="s">
        <v>25</v>
      </c>
      <c r="C146" s="4">
        <v>8000.0</v>
      </c>
    </row>
    <row r="147">
      <c r="B147" s="4" t="s">
        <v>30</v>
      </c>
      <c r="C147" s="4">
        <v>4500.0</v>
      </c>
    </row>
    <row r="148">
      <c r="B148" s="4" t="s">
        <v>32</v>
      </c>
      <c r="C148" s="4">
        <v>4300.0</v>
      </c>
    </row>
    <row r="149">
      <c r="B149" s="4" t="s">
        <v>34</v>
      </c>
      <c r="C149" s="4">
        <v>2100.0</v>
      </c>
    </row>
    <row r="150">
      <c r="B150" s="4" t="s">
        <v>32</v>
      </c>
      <c r="C150" s="4">
        <v>720.0</v>
      </c>
    </row>
    <row r="151">
      <c r="B151" s="4" t="s">
        <v>25</v>
      </c>
      <c r="C151" s="4">
        <v>1500.0</v>
      </c>
    </row>
    <row r="152">
      <c r="B152" s="4" t="s">
        <v>25</v>
      </c>
      <c r="C152" s="4">
        <v>580.0</v>
      </c>
    </row>
    <row r="153">
      <c r="B153" s="4" t="s">
        <v>30</v>
      </c>
      <c r="C153" s="4">
        <v>1300.0</v>
      </c>
    </row>
    <row r="154">
      <c r="B154" s="4" t="s">
        <v>34</v>
      </c>
      <c r="C154" s="4">
        <v>3650.0</v>
      </c>
    </row>
    <row r="155">
      <c r="B155" s="7" t="s">
        <v>32</v>
      </c>
      <c r="C155" s="7">
        <v>2100.0</v>
      </c>
    </row>
    <row r="156">
      <c r="A156" s="2" t="s">
        <v>73</v>
      </c>
      <c r="B156" s="2" t="s">
        <v>74</v>
      </c>
      <c r="C156" s="17">
        <f>SUBTOTAL(9,C146:C155)</f>
        <v>28750</v>
      </c>
    </row>
    <row r="157">
      <c r="A157" s="2" t="s">
        <v>73</v>
      </c>
      <c r="B157" s="2" t="s">
        <v>18</v>
      </c>
      <c r="C157" s="20">
        <f>SUBTOTAL(101,C146:C155)</f>
        <v>2875</v>
      </c>
    </row>
    <row r="163">
      <c r="A163" s="1" t="s">
        <v>46</v>
      </c>
      <c r="B163" s="2" t="s">
        <v>75</v>
      </c>
      <c r="D163" s="1" t="s">
        <v>46</v>
      </c>
      <c r="E163" s="2" t="s">
        <v>76</v>
      </c>
    </row>
    <row r="164">
      <c r="A164" s="4">
        <v>19.0</v>
      </c>
      <c r="B164" s="22">
        <f>FLOOR(A164,10)</f>
        <v>10</v>
      </c>
      <c r="D164" s="4">
        <v>19.0</v>
      </c>
      <c r="E164" s="22">
        <f>CEILING(D164,6)</f>
        <v>24</v>
      </c>
    </row>
    <row r="165">
      <c r="A165" s="4">
        <v>39.0</v>
      </c>
      <c r="B165" s="5">
        <f>FLOOR(A165,4)</f>
        <v>36</v>
      </c>
      <c r="D165" s="4">
        <v>39.0</v>
      </c>
      <c r="E165" s="5">
        <f>CEILING(D165,8)</f>
        <v>40</v>
      </c>
    </row>
    <row r="166">
      <c r="A166" s="4">
        <v>21.0</v>
      </c>
      <c r="B166" s="5">
        <f>FLOOR(A166,8)</f>
        <v>16</v>
      </c>
      <c r="D166" s="4">
        <v>21.0</v>
      </c>
      <c r="E166" s="5">
        <f>CEILING(D166,7)</f>
        <v>21</v>
      </c>
    </row>
    <row r="167">
      <c r="A167" s="4">
        <v>25.0</v>
      </c>
      <c r="B167" s="5">
        <f>FLOOR(A167,6)</f>
        <v>24</v>
      </c>
      <c r="D167" s="4">
        <v>25.0</v>
      </c>
      <c r="E167" s="5">
        <f>CEILING(D167,3)</f>
        <v>27</v>
      </c>
    </row>
    <row r="168">
      <c r="A168" s="7">
        <v>19.0</v>
      </c>
      <c r="B168" s="8">
        <f>FLOOR(A168,2)</f>
        <v>18</v>
      </c>
      <c r="D168" s="7">
        <v>19.0</v>
      </c>
      <c r="E168" s="8">
        <f>CEILING(D168,5)</f>
        <v>20</v>
      </c>
    </row>
    <row r="174">
      <c r="A174" s="23" t="s">
        <v>46</v>
      </c>
      <c r="B174" s="23" t="s">
        <v>47</v>
      </c>
      <c r="D174" s="23" t="s">
        <v>46</v>
      </c>
      <c r="E174" s="23" t="s">
        <v>47</v>
      </c>
    </row>
    <row r="175">
      <c r="A175" s="4">
        <v>11.6</v>
      </c>
      <c r="B175" s="5">
        <f t="shared" ref="B175:B179" si="11">EVEN(A175)</f>
        <v>12</v>
      </c>
      <c r="D175" s="4">
        <v>11.6</v>
      </c>
      <c r="E175" s="5">
        <f t="shared" ref="E175:E179" si="12">ODD(D175)</f>
        <v>13</v>
      </c>
    </row>
    <row r="176">
      <c r="A176" s="4">
        <v>0.09</v>
      </c>
      <c r="B176" s="5">
        <f t="shared" si="11"/>
        <v>2</v>
      </c>
      <c r="D176" s="4">
        <v>0.09</v>
      </c>
      <c r="E176" s="5">
        <f t="shared" si="12"/>
        <v>1</v>
      </c>
    </row>
    <row r="177">
      <c r="A177" s="4">
        <v>0.9</v>
      </c>
      <c r="B177" s="5">
        <f t="shared" si="11"/>
        <v>2</v>
      </c>
      <c r="D177" s="4">
        <v>0.9</v>
      </c>
      <c r="E177" s="5">
        <f t="shared" si="12"/>
        <v>1</v>
      </c>
    </row>
    <row r="178">
      <c r="A178" s="4">
        <v>-0.5</v>
      </c>
      <c r="B178" s="5">
        <f t="shared" si="11"/>
        <v>-2</v>
      </c>
      <c r="D178" s="4">
        <v>-0.5</v>
      </c>
      <c r="E178" s="5">
        <f t="shared" si="12"/>
        <v>-1</v>
      </c>
    </row>
    <row r="179">
      <c r="A179" s="7">
        <v>-7.1</v>
      </c>
      <c r="B179" s="5">
        <f t="shared" si="11"/>
        <v>-8</v>
      </c>
      <c r="D179" s="7">
        <v>-7.1</v>
      </c>
      <c r="E179" s="5">
        <f t="shared" si="12"/>
        <v>-9</v>
      </c>
    </row>
    <row r="180">
      <c r="B180" s="2" t="s">
        <v>77</v>
      </c>
      <c r="E180" s="2" t="s">
        <v>78</v>
      </c>
    </row>
    <row r="186">
      <c r="A186" s="1" t="s">
        <v>46</v>
      </c>
      <c r="B186" s="1" t="s">
        <v>79</v>
      </c>
      <c r="C186" s="1" t="s">
        <v>47</v>
      </c>
      <c r="E186" s="1" t="s">
        <v>46</v>
      </c>
      <c r="F186" s="1" t="s">
        <v>79</v>
      </c>
      <c r="G186" s="1" t="s">
        <v>47</v>
      </c>
    </row>
    <row r="187">
      <c r="A187" s="4">
        <v>1234.5678</v>
      </c>
      <c r="B187" s="4">
        <v>1.0</v>
      </c>
      <c r="C187" s="5">
        <f t="shared" ref="C187:C194" si="13">ROUND(A187,B187)</f>
        <v>1234.6</v>
      </c>
      <c r="E187" s="4">
        <v>56789.1234</v>
      </c>
      <c r="F187" s="4"/>
      <c r="G187" s="5">
        <f t="shared" ref="G187:G191" si="14">TRUNC(E187,F187)</f>
        <v>56789</v>
      </c>
    </row>
    <row r="188">
      <c r="A188" s="4">
        <v>1234.5678</v>
      </c>
      <c r="B188" s="4">
        <v>2.0</v>
      </c>
      <c r="C188" s="5">
        <f t="shared" si="13"/>
        <v>1234.57</v>
      </c>
      <c r="E188" s="4">
        <v>56789.1234</v>
      </c>
      <c r="F188" s="4"/>
      <c r="G188" s="5">
        <f t="shared" si="14"/>
        <v>56789</v>
      </c>
    </row>
    <row r="189">
      <c r="A189" s="4">
        <v>1234.5678</v>
      </c>
      <c r="B189" s="4">
        <v>3.0</v>
      </c>
      <c r="C189" s="5">
        <f t="shared" si="13"/>
        <v>1234.568</v>
      </c>
      <c r="E189" s="4">
        <v>56789.1234</v>
      </c>
      <c r="F189" s="4">
        <v>2.0</v>
      </c>
      <c r="G189" s="5">
        <f t="shared" si="14"/>
        <v>56789.12</v>
      </c>
    </row>
    <row r="190">
      <c r="A190" s="4">
        <v>56789.1234</v>
      </c>
      <c r="B190" s="4">
        <v>0.0</v>
      </c>
      <c r="C190" s="5">
        <f t="shared" si="13"/>
        <v>56789</v>
      </c>
      <c r="E190" s="4">
        <v>56789.1234</v>
      </c>
      <c r="F190" s="4">
        <v>3.0</v>
      </c>
      <c r="G190" s="5">
        <f t="shared" si="14"/>
        <v>56789.123</v>
      </c>
    </row>
    <row r="191">
      <c r="A191" s="4">
        <v>56789.1234</v>
      </c>
      <c r="B191" s="4">
        <v>-1.0</v>
      </c>
      <c r="C191" s="5">
        <f t="shared" si="13"/>
        <v>56790</v>
      </c>
      <c r="E191" s="7">
        <v>56789.1234</v>
      </c>
      <c r="F191" s="7">
        <v>4.0</v>
      </c>
      <c r="G191" s="5">
        <f t="shared" si="14"/>
        <v>56789.1234</v>
      </c>
    </row>
    <row r="192">
      <c r="A192" s="4">
        <v>56789.1234</v>
      </c>
      <c r="B192" s="4">
        <v>-2.0</v>
      </c>
      <c r="C192" s="5">
        <f t="shared" si="13"/>
        <v>56800</v>
      </c>
      <c r="G192" s="2" t="s">
        <v>80</v>
      </c>
    </row>
    <row r="193">
      <c r="A193" s="4">
        <v>56789.1234</v>
      </c>
      <c r="B193" s="4">
        <v>-3.0</v>
      </c>
      <c r="C193" s="5">
        <f t="shared" si="13"/>
        <v>57000</v>
      </c>
    </row>
    <row r="194">
      <c r="A194" s="7">
        <v>56789.1234</v>
      </c>
      <c r="B194" s="7">
        <v>-4.0</v>
      </c>
      <c r="C194" s="5">
        <f t="shared" si="13"/>
        <v>60000</v>
      </c>
    </row>
    <row r="195">
      <c r="C195" s="2" t="s">
        <v>81</v>
      </c>
    </row>
  </sheetData>
  <mergeCells count="8">
    <mergeCell ref="G57:H57"/>
    <mergeCell ref="G56:H56"/>
    <mergeCell ref="J57:K57"/>
    <mergeCell ref="J56:K56"/>
    <mergeCell ref="D88:E88"/>
    <mergeCell ref="D119:E119"/>
    <mergeCell ref="G119:H119"/>
    <mergeCell ref="A88:B88"/>
  </mergeCells>
  <drawing r:id="rId1"/>
</worksheet>
</file>