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20490" windowHeight="7125" firstSheet="8" activeTab="10"/>
  </bookViews>
  <sheets>
    <sheet name="Mixed Integer example" sheetId="1" r:id="rId1"/>
    <sheet name="mixed Intg PL" sheetId="2" r:id="rId2"/>
    <sheet name="Integer LP" sheetId="3" r:id="rId3"/>
    <sheet name="binary example investment" sheetId="4" r:id="rId4"/>
    <sheet name="binary example" sheetId="5" r:id="rId5"/>
    <sheet name="nor-linear variance" sheetId="6" r:id="rId6"/>
    <sheet name="nor-linear variance ing example" sheetId="7" r:id="rId7"/>
    <sheet name="nor-linear example" sheetId="8" r:id="rId8"/>
    <sheet name="linear problem" sheetId="9" r:id="rId9"/>
    <sheet name="nor-linear simple example" sheetId="10" r:id="rId10"/>
    <sheet name="final exersice" sheetId="11" r:id="rId11"/>
  </sheets>
  <definedNames>
    <definedName name="solver_adj" localSheetId="3" hidden="1">'binary example investment'!$B$8:$H$8</definedName>
    <definedName name="solver_adj" localSheetId="2" hidden="1">'Integer LP'!$B$3:$C$3</definedName>
    <definedName name="solver_adj" localSheetId="8" hidden="1">'linear problem'!$B$2:$C$2</definedName>
    <definedName name="solver_adj" localSheetId="0" hidden="1">'Mixed Integer example'!$B$2:$C$2</definedName>
    <definedName name="solver_adj" localSheetId="1" hidden="1">'mixed Intg PL'!$B$3:$C$3</definedName>
    <definedName name="solver_adj" localSheetId="9" hidden="1">'nor-linear simple example'!$B$2</definedName>
    <definedName name="solver_adj" localSheetId="5" hidden="1">'nor-linear variance'!$B$2:$C$2</definedName>
    <definedName name="solver_adj" localSheetId="6" hidden="1">'nor-linear variance ing example'!$B$2:$C$2</definedName>
    <definedName name="solver_cvg" localSheetId="3" hidden="1">0.0001</definedName>
    <definedName name="solver_cvg" localSheetId="2" hidden="1">0.0001</definedName>
    <definedName name="solver_cvg" localSheetId="8" hidden="1">0.0001</definedName>
    <definedName name="solver_cvg" localSheetId="0" hidden="1">0.0001</definedName>
    <definedName name="solver_cvg" localSheetId="1" hidden="1">0.0001</definedName>
    <definedName name="solver_cvg" localSheetId="9" hidden="1">0.0001</definedName>
    <definedName name="solver_cvg" localSheetId="5" hidden="1">0.0001</definedName>
    <definedName name="solver_cvg" localSheetId="6" hidden="1">0.0001</definedName>
    <definedName name="solver_drv" localSheetId="3" hidden="1">2</definedName>
    <definedName name="solver_drv" localSheetId="2" hidden="1">2</definedName>
    <definedName name="solver_drv" localSheetId="8" hidden="1">1</definedName>
    <definedName name="solver_drv" localSheetId="0" hidden="1">1</definedName>
    <definedName name="solver_drv" localSheetId="1" hidden="1">1</definedName>
    <definedName name="solver_drv" localSheetId="9" hidden="1">2</definedName>
    <definedName name="solver_drv" localSheetId="5" hidden="1">1</definedName>
    <definedName name="solver_drv" localSheetId="6" hidden="1">1</definedName>
    <definedName name="solver_eng" localSheetId="3" hidden="1">2</definedName>
    <definedName name="solver_eng" localSheetId="2" hidden="1">2</definedName>
    <definedName name="solver_eng" localSheetId="8" hidden="1">2</definedName>
    <definedName name="solver_eng" localSheetId="0" hidden="1">2</definedName>
    <definedName name="solver_eng" localSheetId="1" hidden="1">2</definedName>
    <definedName name="solver_eng" localSheetId="9" hidden="1">1</definedName>
    <definedName name="solver_eng" localSheetId="5" hidden="1">1</definedName>
    <definedName name="solver_eng" localSheetId="6" hidden="1">1</definedName>
    <definedName name="solver_est" localSheetId="3" hidden="1">1</definedName>
    <definedName name="solver_est" localSheetId="2" hidden="1">1</definedName>
    <definedName name="solver_est" localSheetId="8" hidden="1">1</definedName>
    <definedName name="solver_est" localSheetId="0" hidden="1">1</definedName>
    <definedName name="solver_est" localSheetId="1" hidden="1">1</definedName>
    <definedName name="solver_est" localSheetId="9" hidden="1">1</definedName>
    <definedName name="solver_est" localSheetId="5" hidden="1">1</definedName>
    <definedName name="solver_est" localSheetId="6" hidden="1">1</definedName>
    <definedName name="solver_itr" localSheetId="3" hidden="1">2147483647</definedName>
    <definedName name="solver_itr" localSheetId="2" hidden="1">2147483647</definedName>
    <definedName name="solver_itr" localSheetId="8" hidden="1">2147483647</definedName>
    <definedName name="solver_itr" localSheetId="0" hidden="1">2147483647</definedName>
    <definedName name="solver_itr" localSheetId="1" hidden="1">2147483647</definedName>
    <definedName name="solver_itr" localSheetId="9" hidden="1">2147483647</definedName>
    <definedName name="solver_itr" localSheetId="5" hidden="1">2147483647</definedName>
    <definedName name="solver_itr" localSheetId="6" hidden="1">2147483647</definedName>
    <definedName name="solver_lhs1" localSheetId="3" hidden="1">'binary example investment'!$B$8:$H$8</definedName>
    <definedName name="solver_lhs1" localSheetId="2" hidden="1">'Integer LP'!$B$10:$C$10</definedName>
    <definedName name="solver_lhs1" localSheetId="8" hidden="1">'linear problem'!$B$2:$C$2</definedName>
    <definedName name="solver_lhs1" localSheetId="0" hidden="1">'Mixed Integer example'!$D$9:$D$11</definedName>
    <definedName name="solver_lhs1" localSheetId="1" hidden="1">'mixed Intg PL'!$B$3</definedName>
    <definedName name="solver_lhs1" localSheetId="5" hidden="1">'nor-linear variance'!$D$15</definedName>
    <definedName name="solver_lhs1" localSheetId="6" hidden="1">'nor-linear variance ing example'!$B$2:$C$2</definedName>
    <definedName name="solver_lhs2" localSheetId="3" hidden="1">'binary example investment'!$I$14</definedName>
    <definedName name="solver_lhs2" localSheetId="2" hidden="1">'Integer LP'!$D$15</definedName>
    <definedName name="solver_lhs2" localSheetId="8" hidden="1">'linear problem'!$D$9:$D$10</definedName>
    <definedName name="solver_lhs2" localSheetId="1" hidden="1">'mixed Intg PL'!$C$3</definedName>
    <definedName name="solver_lhs2" localSheetId="5" hidden="1">'nor-linear variance'!$D$16</definedName>
    <definedName name="solver_lhs2" localSheetId="6" hidden="1">'nor-linear variance ing example'!$D$10</definedName>
    <definedName name="solver_lhs3" localSheetId="3" hidden="1">'binary example investment'!$I$15</definedName>
    <definedName name="solver_lhs3" localSheetId="1" hidden="1">'mixed Intg PL'!$C$3</definedName>
    <definedName name="solver_lhs3" localSheetId="6" hidden="1">'nor-linear variance ing example'!$D$10</definedName>
    <definedName name="solver_lhs4" localSheetId="3" hidden="1">'binary example investment'!$I$16</definedName>
    <definedName name="solver_lhs4" localSheetId="1" hidden="1">'mixed Intg PL'!$D$11</definedName>
    <definedName name="solver_lhs5" localSheetId="3" hidden="1">'binary example investment'!$I$17</definedName>
    <definedName name="solver_lhs5" localSheetId="1" hidden="1">'mixed Intg PL'!$D$12</definedName>
    <definedName name="solver_lhs6" localSheetId="1" hidden="1">'mixed Intg PL'!$D$13</definedName>
    <definedName name="solver_mip" localSheetId="3" hidden="1">2147483647</definedName>
    <definedName name="solver_mip" localSheetId="2" hidden="1">2147483647</definedName>
    <definedName name="solver_mip" localSheetId="8" hidden="1">2147483647</definedName>
    <definedName name="solver_mip" localSheetId="0" hidden="1">2147483647</definedName>
    <definedName name="solver_mip" localSheetId="1" hidden="1">2147483647</definedName>
    <definedName name="solver_mip" localSheetId="9" hidden="1">2147483647</definedName>
    <definedName name="solver_mip" localSheetId="5" hidden="1">2147483647</definedName>
    <definedName name="solver_mip" localSheetId="6" hidden="1">2147483647</definedName>
    <definedName name="solver_mni" localSheetId="3" hidden="1">30</definedName>
    <definedName name="solver_mni" localSheetId="2" hidden="1">30</definedName>
    <definedName name="solver_mni" localSheetId="8" hidden="1">30</definedName>
    <definedName name="solver_mni" localSheetId="0" hidden="1">30</definedName>
    <definedName name="solver_mni" localSheetId="1" hidden="1">30</definedName>
    <definedName name="solver_mni" localSheetId="9" hidden="1">30</definedName>
    <definedName name="solver_mni" localSheetId="5" hidden="1">30</definedName>
    <definedName name="solver_mni" localSheetId="6" hidden="1">30</definedName>
    <definedName name="solver_mrt" localSheetId="3" hidden="1">0.075</definedName>
    <definedName name="solver_mrt" localSheetId="2" hidden="1">0.075</definedName>
    <definedName name="solver_mrt" localSheetId="8" hidden="1">0.075</definedName>
    <definedName name="solver_mrt" localSheetId="0" hidden="1">0.075</definedName>
    <definedName name="solver_mrt" localSheetId="1" hidden="1">0.075</definedName>
    <definedName name="solver_mrt" localSheetId="9" hidden="1">0.075</definedName>
    <definedName name="solver_mrt" localSheetId="5" hidden="1">0.075</definedName>
    <definedName name="solver_mrt" localSheetId="6" hidden="1">0.075</definedName>
    <definedName name="solver_msl" localSheetId="3" hidden="1">2</definedName>
    <definedName name="solver_msl" localSheetId="2" hidden="1">2</definedName>
    <definedName name="solver_msl" localSheetId="8" hidden="1">2</definedName>
    <definedName name="solver_msl" localSheetId="0" hidden="1">2</definedName>
    <definedName name="solver_msl" localSheetId="1" hidden="1">2</definedName>
    <definedName name="solver_msl" localSheetId="9" hidden="1">2</definedName>
    <definedName name="solver_msl" localSheetId="5" hidden="1">2</definedName>
    <definedName name="solver_msl" localSheetId="6" hidden="1">2</definedName>
    <definedName name="solver_neg" localSheetId="3" hidden="1">1</definedName>
    <definedName name="solver_neg" localSheetId="2" hidden="1">1</definedName>
    <definedName name="solver_neg" localSheetId="8" hidden="1">1</definedName>
    <definedName name="solver_neg" localSheetId="0" hidden="1">1</definedName>
    <definedName name="solver_neg" localSheetId="1" hidden="1">1</definedName>
    <definedName name="solver_neg" localSheetId="9" hidden="1">1</definedName>
    <definedName name="solver_neg" localSheetId="5" hidden="1">1</definedName>
    <definedName name="solver_neg" localSheetId="6" hidden="1">1</definedName>
    <definedName name="solver_nod" localSheetId="3" hidden="1">2147483647</definedName>
    <definedName name="solver_nod" localSheetId="2" hidden="1">2147483647</definedName>
    <definedName name="solver_nod" localSheetId="8" hidden="1">2147483647</definedName>
    <definedName name="solver_nod" localSheetId="0" hidden="1">2147483647</definedName>
    <definedName name="solver_nod" localSheetId="1" hidden="1">2147483647</definedName>
    <definedName name="solver_nod" localSheetId="9" hidden="1">2147483647</definedName>
    <definedName name="solver_nod" localSheetId="5" hidden="1">2147483647</definedName>
    <definedName name="solver_nod" localSheetId="6" hidden="1">2147483647</definedName>
    <definedName name="solver_num" localSheetId="3" hidden="1">5</definedName>
    <definedName name="solver_num" localSheetId="2" hidden="1">2</definedName>
    <definedName name="solver_num" localSheetId="8" hidden="1">2</definedName>
    <definedName name="solver_num" localSheetId="0" hidden="1">1</definedName>
    <definedName name="solver_num" localSheetId="1" hidden="1">6</definedName>
    <definedName name="solver_num" localSheetId="9" hidden="1">0</definedName>
    <definedName name="solver_num" localSheetId="5" hidden="1">2</definedName>
    <definedName name="solver_num" localSheetId="6" hidden="1">2</definedName>
    <definedName name="solver_nwt" localSheetId="3" hidden="1">1</definedName>
    <definedName name="solver_nwt" localSheetId="2" hidden="1">1</definedName>
    <definedName name="solver_nwt" localSheetId="8" hidden="1">1</definedName>
    <definedName name="solver_nwt" localSheetId="0" hidden="1">1</definedName>
    <definedName name="solver_nwt" localSheetId="1" hidden="1">1</definedName>
    <definedName name="solver_nwt" localSheetId="9" hidden="1">1</definedName>
    <definedName name="solver_nwt" localSheetId="5" hidden="1">1</definedName>
    <definedName name="solver_nwt" localSheetId="6" hidden="1">1</definedName>
    <definedName name="solver_opt" localSheetId="3" hidden="1">'binary example investment'!$B$11</definedName>
    <definedName name="solver_opt" localSheetId="2" hidden="1">'Integer LP'!$B$7</definedName>
    <definedName name="solver_opt" localSheetId="8" hidden="1">'linear problem'!$B$5</definedName>
    <definedName name="solver_opt" localSheetId="0" hidden="1">'Mixed Integer example'!$B$6</definedName>
    <definedName name="solver_opt" localSheetId="1" hidden="1">'mixed Intg PL'!$B$7</definedName>
    <definedName name="solver_opt" localSheetId="9" hidden="1">'nor-linear simple example'!$B$10</definedName>
    <definedName name="solver_opt" localSheetId="5" hidden="1">'nor-linear variance'!$B$11</definedName>
    <definedName name="solver_opt" localSheetId="6" hidden="1">'nor-linear variance ing example'!$B$5</definedName>
    <definedName name="solver_pre" localSheetId="3" hidden="1">0.000001</definedName>
    <definedName name="solver_pre" localSheetId="2" hidden="1">0.000001</definedName>
    <definedName name="solver_pre" localSheetId="8" hidden="1">0.000001</definedName>
    <definedName name="solver_pre" localSheetId="0" hidden="1">0.000001</definedName>
    <definedName name="solver_pre" localSheetId="1" hidden="1">0.000001</definedName>
    <definedName name="solver_pre" localSheetId="9" hidden="1">0.000001</definedName>
    <definedName name="solver_pre" localSheetId="5" hidden="1">0.000001</definedName>
    <definedName name="solver_pre" localSheetId="6" hidden="1">0.000001</definedName>
    <definedName name="solver_rbv" localSheetId="3" hidden="1">2</definedName>
    <definedName name="solver_rbv" localSheetId="2" hidden="1">2</definedName>
    <definedName name="solver_rbv" localSheetId="8" hidden="1">1</definedName>
    <definedName name="solver_rbv" localSheetId="0" hidden="1">1</definedName>
    <definedName name="solver_rbv" localSheetId="1" hidden="1">1</definedName>
    <definedName name="solver_rbv" localSheetId="9" hidden="1">2</definedName>
    <definedName name="solver_rbv" localSheetId="5" hidden="1">1</definedName>
    <definedName name="solver_rbv" localSheetId="6" hidden="1">1</definedName>
    <definedName name="solver_rel1" localSheetId="3" hidden="1">5</definedName>
    <definedName name="solver_rel1" localSheetId="2" hidden="1">1</definedName>
    <definedName name="solver_rel1" localSheetId="8" hidden="1">4</definedName>
    <definedName name="solver_rel1" localSheetId="0" hidden="1">1</definedName>
    <definedName name="solver_rel1" localSheetId="1" hidden="1">4</definedName>
    <definedName name="solver_rel1" localSheetId="5" hidden="1">2</definedName>
    <definedName name="solver_rel1" localSheetId="6" hidden="1">4</definedName>
    <definedName name="solver_rel2" localSheetId="3" hidden="1">3</definedName>
    <definedName name="solver_rel2" localSheetId="2" hidden="1">1</definedName>
    <definedName name="solver_rel2" localSheetId="8" hidden="1">1</definedName>
    <definedName name="solver_rel2" localSheetId="1" hidden="1">4</definedName>
    <definedName name="solver_rel2" localSheetId="5" hidden="1">3</definedName>
    <definedName name="solver_rel2" localSheetId="6" hidden="1">1</definedName>
    <definedName name="solver_rel3" localSheetId="3" hidden="1">1</definedName>
    <definedName name="solver_rel3" localSheetId="1" hidden="1">4</definedName>
    <definedName name="solver_rel3" localSheetId="6" hidden="1">1</definedName>
    <definedName name="solver_rel4" localSheetId="3" hidden="1">2</definedName>
    <definedName name="solver_rel4" localSheetId="1" hidden="1">1</definedName>
    <definedName name="solver_rel5" localSheetId="3" hidden="1">1</definedName>
    <definedName name="solver_rel5" localSheetId="1" hidden="1">3</definedName>
    <definedName name="solver_rel6" localSheetId="1" hidden="1">1</definedName>
    <definedName name="solver_rhs1" localSheetId="3" hidden="1">binario</definedName>
    <definedName name="solver_rhs1" localSheetId="2" hidden="1">'Integer LP'!$B$12:$C$12</definedName>
    <definedName name="solver_rhs1" localSheetId="8" hidden="1">entero</definedName>
    <definedName name="solver_rhs1" localSheetId="0" hidden="1">'Mixed Integer example'!$F$9:$F$11</definedName>
    <definedName name="solver_rhs1" localSheetId="1" hidden="1">entero</definedName>
    <definedName name="solver_rhs1" localSheetId="5" hidden="1">'nor-linear variance'!$F$15</definedName>
    <definedName name="solver_rhs1" localSheetId="6" hidden="1">entero</definedName>
    <definedName name="solver_rhs2" localSheetId="3" hidden="1">'binary example investment'!$K$14</definedName>
    <definedName name="solver_rhs2" localSheetId="2" hidden="1">'Integer LP'!$F$15</definedName>
    <definedName name="solver_rhs2" localSheetId="8" hidden="1">'linear problem'!$F$9:$F$10</definedName>
    <definedName name="solver_rhs2" localSheetId="1" hidden="1">entero</definedName>
    <definedName name="solver_rhs2" localSheetId="5" hidden="1">'nor-linear variance'!$F$16</definedName>
    <definedName name="solver_rhs2" localSheetId="6" hidden="1">'nor-linear variance ing example'!$F$10</definedName>
    <definedName name="solver_rhs3" localSheetId="3" hidden="1">'binary example investment'!$K$15</definedName>
    <definedName name="solver_rhs3" localSheetId="1" hidden="1">entero</definedName>
    <definedName name="solver_rhs3" localSheetId="6" hidden="1">'nor-linear variance ing example'!$F$10</definedName>
    <definedName name="solver_rhs4" localSheetId="3" hidden="1">'binary example investment'!$K$16</definedName>
    <definedName name="solver_rhs4" localSheetId="1" hidden="1">'mixed Intg PL'!$F$11</definedName>
    <definedName name="solver_rhs5" localSheetId="3" hidden="1">'binary example investment'!$K$17</definedName>
    <definedName name="solver_rhs5" localSheetId="1" hidden="1">'mixed Intg PL'!$F$12</definedName>
    <definedName name="solver_rhs6" localSheetId="1" hidden="1">'mixed Intg PL'!$F$13</definedName>
    <definedName name="solver_rlx" localSheetId="3" hidden="1">2</definedName>
    <definedName name="solver_rlx" localSheetId="2" hidden="1">2</definedName>
    <definedName name="solver_rlx" localSheetId="8" hidden="1">2</definedName>
    <definedName name="solver_rlx" localSheetId="0" hidden="1">2</definedName>
    <definedName name="solver_rlx" localSheetId="1" hidden="1">2</definedName>
    <definedName name="solver_rlx" localSheetId="9" hidden="1">2</definedName>
    <definedName name="solver_rlx" localSheetId="5" hidden="1">2</definedName>
    <definedName name="solver_rlx" localSheetId="6" hidden="1">2</definedName>
    <definedName name="solver_rsd" localSheetId="3" hidden="1">0</definedName>
    <definedName name="solver_rsd" localSheetId="2" hidden="1">0</definedName>
    <definedName name="solver_rsd" localSheetId="8" hidden="1">0</definedName>
    <definedName name="solver_rsd" localSheetId="0" hidden="1">0</definedName>
    <definedName name="solver_rsd" localSheetId="1" hidden="1">0</definedName>
    <definedName name="solver_rsd" localSheetId="9" hidden="1">0</definedName>
    <definedName name="solver_rsd" localSheetId="5" hidden="1">0</definedName>
    <definedName name="solver_rsd" localSheetId="6" hidden="1">0</definedName>
    <definedName name="solver_scl" localSheetId="3" hidden="1">2</definedName>
    <definedName name="solver_scl" localSheetId="2" hidden="1">2</definedName>
    <definedName name="solver_scl" localSheetId="8" hidden="1">1</definedName>
    <definedName name="solver_scl" localSheetId="0" hidden="1">1</definedName>
    <definedName name="solver_scl" localSheetId="1" hidden="1">1</definedName>
    <definedName name="solver_scl" localSheetId="9" hidden="1">2</definedName>
    <definedName name="solver_scl" localSheetId="5" hidden="1">1</definedName>
    <definedName name="solver_scl" localSheetId="6" hidden="1">1</definedName>
    <definedName name="solver_sho" localSheetId="3" hidden="1">2</definedName>
    <definedName name="solver_sho" localSheetId="2" hidden="1">2</definedName>
    <definedName name="solver_sho" localSheetId="8" hidden="1">2</definedName>
    <definedName name="solver_sho" localSheetId="0" hidden="1">2</definedName>
    <definedName name="solver_sho" localSheetId="1" hidden="1">2</definedName>
    <definedName name="solver_sho" localSheetId="9" hidden="1">2</definedName>
    <definedName name="solver_sho" localSheetId="5" hidden="1">2</definedName>
    <definedName name="solver_sho" localSheetId="6" hidden="1">2</definedName>
    <definedName name="solver_ssz" localSheetId="3" hidden="1">100</definedName>
    <definedName name="solver_ssz" localSheetId="2" hidden="1">100</definedName>
    <definedName name="solver_ssz" localSheetId="8" hidden="1">100</definedName>
    <definedName name="solver_ssz" localSheetId="0" hidden="1">100</definedName>
    <definedName name="solver_ssz" localSheetId="1" hidden="1">100</definedName>
    <definedName name="solver_ssz" localSheetId="9" hidden="1">100</definedName>
    <definedName name="solver_ssz" localSheetId="5" hidden="1">100</definedName>
    <definedName name="solver_ssz" localSheetId="6" hidden="1">100</definedName>
    <definedName name="solver_tim" localSheetId="3" hidden="1">2147483647</definedName>
    <definedName name="solver_tim" localSheetId="2" hidden="1">2147483647</definedName>
    <definedName name="solver_tim" localSheetId="8" hidden="1">2147483647</definedName>
    <definedName name="solver_tim" localSheetId="0" hidden="1">2147483647</definedName>
    <definedName name="solver_tim" localSheetId="1" hidden="1">2147483647</definedName>
    <definedName name="solver_tim" localSheetId="9" hidden="1">2147483647</definedName>
    <definedName name="solver_tim" localSheetId="5" hidden="1">2147483647</definedName>
    <definedName name="solver_tim" localSheetId="6" hidden="1">2147483647</definedName>
    <definedName name="solver_tol" localSheetId="3" hidden="1">0.01</definedName>
    <definedName name="solver_tol" localSheetId="2" hidden="1">0.01</definedName>
    <definedName name="solver_tol" localSheetId="8" hidden="1">0.01</definedName>
    <definedName name="solver_tol" localSheetId="0" hidden="1">0.01</definedName>
    <definedName name="solver_tol" localSheetId="1" hidden="1">0.01</definedName>
    <definedName name="solver_tol" localSheetId="9" hidden="1">0.01</definedName>
    <definedName name="solver_tol" localSheetId="5" hidden="1">0.01</definedName>
    <definedName name="solver_tol" localSheetId="6" hidden="1">0.01</definedName>
    <definedName name="solver_typ" localSheetId="3" hidden="1">1</definedName>
    <definedName name="solver_typ" localSheetId="2" hidden="1">1</definedName>
    <definedName name="solver_typ" localSheetId="8" hidden="1">1</definedName>
    <definedName name="solver_typ" localSheetId="0" hidden="1">1</definedName>
    <definedName name="solver_typ" localSheetId="1" hidden="1">1</definedName>
    <definedName name="solver_typ" localSheetId="9" hidden="1">1</definedName>
    <definedName name="solver_typ" localSheetId="5" hidden="1">2</definedName>
    <definedName name="solver_typ" localSheetId="6" hidden="1">1</definedName>
    <definedName name="solver_val" localSheetId="3" hidden="1">0</definedName>
    <definedName name="solver_val" localSheetId="2" hidden="1">0</definedName>
    <definedName name="solver_val" localSheetId="8" hidden="1">0</definedName>
    <definedName name="solver_val" localSheetId="0" hidden="1">0</definedName>
    <definedName name="solver_val" localSheetId="1" hidden="1">0</definedName>
    <definedName name="solver_val" localSheetId="9" hidden="1">0</definedName>
    <definedName name="solver_val" localSheetId="5" hidden="1">0</definedName>
    <definedName name="solver_val" localSheetId="6" hidden="1">0</definedName>
    <definedName name="solver_ver" localSheetId="3" hidden="1">3</definedName>
    <definedName name="solver_ver" localSheetId="2" hidden="1">3</definedName>
    <definedName name="solver_ver" localSheetId="8" hidden="1">3</definedName>
    <definedName name="solver_ver" localSheetId="0" hidden="1">3</definedName>
    <definedName name="solver_ver" localSheetId="1" hidden="1">3</definedName>
    <definedName name="solver_ver" localSheetId="9" hidden="1">3</definedName>
    <definedName name="solver_ver" localSheetId="5" hidden="1">3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0" l="1"/>
  <c r="B5" i="9"/>
  <c r="D9" i="9"/>
  <c r="D10" i="9"/>
  <c r="B6" i="8"/>
  <c r="C10" i="10"/>
  <c r="C7" i="10"/>
  <c r="G10" i="9"/>
  <c r="G9" i="9"/>
  <c r="B7" i="10" l="1"/>
  <c r="B10" i="10" s="1"/>
  <c r="D10" i="7"/>
  <c r="E2" i="7"/>
  <c r="D2" i="7"/>
  <c r="D16" i="6"/>
  <c r="D15" i="6"/>
  <c r="D6" i="6"/>
  <c r="C6" i="6"/>
  <c r="B6" i="6"/>
  <c r="C7" i="6"/>
  <c r="D5" i="7"/>
  <c r="B7" i="6"/>
  <c r="E3" i="7"/>
  <c r="D3" i="7"/>
  <c r="G16" i="6"/>
  <c r="G15" i="6"/>
  <c r="C11" i="6"/>
  <c r="D7" i="6"/>
  <c r="B5" i="7" l="1"/>
  <c r="B11" i="6"/>
  <c r="I17" i="4"/>
  <c r="I16" i="4"/>
  <c r="I15" i="4"/>
  <c r="I14" i="4"/>
  <c r="B11" i="4"/>
  <c r="C10" i="3" l="1"/>
  <c r="B10" i="3"/>
  <c r="B7" i="3"/>
  <c r="D15" i="3"/>
  <c r="D16" i="3"/>
  <c r="B7" i="2" l="1"/>
  <c r="D13" i="2"/>
  <c r="D12" i="2"/>
  <c r="D11" i="2"/>
  <c r="D10" i="1"/>
  <c r="D11" i="1"/>
  <c r="D9" i="1"/>
  <c r="B6" i="1"/>
  <c r="D12" i="1"/>
  <c r="C6" i="1"/>
</calcChain>
</file>

<file path=xl/sharedStrings.xml><?xml version="1.0" encoding="utf-8"?>
<sst xmlns="http://schemas.openxmlformats.org/spreadsheetml/2006/main" count="149" uniqueCount="102">
  <si>
    <t>Alubias</t>
  </si>
  <si>
    <t>Unidades/bolsa 
de 20 lb</t>
  </si>
  <si>
    <t>unidades/
libra</t>
  </si>
  <si>
    <t>A</t>
  </si>
  <si>
    <t>B</t>
  </si>
  <si>
    <t>C</t>
  </si>
  <si>
    <t>Objetive:</t>
  </si>
  <si>
    <t>Max Profit:</t>
  </si>
  <si>
    <t>Variables</t>
  </si>
  <si>
    <t>No.of 20lb bags</t>
  </si>
  <si>
    <t>lbs of grinded beans</t>
  </si>
  <si>
    <t>quantity 
available
(lb)</t>
  </si>
  <si>
    <t>&lt;=</t>
  </si>
  <si>
    <t>Max audience 
adds</t>
  </si>
  <si>
    <t>others timetable
adds</t>
  </si>
  <si>
    <t>Variable</t>
  </si>
  <si>
    <t>Max audience:</t>
  </si>
  <si>
    <t>Cost</t>
  </si>
  <si>
    <t>Contrainst:</t>
  </si>
  <si>
    <t>&gt;=</t>
  </si>
  <si>
    <t>PROBLEM! Warning , do not round your answer!!</t>
  </si>
  <si>
    <t>modify in solver:</t>
  </si>
  <si>
    <t>*put again the reference cells of my variantes cells</t>
  </si>
  <si>
    <t>*HAS TO BE WITHOUT STICK!</t>
  </si>
  <si>
    <t>Contraitns:</t>
  </si>
  <si>
    <t>Hours 
production</t>
  </si>
  <si>
    <t>Big poster/
week</t>
  </si>
  <si>
    <t>small poster/
week</t>
  </si>
  <si>
    <t>Limit sales big size/week</t>
  </si>
  <si>
    <t>limit sales small size/week</t>
  </si>
  <si>
    <t>Limit sales</t>
  </si>
  <si>
    <t>One Big poster
production</t>
  </si>
  <si>
    <t>One small poster
production</t>
  </si>
  <si>
    <t>Investment decision binary:</t>
  </si>
  <si>
    <t>When you can resolve the question with yes or not.</t>
  </si>
  <si>
    <t>Binary: 0 or 1</t>
  </si>
  <si>
    <t>0=no</t>
  </si>
  <si>
    <t>1=yes</t>
  </si>
  <si>
    <t>Variables:</t>
  </si>
  <si>
    <t>British 
Petroleum(BP)</t>
  </si>
  <si>
    <t>Shell 
holandesa</t>
  </si>
  <si>
    <t>Houston 
Dilling</t>
  </si>
  <si>
    <t>Petróleo 
de Texas</t>
  </si>
  <si>
    <t>Petróleo de 
San Diego</t>
  </si>
  <si>
    <t>California 
Petro</t>
  </si>
  <si>
    <t>Trans-Texas 
Oil</t>
  </si>
  <si>
    <t>(0;1)</t>
  </si>
  <si>
    <t>Max Performance:</t>
  </si>
  <si>
    <t>Contraints:</t>
  </si>
  <si>
    <t>sign</t>
  </si>
  <si>
    <t>At least 2 Texas Co.</t>
  </si>
  <si>
    <t>No more than 1 foreing Co.</t>
  </si>
  <si>
    <t>Buy 1 of California shares(acciones)</t>
  </si>
  <si>
    <t>=</t>
  </si>
  <si>
    <t>Budget (presupuesto)</t>
  </si>
  <si>
    <t>L1</t>
  </si>
  <si>
    <t>L2</t>
  </si>
  <si>
    <t>L3</t>
  </si>
  <si>
    <t>L4</t>
  </si>
  <si>
    <t>L5</t>
  </si>
  <si>
    <t>L6</t>
  </si>
  <si>
    <t>X</t>
  </si>
  <si>
    <t>Y</t>
  </si>
  <si>
    <t>Non linear vans:</t>
  </si>
  <si>
    <t>x^2</t>
  </si>
  <si>
    <t>XY</t>
  </si>
  <si>
    <t>Y^2</t>
  </si>
  <si>
    <t>Formulas:</t>
  </si>
  <si>
    <t>Objetive (min):</t>
  </si>
  <si>
    <t>Constraints:</t>
  </si>
  <si>
    <t>Variance (riesgo):</t>
  </si>
  <si>
    <t>Variable:</t>
  </si>
  <si>
    <t>LHS</t>
  </si>
  <si>
    <t>RHS</t>
  </si>
  <si>
    <t>Historic.rentab %</t>
  </si>
  <si>
    <t>Max profit:</t>
  </si>
  <si>
    <t>Hours production/week</t>
  </si>
  <si>
    <t>X=XJ6</t>
  </si>
  <si>
    <t>Y=XJ8</t>
  </si>
  <si>
    <t>(000s)</t>
  </si>
  <si>
    <t>(4-.1X)</t>
  </si>
  <si>
    <t>(5-.02Y)</t>
  </si>
  <si>
    <t>=X(4-0,1X)+Y(5-0,02Y) fórmula</t>
  </si>
  <si>
    <t>*When we use 'Solver' we have to add the variables cells to integer number!.</t>
  </si>
  <si>
    <t>*LAS VARIANZAS NO LINEALES PUEDEN elevarse al cuadrado o multiplicarse entre sí.</t>
  </si>
  <si>
    <r>
      <rPr>
        <b/>
        <sz val="12"/>
        <color rgb="FFFF0000"/>
        <rFont val="Unset"/>
      </rPr>
      <t>Seleccionar un método de</t>
    </r>
    <r>
      <rPr>
        <sz val="12"/>
        <color rgb="FFFF0000"/>
        <rFont val="Arial"/>
        <family val="2"/>
      </rPr>
      <t xml:space="preserve"> resolución, debe elegir </t>
    </r>
    <r>
      <rPr>
        <b/>
        <sz val="12"/>
        <color rgb="FFFF0000"/>
        <rFont val="Unset"/>
      </rPr>
      <t>GRG No lineal en 'Solver'</t>
    </r>
  </si>
  <si>
    <t>*X= Nº de perritos calientes vendidos</t>
  </si>
  <si>
    <t>4-.0001X</t>
  </si>
  <si>
    <t>Max revenue:</t>
  </si>
  <si>
    <t>p(X)=-0,0001X+4</t>
  </si>
  <si>
    <t>Variable costs</t>
  </si>
  <si>
    <t>Geometry</t>
  </si>
  <si>
    <t>Calculus</t>
  </si>
  <si>
    <t>*Encuentra el número de textos de Geometría y Cálculo que se deben fabricar para maximizar la ganancia cada mes.</t>
  </si>
  <si>
    <t>hours work</t>
  </si>
  <si>
    <t>hours correction</t>
  </si>
  <si>
    <t>(*Las variables se han tenido que poner interger en 'Solver'.)</t>
  </si>
  <si>
    <t>Profit (Revenue-costs):</t>
  </si>
  <si>
    <t>Demand (Nº burguers):</t>
  </si>
  <si>
    <t>Total Costs:</t>
  </si>
  <si>
    <t>Objetive: max</t>
  </si>
  <si>
    <t>price/ burger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</si>
</sst>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[$$-409]* #,##0.0_ ;_-[$$-409]* \-#,##0.0\ ;_-[$$-409]* &quot;-&quot;??_ ;_-@_ "/>
    <numFmt numFmtId="165" formatCode="_-[$$-409]* #,##0_ ;_-[$$-409]* \-#,##0\ ;_-[$$-409]* &quot;-&quot;??_ ;_-@_ "/>
    <numFmt numFmtId="166" formatCode="0.00000"/>
    <numFmt numFmtId="171" formatCode="_-[$$-409]* #,##0.00_ ;_-[$$-409]* \-#,##0.00\ ;_-[$$-409]* &quot;-&quot;??_ ;_-@_ 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2"/>
      <color rgb="FFFF0000"/>
      <name val="Unset"/>
    </font>
    <font>
      <sz val="12"/>
      <color rgb="FFFF0000"/>
      <name val="Arial"/>
      <family val="2"/>
    </font>
    <font>
      <sz val="10"/>
      <color theme="2" tint="-0.499984740745262"/>
      <name val="Segoe UI"/>
      <family val="2"/>
    </font>
    <font>
      <sz val="11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2" borderId="0" xfId="0" applyNumberFormat="1" applyFill="1"/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2" fillId="0" borderId="1" xfId="0" applyFont="1" applyBorder="1"/>
    <xf numFmtId="165" fontId="0" fillId="5" borderId="1" xfId="0" applyNumberFormat="1" applyFill="1" applyBorder="1" applyAlignment="1">
      <alignment horizontal="center" vertical="center"/>
    </xf>
    <xf numFmtId="0" fontId="2" fillId="0" borderId="0" xfId="0" applyFont="1"/>
    <xf numFmtId="165" fontId="0" fillId="5" borderId="2" xfId="0" applyNumberForma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/>
    <xf numFmtId="1" fontId="0" fillId="0" borderId="0" xfId="0" applyNumberFormat="1" applyFill="1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Fill="1" applyBorder="1"/>
    <xf numFmtId="0" fontId="3" fillId="0" borderId="0" xfId="0" applyFont="1"/>
    <xf numFmtId="165" fontId="0" fillId="0" borderId="0" xfId="0" applyNumberFormat="1"/>
    <xf numFmtId="0" fontId="2" fillId="0" borderId="2" xfId="0" applyFont="1" applyBorder="1"/>
    <xf numFmtId="0" fontId="0" fillId="0" borderId="0" xfId="0" applyFill="1"/>
    <xf numFmtId="2" fontId="0" fillId="5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0" fillId="0" borderId="0" xfId="0" applyFill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65" fontId="0" fillId="4" borderId="0" xfId="0" applyNumberFormat="1" applyFill="1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/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7" borderId="0" xfId="0" applyFill="1" applyAlignment="1">
      <alignment horizontal="center" vertical="center"/>
    </xf>
    <xf numFmtId="0" fontId="0" fillId="4" borderId="0" xfId="0" applyFill="1"/>
    <xf numFmtId="9" fontId="0" fillId="0" borderId="1" xfId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9" fontId="0" fillId="6" borderId="0" xfId="1" applyFont="1" applyFill="1" applyAlignment="1">
      <alignment horizontal="center" vertical="center"/>
    </xf>
    <xf numFmtId="0" fontId="1" fillId="0" borderId="1" xfId="0" applyFont="1" applyBorder="1"/>
    <xf numFmtId="0" fontId="0" fillId="0" borderId="0" xfId="0" quotePrefix="1"/>
    <xf numFmtId="0" fontId="1" fillId="0" borderId="0" xfId="0" applyFont="1" applyBorder="1"/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71" fontId="0" fillId="0" borderId="0" xfId="0" applyNumberFormat="1"/>
    <xf numFmtId="171" fontId="0" fillId="0" borderId="0" xfId="0" applyNumberFormat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71" fontId="0" fillId="6" borderId="0" xfId="0" applyNumberFormat="1" applyFont="1" applyFill="1" applyAlignment="1">
      <alignment horizontal="center" vertical="center"/>
    </xf>
    <xf numFmtId="171" fontId="0" fillId="2" borderId="0" xfId="0" applyNumberFormat="1" applyFill="1"/>
    <xf numFmtId="0" fontId="8" fillId="0" borderId="0" xfId="0" applyFont="1"/>
    <xf numFmtId="0" fontId="0" fillId="0" borderId="0" xfId="0" applyBorder="1" applyAlignment="1">
      <alignment horizontal="left" vertical="top"/>
    </xf>
    <xf numFmtId="0" fontId="9" fillId="0" borderId="0" xfId="0" applyFont="1"/>
    <xf numFmtId="171" fontId="0" fillId="6" borderId="0" xfId="0" applyNumberFormat="1" applyFill="1" applyAlignment="1">
      <alignment horizontal="center" vertical="center"/>
    </xf>
    <xf numFmtId="0" fontId="5" fillId="0" borderId="0" xfId="0" applyFont="1" applyAlignment="1">
      <alignment vertical="top"/>
    </xf>
    <xf numFmtId="1" fontId="5" fillId="4" borderId="0" xfId="0" applyNumberFormat="1" applyFont="1" applyFill="1" applyAlignment="1">
      <alignment horizontal="center" vertical="center"/>
    </xf>
    <xf numFmtId="1" fontId="0" fillId="0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333375</xdr:colOff>
      <xdr:row>0</xdr:row>
      <xdr:rowOff>161925</xdr:rowOff>
    </xdr:from>
    <xdr:to>
      <xdr:col>16</xdr:col>
      <xdr:colOff>401123</xdr:colOff>
      <xdr:row>9</xdr:row>
      <xdr:rowOff>47902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925" y="161925"/>
          <a:ext cx="7687748" cy="198147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207670</xdr:colOff>
      <xdr:row>11</xdr:row>
      <xdr:rowOff>142875</xdr:rowOff>
    </xdr:from>
    <xdr:to>
      <xdr:col>9</xdr:col>
      <xdr:colOff>86352</xdr:colOff>
      <xdr:row>18</xdr:row>
      <xdr:rowOff>28575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670" y="2409825"/>
          <a:ext cx="7555832" cy="12192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15</xdr:col>
      <xdr:colOff>220169</xdr:colOff>
      <xdr:row>11</xdr:row>
      <xdr:rowOff>47871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381000"/>
          <a:ext cx="7840169" cy="17623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186497</xdr:colOff>
      <xdr:row>8</xdr:row>
      <xdr:rowOff>75234</xdr:rowOff>
    </xdr:from>
    <xdr:to>
      <xdr:col>16</xdr:col>
      <xdr:colOff>365800</xdr:colOff>
      <xdr:row>16</xdr:row>
      <xdr:rowOff>161240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0845" y="1938821"/>
          <a:ext cx="7771694" cy="2018615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0</xdr:row>
      <xdr:rowOff>171450</xdr:rowOff>
    </xdr:from>
    <xdr:to>
      <xdr:col>11</xdr:col>
      <xdr:colOff>57590</xdr:colOff>
      <xdr:row>6</xdr:row>
      <xdr:rowOff>76391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71450"/>
          <a:ext cx="3153215" cy="1371791"/>
        </a:xfrm>
        <a:prstGeom prst="rect">
          <a:avLst/>
        </a:prstGeom>
      </xdr:spPr>
    </xdr:pic>
    <xdr:clientData/>
  </xdr:twoCellAnchor>
  <xdr:twoCellAnchor>
    <xdr:from>
      <xdr:col>5</xdr:col>
      <xdr:colOff>123825</xdr:colOff>
      <xdr:row>3</xdr:row>
      <xdr:rowOff>104775</xdr:rowOff>
    </xdr:from>
    <xdr:to>
      <xdr:col>6</xdr:col>
      <xdr:colOff>676275</xdr:colOff>
      <xdr:row>3</xdr:row>
      <xdr:rowOff>150494</xdr:rowOff>
    </xdr:to>
    <xdr:sp macro="" textlink="">
      <xdr:nvSpPr>
        <xdr:cNvPr id="4" name="Flecha derecha 3"/>
        <xdr:cNvSpPr/>
      </xdr:nvSpPr>
      <xdr:spPr>
        <a:xfrm>
          <a:off x="4295775" y="1000125"/>
          <a:ext cx="1314450" cy="45719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177210</xdr:colOff>
      <xdr:row>0</xdr:row>
      <xdr:rowOff>177210</xdr:rowOff>
    </xdr:from>
    <xdr:to>
      <xdr:col>14</xdr:col>
      <xdr:colOff>123251</xdr:colOff>
      <xdr:row>4</xdr:row>
      <xdr:rowOff>65038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49070" y="177210"/>
          <a:ext cx="2238687" cy="962159"/>
        </a:xfrm>
        <a:prstGeom prst="rect">
          <a:avLst/>
        </a:prstGeom>
      </xdr:spPr>
    </xdr:pic>
    <xdr:clientData/>
  </xdr:twoCellAnchor>
  <xdr:twoCellAnchor>
    <xdr:from>
      <xdr:col>10</xdr:col>
      <xdr:colOff>603018</xdr:colOff>
      <xdr:row>3</xdr:row>
      <xdr:rowOff>188879</xdr:rowOff>
    </xdr:from>
    <xdr:to>
      <xdr:col>12</xdr:col>
      <xdr:colOff>391253</xdr:colOff>
      <xdr:row>4</xdr:row>
      <xdr:rowOff>46313</xdr:rowOff>
    </xdr:to>
    <xdr:sp macro="" textlink="">
      <xdr:nvSpPr>
        <xdr:cNvPr id="5" name="Flecha derecha 4"/>
        <xdr:cNvSpPr/>
      </xdr:nvSpPr>
      <xdr:spPr>
        <a:xfrm rot="20607686">
          <a:off x="8577598" y="1085759"/>
          <a:ext cx="1310845" cy="48629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578829</xdr:colOff>
      <xdr:row>0</xdr:row>
      <xdr:rowOff>89268</xdr:rowOff>
    </xdr:from>
    <xdr:to>
      <xdr:col>17</xdr:col>
      <xdr:colOff>366349</xdr:colOff>
      <xdr:row>6</xdr:row>
      <xdr:rowOff>103498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13175" y="89268"/>
          <a:ext cx="2073520" cy="1479615"/>
        </a:xfrm>
        <a:prstGeom prst="rect">
          <a:avLst/>
        </a:prstGeom>
      </xdr:spPr>
    </xdr:pic>
    <xdr:clientData/>
  </xdr:twoCellAnchor>
  <xdr:twoCellAnchor>
    <xdr:from>
      <xdr:col>15</xdr:col>
      <xdr:colOff>195597</xdr:colOff>
      <xdr:row>6</xdr:row>
      <xdr:rowOff>81970</xdr:rowOff>
    </xdr:from>
    <xdr:to>
      <xdr:col>16</xdr:col>
      <xdr:colOff>745832</xdr:colOff>
      <xdr:row>6</xdr:row>
      <xdr:rowOff>129904</xdr:rowOff>
    </xdr:to>
    <xdr:sp macro="" textlink="">
      <xdr:nvSpPr>
        <xdr:cNvPr id="8" name="Flecha derecha 7"/>
        <xdr:cNvSpPr/>
      </xdr:nvSpPr>
      <xdr:spPr>
        <a:xfrm rot="20607686">
          <a:off x="11991943" y="1547355"/>
          <a:ext cx="1312235" cy="47934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179478</xdr:colOff>
      <xdr:row>1</xdr:row>
      <xdr:rowOff>168428</xdr:rowOff>
    </xdr:from>
    <xdr:to>
      <xdr:col>16</xdr:col>
      <xdr:colOff>729713</xdr:colOff>
      <xdr:row>1</xdr:row>
      <xdr:rowOff>216362</xdr:rowOff>
    </xdr:to>
    <xdr:sp macro="" textlink="">
      <xdr:nvSpPr>
        <xdr:cNvPr id="9" name="Flecha derecha 8"/>
        <xdr:cNvSpPr/>
      </xdr:nvSpPr>
      <xdr:spPr>
        <a:xfrm rot="9403409">
          <a:off x="11975824" y="358928"/>
          <a:ext cx="1312235" cy="47934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17</xdr:col>
      <xdr:colOff>586154</xdr:colOff>
      <xdr:row>0</xdr:row>
      <xdr:rowOff>58615</xdr:rowOff>
    </xdr:from>
    <xdr:to>
      <xdr:col>22</xdr:col>
      <xdr:colOff>243738</xdr:colOff>
      <xdr:row>10</xdr:row>
      <xdr:rowOff>53117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06500" y="58615"/>
          <a:ext cx="3467584" cy="2610214"/>
        </a:xfrm>
        <a:prstGeom prst="rect">
          <a:avLst/>
        </a:prstGeom>
      </xdr:spPr>
    </xdr:pic>
    <xdr:clientData/>
  </xdr:twoCellAnchor>
  <xdr:twoCellAnchor>
    <xdr:from>
      <xdr:col>16</xdr:col>
      <xdr:colOff>413940</xdr:colOff>
      <xdr:row>9</xdr:row>
      <xdr:rowOff>336947</xdr:rowOff>
    </xdr:from>
    <xdr:to>
      <xdr:col>18</xdr:col>
      <xdr:colOff>202175</xdr:colOff>
      <xdr:row>9</xdr:row>
      <xdr:rowOff>384881</xdr:rowOff>
    </xdr:to>
    <xdr:sp macro="" textlink="">
      <xdr:nvSpPr>
        <xdr:cNvPr id="11" name="Flecha derecha 10"/>
        <xdr:cNvSpPr/>
      </xdr:nvSpPr>
      <xdr:spPr>
        <a:xfrm rot="20607686">
          <a:off x="12972286" y="2373832"/>
          <a:ext cx="1312235" cy="47934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0</xdr:row>
      <xdr:rowOff>19050</xdr:rowOff>
    </xdr:from>
    <xdr:to>
      <xdr:col>15</xdr:col>
      <xdr:colOff>752475</xdr:colOff>
      <xdr:row>8</xdr:row>
      <xdr:rowOff>314325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19050"/>
          <a:ext cx="9667875" cy="2019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9</xdr:row>
      <xdr:rowOff>149323</xdr:rowOff>
    </xdr:from>
    <xdr:to>
      <xdr:col>20</xdr:col>
      <xdr:colOff>382078</xdr:colOff>
      <xdr:row>23</xdr:row>
      <xdr:rowOff>67065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1475" y="2054323"/>
          <a:ext cx="7154353" cy="2584742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1</xdr:row>
      <xdr:rowOff>54268</xdr:rowOff>
    </xdr:from>
    <xdr:to>
      <xdr:col>16</xdr:col>
      <xdr:colOff>572577</xdr:colOff>
      <xdr:row>10</xdr:row>
      <xdr:rowOff>19375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5525" y="244768"/>
          <a:ext cx="6182802" cy="18701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752476</xdr:colOff>
      <xdr:row>0</xdr:row>
      <xdr:rowOff>0</xdr:rowOff>
    </xdr:from>
    <xdr:to>
      <xdr:col>20</xdr:col>
      <xdr:colOff>289228</xdr:colOff>
      <xdr:row>7</xdr:row>
      <xdr:rowOff>180975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6" y="0"/>
          <a:ext cx="9442752" cy="1514475"/>
        </a:xfrm>
        <a:prstGeom prst="rect">
          <a:avLst/>
        </a:prstGeom>
      </xdr:spPr>
    </xdr:pic>
    <xdr:clientData/>
  </xdr:twoCellAnchor>
  <xdr:twoCellAnchor editAs="oneCell">
    <xdr:from>
      <xdr:col>7</xdr:col>
      <xdr:colOff>752475</xdr:colOff>
      <xdr:row>7</xdr:row>
      <xdr:rowOff>155499</xdr:rowOff>
    </xdr:from>
    <xdr:to>
      <xdr:col>16</xdr:col>
      <xdr:colOff>104775</xdr:colOff>
      <xdr:row>21</xdr:row>
      <xdr:rowOff>171962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6475" y="1488999"/>
          <a:ext cx="6210300" cy="26834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0</xdr:row>
      <xdr:rowOff>0</xdr:rowOff>
    </xdr:from>
    <xdr:to>
      <xdr:col>12</xdr:col>
      <xdr:colOff>1281</xdr:colOff>
      <xdr:row>12</xdr:row>
      <xdr:rowOff>57150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0"/>
          <a:ext cx="5630556" cy="2343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2</xdr:row>
      <xdr:rowOff>28575</xdr:rowOff>
    </xdr:from>
    <xdr:to>
      <xdr:col>16</xdr:col>
      <xdr:colOff>239174</xdr:colOff>
      <xdr:row>10</xdr:row>
      <xdr:rowOff>38314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409575"/>
          <a:ext cx="7516274" cy="153373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1</xdr:row>
      <xdr:rowOff>15790</xdr:rowOff>
    </xdr:from>
    <xdr:to>
      <xdr:col>17</xdr:col>
      <xdr:colOff>430218</xdr:colOff>
      <xdr:row>9</xdr:row>
      <xdr:rowOff>95524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1475" y="206290"/>
          <a:ext cx="9326568" cy="1603734"/>
        </a:xfrm>
        <a:prstGeom prst="rect">
          <a:avLst/>
        </a:prstGeom>
      </xdr:spPr>
    </xdr:pic>
    <xdr:clientData/>
  </xdr:twoCellAnchor>
  <xdr:twoCellAnchor editAs="oneCell">
    <xdr:from>
      <xdr:col>0</xdr:col>
      <xdr:colOff>9524</xdr:colOff>
      <xdr:row>12</xdr:row>
      <xdr:rowOff>9561</xdr:rowOff>
    </xdr:from>
    <xdr:to>
      <xdr:col>10</xdr:col>
      <xdr:colOff>20470</xdr:colOff>
      <xdr:row>28</xdr:row>
      <xdr:rowOff>124405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4" y="2295561"/>
          <a:ext cx="7754771" cy="316284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1331</xdr:colOff>
      <xdr:row>12</xdr:row>
      <xdr:rowOff>161924</xdr:rowOff>
    </xdr:from>
    <xdr:to>
      <xdr:col>8</xdr:col>
      <xdr:colOff>705493</xdr:colOff>
      <xdr:row>20</xdr:row>
      <xdr:rowOff>57149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1" y="2447924"/>
          <a:ext cx="7066862" cy="141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5" sqref="H15"/>
    </sheetView>
  </sheetViews>
  <sheetFormatPr baseColWidth="10" defaultRowHeight="15"/>
  <cols>
    <col min="2" max="2" width="16.42578125" customWidth="1"/>
    <col min="3" max="3" width="18.42578125" customWidth="1"/>
  </cols>
  <sheetData>
    <row r="1" spans="1:6">
      <c r="A1" t="s">
        <v>8</v>
      </c>
      <c r="B1" t="s">
        <v>9</v>
      </c>
      <c r="C1" t="s">
        <v>10</v>
      </c>
    </row>
    <row r="2" spans="1:6" ht="16.5" customHeight="1">
      <c r="B2" s="10">
        <v>44.444444444444443</v>
      </c>
      <c r="C2" s="10">
        <v>0</v>
      </c>
    </row>
    <row r="3" spans="1:6">
      <c r="B3" s="8">
        <v>85</v>
      </c>
      <c r="C3" s="9">
        <v>1.5</v>
      </c>
    </row>
    <row r="5" spans="1:6">
      <c r="A5" s="5" t="s">
        <v>6</v>
      </c>
    </row>
    <row r="6" spans="1:6">
      <c r="A6" s="5" t="s">
        <v>7</v>
      </c>
      <c r="B6" s="11">
        <f>SUMPRODUCT(B2:C2,B3:C3)</f>
        <v>3777.7777777777778</v>
      </c>
      <c r="C6" t="str">
        <f ca="1">_xlfn.FORMULATEXT(B6)</f>
        <v>=SUMAPRODUCTO(B2:C2;B3:C3)</v>
      </c>
    </row>
    <row r="8" spans="1:6" ht="43.5" customHeight="1">
      <c r="A8" s="4" t="s">
        <v>0</v>
      </c>
      <c r="B8" s="4" t="s">
        <v>1</v>
      </c>
      <c r="C8" s="4" t="s">
        <v>2</v>
      </c>
      <c r="D8" s="1"/>
      <c r="E8" s="1"/>
      <c r="F8" s="4" t="s">
        <v>11</v>
      </c>
    </row>
    <row r="9" spans="1:6">
      <c r="A9" s="3" t="s">
        <v>3</v>
      </c>
      <c r="B9" s="2">
        <v>30</v>
      </c>
      <c r="C9" s="2">
        <v>0.5</v>
      </c>
      <c r="D9" s="2">
        <f>SUMPRODUCT($B$2:$C$2,B9:C9)</f>
        <v>1333.3333333333333</v>
      </c>
      <c r="E9" s="2" t="s">
        <v>12</v>
      </c>
      <c r="F9" s="2">
        <v>2000</v>
      </c>
    </row>
    <row r="10" spans="1:6">
      <c r="A10" s="3" t="s">
        <v>4</v>
      </c>
      <c r="B10" s="2">
        <v>18</v>
      </c>
      <c r="C10" s="2">
        <v>0.4</v>
      </c>
      <c r="D10" s="2">
        <f t="shared" ref="D10:D11" si="0">SUMPRODUCT($B$2:$C$2,B10:C10)</f>
        <v>800</v>
      </c>
      <c r="E10" s="2" t="s">
        <v>12</v>
      </c>
      <c r="F10" s="2">
        <v>800</v>
      </c>
    </row>
    <row r="11" spans="1:6">
      <c r="A11" s="3" t="s">
        <v>5</v>
      </c>
      <c r="B11" s="2">
        <v>2</v>
      </c>
      <c r="C11" s="2">
        <v>0.1</v>
      </c>
      <c r="D11" s="12">
        <f t="shared" si="0"/>
        <v>88.888888888888886</v>
      </c>
      <c r="E11" s="2" t="s">
        <v>12</v>
      </c>
      <c r="F11" s="2">
        <v>200</v>
      </c>
    </row>
    <row r="12" spans="1:6">
      <c r="D12" t="str">
        <f ca="1">_xlfn.FORMULATEXT(D9)</f>
        <v>=SUMAPRODUCTO($B$2:$C$2;B9:C9)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I8" sqref="I8"/>
    </sheetView>
  </sheetViews>
  <sheetFormatPr baseColWidth="10" defaultRowHeight="15"/>
  <cols>
    <col min="1" max="1" width="21.7109375" bestFit="1" customWidth="1"/>
    <col min="2" max="2" width="13.42578125" customWidth="1"/>
  </cols>
  <sheetData>
    <row r="1" spans="1:6" ht="28.5" customHeight="1">
      <c r="A1" s="13"/>
      <c r="B1" s="13" t="s">
        <v>101</v>
      </c>
      <c r="C1" s="13"/>
    </row>
    <row r="2" spans="1:6">
      <c r="A2" s="57" t="s">
        <v>38</v>
      </c>
      <c r="B2" s="81">
        <v>3.8000000004882817</v>
      </c>
      <c r="C2" s="80" t="s">
        <v>96</v>
      </c>
    </row>
    <row r="3" spans="1:6">
      <c r="B3" s="73"/>
      <c r="C3" s="73"/>
    </row>
    <row r="6" spans="1:6">
      <c r="A6" t="s">
        <v>98</v>
      </c>
      <c r="B6" s="84">
        <f>-10000*B2+70000</f>
        <v>31999.999995117185</v>
      </c>
    </row>
    <row r="7" spans="1:6">
      <c r="A7" s="79" t="s">
        <v>99</v>
      </c>
      <c r="B7" s="26">
        <f>0.6*B6+2500</f>
        <v>21699.99999707031</v>
      </c>
      <c r="C7" s="26" t="str">
        <f ca="1">_xlfn.FORMULATEXT(B7)</f>
        <v>=0,6*B6+2500</v>
      </c>
    </row>
    <row r="8" spans="1:6">
      <c r="D8" s="26"/>
      <c r="E8" s="26"/>
      <c r="F8" s="26"/>
    </row>
    <row r="9" spans="1:6">
      <c r="A9" s="5" t="s">
        <v>100</v>
      </c>
      <c r="D9" s="26"/>
      <c r="E9" s="26"/>
      <c r="F9" s="26"/>
    </row>
    <row r="10" spans="1:6">
      <c r="A10" s="82" t="s">
        <v>97</v>
      </c>
      <c r="B10" s="83">
        <f>B6*B2-B7</f>
        <v>99900.000000000015</v>
      </c>
      <c r="C10" s="26" t="str">
        <f ca="1">_xlfn.FORMULATEXT(B10)</f>
        <v>=B6*B2-B7</v>
      </c>
      <c r="D10" s="26"/>
      <c r="E10" s="26"/>
      <c r="F10" s="26"/>
    </row>
    <row r="11" spans="1:6">
      <c r="C11" s="26"/>
      <c r="D11" s="26"/>
      <c r="E11" s="26"/>
      <c r="F11" s="26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15" sqref="G1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"/>
  <sheetViews>
    <sheetView topLeftCell="A6" zoomScale="118" zoomScaleNormal="118" workbookViewId="0">
      <selection activeCell="C16" sqref="C16"/>
    </sheetView>
  </sheetViews>
  <sheetFormatPr baseColWidth="10" defaultRowHeight="15"/>
  <cols>
    <col min="1" max="1" width="13.7109375" customWidth="1"/>
    <col min="2" max="2" width="14.5703125" style="13" customWidth="1"/>
  </cols>
  <sheetData>
    <row r="2" spans="1:19" ht="40.5" customHeight="1">
      <c r="B2" s="14" t="s">
        <v>13</v>
      </c>
      <c r="C2" s="14" t="s">
        <v>14</v>
      </c>
    </row>
    <row r="3" spans="1:19">
      <c r="A3" t="s">
        <v>15</v>
      </c>
      <c r="B3" s="7">
        <v>4</v>
      </c>
      <c r="C3" s="6">
        <v>1</v>
      </c>
      <c r="D3" s="35" t="s">
        <v>20</v>
      </c>
    </row>
    <row r="4" spans="1:19">
      <c r="B4" s="16">
        <v>8200</v>
      </c>
      <c r="C4" s="17">
        <v>5100</v>
      </c>
      <c r="D4" s="63" t="s">
        <v>21</v>
      </c>
      <c r="E4" s="63"/>
    </row>
    <row r="6" spans="1:19">
      <c r="A6" s="5" t="s">
        <v>6</v>
      </c>
      <c r="M6" s="64" t="s">
        <v>22</v>
      </c>
      <c r="N6" s="64"/>
      <c r="O6" s="64"/>
    </row>
    <row r="7" spans="1:19">
      <c r="A7" s="5" t="s">
        <v>16</v>
      </c>
      <c r="B7" s="15">
        <f>SUMPRODUCT(B3:C3,B4:C4)</f>
        <v>37900</v>
      </c>
      <c r="M7" s="64"/>
      <c r="N7" s="64"/>
      <c r="O7" s="64"/>
    </row>
    <row r="10" spans="1:19" ht="45.75" thickBot="1">
      <c r="A10" s="1"/>
      <c r="B10" s="4" t="s">
        <v>13</v>
      </c>
      <c r="C10" s="4" t="s">
        <v>14</v>
      </c>
      <c r="D10" s="20" t="s">
        <v>18</v>
      </c>
    </row>
    <row r="11" spans="1:19">
      <c r="A11" s="18" t="s">
        <v>17</v>
      </c>
      <c r="B11" s="19">
        <v>390</v>
      </c>
      <c r="C11" s="21">
        <v>240</v>
      </c>
      <c r="D11" s="22">
        <f>SUMPRODUCT(B3:C3,B11:C11)</f>
        <v>1800</v>
      </c>
      <c r="E11" s="23" t="s">
        <v>12</v>
      </c>
      <c r="F11" s="24">
        <v>1800</v>
      </c>
    </row>
    <row r="12" spans="1:19">
      <c r="A12" s="31"/>
      <c r="B12" s="32"/>
      <c r="C12" s="34"/>
      <c r="D12" s="25">
        <f>B3</f>
        <v>4</v>
      </c>
      <c r="E12" s="26" t="s">
        <v>19</v>
      </c>
      <c r="F12" s="27">
        <v>2</v>
      </c>
      <c r="S12" s="5" t="s">
        <v>23</v>
      </c>
    </row>
    <row r="13" spans="1:19" ht="15.75" thickBot="1">
      <c r="A13" s="33"/>
      <c r="B13" s="26"/>
      <c r="C13" s="33"/>
      <c r="D13" s="28">
        <f>C3</f>
        <v>1</v>
      </c>
      <c r="E13" s="29" t="s">
        <v>12</v>
      </c>
      <c r="F13" s="30">
        <v>6</v>
      </c>
    </row>
    <row r="14" spans="1:19">
      <c r="A14" s="33"/>
      <c r="B14" s="26"/>
      <c r="C14" s="33"/>
    </row>
    <row r="16" spans="1:19">
      <c r="C16" s="13"/>
    </row>
  </sheetData>
  <mergeCells count="2">
    <mergeCell ref="D4:E4"/>
    <mergeCell ref="M6:O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I14" sqref="I14"/>
    </sheetView>
  </sheetViews>
  <sheetFormatPr baseColWidth="10" defaultRowHeight="15"/>
  <cols>
    <col min="2" max="2" width="15.7109375" customWidth="1"/>
    <col min="3" max="3" width="16" customWidth="1"/>
  </cols>
  <sheetData>
    <row r="2" spans="1:6" ht="30.75" customHeight="1">
      <c r="B2" s="14" t="s">
        <v>26</v>
      </c>
      <c r="C2" s="14" t="s">
        <v>27</v>
      </c>
    </row>
    <row r="3" spans="1:6">
      <c r="A3" s="5" t="s">
        <v>15</v>
      </c>
      <c r="B3" s="7">
        <v>2</v>
      </c>
      <c r="C3" s="6">
        <v>6</v>
      </c>
    </row>
    <row r="4" spans="1:6">
      <c r="B4" s="8">
        <v>5</v>
      </c>
      <c r="C4" s="36">
        <v>7</v>
      </c>
    </row>
    <row r="6" spans="1:6">
      <c r="A6" s="5" t="s">
        <v>6</v>
      </c>
    </row>
    <row r="7" spans="1:6">
      <c r="A7" t="s">
        <v>7</v>
      </c>
      <c r="B7" s="46">
        <f>SUMPRODUCT(B3:C3,B4:C4)</f>
        <v>52</v>
      </c>
    </row>
    <row r="9" spans="1:6" ht="30">
      <c r="A9" s="45" t="s">
        <v>24</v>
      </c>
      <c r="B9" s="4" t="s">
        <v>28</v>
      </c>
      <c r="C9" s="4" t="s">
        <v>29</v>
      </c>
      <c r="D9" s="33"/>
      <c r="E9" s="33"/>
      <c r="F9" s="33"/>
    </row>
    <row r="10" spans="1:6">
      <c r="A10" s="37" t="s">
        <v>30</v>
      </c>
      <c r="B10" s="44">
        <f>B3</f>
        <v>2</v>
      </c>
      <c r="C10" s="44">
        <f>C3</f>
        <v>6</v>
      </c>
      <c r="D10" s="43"/>
      <c r="E10" s="26"/>
      <c r="F10" s="26"/>
    </row>
    <row r="11" spans="1:6">
      <c r="B11" s="2" t="s">
        <v>12</v>
      </c>
      <c r="C11" s="2" t="s">
        <v>12</v>
      </c>
      <c r="D11" s="33"/>
      <c r="E11" s="33"/>
      <c r="F11" s="33"/>
    </row>
    <row r="12" spans="1:6">
      <c r="B12" s="2">
        <v>4</v>
      </c>
      <c r="C12" s="2">
        <v>6</v>
      </c>
      <c r="D12" s="33"/>
      <c r="E12" s="33"/>
      <c r="F12" s="33"/>
    </row>
    <row r="13" spans="1:6">
      <c r="B13" s="26"/>
      <c r="C13" s="26"/>
    </row>
    <row r="14" spans="1:6" ht="31.5" customHeight="1">
      <c r="A14" s="40" t="s">
        <v>25</v>
      </c>
      <c r="B14" s="4" t="s">
        <v>31</v>
      </c>
      <c r="C14" s="4" t="s">
        <v>32</v>
      </c>
      <c r="D14" s="41" t="s">
        <v>24</v>
      </c>
    </row>
    <row r="15" spans="1:6">
      <c r="A15" s="31"/>
      <c r="B15" s="39">
        <v>3</v>
      </c>
      <c r="C15" s="39">
        <v>1.5</v>
      </c>
      <c r="D15" s="13">
        <f>SUMPRODUCT(B3:C3,B15:C15)</f>
        <v>15</v>
      </c>
      <c r="E15" s="13" t="s">
        <v>12</v>
      </c>
      <c r="F15" s="42">
        <v>15</v>
      </c>
    </row>
    <row r="16" spans="1:6">
      <c r="B16" s="26"/>
      <c r="C16" s="26"/>
      <c r="D16" t="str">
        <f ca="1">_xlfn.FORMULATEXT(D15)</f>
        <v>=SUMAPRODUCTO(B3:C3;B15:C15)</v>
      </c>
      <c r="F16" s="38"/>
    </row>
    <row r="17" spans="2:3">
      <c r="B17" s="26"/>
      <c r="C17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6" workbookViewId="0">
      <selection activeCell="A19" sqref="A19"/>
    </sheetView>
  </sheetViews>
  <sheetFormatPr baseColWidth="10" defaultRowHeight="15"/>
  <cols>
    <col min="1" max="1" width="24.42578125" customWidth="1"/>
    <col min="2" max="2" width="14.42578125" bestFit="1" customWidth="1"/>
    <col min="3" max="3" width="20.42578125" bestFit="1" customWidth="1"/>
    <col min="4" max="4" width="15" bestFit="1" customWidth="1"/>
    <col min="5" max="5" width="14.5703125" bestFit="1" customWidth="1"/>
    <col min="6" max="6" width="17" bestFit="1" customWidth="1"/>
    <col min="7" max="7" width="20.7109375" bestFit="1" customWidth="1"/>
    <col min="8" max="8" width="14.85546875" bestFit="1" customWidth="1"/>
  </cols>
  <sheetData>
    <row r="1" spans="1:11">
      <c r="A1" s="65" t="s">
        <v>33</v>
      </c>
      <c r="B1" s="66"/>
      <c r="C1" s="66"/>
    </row>
    <row r="2" spans="1:11">
      <c r="A2" s="20" t="s">
        <v>34</v>
      </c>
    </row>
    <row r="3" spans="1:11">
      <c r="A3" t="s">
        <v>35</v>
      </c>
    </row>
    <row r="4" spans="1:11">
      <c r="A4" t="s">
        <v>36</v>
      </c>
    </row>
    <row r="5" spans="1:11">
      <c r="A5" t="s">
        <v>37</v>
      </c>
    </row>
    <row r="7" spans="1:11" ht="30">
      <c r="A7" s="5" t="s">
        <v>38</v>
      </c>
      <c r="B7" s="48" t="s">
        <v>45</v>
      </c>
      <c r="C7" s="48" t="s">
        <v>39</v>
      </c>
      <c r="D7" s="48" t="s">
        <v>40</v>
      </c>
      <c r="E7" s="48" t="s">
        <v>41</v>
      </c>
      <c r="F7" s="48" t="s">
        <v>42</v>
      </c>
      <c r="G7" s="48" t="s">
        <v>43</v>
      </c>
      <c r="H7" s="48" t="s">
        <v>44</v>
      </c>
    </row>
    <row r="8" spans="1:11">
      <c r="A8" t="s">
        <v>46</v>
      </c>
      <c r="B8" s="49">
        <v>0</v>
      </c>
      <c r="C8" s="49">
        <v>0</v>
      </c>
      <c r="D8" s="49">
        <v>1</v>
      </c>
      <c r="E8" s="49">
        <v>1</v>
      </c>
      <c r="F8" s="49">
        <v>1</v>
      </c>
      <c r="G8" s="49">
        <v>1</v>
      </c>
      <c r="H8" s="49">
        <v>0</v>
      </c>
    </row>
    <row r="9" spans="1:11">
      <c r="B9" s="13">
        <v>50</v>
      </c>
      <c r="C9" s="13">
        <v>80</v>
      </c>
      <c r="D9" s="13">
        <v>90</v>
      </c>
      <c r="E9" s="13">
        <v>120</v>
      </c>
      <c r="F9" s="13">
        <v>110</v>
      </c>
      <c r="G9" s="13">
        <v>40</v>
      </c>
      <c r="H9" s="13">
        <v>75</v>
      </c>
    </row>
    <row r="10" spans="1:11">
      <c r="A10" s="5" t="s">
        <v>6</v>
      </c>
    </row>
    <row r="11" spans="1:11">
      <c r="A11" t="s">
        <v>47</v>
      </c>
      <c r="B11" s="15">
        <f>SUMPRODUCT(B8:H8,B9:H9)</f>
        <v>360</v>
      </c>
    </row>
    <row r="13" spans="1:11">
      <c r="A13" s="5" t="s">
        <v>48</v>
      </c>
      <c r="I13" s="2"/>
      <c r="J13" s="3" t="s">
        <v>49</v>
      </c>
      <c r="K13" s="2"/>
    </row>
    <row r="14" spans="1:11">
      <c r="A14" s="1" t="s">
        <v>50</v>
      </c>
      <c r="B14" s="2">
        <v>1</v>
      </c>
      <c r="C14" s="2"/>
      <c r="D14" s="2"/>
      <c r="E14" s="2">
        <v>1</v>
      </c>
      <c r="F14" s="2">
        <v>1</v>
      </c>
      <c r="G14" s="2"/>
      <c r="H14" s="2"/>
      <c r="I14" s="2">
        <f>SUMPRODUCT(B8:H8,B14:H14)</f>
        <v>2</v>
      </c>
      <c r="J14" s="2" t="s">
        <v>19</v>
      </c>
      <c r="K14" s="2">
        <v>2</v>
      </c>
    </row>
    <row r="15" spans="1:11">
      <c r="A15" s="1" t="s">
        <v>51</v>
      </c>
      <c r="B15" s="2"/>
      <c r="C15" s="2">
        <v>1</v>
      </c>
      <c r="D15" s="2">
        <v>1</v>
      </c>
      <c r="E15" s="2"/>
      <c r="F15" s="2"/>
      <c r="G15" s="2"/>
      <c r="H15" s="2"/>
      <c r="I15" s="2">
        <f>SUMPRODUCT(B8:H8,B15:H15)</f>
        <v>1</v>
      </c>
      <c r="J15" s="2" t="s">
        <v>12</v>
      </c>
      <c r="K15" s="2">
        <v>1</v>
      </c>
    </row>
    <row r="16" spans="1:11">
      <c r="A16" s="1" t="s">
        <v>52</v>
      </c>
      <c r="B16" s="2"/>
      <c r="C16" s="2"/>
      <c r="D16" s="2"/>
      <c r="E16" s="2"/>
      <c r="F16" s="2"/>
      <c r="G16" s="2">
        <v>1</v>
      </c>
      <c r="H16" s="2">
        <v>1</v>
      </c>
      <c r="I16" s="2">
        <f>SUMPRODUCT(B8:H8,B16:H16)</f>
        <v>1</v>
      </c>
      <c r="J16" s="2" t="s">
        <v>53</v>
      </c>
      <c r="K16" s="2">
        <v>1</v>
      </c>
    </row>
    <row r="17" spans="1:11">
      <c r="A17" s="1" t="s">
        <v>54</v>
      </c>
      <c r="B17" s="2">
        <v>480</v>
      </c>
      <c r="C17" s="2">
        <v>540</v>
      </c>
      <c r="D17" s="2">
        <v>680</v>
      </c>
      <c r="E17" s="2">
        <v>1000</v>
      </c>
      <c r="F17" s="2">
        <v>700</v>
      </c>
      <c r="G17" s="2">
        <v>510</v>
      </c>
      <c r="H17" s="2">
        <v>900</v>
      </c>
      <c r="I17" s="2">
        <f>SUMPRODUCT(B8:H8,B17:H17)</f>
        <v>2890</v>
      </c>
      <c r="J17" s="2" t="s">
        <v>12</v>
      </c>
      <c r="K17" s="2">
        <v>3000</v>
      </c>
    </row>
    <row r="18" spans="1:11">
      <c r="A18" s="33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>
      <c r="A19" s="50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>
      <c r="A20" s="33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>
      <c r="A21" s="33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>
      <c r="A22" s="33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>
      <c r="A23" s="33"/>
      <c r="B23" s="26"/>
      <c r="C23" s="26"/>
      <c r="D23" s="26"/>
      <c r="E23" s="26"/>
      <c r="F23" s="26"/>
      <c r="G23" s="26"/>
      <c r="H23" s="26"/>
      <c r="I23" s="26"/>
      <c r="J23" s="26"/>
      <c r="K23" s="26"/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"/>
  <sheetViews>
    <sheetView topLeftCell="F4" workbookViewId="0">
      <selection activeCell="G15" sqref="G15"/>
    </sheetView>
  </sheetViews>
  <sheetFormatPr baseColWidth="10" defaultRowHeight="15"/>
  <sheetData>
    <row r="2" spans="1:7">
      <c r="A2" t="s">
        <v>38</v>
      </c>
      <c r="B2" s="2" t="s">
        <v>55</v>
      </c>
      <c r="C2" s="2" t="s">
        <v>56</v>
      </c>
      <c r="D2" s="2" t="s">
        <v>57</v>
      </c>
      <c r="E2" s="2" t="s">
        <v>58</v>
      </c>
      <c r="F2" s="2" t="s">
        <v>59</v>
      </c>
      <c r="G2" s="2" t="s">
        <v>60</v>
      </c>
    </row>
    <row r="3" spans="1:7">
      <c r="B3" s="51">
        <v>1</v>
      </c>
      <c r="C3" s="51">
        <v>1</v>
      </c>
      <c r="D3" s="51">
        <v>0</v>
      </c>
      <c r="E3" s="51">
        <v>0</v>
      </c>
      <c r="F3" s="51">
        <v>0</v>
      </c>
      <c r="G3" s="5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1" sqref="B11"/>
    </sheetView>
  </sheetViews>
  <sheetFormatPr baseColWidth="10" defaultRowHeight="15"/>
  <cols>
    <col min="1" max="1" width="17.42578125" customWidth="1"/>
    <col min="3" max="3" width="12.28515625" customWidth="1"/>
  </cols>
  <sheetData>
    <row r="1" spans="1:7">
      <c r="A1" s="13"/>
      <c r="B1" s="13" t="s">
        <v>61</v>
      </c>
      <c r="C1" s="13" t="s">
        <v>62</v>
      </c>
    </row>
    <row r="2" spans="1:7">
      <c r="A2" s="57" t="s">
        <v>71</v>
      </c>
      <c r="B2" s="59">
        <v>0.93023256654861053</v>
      </c>
      <c r="C2" s="59">
        <v>6.9767447328247356E-2</v>
      </c>
    </row>
    <row r="4" spans="1:7">
      <c r="A4" s="66" t="s">
        <v>63</v>
      </c>
      <c r="B4" s="66"/>
    </row>
    <row r="5" spans="1:7">
      <c r="A5" s="2"/>
      <c r="B5" s="2" t="s">
        <v>64</v>
      </c>
      <c r="C5" s="2" t="s">
        <v>65</v>
      </c>
      <c r="D5" s="2" t="s">
        <v>66</v>
      </c>
    </row>
    <row r="6" spans="1:7">
      <c r="A6" s="2" t="s">
        <v>67</v>
      </c>
      <c r="B6" s="2">
        <f>B2^2</f>
        <v>0.86533262786761511</v>
      </c>
      <c r="C6" s="2">
        <f>B2*C2</f>
        <v>6.4899951589700536E-2</v>
      </c>
      <c r="D6" s="2">
        <f>C2^2</f>
        <v>4.8674967066997688E-3</v>
      </c>
    </row>
    <row r="7" spans="1:7">
      <c r="A7" s="2"/>
      <c r="B7" s="2" t="str">
        <f ca="1">_xlfn.FORMULATEXT(B6)</f>
        <v>=B2^2</v>
      </c>
      <c r="C7" s="2" t="str">
        <f ca="1">_xlfn.FORMULATEXT(C6)</f>
        <v>=B2*C2</v>
      </c>
      <c r="D7" s="2" t="str">
        <f ca="1">_xlfn.FORMULATEXT(D6)</f>
        <v>=C2^2</v>
      </c>
    </row>
    <row r="8" spans="1:7">
      <c r="A8" s="2"/>
      <c r="B8" s="2">
        <v>0.16</v>
      </c>
      <c r="C8" s="2">
        <v>0.2</v>
      </c>
      <c r="D8" s="2">
        <v>0.9</v>
      </c>
    </row>
    <row r="9" spans="1:7">
      <c r="A9" s="13"/>
      <c r="B9" s="13"/>
      <c r="C9" s="13"/>
      <c r="D9" s="13"/>
    </row>
    <row r="10" spans="1:7">
      <c r="A10" s="57" t="s">
        <v>68</v>
      </c>
      <c r="B10" s="13"/>
      <c r="C10" s="13"/>
      <c r="D10" s="13"/>
    </row>
    <row r="11" spans="1:7">
      <c r="A11" s="5" t="s">
        <v>70</v>
      </c>
      <c r="B11" s="54">
        <f>SUMPRODUCT(B6:D6,B8:D8)</f>
        <v>0.15581395781278831</v>
      </c>
      <c r="C11" t="str">
        <f ca="1">_xlfn.FORMULATEXT(B11)</f>
        <v>=SUMAPRODUCTO(B6:D6;B8:D8)</v>
      </c>
    </row>
    <row r="14" spans="1:7">
      <c r="A14" s="58" t="s">
        <v>69</v>
      </c>
      <c r="B14" s="55"/>
      <c r="C14" s="56"/>
      <c r="D14" s="2" t="s">
        <v>72</v>
      </c>
      <c r="E14" s="2" t="s">
        <v>49</v>
      </c>
      <c r="F14" s="2" t="s">
        <v>73</v>
      </c>
    </row>
    <row r="15" spans="1:7">
      <c r="A15" s="2"/>
      <c r="B15" s="2">
        <v>1</v>
      </c>
      <c r="C15" s="2">
        <v>1</v>
      </c>
      <c r="D15" s="55">
        <f>SUMPRODUCT($B$2:$C$2,B15:C15)</f>
        <v>1.0000000138768579</v>
      </c>
      <c r="E15" s="2" t="s">
        <v>53</v>
      </c>
      <c r="F15" s="55">
        <v>1</v>
      </c>
      <c r="G15" t="str">
        <f ca="1">_xlfn.FORMULATEXT(D15)</f>
        <v>=SUMAPRODUCTO($B$2:$C$2;B15:C15)</v>
      </c>
    </row>
    <row r="16" spans="1:7">
      <c r="A16" s="47" t="s">
        <v>74</v>
      </c>
      <c r="B16" s="55">
        <v>0.11</v>
      </c>
      <c r="C16" s="55">
        <v>0.08</v>
      </c>
      <c r="D16" s="55">
        <f>SUMPRODUCT($B$2:$C$2,B16:C16)</f>
        <v>0.10790697810660695</v>
      </c>
      <c r="E16" s="2" t="s">
        <v>19</v>
      </c>
      <c r="F16" s="55">
        <v>0.09</v>
      </c>
      <c r="G16" t="str">
        <f ca="1">_xlfn.FORMULATEXT(D16)</f>
        <v>=SUMAPRODUCTO($B$2:$C$2;B16:C16)</v>
      </c>
    </row>
    <row r="17" spans="1:6">
      <c r="A17" s="26"/>
      <c r="B17" s="26"/>
      <c r="C17" s="26"/>
      <c r="D17" s="26"/>
      <c r="E17" s="26"/>
      <c r="F17" s="26"/>
    </row>
    <row r="18" spans="1:6">
      <c r="A18" s="26"/>
      <c r="B18" s="26"/>
      <c r="C18" s="26"/>
      <c r="D18" s="26"/>
      <c r="E18" s="26"/>
      <c r="F18" s="26"/>
    </row>
  </sheetData>
  <mergeCells count="1">
    <mergeCell ref="A4:B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I18" sqref="I18"/>
    </sheetView>
  </sheetViews>
  <sheetFormatPr baseColWidth="10" defaultRowHeight="15"/>
  <cols>
    <col min="1" max="1" width="22.28515625" bestFit="1" customWidth="1"/>
    <col min="4" max="4" width="13.42578125" customWidth="1"/>
  </cols>
  <sheetData>
    <row r="1" spans="1:6">
      <c r="A1" s="13"/>
      <c r="B1" s="13" t="s">
        <v>77</v>
      </c>
      <c r="C1" s="13" t="s">
        <v>78</v>
      </c>
      <c r="D1" t="s">
        <v>80</v>
      </c>
      <c r="E1" s="13" t="s">
        <v>81</v>
      </c>
    </row>
    <row r="2" spans="1:6">
      <c r="A2" s="57" t="s">
        <v>15</v>
      </c>
      <c r="B2" s="53">
        <v>10</v>
      </c>
      <c r="C2" s="53">
        <v>15</v>
      </c>
      <c r="D2">
        <f>4-0.1*B2</f>
        <v>3</v>
      </c>
      <c r="E2">
        <f>5-0.02*C2</f>
        <v>4.7</v>
      </c>
    </row>
    <row r="3" spans="1:6">
      <c r="D3" t="str">
        <f ca="1">_xlfn.FORMULATEXT(D2)</f>
        <v>=4-0,1*B2</v>
      </c>
      <c r="E3" t="str">
        <f ca="1">_xlfn.FORMULATEXT(E2)</f>
        <v>=5-0,02*C2</v>
      </c>
    </row>
    <row r="4" spans="1:6">
      <c r="A4" s="5" t="s">
        <v>6</v>
      </c>
    </row>
    <row r="5" spans="1:6">
      <c r="A5" t="s">
        <v>75</v>
      </c>
      <c r="B5" s="54">
        <f>B2*D2+C2*E2</f>
        <v>100.5</v>
      </c>
      <c r="C5" t="s">
        <v>79</v>
      </c>
      <c r="D5" t="str">
        <f ca="1">_xlfn.FORMULATEXT(B5)</f>
        <v>=B2*D2+C2*E2</v>
      </c>
    </row>
    <row r="6" spans="1:6">
      <c r="D6" s="61" t="s">
        <v>82</v>
      </c>
    </row>
    <row r="9" spans="1:6">
      <c r="A9" s="60" t="s">
        <v>48</v>
      </c>
      <c r="B9" s="2"/>
      <c r="C9" s="2"/>
      <c r="D9" s="2" t="s">
        <v>72</v>
      </c>
      <c r="E9" s="2" t="s">
        <v>49</v>
      </c>
      <c r="F9" s="2" t="s">
        <v>73</v>
      </c>
    </row>
    <row r="10" spans="1:6">
      <c r="A10" s="1" t="s">
        <v>76</v>
      </c>
      <c r="B10" s="2">
        <v>1</v>
      </c>
      <c r="C10" s="2">
        <v>2</v>
      </c>
      <c r="D10" s="2">
        <f>SUMPRODUCT(B2:C2,B10:C10)</f>
        <v>40</v>
      </c>
      <c r="E10" s="2" t="s">
        <v>12</v>
      </c>
      <c r="F10" s="2">
        <v>40</v>
      </c>
    </row>
    <row r="11" spans="1:6">
      <c r="A11" s="33"/>
      <c r="B11" s="26"/>
      <c r="C11" s="26"/>
      <c r="D11" s="26"/>
      <c r="E11" s="26"/>
      <c r="F11" s="26"/>
    </row>
    <row r="12" spans="1:6">
      <c r="A12" s="62" t="s">
        <v>83</v>
      </c>
      <c r="B12" s="26"/>
      <c r="C12" s="26"/>
      <c r="D12" s="26"/>
      <c r="E12" s="26"/>
      <c r="F12" s="26"/>
    </row>
    <row r="13" spans="1:6" ht="15.75" thickBot="1">
      <c r="A13" s="33"/>
      <c r="B13" s="26"/>
      <c r="C13" s="26"/>
      <c r="D13" s="26"/>
      <c r="E13" s="26"/>
      <c r="F13" s="26"/>
    </row>
    <row r="14" spans="1:6">
      <c r="A14" s="67" t="s">
        <v>84</v>
      </c>
      <c r="B14" s="68"/>
      <c r="C14" s="68"/>
      <c r="D14" s="68"/>
      <c r="E14" s="68"/>
      <c r="F14" s="69"/>
    </row>
    <row r="15" spans="1:6" ht="16.5" thickBot="1">
      <c r="A15" s="70" t="s">
        <v>85</v>
      </c>
      <c r="B15" s="71"/>
      <c r="C15" s="71"/>
      <c r="D15" s="71"/>
      <c r="E15" s="71"/>
      <c r="F15" s="72"/>
    </row>
  </sheetData>
  <mergeCells count="2">
    <mergeCell ref="A14:F14"/>
    <mergeCell ref="A15:F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11" sqref="H11"/>
    </sheetView>
  </sheetViews>
  <sheetFormatPr baseColWidth="10" defaultRowHeight="15"/>
  <cols>
    <col min="1" max="1" width="13.28515625" bestFit="1" customWidth="1"/>
  </cols>
  <sheetData>
    <row r="1" spans="1:5">
      <c r="B1" s="13" t="s">
        <v>61</v>
      </c>
      <c r="C1" t="s">
        <v>86</v>
      </c>
    </row>
    <row r="2" spans="1:5">
      <c r="A2" s="5" t="s">
        <v>71</v>
      </c>
      <c r="B2" s="76">
        <v>3</v>
      </c>
      <c r="C2" s="13" t="s">
        <v>87</v>
      </c>
    </row>
    <row r="3" spans="1:5">
      <c r="B3" s="74">
        <v>2.5</v>
      </c>
      <c r="C3" s="13"/>
    </row>
    <row r="5" spans="1:5">
      <c r="A5" s="5" t="s">
        <v>6</v>
      </c>
    </row>
    <row r="6" spans="1:5">
      <c r="A6" t="s">
        <v>88</v>
      </c>
      <c r="B6" s="77">
        <f>0.0001*B2+4</f>
        <v>4.0003000000000002</v>
      </c>
    </row>
    <row r="7" spans="1:5">
      <c r="B7" t="s">
        <v>89</v>
      </c>
    </row>
    <row r="9" spans="1:5">
      <c r="A9" s="60" t="s">
        <v>48</v>
      </c>
      <c r="B9" s="2"/>
      <c r="C9" s="2" t="s">
        <v>72</v>
      </c>
      <c r="D9" s="2" t="s">
        <v>49</v>
      </c>
      <c r="E9" s="2" t="s">
        <v>73</v>
      </c>
    </row>
    <row r="10" spans="1:5">
      <c r="A10" s="1" t="s">
        <v>90</v>
      </c>
      <c r="B10" s="75">
        <v>0.8</v>
      </c>
      <c r="C10" s="2"/>
      <c r="D10" s="2"/>
      <c r="E10" s="2"/>
    </row>
    <row r="11" spans="1:5">
      <c r="A11" s="1"/>
      <c r="B11" s="2"/>
      <c r="C11" s="2"/>
      <c r="D11" s="2"/>
      <c r="E11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7" sqref="F7"/>
    </sheetView>
  </sheetViews>
  <sheetFormatPr baseColWidth="10" defaultRowHeight="15"/>
  <cols>
    <col min="1" max="1" width="15.42578125" customWidth="1"/>
  </cols>
  <sheetData>
    <row r="1" spans="1:7">
      <c r="A1" s="13"/>
      <c r="B1" s="13" t="s">
        <v>91</v>
      </c>
      <c r="C1" s="13" t="s">
        <v>92</v>
      </c>
    </row>
    <row r="2" spans="1:7">
      <c r="A2" s="57" t="s">
        <v>38</v>
      </c>
      <c r="B2" s="51">
        <v>35</v>
      </c>
      <c r="C2" s="51">
        <v>50</v>
      </c>
      <c r="D2" s="80" t="s">
        <v>96</v>
      </c>
    </row>
    <row r="3" spans="1:7">
      <c r="B3" s="73">
        <v>80</v>
      </c>
      <c r="C3" s="73">
        <v>45</v>
      </c>
    </row>
    <row r="4" spans="1:7">
      <c r="A4" s="5" t="s">
        <v>6</v>
      </c>
    </row>
    <row r="5" spans="1:7">
      <c r="A5" t="s">
        <v>88</v>
      </c>
      <c r="B5" s="46">
        <f>SUMPRODUCT(B2:C2,B3:C3)</f>
        <v>5050</v>
      </c>
    </row>
    <row r="6" spans="1:7">
      <c r="A6" s="78" t="s">
        <v>93</v>
      </c>
    </row>
    <row r="8" spans="1:7">
      <c r="A8" s="58" t="s">
        <v>48</v>
      </c>
      <c r="B8" s="2"/>
      <c r="C8" s="2"/>
      <c r="D8" s="2" t="s">
        <v>72</v>
      </c>
      <c r="E8" s="2" t="s">
        <v>49</v>
      </c>
      <c r="F8" s="2" t="s">
        <v>73</v>
      </c>
    </row>
    <row r="9" spans="1:7">
      <c r="A9" s="52" t="s">
        <v>94</v>
      </c>
      <c r="B9" s="2">
        <v>3</v>
      </c>
      <c r="C9" s="2">
        <v>5</v>
      </c>
      <c r="D9" s="2">
        <f>SUMPRODUCT($B$2:$C$2,B9:C9)</f>
        <v>355</v>
      </c>
      <c r="E9" s="2" t="s">
        <v>12</v>
      </c>
      <c r="F9" s="2">
        <v>360</v>
      </c>
      <c r="G9" t="str">
        <f ca="1">_xlfn.FORMULATEXT(D9)</f>
        <v>=SUMAPRODUCTO($B$2:$C$2;B9:C9)</v>
      </c>
    </row>
    <row r="10" spans="1:7">
      <c r="A10" s="52" t="s">
        <v>95</v>
      </c>
      <c r="B10" s="2">
        <v>4</v>
      </c>
      <c r="C10" s="2">
        <v>2</v>
      </c>
      <c r="D10" s="2">
        <f>SUMPRODUCT($B$2:$C$2,B10:C10)</f>
        <v>240</v>
      </c>
      <c r="E10" s="2" t="s">
        <v>12</v>
      </c>
      <c r="F10" s="2">
        <v>240</v>
      </c>
      <c r="G10" t="str">
        <f ca="1">_xlfn.FORMULATEXT(D10)</f>
        <v>=SUMAPRODUCTO($B$2:$C$2;B10:C10)</v>
      </c>
    </row>
    <row r="11" spans="1:7">
      <c r="A11" s="79"/>
      <c r="B11" s="26"/>
      <c r="C11" s="26"/>
      <c r="D11" s="26"/>
      <c r="E11" s="26"/>
      <c r="F11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Mixed Integer example</vt:lpstr>
      <vt:lpstr>mixed Intg PL</vt:lpstr>
      <vt:lpstr>Integer LP</vt:lpstr>
      <vt:lpstr>binary example investment</vt:lpstr>
      <vt:lpstr>binary example</vt:lpstr>
      <vt:lpstr>nor-linear variance</vt:lpstr>
      <vt:lpstr>nor-linear variance ing example</vt:lpstr>
      <vt:lpstr>nor-linear example</vt:lpstr>
      <vt:lpstr>linear problem</vt:lpstr>
      <vt:lpstr>nor-linear simple example</vt:lpstr>
      <vt:lpstr>final exersice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2024-03-11T14:30:44Z</dcterms:created>
  <dcterms:modified xsi:type="dcterms:W3CDTF">2024-03-14T13:31:45Z</dcterms:modified>
</cp:coreProperties>
</file>