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 firstSheet="12" activeTab="15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Hoja2" sheetId="22" r:id="rId16"/>
  </sheets>
  <externalReferences>
    <externalReference r:id="rId17"/>
  </externalReferences>
  <definedNames>
    <definedName name="solver_adj" localSheetId="12" hidden="1">'example linear programming'!$B$4:$C$4</definedName>
    <definedName name="solver_adj" localSheetId="13" hidden="1">'example LP'!$B$2:$C$2</definedName>
    <definedName name="solver_adj" localSheetId="14" hidden="1">'variants LP'!$B$2:$C$2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eng" localSheetId="12" hidden="1">2</definedName>
    <definedName name="solver_eng" localSheetId="13" hidden="1">2</definedName>
    <definedName name="solver_eng" localSheetId="14" hidden="1">2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lhs1" localSheetId="12" hidden="1">'example linear programming'!$D$13</definedName>
    <definedName name="solver_lhs1" localSheetId="13" hidden="1">'example LP'!$D$10</definedName>
    <definedName name="solver_lhs1" localSheetId="14" hidden="1">'variants LP'!$D$15:$D$18</definedName>
    <definedName name="solver_lhs2" localSheetId="12" hidden="1">'example linear programming'!$D$14</definedName>
    <definedName name="solver_lhs2" localSheetId="13" hidden="1">'example LP'!$D$9</definedName>
    <definedName name="solver_lhs3" localSheetId="12" hidden="1">'example linear programming'!$D$15</definedName>
    <definedName name="solver_lhs4" localSheetId="12" hidden="1">'example linear programming'!$D$16</definedName>
    <definedName name="solver_lhs5" localSheetId="12" hidden="1">'example linear programming'!$D$16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um" localSheetId="12" hidden="1">4</definedName>
    <definedName name="solver_num" localSheetId="13" hidden="1">2</definedName>
    <definedName name="solver_num" localSheetId="14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opt" localSheetId="12" hidden="1">'example linear programming'!$B$7</definedName>
    <definedName name="solver_opt" localSheetId="13" hidden="1">'example LP'!$B$6</definedName>
    <definedName name="solver_opt" localSheetId="14" hidden="1">'variants LP'!$D$11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2" localSheetId="12" hidden="1">3</definedName>
    <definedName name="solver_rel2" localSheetId="13" hidden="1">1</definedName>
    <definedName name="solver_rel3" localSheetId="12" hidden="1">3</definedName>
    <definedName name="solver_rel4" localSheetId="12" hidden="1">3</definedName>
    <definedName name="solver_rel5" localSheetId="12" hidden="1">3</definedName>
    <definedName name="solver_rhs1" localSheetId="12" hidden="1">'example linear programming'!$F$13</definedName>
    <definedName name="solver_rhs1" localSheetId="13" hidden="1">'example LP'!$F$10</definedName>
    <definedName name="solver_rhs1" localSheetId="14" hidden="1">'variants LP'!$F$15:$F$18</definedName>
    <definedName name="solver_rhs2" localSheetId="12" hidden="1">'example linear programming'!$F$14</definedName>
    <definedName name="solver_rhs2" localSheetId="13" hidden="1">'example LP'!$F$9</definedName>
    <definedName name="solver_rhs3" localSheetId="12" hidden="1">'example linear programming'!$F$15</definedName>
    <definedName name="solver_rhs4" localSheetId="12" hidden="1">'example linear programming'!$F$16</definedName>
    <definedName name="solver_rhs5" localSheetId="12" hidden="1">'example linear programming'!$F$16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er" localSheetId="12" hidden="1">3</definedName>
    <definedName name="solver_ver" localSheetId="13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6" i="21"/>
  <c r="G15" i="21"/>
  <c r="D10" i="20" l="1"/>
  <c r="D9" i="20"/>
  <c r="D13" i="15"/>
  <c r="B6" i="20"/>
  <c r="D16" i="15"/>
  <c r="D14" i="15"/>
  <c r="D15" i="15"/>
  <c r="F13" i="15"/>
  <c r="B7" i="15"/>
  <c r="G9" i="20"/>
  <c r="G14" i="15"/>
  <c r="G15" i="15"/>
  <c r="G13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D37" i="7"/>
  <c r="C37" i="7"/>
  <c r="H20" i="2"/>
  <c r="C35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5" i="6"/>
  <c r="H4" i="6"/>
  <c r="H6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14" i="2"/>
  <c r="G21" i="2"/>
  <c r="G26" i="2"/>
  <c r="C20" i="2"/>
  <c r="G27" i="2"/>
  <c r="G24" i="2"/>
  <c r="C22" i="2"/>
  <c r="G28" i="2"/>
  <c r="G31" i="2"/>
  <c r="G19" i="2"/>
  <c r="G20" i="2"/>
  <c r="G18" i="2"/>
  <c r="G16" i="2"/>
  <c r="G23" i="2"/>
  <c r="G15" i="2"/>
  <c r="G30" i="2"/>
  <c r="G32" i="2"/>
  <c r="G25" i="2"/>
  <c r="G22" i="2"/>
  <c r="G17" i="2"/>
  <c r="G29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<sst xmlns="http://schemas.openxmlformats.org/spreadsheetml/2006/main" count="345" uniqueCount="239">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</sst>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4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22</xdr:col>
      <xdr:colOff>544596</xdr:colOff>
      <xdr:row>15</xdr:row>
      <xdr:rowOff>124188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381000"/>
          <a:ext cx="11974596" cy="2600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G9" sqref="G9"/>
    </sheetView>
  </sheetViews>
  <sheetFormatPr baseColWidth="10" defaultRowHeight="15"/>
  <sheetData>
    <row r="3" spans="1:1">
      <c r="A3" t="s">
        <v>184</v>
      </c>
    </row>
    <row r="5" spans="1:1">
      <c r="A5" t="s">
        <v>128</v>
      </c>
    </row>
    <row r="7" spans="1:1" ht="17.25">
      <c r="A7" s="89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="77" zoomScaleNormal="77" workbookViewId="0">
      <selection activeCell="J12" sqref="J12:N12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320" t="s">
        <v>100</v>
      </c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2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323"/>
      <c r="L16" s="323"/>
      <c r="M16" s="323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323"/>
      <c r="L17" s="323"/>
      <c r="M17" s="323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317" t="s">
        <v>91</v>
      </c>
      <c r="Z17" s="318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316" t="s">
        <v>90</v>
      </c>
      <c r="H23" s="316"/>
      <c r="I23" s="316"/>
      <c r="J23" s="154">
        <v>50000000</v>
      </c>
      <c r="K23" s="5"/>
      <c r="Y23" s="210"/>
    </row>
    <row r="24" spans="7:26" ht="16.5">
      <c r="G24" s="319" t="s">
        <v>111</v>
      </c>
      <c r="H24" s="319"/>
      <c r="I24" s="319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zoomScale="59" zoomScaleNormal="59" workbookViewId="0">
      <selection activeCell="U17" sqref="U17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3" max="13" width="42.28515625" bestFit="1" customWidth="1"/>
    <col min="14" max="14" width="11" bestFit="1" customWidth="1"/>
    <col min="15" max="16" width="9.28515625" bestFit="1" customWidth="1"/>
    <col min="17" max="17" width="8.85546875" bestFit="1" customWidth="1"/>
  </cols>
  <sheetData>
    <row r="1" spans="1:18" ht="21">
      <c r="A1" s="326" t="s">
        <v>134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328" t="s">
        <v>139</v>
      </c>
      <c r="N3" s="328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329" t="s">
        <v>146</v>
      </c>
      <c r="N9" s="330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8" ht="15.75">
      <c r="A17" s="65"/>
      <c r="B17" s="65"/>
      <c r="C17" s="65"/>
      <c r="D17" s="331" t="s">
        <v>155</v>
      </c>
      <c r="E17" s="331"/>
      <c r="F17" s="331"/>
      <c r="G17" s="331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8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8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8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8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8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8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8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287" t="s">
        <v>166</v>
      </c>
      <c r="P24" s="287"/>
      <c r="Q24" s="287"/>
      <c r="R24" s="65"/>
    </row>
    <row r="25" spans="1:18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8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324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8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324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8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324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8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8" ht="15.75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8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65"/>
      <c r="N31" s="42"/>
      <c r="O31" s="65"/>
      <c r="P31" s="65"/>
      <c r="Q31" s="65"/>
      <c r="R31" s="65"/>
    </row>
    <row r="32" spans="1:18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65"/>
      <c r="N32" s="42"/>
      <c r="O32" s="65"/>
      <c r="P32" s="65"/>
      <c r="Q32" s="65"/>
      <c r="R32" s="65"/>
    </row>
    <row r="33" spans="1:18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65"/>
      <c r="N33" s="42"/>
      <c r="O33" s="65"/>
      <c r="P33" s="65"/>
      <c r="Q33" s="65"/>
      <c r="R33" s="65"/>
    </row>
    <row r="34" spans="1:18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65"/>
      <c r="N34" s="65"/>
      <c r="O34" s="65"/>
      <c r="P34" s="65"/>
      <c r="Q34" s="65"/>
      <c r="R34" s="65"/>
    </row>
    <row r="35" spans="1:18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</row>
    <row r="36" spans="1:18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</row>
    <row r="37" spans="1:18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65"/>
      <c r="N37" s="65"/>
      <c r="O37" s="65"/>
      <c r="P37" s="65"/>
      <c r="Q37" s="65"/>
      <c r="R37" s="65"/>
    </row>
    <row r="38" spans="1:18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65"/>
      <c r="N38" s="65"/>
      <c r="O38" s="65"/>
      <c r="P38" s="65"/>
      <c r="Q38" s="65"/>
      <c r="R38" s="65"/>
    </row>
    <row r="39" spans="1:18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</row>
    <row r="40" spans="1:18" ht="15.75">
      <c r="A40" s="65"/>
      <c r="B40" s="65"/>
      <c r="C40" s="65"/>
      <c r="D40" s="65"/>
      <c r="E40" s="325" t="s">
        <v>176</v>
      </c>
      <c r="F40" s="325"/>
      <c r="G40" s="32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</row>
    <row r="41" spans="1:18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 spans="1:18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</row>
    <row r="44" spans="1:18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</row>
    <row r="45" spans="1:18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18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18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</row>
    <row r="48" spans="1:18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</row>
    <row r="49" spans="1:18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1" priority="10" operator="equal">
      <formula>1</formula>
    </cfRule>
  </conditionalFormatting>
  <conditionalFormatting sqref="N10:N13">
    <cfRule type="cellIs" dxfId="10" priority="9" operator="lessThan">
      <formula>1</formula>
    </cfRule>
  </conditionalFormatting>
  <conditionalFormatting sqref="H26:H29 H32:H34">
    <cfRule type="cellIs" dxfId="9" priority="11" operator="equal">
      <formula>MIN($K$19:$K$29)</formula>
    </cfRule>
    <cfRule type="cellIs" dxfId="8" priority="12" operator="equal">
      <formula>MAX($K$19:$K$29)</formula>
    </cfRule>
  </conditionalFormatting>
  <conditionalFormatting sqref="D38:F38">
    <cfRule type="cellIs" dxfId="7" priority="7" operator="greaterThan">
      <formula>4000</formula>
    </cfRule>
    <cfRule type="cellIs" dxfId="6" priority="8" operator="lessThan">
      <formula>4000</formula>
    </cfRule>
  </conditionalFormatting>
  <conditionalFormatting sqref="N14">
    <cfRule type="cellIs" dxfId="5" priority="5" operator="lessThan">
      <formula>1</formula>
    </cfRule>
    <cfRule type="cellIs" dxfId="4" priority="6" operator="greaterThan">
      <formula>0</formula>
    </cfRule>
  </conditionalFormatting>
  <conditionalFormatting sqref="M20:N20">
    <cfRule type="cellIs" dxfId="3" priority="3" operator="lessThan">
      <formula>1</formula>
    </cfRule>
    <cfRule type="cellIs" dxfId="2" priority="4" operator="equal">
      <formula>1</formula>
    </cfRule>
  </conditionalFormatting>
  <conditionalFormatting sqref="G38">
    <cfRule type="cellIs" dxfId="1" priority="1" operator="greaterThan">
      <formula>10000</formula>
    </cfRule>
    <cfRule type="cellIs" dxfId="0" priority="2" operator="lessThan">
      <formula>10000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3" sqref="D13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292" t="s">
        <v>216</v>
      </c>
      <c r="B1" s="292"/>
      <c r="C1" s="292"/>
      <c r="D1" s="292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332" t="s">
        <v>185</v>
      </c>
      <c r="B20" s="332"/>
      <c r="C20" s="261">
        <v>40000</v>
      </c>
    </row>
    <row r="21" spans="1:6">
      <c r="A21" s="332" t="s">
        <v>187</v>
      </c>
      <c r="B21" s="332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332" t="s">
        <v>186</v>
      </c>
      <c r="B22" s="332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332" t="s">
        <v>190</v>
      </c>
      <c r="B23" s="332"/>
      <c r="C23" s="332"/>
      <c r="D23" s="332"/>
      <c r="E23" s="332"/>
      <c r="F23" s="12">
        <f>200*10+500*10</f>
        <v>7000</v>
      </c>
    </row>
    <row r="24" spans="1:6">
      <c r="A24" s="332" t="s">
        <v>210</v>
      </c>
      <c r="B24" s="332"/>
      <c r="C24" s="332"/>
      <c r="D24" s="332"/>
    </row>
    <row r="26" spans="1:6">
      <c r="A26" s="333" t="s">
        <v>191</v>
      </c>
      <c r="B26" s="333"/>
      <c r="C26" s="333"/>
      <c r="D26" s="333"/>
      <c r="E26" s="333"/>
      <c r="F26" s="333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F10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13" sqref="G13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334" t="s">
        <v>231</v>
      </c>
      <c r="C1" s="334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336" t="s">
        <v>229</v>
      </c>
      <c r="B5" s="335">
        <v>300</v>
      </c>
      <c r="C5" s="267">
        <v>450</v>
      </c>
      <c r="D5" s="343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335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338">
        <f>5*F8</f>
        <v>55</v>
      </c>
      <c r="C8" s="338">
        <f>6*F8</f>
        <v>66</v>
      </c>
      <c r="D8" s="338">
        <f>B8+C8</f>
        <v>121</v>
      </c>
      <c r="F8" s="337">
        <v>11</v>
      </c>
      <c r="G8" s="65" t="s">
        <v>235</v>
      </c>
    </row>
    <row r="9" spans="1:7" s="65" customFormat="1" ht="15.75" thickBot="1">
      <c r="A9" s="65" t="s">
        <v>238</v>
      </c>
      <c r="B9" s="338">
        <f>1*F9</f>
        <v>15</v>
      </c>
      <c r="C9" s="338">
        <f>2*F9</f>
        <v>30</v>
      </c>
      <c r="D9" s="338">
        <f>B9+C9</f>
        <v>45</v>
      </c>
      <c r="F9" s="337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343">
        <f>SUM(D7:D9)</f>
        <v>354166</v>
      </c>
    </row>
    <row r="11" spans="1:7" s="65" customFormat="1" ht="15.75" thickBot="1">
      <c r="A11" s="339" t="s">
        <v>220</v>
      </c>
      <c r="B11" s="340"/>
      <c r="C11" s="341"/>
      <c r="D11" s="342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8" sqref="J18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282" t="s">
        <v>181</v>
      </c>
      <c r="B2" s="282"/>
      <c r="C2" s="282"/>
      <c r="D2" s="282"/>
      <c r="E2" s="282"/>
      <c r="F2" s="282"/>
      <c r="G2" s="170"/>
    </row>
    <row r="3" spans="1:7" ht="15" customHeight="1">
      <c r="A3" s="283" t="s">
        <v>38</v>
      </c>
      <c r="B3" s="283"/>
      <c r="C3" s="283"/>
      <c r="D3" s="283"/>
      <c r="E3" s="283"/>
      <c r="F3" s="283"/>
      <c r="G3" s="283"/>
    </row>
    <row r="4" spans="1:7">
      <c r="A4" s="283"/>
      <c r="B4" s="283"/>
      <c r="C4" s="283"/>
      <c r="D4" s="283"/>
      <c r="E4" s="283"/>
      <c r="F4" s="283"/>
      <c r="G4" s="283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281" t="s">
        <v>86</v>
      </c>
      <c r="B9" s="281"/>
      <c r="C9" s="281"/>
      <c r="D9" s="281"/>
      <c r="E9" s="281"/>
      <c r="F9" s="281"/>
    </row>
    <row r="10" spans="1:7">
      <c r="A10" s="281"/>
      <c r="B10" s="281"/>
      <c r="C10" s="281"/>
      <c r="D10" s="281"/>
      <c r="E10" s="281"/>
      <c r="F10" s="281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284" t="s">
        <v>89</v>
      </c>
      <c r="B20" s="285"/>
      <c r="C20" s="286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278" t="s">
        <v>88</v>
      </c>
      <c r="H39" s="279"/>
      <c r="I39" s="279"/>
      <c r="J39" s="280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277" t="s">
        <v>182</v>
      </c>
      <c r="B45" s="277"/>
      <c r="C45" s="277"/>
      <c r="D45" s="277"/>
      <c r="E45" s="277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287" t="s">
        <v>4</v>
      </c>
      <c r="B1" s="287"/>
      <c r="C1" s="287" t="s">
        <v>3</v>
      </c>
      <c r="D1" s="287"/>
      <c r="E1" s="288" t="s">
        <v>7</v>
      </c>
      <c r="F1" s="287"/>
      <c r="G1" s="8"/>
      <c r="H1" s="289" t="s">
        <v>2</v>
      </c>
      <c r="I1" s="290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287" t="s">
        <v>12</v>
      </c>
      <c r="I6" s="287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295" t="s">
        <v>53</v>
      </c>
      <c r="B3" s="296"/>
      <c r="C3" s="296"/>
      <c r="D3" s="296"/>
      <c r="E3" s="296"/>
      <c r="F3" s="43"/>
      <c r="G3" s="44"/>
    </row>
    <row r="4" spans="1:8" ht="37.5" customHeight="1">
      <c r="A4" s="297" t="s">
        <v>38</v>
      </c>
      <c r="B4" s="283"/>
      <c r="C4" s="283"/>
      <c r="D4" s="283"/>
      <c r="E4" s="283"/>
      <c r="F4" s="283"/>
      <c r="G4" s="298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299" t="s">
        <v>39</v>
      </c>
      <c r="B6" s="300"/>
      <c r="C6" s="300"/>
      <c r="D6" s="300"/>
      <c r="E6" s="300"/>
      <c r="F6" s="300"/>
      <c r="G6" s="301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302" t="s">
        <v>23</v>
      </c>
      <c r="B8" s="303"/>
      <c r="C8" s="303"/>
      <c r="D8" s="303"/>
      <c r="E8" s="303"/>
      <c r="F8" s="303"/>
      <c r="G8" s="304"/>
    </row>
    <row r="9" spans="1:8" ht="21" customHeight="1" thickBot="1">
      <c r="A9" s="305" t="s">
        <v>24</v>
      </c>
      <c r="B9" s="306"/>
      <c r="C9" s="306"/>
      <c r="D9" s="306"/>
      <c r="E9" s="306"/>
      <c r="F9" s="306"/>
      <c r="G9" s="307"/>
      <c r="H9" s="42"/>
    </row>
    <row r="11" spans="1:8">
      <c r="E11" s="292" t="s">
        <v>36</v>
      </c>
      <c r="F11" s="292"/>
      <c r="G11" s="292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291" t="s">
        <v>37</v>
      </c>
      <c r="G12" s="291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293" t="s">
        <v>42</v>
      </c>
      <c r="C24" s="294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309" t="s">
        <v>52</v>
      </c>
      <c r="G2" s="309"/>
      <c r="H2" s="309"/>
      <c r="I2" s="309"/>
      <c r="J2" s="309"/>
      <c r="K2" s="309"/>
      <c r="L2" s="309"/>
      <c r="M2" s="309"/>
      <c r="N2" s="309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308" t="s">
        <v>2</v>
      </c>
      <c r="G10" s="290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310" t="s">
        <v>59</v>
      </c>
      <c r="B1" s="311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312" t="s">
        <v>38</v>
      </c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4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315" t="s">
        <v>56</v>
      </c>
      <c r="B40" s="277"/>
      <c r="C40" s="277"/>
      <c r="D40" s="277"/>
      <c r="E40" s="277"/>
      <c r="F40" s="277"/>
      <c r="G40" s="277"/>
      <c r="H40" s="277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2024-03-07T09:30:33Z</dcterms:modified>
</cp:coreProperties>
</file>