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1" activeTab="5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shop 19th Hole" sheetId="6" r:id="rId6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43" i="6"/>
  <c r="D41" i="6"/>
  <c r="D39" i="6"/>
  <c r="D38" i="6"/>
  <c r="D42" i="6"/>
  <c r="B77" i="6" l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6" i="5"/>
  <c r="C21" i="5"/>
  <c r="G86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12" i="3"/>
  <c r="C16" i="1"/>
  <c r="C13" i="2"/>
  <c r="C19" i="3"/>
  <c r="C17" i="3"/>
  <c r="C11" i="1"/>
  <c r="C21" i="1"/>
  <c r="C4" i="4"/>
  <c r="C15" i="3"/>
  <c r="C7" i="4"/>
  <c r="C15" i="2"/>
  <c r="C9" i="2"/>
  <c r="C17" i="4"/>
  <c r="C20" i="1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<sst xmlns="http://schemas.openxmlformats.org/spreadsheetml/2006/main" count="166" uniqueCount="138">
  <si>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</si>
  <si>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</si>
  <si>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</si>
  <si>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</si>
  <si>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</si>
  <si>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</si>
  <si>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</si>
  <si>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</si>
  <si>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</si>
  <si>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</si>
  <si>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</si>
  <si>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</si>
  <si>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</si>
  <si>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</si>
  <si>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</si>
  <si>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</si>
  <si>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</si>
  <si>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</si>
  <si>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</si>
  <si>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</si>
  <si>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</si>
  <si>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</si>
  <si>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</si>
  <si>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</si>
  <si>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</si>
  <si>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</si>
  <si>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</si>
  <si>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</si>
  <si>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</si>
  <si>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</si>
  <si>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</si>
  <si>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</si>
  <si>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</si>
  <si>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</si>
  <si>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</si>
  <si>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</si>
  <si>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</si>
  <si>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</si>
  <si>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</si>
  <si>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</si>
  <si>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</si>
  <si>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</si>
  <si>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</si>
  <si>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</si>
  <si>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</si>
  <si>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</si>
  <si>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</si>
  <si>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</si>
  <si>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</si>
  <si>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</si>
  <si>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</si>
  <si>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</si>
  <si>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</si>
  <si>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</si>
  <si>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</si>
  <si>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</si>
  <si>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</si>
  <si>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</si>
  <si>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</si>
  <si>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</si>
  <si>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</si>
  <si>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</si>
  <si>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</si>
  <si>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</si>
  <si>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</si>
  <si>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</si>
  <si>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</si>
  <si>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</si>
  <si>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</si>
  <si>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</si>
  <si>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</si>
  <si>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</si>
  <si>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</si>
  <si>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</si>
  <si>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</si>
  <si>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</si>
  <si>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</si>
  <si>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</si>
  <si>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</si>
  <si>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</si>
  <si>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</si>
  <si>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</si>
  <si>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</si>
  <si>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</si>
  <si>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</si>
  <si>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</si>
  <si>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</si>
  <si>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</si>
  <si>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</si>
  <si>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</si>
  <si>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</si>
  <si>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</si>
  <si>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</si>
  <si>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</si>
  <si>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</si>
  <si>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</si>
  <si>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</si>
  <si>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</si>
  <si>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</si>
  <si>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</si>
  <si>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</si>
  <si>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</si>
  <si>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</si>
  <si>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</si>
  <si>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</si>
  <si>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</si>
  <si>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</si>
  <si>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</si>
  <si>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</si>
  <si>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</si>
  <si>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</si>
  <si>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</si>
  <si>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</si>
  <si>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</si>
  <si>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LINEAR: y= mx+b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</si>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</sst>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0" fontId="2" fillId="8" borderId="0" xfId="0" applyFont="1" applyFill="1" applyAlignment="1">
      <alignment horizontal="left" vertical="center"/>
    </xf>
    <xf numFmtId="165" fontId="0" fillId="8" borderId="0" xfId="0" applyNumberFormat="1" applyFill="1"/>
  </cellXfs>
  <cellStyles count="3">
    <cellStyle name="60% - Énfasis5 2" xfId="2"/>
    <cellStyle name="Normal" xfId="0" builtinId="0"/>
    <cellStyle name="Porcentaj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122</xdr:colOff>
      <xdr:row>6</xdr:row>
      <xdr:rowOff>180975</xdr:rowOff>
    </xdr:from>
    <xdr:to>
      <xdr:col>14</xdr:col>
      <xdr:colOff>232019</xdr:colOff>
      <xdr:row>21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93" t="s">
        <v>0</v>
      </c>
      <c r="B1" s="93"/>
      <c r="C1" s="93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94" t="s">
        <v>22</v>
      </c>
      <c r="B1" s="94"/>
      <c r="C1" s="94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95" t="s">
        <v>37</v>
      </c>
      <c r="B1" s="96"/>
      <c r="C1" s="96"/>
      <c r="D1" s="96"/>
      <c r="E1" s="96"/>
      <c r="F1" s="96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99" t="s">
        <v>94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15">
      <c r="B13" s="30" t="s">
        <v>53</v>
      </c>
      <c r="E13" s="14"/>
      <c r="F13" s="14"/>
      <c r="G13" s="97" t="s">
        <v>54</v>
      </c>
      <c r="H13" s="97"/>
      <c r="I13" s="97"/>
      <c r="J13" s="97"/>
      <c r="K13" s="97"/>
      <c r="L13" s="97"/>
      <c r="M13" s="97"/>
      <c r="N13" s="97"/>
      <c r="O13" s="97"/>
    </row>
    <row r="14" spans="1:15">
      <c r="E14" s="98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98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98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98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98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98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98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98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98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98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04" t="s">
        <v>56</v>
      </c>
      <c r="B1" s="105"/>
      <c r="C1" s="106"/>
      <c r="F1" s="38"/>
      <c r="G1" s="38"/>
      <c r="H1" s="100" t="s">
        <v>92</v>
      </c>
      <c r="I1" s="101"/>
      <c r="J1" s="101"/>
      <c r="K1" s="102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08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09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09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09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10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03" t="s">
        <v>62</v>
      </c>
      <c r="B11" s="103"/>
      <c r="C11" s="103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07" t="s">
        <v>71</v>
      </c>
      <c r="B19" s="107"/>
      <c r="C19" s="107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3"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11" t="s">
        <v>76</v>
      </c>
      <c r="B1" s="112"/>
      <c r="C1" s="113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60" zoomScale="75" zoomScaleNormal="75" workbookViewId="0">
      <selection activeCell="I79" sqref="I79"/>
    </sheetView>
  </sheetViews>
  <sheetFormatPr baseColWidth="10" defaultRowHeight="15"/>
  <cols>
    <col min="1" max="1" width="22.7109375" customWidth="1"/>
    <col min="2" max="2" width="15.7109375" customWidth="1"/>
    <col min="3" max="3" width="16.140625" customWidth="1"/>
    <col min="4" max="4" width="17.28515625" customWidth="1"/>
    <col min="5" max="5" width="12.5703125" customWidth="1"/>
    <col min="6" max="6" width="13.140625" customWidth="1"/>
    <col min="7" max="7" width="19.140625" customWidth="1"/>
    <col min="8" max="8" width="14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3" ht="45.75" thickBot="1">
      <c r="A1" s="63" t="s">
        <v>95</v>
      </c>
      <c r="B1" s="63" t="s">
        <v>96</v>
      </c>
      <c r="C1" s="62" t="s">
        <v>116</v>
      </c>
    </row>
    <row r="2" spans="1:13">
      <c r="A2" s="53">
        <v>1</v>
      </c>
      <c r="B2" s="53">
        <v>450</v>
      </c>
      <c r="C2" s="53">
        <v>45</v>
      </c>
      <c r="J2" s="120" t="s">
        <v>98</v>
      </c>
      <c r="K2" s="121"/>
      <c r="L2" s="121"/>
      <c r="M2" s="122"/>
    </row>
    <row r="3" spans="1:13" ht="21.75" customHeight="1">
      <c r="A3" s="53">
        <v>2</v>
      </c>
      <c r="B3" s="53">
        <v>300</v>
      </c>
      <c r="C3" s="53">
        <v>103</v>
      </c>
      <c r="J3" s="123" t="s">
        <v>99</v>
      </c>
      <c r="K3" s="124"/>
      <c r="L3" s="124"/>
      <c r="M3" s="125"/>
    </row>
    <row r="4" spans="1:13" ht="21" customHeight="1">
      <c r="A4" s="53">
        <v>3</v>
      </c>
      <c r="B4" s="53">
        <v>440</v>
      </c>
      <c r="C4" s="53">
        <v>49</v>
      </c>
      <c r="J4" s="126" t="s">
        <v>100</v>
      </c>
      <c r="K4" s="127"/>
      <c r="L4" s="127"/>
      <c r="M4" s="128"/>
    </row>
    <row r="5" spans="1:13" s="84" customFormat="1" ht="24.75" customHeight="1" thickBot="1">
      <c r="A5" s="83">
        <v>4</v>
      </c>
      <c r="B5" s="83">
        <v>360</v>
      </c>
      <c r="C5" s="83">
        <v>86</v>
      </c>
      <c r="J5" s="129" t="s">
        <v>101</v>
      </c>
      <c r="K5" s="130"/>
      <c r="L5" s="130"/>
      <c r="M5" s="131"/>
    </row>
    <row r="6" spans="1:13">
      <c r="A6" s="53">
        <v>5</v>
      </c>
      <c r="B6" s="53">
        <v>290</v>
      </c>
      <c r="C6" s="53">
        <v>125</v>
      </c>
      <c r="G6" s="76"/>
    </row>
    <row r="7" spans="1:13">
      <c r="A7" s="53">
        <v>6</v>
      </c>
      <c r="B7" s="53">
        <v>450</v>
      </c>
      <c r="C7" s="53">
        <v>52</v>
      </c>
    </row>
    <row r="8" spans="1:13">
      <c r="A8" s="53">
        <v>7</v>
      </c>
      <c r="B8" s="53">
        <v>340</v>
      </c>
      <c r="C8" s="53">
        <v>87</v>
      </c>
    </row>
    <row r="9" spans="1:13">
      <c r="A9" s="53">
        <v>8</v>
      </c>
      <c r="B9" s="53">
        <v>370</v>
      </c>
      <c r="C9" s="53">
        <v>68</v>
      </c>
    </row>
    <row r="10" spans="1:13">
      <c r="A10" s="53">
        <v>9</v>
      </c>
      <c r="B10" s="53">
        <v>500</v>
      </c>
      <c r="C10" s="53">
        <v>45</v>
      </c>
    </row>
    <row r="11" spans="1:13">
      <c r="A11" s="53">
        <v>10</v>
      </c>
      <c r="B11" s="53">
        <v>490</v>
      </c>
      <c r="C11" s="53">
        <v>44</v>
      </c>
    </row>
    <row r="12" spans="1:13">
      <c r="A12" s="53">
        <v>11</v>
      </c>
      <c r="B12" s="53">
        <v>430</v>
      </c>
      <c r="C12" s="53">
        <v>58</v>
      </c>
      <c r="E12" t="s">
        <v>110</v>
      </c>
    </row>
    <row r="13" spans="1:13">
      <c r="A13" s="53">
        <v>12</v>
      </c>
      <c r="B13" s="53">
        <v>390</v>
      </c>
      <c r="C13" s="53">
        <v>68</v>
      </c>
      <c r="E13" s="55" t="s">
        <v>108</v>
      </c>
    </row>
    <row r="14" spans="1:13" ht="15.75" thickBot="1"/>
    <row r="15" spans="1:13">
      <c r="A15" s="114" t="s">
        <v>114</v>
      </c>
      <c r="B15" s="115"/>
      <c r="C15" s="116" t="s">
        <v>102</v>
      </c>
      <c r="D15" s="117"/>
      <c r="E15" s="118" t="s">
        <v>107</v>
      </c>
      <c r="F15" s="119"/>
    </row>
    <row r="16" spans="1:13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115</v>
      </c>
      <c r="B20" s="65" t="s">
        <v>112</v>
      </c>
      <c r="C20" s="66" t="s">
        <v>118</v>
      </c>
      <c r="D20" s="66" t="s">
        <v>113</v>
      </c>
      <c r="E20" s="66" t="s">
        <v>117</v>
      </c>
      <c r="F20" s="69" t="s">
        <v>119</v>
      </c>
      <c r="G20" s="69" t="s">
        <v>120</v>
      </c>
      <c r="H20" s="69" t="s">
        <v>121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122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123</v>
      </c>
    </row>
    <row r="35" spans="1:8">
      <c r="A35" t="s">
        <v>124</v>
      </c>
    </row>
    <row r="36" spans="1:8">
      <c r="A36" t="s">
        <v>125</v>
      </c>
      <c r="B36" s="2">
        <v>250</v>
      </c>
      <c r="C36" t="s">
        <v>126</v>
      </c>
      <c r="G36" s="77" t="s">
        <v>96</v>
      </c>
      <c r="H36" s="77" t="s">
        <v>131</v>
      </c>
    </row>
    <row r="37" spans="1:8">
      <c r="A37" t="s">
        <v>127</v>
      </c>
      <c r="B37" s="2">
        <v>700</v>
      </c>
      <c r="C37" t="s">
        <v>128</v>
      </c>
      <c r="G37" s="14"/>
      <c r="H37" s="78">
        <f>B43</f>
        <v>985104.42081539321</v>
      </c>
    </row>
    <row r="38" spans="1:8" ht="31.5" customHeight="1">
      <c r="A38" s="92" t="s">
        <v>135</v>
      </c>
      <c r="B38" s="4">
        <f>D16*B37^D17</f>
        <v>21.891209351453181</v>
      </c>
      <c r="C38" t="s">
        <v>129</v>
      </c>
      <c r="D38" t="str">
        <f ca="1">_xlfn.FORMULATEXT(B38)</f>
        <v>=D16*B37^D17</v>
      </c>
      <c r="G38" s="79">
        <v>260</v>
      </c>
      <c r="H38" s="79">
        <f t="dataTable" ref="H38:H76" dt2D="0" dtr="0" r1="B37"/>
        <v>144859.72842847556</v>
      </c>
    </row>
    <row r="39" spans="1:8">
      <c r="A39" t="s">
        <v>130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134" t="s">
        <v>115</v>
      </c>
      <c r="B48" s="135" t="s">
        <v>113</v>
      </c>
      <c r="C48" s="135" t="s">
        <v>117</v>
      </c>
      <c r="D48" s="136" t="s">
        <v>121</v>
      </c>
      <c r="G48" s="79">
        <v>360</v>
      </c>
      <c r="H48" s="79">
        <v>856415.12424477958</v>
      </c>
    </row>
    <row r="49" spans="1:10">
      <c r="A49" s="137">
        <v>450</v>
      </c>
      <c r="B49" s="133">
        <f>$F$16*EXP($F$17*A49)</f>
        <v>49.169792250355329</v>
      </c>
      <c r="C49" s="132">
        <v>45</v>
      </c>
      <c r="D49" s="138">
        <f>ABS(B49-C49)/C49</f>
        <v>9.2662050007896193E-2</v>
      </c>
      <c r="G49" s="79">
        <v>370</v>
      </c>
      <c r="H49" s="79">
        <v>886684.61116254725</v>
      </c>
    </row>
    <row r="50" spans="1:10">
      <c r="A50" s="137">
        <v>300</v>
      </c>
      <c r="B50" s="133">
        <f>$F$16*EXP($F$17*A50)</f>
        <v>104.09245101084399</v>
      </c>
      <c r="C50" s="132">
        <v>103</v>
      </c>
      <c r="D50" s="138">
        <f>ABS(B50-C50)/C50</f>
        <v>1.0606320493630948E-2</v>
      </c>
      <c r="G50" s="79">
        <v>380</v>
      </c>
      <c r="H50" s="79">
        <v>912920.72098907013</v>
      </c>
    </row>
    <row r="51" spans="1:10">
      <c r="A51" s="137">
        <v>440</v>
      </c>
      <c r="B51" s="133">
        <f>$F$16*EXP($F$17*A51)</f>
        <v>51.69078140761237</v>
      </c>
      <c r="C51" s="132">
        <v>49</v>
      </c>
      <c r="D51" s="138">
        <f>ABS(B51-C51)/C51</f>
        <v>5.4913906277803466E-2</v>
      </c>
      <c r="G51" s="79">
        <v>390</v>
      </c>
      <c r="H51" s="79">
        <v>935607.253438466</v>
      </c>
    </row>
    <row r="52" spans="1:10">
      <c r="A52" s="137">
        <v>360</v>
      </c>
      <c r="B52" s="133">
        <f>$F$16*EXP($F$17*A52)</f>
        <v>77.113584344252331</v>
      </c>
      <c r="C52" s="132">
        <v>86</v>
      </c>
      <c r="D52" s="138">
        <f>ABS(B52-C52)/C52</f>
        <v>0.10333041460171709</v>
      </c>
      <c r="G52" s="79">
        <v>400</v>
      </c>
      <c r="H52" s="79">
        <v>955163.26238462282</v>
      </c>
    </row>
    <row r="53" spans="1:10">
      <c r="A53" s="137">
        <v>290</v>
      </c>
      <c r="B53" s="133">
        <f>$F$16*EXP($F$17*A53)</f>
        <v>109.42938509863754</v>
      </c>
      <c r="C53" s="132">
        <v>125</v>
      </c>
      <c r="D53" s="138">
        <f>ABS(B53-C53)/C53</f>
        <v>0.12456491921089968</v>
      </c>
      <c r="G53" s="79">
        <v>410</v>
      </c>
      <c r="H53" s="79">
        <v>971952.85243747453</v>
      </c>
    </row>
    <row r="54" spans="1:10">
      <c r="A54" s="137">
        <v>450</v>
      </c>
      <c r="B54" s="133">
        <f>$F$16*EXP($F$17*A54)</f>
        <v>49.169792250355329</v>
      </c>
      <c r="C54" s="132">
        <v>52</v>
      </c>
      <c r="D54" s="138">
        <f>ABS(B54-C54)/C54</f>
        <v>5.4427072108551369E-2</v>
      </c>
      <c r="G54" s="79">
        <v>420</v>
      </c>
      <c r="H54" s="79">
        <v>986293.31587235699</v>
      </c>
    </row>
    <row r="55" spans="1:10">
      <c r="A55" s="137">
        <v>340</v>
      </c>
      <c r="B55" s="133">
        <f>$F$16*EXP($F$17*A55)</f>
        <v>85.223690805841244</v>
      </c>
      <c r="C55" s="132">
        <v>87</v>
      </c>
      <c r="D55" s="138">
        <f>ABS(B55-C55)/C55</f>
        <v>2.0417347059296046E-2</v>
      </c>
      <c r="G55" s="79">
        <v>430</v>
      </c>
      <c r="H55" s="79">
        <v>998461.92082203622</v>
      </c>
    </row>
    <row r="56" spans="1:10">
      <c r="A56" s="137">
        <v>370</v>
      </c>
      <c r="B56" s="133">
        <f>$F$16*EXP($F$17*A56)</f>
        <v>73.352710456970414</v>
      </c>
      <c r="C56" s="132">
        <v>68</v>
      </c>
      <c r="D56" s="138">
        <f>ABS(B56-C56)/C56</f>
        <v>7.8716330249564911E-2</v>
      </c>
      <c r="G56" s="79">
        <v>440</v>
      </c>
      <c r="H56" s="79">
        <v>1008701.5979665397</v>
      </c>
    </row>
    <row r="57" spans="1:10">
      <c r="A57" s="137">
        <v>500</v>
      </c>
      <c r="B57" s="133">
        <f>$F$16*EXP($F$17*A57)</f>
        <v>38.293472708035026</v>
      </c>
      <c r="C57" s="132">
        <v>45</v>
      </c>
      <c r="D57" s="138">
        <f>ABS(B57-C57)/C57</f>
        <v>0.14903393982144386</v>
      </c>
      <c r="G57" s="79">
        <v>450</v>
      </c>
      <c r="H57" s="79">
        <v>1017225.7233983984</v>
      </c>
    </row>
    <row r="58" spans="1:10">
      <c r="A58" s="137">
        <v>490</v>
      </c>
      <c r="B58" s="133">
        <f>$F$16*EXP($F$17*A58)</f>
        <v>40.256821037821332</v>
      </c>
      <c r="C58" s="132">
        <v>44</v>
      </c>
      <c r="D58" s="138">
        <f>ABS(B58-C58)/C58</f>
        <v>8.5072249140424272E-2</v>
      </c>
      <c r="G58" s="79">
        <v>460</v>
      </c>
      <c r="H58" s="79">
        <v>1024222.1565401531</v>
      </c>
    </row>
    <row r="59" spans="1:10">
      <c r="A59" s="137">
        <v>430</v>
      </c>
      <c r="B59" s="133">
        <f>$F$16*EXP($F$17*A59)</f>
        <v>54.341024442914069</v>
      </c>
      <c r="C59" s="132">
        <v>58</v>
      </c>
      <c r="D59" s="138">
        <f>ABS(B59-C59)/C59</f>
        <v>6.3085785466998806E-2</v>
      </c>
      <c r="G59" s="79">
        <v>470</v>
      </c>
      <c r="H59" s="79">
        <v>1029856.6614397548</v>
      </c>
    </row>
    <row r="60" spans="1:10">
      <c r="A60" s="137">
        <v>390</v>
      </c>
      <c r="B60" s="133">
        <f>$F$16*EXP($F$17*A60)</f>
        <v>66.372277135824447</v>
      </c>
      <c r="C60" s="132">
        <v>68</v>
      </c>
      <c r="D60" s="138">
        <f>ABS(B60-C60)/C60</f>
        <v>2.393710094375813E-2</v>
      </c>
      <c r="G60" s="79">
        <v>480</v>
      </c>
      <c r="H60" s="79">
        <v>1034275.8155834542</v>
      </c>
    </row>
    <row r="61" spans="1:10" ht="15.75" thickBot="1">
      <c r="A61" s="139"/>
      <c r="B61" s="140"/>
      <c r="C61" s="140"/>
      <c r="D61" s="141">
        <f>AVERAGE(D49:D60)</f>
        <v>7.17306196151654E-2</v>
      </c>
      <c r="G61" s="79">
        <v>490</v>
      </c>
      <c r="H61" s="79">
        <v>1037609.4911199291</v>
      </c>
    </row>
    <row r="62" spans="1:10"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132</v>
      </c>
    </row>
    <row r="65" spans="1:10" ht="30">
      <c r="A65" s="143" t="s">
        <v>137</v>
      </c>
      <c r="B65" s="144"/>
      <c r="C65" s="76"/>
      <c r="D65" s="76"/>
      <c r="G65" s="80">
        <v>530</v>
      </c>
      <c r="H65" s="80">
        <v>1042213.0017719698</v>
      </c>
      <c r="J65" s="74" t="s">
        <v>133</v>
      </c>
    </row>
    <row r="66" spans="1:10">
      <c r="A66" s="145" t="s">
        <v>105</v>
      </c>
      <c r="B66" s="146">
        <v>466.51</v>
      </c>
      <c r="C66" s="76"/>
      <c r="D66" s="76"/>
      <c r="G66" s="79">
        <v>540</v>
      </c>
      <c r="H66" s="79">
        <v>1041615.7035724644</v>
      </c>
    </row>
    <row r="67" spans="1:10" ht="15.75" thickBot="1">
      <c r="A67" s="147" t="s">
        <v>106</v>
      </c>
      <c r="B67" s="148">
        <v>-5.0000000000000001E-3</v>
      </c>
      <c r="C67" s="76"/>
      <c r="D67" s="76"/>
      <c r="G67" s="79">
        <v>550</v>
      </c>
      <c r="H67" s="79">
        <v>1040461.6031350964</v>
      </c>
    </row>
    <row r="68" spans="1:10" ht="13.5" customHeight="1">
      <c r="G68" s="79">
        <v>560</v>
      </c>
      <c r="H68" s="79">
        <v>1038809.1179690239</v>
      </c>
      <c r="J68" s="54"/>
    </row>
    <row r="69" spans="1:10">
      <c r="A69" s="149" t="s">
        <v>136</v>
      </c>
      <c r="B69" s="149"/>
      <c r="G69" s="79">
        <v>570</v>
      </c>
      <c r="H69" s="79">
        <v>1036710.669808225</v>
      </c>
    </row>
    <row r="70" spans="1:10">
      <c r="A70" s="76" t="s">
        <v>125</v>
      </c>
      <c r="B70" s="2">
        <v>250</v>
      </c>
      <c r="G70" s="79">
        <v>580</v>
      </c>
      <c r="H70" s="79">
        <v>1034213.3577876764</v>
      </c>
    </row>
    <row r="71" spans="1:10">
      <c r="A71" s="76" t="s">
        <v>127</v>
      </c>
      <c r="B71" s="2">
        <v>700</v>
      </c>
      <c r="G71" s="79">
        <v>590</v>
      </c>
      <c r="H71" s="79">
        <v>1031359.5478624469</v>
      </c>
    </row>
    <row r="72" spans="1:10" ht="30">
      <c r="A72" s="92" t="s">
        <v>135</v>
      </c>
      <c r="B72" s="142">
        <f>$F$16*EXP(F17*$B$71)</f>
        <v>14.087381340345804</v>
      </c>
      <c r="C72" s="76"/>
      <c r="D72" s="76"/>
      <c r="G72" s="79">
        <v>600</v>
      </c>
      <c r="H72" s="79">
        <v>1028187.3899667513</v>
      </c>
    </row>
    <row r="73" spans="1:10">
      <c r="A73" s="76" t="s">
        <v>130</v>
      </c>
      <c r="B73" s="4">
        <f>B72*100</f>
        <v>1408.7381340345803</v>
      </c>
      <c r="C73" s="76"/>
      <c r="D73" s="76"/>
      <c r="G73" s="81">
        <v>700</v>
      </c>
      <c r="H73" s="81">
        <v>985104.42081539321</v>
      </c>
    </row>
    <row r="74" spans="1:10">
      <c r="A74" s="76"/>
      <c r="B74" s="76"/>
      <c r="G74" s="79">
        <v>800</v>
      </c>
      <c r="H74" s="81">
        <v>933219.50848926988</v>
      </c>
    </row>
    <row r="75" spans="1:10">
      <c r="A75" s="76" t="s">
        <v>50</v>
      </c>
      <c r="B75" s="2">
        <f>B73*B70</f>
        <v>352184.53350864508</v>
      </c>
      <c r="G75" s="81">
        <v>900</v>
      </c>
      <c r="H75" s="81">
        <v>880917.95766693447</v>
      </c>
    </row>
    <row r="76" spans="1:10">
      <c r="A76" s="76" t="s">
        <v>52</v>
      </c>
      <c r="B76" s="2">
        <f>B73*B71</f>
        <v>986116.69382420625</v>
      </c>
      <c r="G76" s="81">
        <v>1000</v>
      </c>
      <c r="H76" s="81">
        <v>831338.85314930137</v>
      </c>
    </row>
    <row r="77" spans="1:10">
      <c r="A77" s="18" t="s">
        <v>51</v>
      </c>
      <c r="B77" s="150">
        <f>B76-B75</f>
        <v>633932.16031556111</v>
      </c>
      <c r="G77" s="2"/>
    </row>
    <row r="78" spans="1:10">
      <c r="G78" s="2"/>
    </row>
    <row r="79" spans="1:10">
      <c r="G79" s="2"/>
    </row>
    <row r="80" spans="1:10">
      <c r="G80" s="2"/>
    </row>
    <row r="81" spans="6:14">
      <c r="G81" s="2"/>
    </row>
    <row r="82" spans="6:14">
      <c r="G82" s="2"/>
    </row>
    <row r="83" spans="6:14">
      <c r="G83" s="2"/>
    </row>
    <row r="84" spans="6:14">
      <c r="G84" s="2"/>
    </row>
    <row r="85" spans="6:14">
      <c r="F85" s="77"/>
      <c r="G85" s="81"/>
      <c r="H85" s="77" t="s">
        <v>134</v>
      </c>
      <c r="I85" s="77"/>
      <c r="J85" s="77"/>
      <c r="K85" s="77"/>
      <c r="L85" s="77"/>
      <c r="M85" s="77"/>
      <c r="N85" s="77"/>
    </row>
    <row r="86" spans="6:14">
      <c r="F86" s="77"/>
      <c r="G86" s="82">
        <f>B42-B41</f>
        <v>985104.42081539321</v>
      </c>
      <c r="H86" s="77">
        <v>250</v>
      </c>
      <c r="I86" s="77">
        <v>300</v>
      </c>
      <c r="J86" s="77">
        <v>350</v>
      </c>
      <c r="K86" s="77">
        <v>400</v>
      </c>
      <c r="L86" s="77">
        <v>450</v>
      </c>
      <c r="M86" s="77">
        <v>500</v>
      </c>
      <c r="N86" s="77">
        <v>550</v>
      </c>
    </row>
    <row r="87" spans="6:14">
      <c r="F87" s="77" t="s">
        <v>96</v>
      </c>
      <c r="G87" s="79">
        <v>260</v>
      </c>
      <c r="H87" s="81">
        <f t="dataTable" ref="H87:N125" dt2D="1" dtr="1" r1="B36" r2="B37" ca="1"/>
        <v>144859.72842847556</v>
      </c>
      <c r="I87" s="81">
        <v>-579438.91371390224</v>
      </c>
      <c r="J87" s="81">
        <v>-1303737.5558562791</v>
      </c>
      <c r="K87" s="81">
        <v>-2028036.1979986569</v>
      </c>
      <c r="L87" s="81">
        <v>-2752334.8401410338</v>
      </c>
      <c r="M87" s="81">
        <v>-3476633.4822834115</v>
      </c>
      <c r="N87" s="81">
        <v>-4200932.1244257884</v>
      </c>
    </row>
    <row r="88" spans="6:14">
      <c r="F88" s="77"/>
      <c r="G88" s="79">
        <v>270</v>
      </c>
      <c r="H88" s="81">
        <v>269590.60184817808</v>
      </c>
      <c r="I88" s="81">
        <v>-404385.90277226688</v>
      </c>
      <c r="J88" s="81">
        <v>-1078362.4073927123</v>
      </c>
      <c r="K88" s="81">
        <v>-1752338.9120131573</v>
      </c>
      <c r="L88" s="81">
        <v>-2426315.4166336022</v>
      </c>
      <c r="M88" s="81">
        <v>-3100291.9212540481</v>
      </c>
      <c r="N88" s="81">
        <v>-3774268.4258744931</v>
      </c>
    </row>
    <row r="89" spans="6:14">
      <c r="F89" s="77"/>
      <c r="G89" s="79">
        <v>280</v>
      </c>
      <c r="H89" s="81">
        <v>377277.18719872413</v>
      </c>
      <c r="I89" s="81">
        <v>-251518.12479914958</v>
      </c>
      <c r="J89" s="81">
        <v>-880313.43679702282</v>
      </c>
      <c r="K89" s="81">
        <v>-1509108.7487948965</v>
      </c>
      <c r="L89" s="81">
        <v>-2137904.0607927702</v>
      </c>
      <c r="M89" s="81">
        <v>-2766699.3727906439</v>
      </c>
      <c r="N89" s="81">
        <v>-3395494.6847885177</v>
      </c>
    </row>
    <row r="90" spans="6:14">
      <c r="F90" s="77"/>
      <c r="G90" s="79">
        <v>290</v>
      </c>
      <c r="H90" s="81">
        <v>470458.61526328744</v>
      </c>
      <c r="I90" s="81">
        <v>-117614.65381582174</v>
      </c>
      <c r="J90" s="81">
        <v>-705687.9228949314</v>
      </c>
      <c r="K90" s="81">
        <v>-1293761.1919740411</v>
      </c>
      <c r="L90" s="81">
        <v>-1881834.4610531498</v>
      </c>
      <c r="M90" s="81">
        <v>-2469907.7301322594</v>
      </c>
      <c r="N90" s="81">
        <v>-3057980.9992113691</v>
      </c>
    </row>
    <row r="91" spans="6:14">
      <c r="F91" s="77"/>
      <c r="G91" s="79">
        <v>300</v>
      </c>
      <c r="H91" s="81">
        <v>551238.40185229108</v>
      </c>
      <c r="I91" s="81">
        <v>0</v>
      </c>
      <c r="J91" s="81">
        <v>-551238.40185229108</v>
      </c>
      <c r="K91" s="81">
        <v>-1102476.8037045817</v>
      </c>
      <c r="L91" s="81">
        <v>-1653715.2055568728</v>
      </c>
      <c r="M91" s="81">
        <v>-2204953.6074091638</v>
      </c>
      <c r="N91" s="81">
        <v>-2756192.0092614549</v>
      </c>
    </row>
    <row r="92" spans="6:14">
      <c r="F92" s="77"/>
      <c r="G92" s="79">
        <v>310</v>
      </c>
      <c r="H92" s="81">
        <v>621369.53021456813</v>
      </c>
      <c r="I92" s="81">
        <v>103561.58836909477</v>
      </c>
      <c r="J92" s="81">
        <v>-414246.3534763786</v>
      </c>
      <c r="K92" s="81">
        <v>-932054.2953218515</v>
      </c>
      <c r="L92" s="81">
        <v>-1449862.2371673249</v>
      </c>
      <c r="M92" s="81">
        <v>-1967670.1790127978</v>
      </c>
      <c r="N92" s="81">
        <v>-2485478.1208582716</v>
      </c>
    </row>
    <row r="93" spans="6:14">
      <c r="F93" s="77"/>
      <c r="G93" s="79">
        <v>320</v>
      </c>
      <c r="H93" s="81">
        <v>682320.93416212313</v>
      </c>
      <c r="I93" s="81">
        <v>194948.83833203511</v>
      </c>
      <c r="J93" s="81">
        <v>-292423.2574980529</v>
      </c>
      <c r="K93" s="81">
        <v>-779795.35332814092</v>
      </c>
      <c r="L93" s="81">
        <v>-1267167.4491582289</v>
      </c>
      <c r="M93" s="81">
        <v>-1754539.5449883174</v>
      </c>
      <c r="N93" s="81">
        <v>-2241911.640818405</v>
      </c>
    </row>
    <row r="94" spans="6:14">
      <c r="F94" s="77"/>
      <c r="G94" s="79">
        <v>330</v>
      </c>
      <c r="H94" s="81">
        <v>735329.86392835062</v>
      </c>
      <c r="I94" s="81">
        <v>275748.69897313137</v>
      </c>
      <c r="J94" s="81">
        <v>-183832.46598208742</v>
      </c>
      <c r="K94" s="81">
        <v>-643413.63093730668</v>
      </c>
      <c r="L94" s="81">
        <v>-1102994.7958925259</v>
      </c>
      <c r="M94" s="81">
        <v>-1562575.9608477447</v>
      </c>
      <c r="N94" s="81">
        <v>-2022157.125802964</v>
      </c>
    </row>
    <row r="95" spans="6:14">
      <c r="F95" s="77"/>
      <c r="G95" s="79">
        <v>340</v>
      </c>
      <c r="H95" s="81">
        <v>781443.44106265297</v>
      </c>
      <c r="I95" s="81">
        <v>347308.19602784561</v>
      </c>
      <c r="J95" s="81">
        <v>-86827.049006961286</v>
      </c>
      <c r="K95" s="81">
        <v>-520962.29404176865</v>
      </c>
      <c r="L95" s="81">
        <v>-955097.53907657554</v>
      </c>
      <c r="M95" s="81">
        <v>-1389232.7841113824</v>
      </c>
      <c r="N95" s="81">
        <v>-1823368.0291461898</v>
      </c>
    </row>
    <row r="96" spans="6:14">
      <c r="F96" s="77"/>
      <c r="G96" s="79">
        <v>350</v>
      </c>
      <c r="H96" s="81">
        <v>821551.86522268457</v>
      </c>
      <c r="I96" s="81">
        <v>410775.93261134205</v>
      </c>
      <c r="J96" s="81">
        <v>0</v>
      </c>
      <c r="K96" s="81">
        <v>-410775.93261134205</v>
      </c>
      <c r="L96" s="81">
        <v>-821551.86522268457</v>
      </c>
      <c r="M96" s="81">
        <v>-1232327.7978340266</v>
      </c>
      <c r="N96" s="81">
        <v>-1643103.7304453691</v>
      </c>
    </row>
    <row r="97" spans="6:14">
      <c r="F97" s="77"/>
      <c r="G97" s="79">
        <v>360</v>
      </c>
      <c r="H97" s="81">
        <v>856415.12424477958</v>
      </c>
      <c r="I97" s="81">
        <v>467135.52231533453</v>
      </c>
      <c r="J97" s="81">
        <v>77855.920385889243</v>
      </c>
      <c r="K97" s="81">
        <v>-311423.68154355604</v>
      </c>
      <c r="L97" s="81">
        <v>-700703.28347300133</v>
      </c>
      <c r="M97" s="81">
        <v>-1089982.8854024466</v>
      </c>
      <c r="N97" s="81">
        <v>-1479262.4873318919</v>
      </c>
    </row>
    <row r="98" spans="6:14">
      <c r="F98" s="77"/>
      <c r="G98" s="79">
        <v>370</v>
      </c>
      <c r="H98" s="81">
        <v>886684.61116254725</v>
      </c>
      <c r="I98" s="81">
        <v>517232.68984481925</v>
      </c>
      <c r="J98" s="81">
        <v>147780.76852709148</v>
      </c>
      <c r="K98" s="81">
        <v>-221671.15279063676</v>
      </c>
      <c r="L98" s="81">
        <v>-591123.07410836453</v>
      </c>
      <c r="M98" s="81">
        <v>-960574.9954260923</v>
      </c>
      <c r="N98" s="81">
        <v>-1330026.9167438205</v>
      </c>
    </row>
    <row r="99" spans="6:14">
      <c r="F99" s="77"/>
      <c r="G99" s="79">
        <v>380</v>
      </c>
      <c r="H99" s="81">
        <v>912920.72098907013</v>
      </c>
      <c r="I99" s="81">
        <v>561797.36676250491</v>
      </c>
      <c r="J99" s="81">
        <v>210674.01253593946</v>
      </c>
      <c r="K99" s="81">
        <v>-140449.341690626</v>
      </c>
      <c r="L99" s="81">
        <v>-491572.69591719145</v>
      </c>
      <c r="M99" s="81">
        <v>-842696.05014375644</v>
      </c>
      <c r="N99" s="81">
        <v>-1193819.4043703219</v>
      </c>
    </row>
    <row r="100" spans="6:14">
      <c r="F100" s="77"/>
      <c r="G100" s="79">
        <v>390</v>
      </c>
      <c r="H100" s="81">
        <v>935607.253438466</v>
      </c>
      <c r="I100" s="81">
        <v>601461.80578187108</v>
      </c>
      <c r="J100" s="81">
        <v>267316.35812527593</v>
      </c>
      <c r="K100" s="81">
        <v>-66829.08953131875</v>
      </c>
      <c r="L100" s="81">
        <v>-400974.5371879139</v>
      </c>
      <c r="M100" s="81">
        <v>-735119.98484450858</v>
      </c>
      <c r="N100" s="81">
        <v>-1069265.4325011037</v>
      </c>
    </row>
    <row r="101" spans="6:14">
      <c r="F101" s="77"/>
      <c r="G101" s="79">
        <v>400</v>
      </c>
      <c r="H101" s="81">
        <v>955163.26238462282</v>
      </c>
      <c r="I101" s="81">
        <v>636775.50825641514</v>
      </c>
      <c r="J101" s="81">
        <v>318387.75412820745</v>
      </c>
      <c r="K101" s="81">
        <v>0</v>
      </c>
      <c r="L101" s="81">
        <v>-318387.75412820745</v>
      </c>
      <c r="M101" s="81">
        <v>-636775.50825641491</v>
      </c>
      <c r="N101" s="81">
        <v>-955163.26238462236</v>
      </c>
    </row>
    <row r="102" spans="6:14">
      <c r="F102" s="77"/>
      <c r="G102" s="79">
        <v>410</v>
      </c>
      <c r="H102" s="81">
        <v>971952.85243747453</v>
      </c>
      <c r="I102" s="81">
        <v>668217.58605076349</v>
      </c>
      <c r="J102" s="81">
        <v>364482.31966405269</v>
      </c>
      <c r="K102" s="81">
        <v>60747.053277342115</v>
      </c>
      <c r="L102" s="81">
        <v>-242988.21310936892</v>
      </c>
      <c r="M102" s="81">
        <v>-546723.4794960795</v>
      </c>
      <c r="N102" s="81">
        <v>-850458.74588279054</v>
      </c>
    </row>
    <row r="103" spans="6:14">
      <c r="F103" s="77"/>
      <c r="G103" s="79">
        <v>420</v>
      </c>
      <c r="H103" s="81">
        <v>986293.31587235699</v>
      </c>
      <c r="I103" s="81">
        <v>696207.04649813427</v>
      </c>
      <c r="J103" s="81">
        <v>406120.77712391177</v>
      </c>
      <c r="K103" s="81">
        <v>116034.50774968928</v>
      </c>
      <c r="L103" s="81">
        <v>-174051.76162453368</v>
      </c>
      <c r="M103" s="81">
        <v>-464138.03099875618</v>
      </c>
      <c r="N103" s="81">
        <v>-754224.30037297867</v>
      </c>
    </row>
    <row r="104" spans="6:14">
      <c r="F104" s="77"/>
      <c r="G104" s="79">
        <v>430</v>
      </c>
      <c r="H104" s="81">
        <v>998461.92082203622</v>
      </c>
      <c r="I104" s="81">
        <v>721111.38726035948</v>
      </c>
      <c r="J104" s="81">
        <v>443760.85369868297</v>
      </c>
      <c r="K104" s="81">
        <v>166410.32013700623</v>
      </c>
      <c r="L104" s="81">
        <v>-110940.21342467051</v>
      </c>
      <c r="M104" s="81">
        <v>-388290.74698634725</v>
      </c>
      <c r="N104" s="81">
        <v>-665641.28054802399</v>
      </c>
    </row>
    <row r="105" spans="6:14">
      <c r="F105" s="77"/>
      <c r="G105" s="79">
        <v>440</v>
      </c>
      <c r="H105" s="81">
        <v>1008701.5979665397</v>
      </c>
      <c r="I105" s="81">
        <v>743253.80902797659</v>
      </c>
      <c r="J105" s="81">
        <v>477806.02008941351</v>
      </c>
      <c r="K105" s="81">
        <v>212358.23115085065</v>
      </c>
      <c r="L105" s="81">
        <v>-53089.557787712663</v>
      </c>
      <c r="M105" s="81">
        <v>-318537.34672627551</v>
      </c>
      <c r="N105" s="81">
        <v>-583985.13566483883</v>
      </c>
    </row>
    <row r="106" spans="6:14">
      <c r="F106" s="77"/>
      <c r="G106" s="79">
        <v>450</v>
      </c>
      <c r="H106" s="81">
        <v>1017225.7233983984</v>
      </c>
      <c r="I106" s="81">
        <v>762919.29254879872</v>
      </c>
      <c r="J106" s="81">
        <v>508612.86169919907</v>
      </c>
      <c r="K106" s="81">
        <v>254306.43084959942</v>
      </c>
      <c r="L106" s="81">
        <v>0</v>
      </c>
      <c r="M106" s="81">
        <v>-254306.43084959965</v>
      </c>
      <c r="N106" s="81">
        <v>-508612.8616991993</v>
      </c>
    </row>
    <row r="107" spans="6:14">
      <c r="F107" s="77"/>
      <c r="G107" s="79">
        <v>460</v>
      </c>
      <c r="H107" s="81">
        <v>1024222.1565401531</v>
      </c>
      <c r="I107" s="81">
        <v>780359.73831630708</v>
      </c>
      <c r="J107" s="81">
        <v>536497.3200924613</v>
      </c>
      <c r="K107" s="81">
        <v>292634.9018686153</v>
      </c>
      <c r="L107" s="81">
        <v>48772.483644769527</v>
      </c>
      <c r="M107" s="81">
        <v>-195089.93457907671</v>
      </c>
      <c r="N107" s="81">
        <v>-438952.35280292248</v>
      </c>
    </row>
    <row r="108" spans="6:14">
      <c r="F108" s="77"/>
      <c r="G108" s="79">
        <v>470</v>
      </c>
      <c r="H108" s="81">
        <v>1029856.6614397548</v>
      </c>
      <c r="I108" s="81">
        <v>795798.32929435605</v>
      </c>
      <c r="J108" s="81">
        <v>561739.9971489571</v>
      </c>
      <c r="K108" s="81">
        <v>327681.66500355839</v>
      </c>
      <c r="L108" s="81">
        <v>93623.332858159672</v>
      </c>
      <c r="M108" s="81">
        <v>-140434.99928723928</v>
      </c>
      <c r="N108" s="81">
        <v>-374493.33143263776</v>
      </c>
    </row>
    <row r="109" spans="6:14">
      <c r="F109" s="77"/>
      <c r="G109" s="79">
        <v>480</v>
      </c>
      <c r="H109" s="81">
        <v>1034275.8155834542</v>
      </c>
      <c r="I109" s="81">
        <v>809433.24697835557</v>
      </c>
      <c r="J109" s="81">
        <v>584590.67837325693</v>
      </c>
      <c r="K109" s="81">
        <v>359748.10976815806</v>
      </c>
      <c r="L109" s="81">
        <v>134905.54116305942</v>
      </c>
      <c r="M109" s="81">
        <v>-89937.027442039456</v>
      </c>
      <c r="N109" s="81">
        <v>-314779.59604713786</v>
      </c>
    </row>
    <row r="110" spans="6:14">
      <c r="F110" s="77"/>
      <c r="G110" s="79">
        <v>490</v>
      </c>
      <c r="H110" s="81">
        <v>1037609.4911199291</v>
      </c>
      <c r="I110" s="81">
        <v>821440.84713661065</v>
      </c>
      <c r="J110" s="81">
        <v>605272.20315329218</v>
      </c>
      <c r="K110" s="81">
        <v>389103.55916997371</v>
      </c>
      <c r="L110" s="81">
        <v>172934.91518665501</v>
      </c>
      <c r="M110" s="81">
        <v>-43233.728796663694</v>
      </c>
      <c r="N110" s="81">
        <v>-259402.37277998216</v>
      </c>
    </row>
    <row r="111" spans="6:14">
      <c r="F111" s="77"/>
      <c r="G111" s="79">
        <v>500</v>
      </c>
      <c r="H111" s="81">
        <v>1039972.9779989794</v>
      </c>
      <c r="I111" s="81">
        <v>831978.3823991837</v>
      </c>
      <c r="J111" s="81">
        <v>623983.78679938777</v>
      </c>
      <c r="K111" s="81">
        <v>415989.19119959185</v>
      </c>
      <c r="L111" s="81">
        <v>207994.59559979592</v>
      </c>
      <c r="M111" s="81">
        <v>0</v>
      </c>
      <c r="N111" s="81">
        <v>-207994.59559979569</v>
      </c>
    </row>
    <row r="112" spans="6:14">
      <c r="F112" s="77"/>
      <c r="G112" s="79">
        <v>510</v>
      </c>
      <c r="H112" s="81">
        <v>1041468.8061629091</v>
      </c>
      <c r="I112" s="81">
        <v>841186.34343927284</v>
      </c>
      <c r="J112" s="81">
        <v>640903.8807156363</v>
      </c>
      <c r="K112" s="81">
        <v>440621.417992</v>
      </c>
      <c r="L112" s="81">
        <v>240338.9552683637</v>
      </c>
      <c r="M112" s="81">
        <v>40056.4925447274</v>
      </c>
      <c r="N112" s="81">
        <v>-160225.97017890913</v>
      </c>
    </row>
    <row r="113" spans="6:14">
      <c r="F113" s="77"/>
      <c r="G113" s="79">
        <v>520</v>
      </c>
      <c r="H113" s="81">
        <v>1042188.3139489595</v>
      </c>
      <c r="I113" s="81">
        <v>849190.47803248558</v>
      </c>
      <c r="J113" s="81">
        <v>656192.64211601159</v>
      </c>
      <c r="K113" s="81">
        <v>463194.80619953759</v>
      </c>
      <c r="L113" s="81">
        <v>270196.97028306359</v>
      </c>
      <c r="M113" s="81">
        <v>77199.134366589598</v>
      </c>
      <c r="N113" s="81">
        <v>-115798.70154988416</v>
      </c>
    </row>
    <row r="114" spans="6:14">
      <c r="F114" s="77"/>
      <c r="G114" s="80">
        <v>530</v>
      </c>
      <c r="H114" s="81">
        <v>1042213.0017719698</v>
      </c>
      <c r="I114" s="81">
        <v>856103.53716983227</v>
      </c>
      <c r="J114" s="81">
        <v>669994.07256769482</v>
      </c>
      <c r="K114" s="81">
        <v>483884.60796555737</v>
      </c>
      <c r="L114" s="81">
        <v>297775.14336341992</v>
      </c>
      <c r="M114" s="81">
        <v>111665.67876128247</v>
      </c>
      <c r="N114" s="81">
        <v>-74443.78584085498</v>
      </c>
    </row>
    <row r="115" spans="6:14">
      <c r="F115" s="77"/>
      <c r="G115" s="79">
        <v>540</v>
      </c>
      <c r="H115" s="81">
        <v>1041615.7035724644</v>
      </c>
      <c r="I115" s="81">
        <v>862026.78916341881</v>
      </c>
      <c r="J115" s="81">
        <v>682437.87475437322</v>
      </c>
      <c r="K115" s="81">
        <v>502848.96034532762</v>
      </c>
      <c r="L115" s="81">
        <v>323260.04593628203</v>
      </c>
      <c r="M115" s="81">
        <v>143671.13152723666</v>
      </c>
      <c r="N115" s="81">
        <v>-35917.782881808933</v>
      </c>
    </row>
    <row r="116" spans="6:14">
      <c r="F116" s="77"/>
      <c r="G116" s="79">
        <v>550</v>
      </c>
      <c r="H116" s="81">
        <v>1040461.6031350964</v>
      </c>
      <c r="I116" s="81">
        <v>867051.33594591368</v>
      </c>
      <c r="J116" s="81">
        <v>693641.06875673099</v>
      </c>
      <c r="K116" s="81">
        <v>520230.80156754819</v>
      </c>
      <c r="L116" s="81">
        <v>346820.53437836538</v>
      </c>
      <c r="M116" s="81">
        <v>173410.26718918281</v>
      </c>
      <c r="N116" s="81">
        <v>0</v>
      </c>
    </row>
    <row r="117" spans="6:14">
      <c r="F117" s="77"/>
      <c r="G117" s="79">
        <v>560</v>
      </c>
      <c r="H117" s="81">
        <v>1038809.1179690239</v>
      </c>
      <c r="I117" s="81">
        <v>871259.26023208455</v>
      </c>
      <c r="J117" s="81">
        <v>703709.4024951451</v>
      </c>
      <c r="K117" s="81">
        <v>536159.544758206</v>
      </c>
      <c r="L117" s="81">
        <v>368609.68702126667</v>
      </c>
      <c r="M117" s="81">
        <v>201059.82928432734</v>
      </c>
      <c r="N117" s="81">
        <v>33509.971547388006</v>
      </c>
    </row>
    <row r="118" spans="6:14">
      <c r="F118" s="77"/>
      <c r="G118" s="79">
        <v>570</v>
      </c>
      <c r="H118" s="81">
        <v>1036710.669808225</v>
      </c>
      <c r="I118" s="81">
        <v>874724.6276506898</v>
      </c>
      <c r="J118" s="81">
        <v>712738.58549315459</v>
      </c>
      <c r="K118" s="81">
        <v>550752.54333561938</v>
      </c>
      <c r="L118" s="81">
        <v>388766.50117808441</v>
      </c>
      <c r="M118" s="81">
        <v>226780.4590205492</v>
      </c>
      <c r="N118" s="81">
        <v>64794.41686301399</v>
      </c>
    </row>
    <row r="119" spans="6:14">
      <c r="F119" s="77"/>
      <c r="G119" s="79">
        <v>580</v>
      </c>
      <c r="H119" s="81">
        <v>1034213.3577876764</v>
      </c>
      <c r="I119" s="81">
        <v>877514.36418348295</v>
      </c>
      <c r="J119" s="81">
        <v>720815.37057928951</v>
      </c>
      <c r="K119" s="81">
        <v>564116.37697509606</v>
      </c>
      <c r="L119" s="81">
        <v>407417.38337090285</v>
      </c>
      <c r="M119" s="81">
        <v>250718.38976670941</v>
      </c>
      <c r="N119" s="81">
        <v>94019.396162515972</v>
      </c>
    </row>
    <row r="120" spans="6:14">
      <c r="F120" s="77"/>
      <c r="G120" s="79">
        <v>590</v>
      </c>
      <c r="H120" s="81">
        <v>1031359.5478624469</v>
      </c>
      <c r="I120" s="81">
        <v>879689.02611796942</v>
      </c>
      <c r="J120" s="81">
        <v>728018.50437349197</v>
      </c>
      <c r="K120" s="81">
        <v>576347.98262901441</v>
      </c>
      <c r="L120" s="81">
        <v>424677.46088453708</v>
      </c>
      <c r="M120" s="81">
        <v>273006.93914005952</v>
      </c>
      <c r="N120" s="81">
        <v>121336.41739558196</v>
      </c>
    </row>
    <row r="121" spans="6:14">
      <c r="F121" s="77"/>
      <c r="G121" s="79">
        <v>600</v>
      </c>
      <c r="H121" s="81">
        <v>1028187.3899667513</v>
      </c>
      <c r="I121" s="81">
        <v>881303.47711435833</v>
      </c>
      <c r="J121" s="81">
        <v>734419.56426196522</v>
      </c>
      <c r="K121" s="81">
        <v>587535.65140957222</v>
      </c>
      <c r="L121" s="81">
        <v>440651.73855717899</v>
      </c>
      <c r="M121" s="81">
        <v>293767.825704786</v>
      </c>
      <c r="N121" s="81">
        <v>146883.912852393</v>
      </c>
    </row>
    <row r="122" spans="6:14">
      <c r="F122" s="77"/>
      <c r="G122" s="81">
        <v>700</v>
      </c>
      <c r="H122" s="81">
        <v>985104.42081539321</v>
      </c>
      <c r="I122" s="81">
        <v>875648.37405812729</v>
      </c>
      <c r="J122" s="81">
        <v>766192.32730086136</v>
      </c>
      <c r="K122" s="81">
        <v>656736.28054359555</v>
      </c>
      <c r="L122" s="81">
        <v>547280.23378632963</v>
      </c>
      <c r="M122" s="81">
        <v>437824.1870290637</v>
      </c>
      <c r="N122" s="81">
        <v>328368.14027179778</v>
      </c>
    </row>
    <row r="123" spans="6:14">
      <c r="F123" s="77"/>
      <c r="G123" s="79">
        <v>800</v>
      </c>
      <c r="H123" s="81">
        <v>933219.50848926988</v>
      </c>
      <c r="I123" s="81">
        <v>848381.37135388167</v>
      </c>
      <c r="J123" s="81">
        <v>763543.23421849345</v>
      </c>
      <c r="K123" s="81">
        <v>678705.09708310536</v>
      </c>
      <c r="L123" s="81">
        <v>593866.95994771714</v>
      </c>
      <c r="M123" s="81">
        <v>509028.82281232905</v>
      </c>
      <c r="N123" s="81">
        <v>424190.68567694083</v>
      </c>
    </row>
    <row r="124" spans="6:14">
      <c r="F124" s="77"/>
      <c r="G124" s="81">
        <v>900</v>
      </c>
      <c r="H124" s="81">
        <v>880917.95766693447</v>
      </c>
      <c r="I124" s="81">
        <v>813155.03784640098</v>
      </c>
      <c r="J124" s="81">
        <v>745392.11802586762</v>
      </c>
      <c r="K124" s="81">
        <v>677629.19820533413</v>
      </c>
      <c r="L124" s="81">
        <v>609866.27838480077</v>
      </c>
      <c r="M124" s="81">
        <v>542103.35856426728</v>
      </c>
      <c r="N124" s="81">
        <v>474340.43874373392</v>
      </c>
    </row>
    <row r="125" spans="6:14">
      <c r="F125" s="77"/>
      <c r="G125" s="81">
        <v>1000</v>
      </c>
      <c r="H125" s="81">
        <v>831338.85314930137</v>
      </c>
      <c r="I125" s="81">
        <v>775916.262939348</v>
      </c>
      <c r="J125" s="81">
        <v>720493.67272939463</v>
      </c>
      <c r="K125" s="81">
        <v>665071.08251944114</v>
      </c>
      <c r="L125" s="81">
        <v>609648.49230948766</v>
      </c>
      <c r="M125" s="81">
        <v>554225.90209953429</v>
      </c>
      <c r="N125" s="81">
        <v>498803.3118895808</v>
      </c>
    </row>
  </sheetData>
  <mergeCells count="9">
    <mergeCell ref="A69:B69"/>
    <mergeCell ref="A65:B65"/>
    <mergeCell ref="A15:B15"/>
    <mergeCell ref="C15:D15"/>
    <mergeCell ref="E15:F15"/>
    <mergeCell ref="J2:M2"/>
    <mergeCell ref="J3:M3"/>
    <mergeCell ref="J4:M4"/>
    <mergeCell ref="J5:M5"/>
  </mergeCells>
  <conditionalFormatting sqref="H38:H76">
    <cfRule type="cellIs" dxfId="1" priority="1" operator="greaterThan">
      <formula>" $593.536 "</formula>
    </cfRule>
    <cfRule type="cellIs" dxfId="0" priority="2" operator="greaterThan">
      <formula>" $593.536 "</formula>
    </cfRule>
    <cfRule type="top10" priority="4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Quality Sweater company</vt:lpstr>
      <vt:lpstr>hotdog stand</vt:lpstr>
      <vt:lpstr>N&amp;B bookstore</vt:lpstr>
      <vt:lpstr>COPIER</vt:lpstr>
      <vt:lpstr>Band `Screamin Blue Jays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2024-02-21T12:43:13Z</dcterms:modified>
</cp:coreProperties>
</file>