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F60F7FD-74FB-4833-8858-EB23413F553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1" l="1"/>
  <c r="B32" i="2" l="1" a="1"/>
  <c r="B32" i="2" s="1"/>
  <c r="C32" i="2" a="1"/>
  <c r="C32" i="2" s="1"/>
  <c r="B33" i="2" a="1"/>
  <c r="B33" i="2" s="1"/>
  <c r="C33" i="2" a="1"/>
  <c r="C33" i="2" s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4" i="2" a="1"/>
  <c r="C34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4" i="2" a="1"/>
  <c r="B34" i="2" s="1"/>
  <c r="B5" i="2" a="1"/>
  <c r="B5" i="2" s="1"/>
  <c r="F2" i="3"/>
  <c r="H1" i="3"/>
  <c r="F1" i="3"/>
  <c r="C1" i="2"/>
  <c r="A1" i="2"/>
  <c r="A2" i="2"/>
  <c r="A6" i="1"/>
  <c r="A7" i="1" l="1"/>
  <c r="A8" i="1" l="1"/>
  <c r="A9" i="1" l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l="1"/>
  <c r="A23" i="2" s="1" a="1"/>
  <c r="A23" i="2" s="1"/>
  <c r="A31" i="2" l="1" a="1"/>
  <c r="A31" i="2" s="1"/>
  <c r="A19" i="2" a="1"/>
  <c r="A19" i="2" s="1"/>
  <c r="A20" i="2" a="1"/>
  <c r="A20" i="2" s="1"/>
  <c r="A29" i="2" a="1"/>
  <c r="A29" i="2" s="1"/>
  <c r="A28" i="2" a="1"/>
  <c r="A28" i="2" s="1"/>
  <c r="A17" i="2" a="1"/>
  <c r="A17" i="2" s="1"/>
  <c r="A34" i="2" a="1"/>
  <c r="A34" i="2" s="1"/>
  <c r="A7" i="2" a="1"/>
  <c r="A7" i="2" s="1"/>
  <c r="A18" i="2" a="1"/>
  <c r="A18" i="2" s="1"/>
  <c r="A25" i="2" a="1"/>
  <c r="A25" i="2" s="1"/>
  <c r="A30" i="2" a="1"/>
  <c r="A30" i="2" s="1"/>
  <c r="A33" i="2" a="1"/>
  <c r="A33" i="2" s="1"/>
  <c r="A10" i="2" a="1"/>
  <c r="A10" i="2" s="1"/>
  <c r="A11" i="2" a="1"/>
  <c r="A11" i="2" s="1"/>
  <c r="A6" i="2" a="1"/>
  <c r="A6" i="2" s="1"/>
  <c r="A12" i="2" a="1"/>
  <c r="A12" i="2" s="1"/>
  <c r="A5" i="2" a="1"/>
  <c r="A5" i="2" s="1"/>
  <c r="A21" i="2" a="1"/>
  <c r="A21" i="2" s="1"/>
  <c r="A9" i="2" a="1"/>
  <c r="A9" i="2" s="1"/>
  <c r="A24" i="2" a="1"/>
  <c r="A24" i="2" s="1"/>
  <c r="A22" i="2" a="1"/>
  <c r="A22" i="2" s="1"/>
  <c r="A26" i="2" a="1"/>
  <c r="A26" i="2" s="1"/>
  <c r="A16" i="2" a="1"/>
  <c r="A16" i="2" s="1"/>
  <c r="A32" i="2" a="1"/>
  <c r="A32" i="2" s="1"/>
  <c r="A8" i="2" a="1"/>
  <c r="A8" i="2" s="1"/>
  <c r="A15" i="2" a="1"/>
  <c r="A15" i="2" s="1"/>
  <c r="A27" i="2" a="1"/>
  <c r="A27" i="2" s="1"/>
  <c r="A13" i="2" a="1"/>
  <c r="A13" i="2" s="1"/>
  <c r="A14" i="2" a="1"/>
  <c r="A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<sst xmlns="http://schemas.openxmlformats.org/spreadsheetml/2006/main" count="72" uniqueCount="66">
  <si>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</si>
  <si>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</si>
  <si>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</si>
  <si>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</si>
  <si>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</si>
  <si>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</si>
  <si>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</si>
  <si>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</si>
  <si>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</si>
  <si>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</si>
  <si>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</si>
  <si>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</si>
  <si>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</si>
  <si>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</si>
  <si>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</si>
  <si>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</si>
  <si>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</si>
  <si>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</si>
  <si>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</si>
  <si>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</si>
  <si>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</si>
  <si>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</si>
  <si>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</si>
  <si>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</si>
  <si>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</si>
  <si>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</si>
  <si>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</si>
  <si>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</si>
  <si>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</si>
  <si>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</si>
  <si>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</si>
  <si>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</si>
  <si>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</si>
  <si>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</si>
  <si>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165</t>
    </r>
  </si>
  <si>
    <t>Žilina - Vrútky - Banská Bystrica - Zvolen</t>
  </si>
  <si>
    <t>Žilina</t>
  </si>
  <si>
    <t>Varín</t>
  </si>
  <si>
    <t>Vrútky</t>
  </si>
  <si>
    <t>Nezbudská Lúčka - Strečno</t>
  </si>
  <si>
    <t>Priekopa</t>
  </si>
  <si>
    <t>Martin</t>
  </si>
  <si>
    <t>Košťany nad Turcom</t>
  </si>
  <si>
    <t>Príbovce - Rakovo</t>
  </si>
  <si>
    <t>Kláštor pod Znievom</t>
  </si>
  <si>
    <t>Jazernica</t>
  </si>
  <si>
    <t>Malý Čepčín</t>
  </si>
  <si>
    <t>Diviaky</t>
  </si>
  <si>
    <t>Turčianske Teplice</t>
  </si>
  <si>
    <t>Horná Štubňa, Obec</t>
  </si>
  <si>
    <t>Čremošné</t>
  </si>
  <si>
    <t>Harmanec, Jaskyňa</t>
  </si>
  <si>
    <t>Dolný Harmanec</t>
  </si>
  <si>
    <t>Harmanec</t>
  </si>
  <si>
    <t>Uľanka</t>
  </si>
  <si>
    <t>Špania Dolina</t>
  </si>
  <si>
    <t>Kostiviarska</t>
  </si>
  <si>
    <t>Banská Bystrica</t>
  </si>
  <si>
    <t>Banská Bystrica, Mesto</t>
  </si>
  <si>
    <t>Radvaň</t>
  </si>
  <si>
    <t>Vlkanová</t>
  </si>
  <si>
    <t>Hronsek</t>
  </si>
  <si>
    <t>Veľká Lúka</t>
  </si>
  <si>
    <t>Sliač, Kúpele</t>
  </si>
  <si>
    <t>Zvolen, Mesto</t>
  </si>
  <si>
    <t>Zvolen, Osobná stanica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</si>
</sst>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7" fillId="0" borderId="0" xfId="0" applyFont="1"/>
    <xf numFmtId="0" fontId="8" fillId="0" borderId="0" xfId="0" applyFont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0" xfId="0" applyFont="1"/>
    <xf numFmtId="0" fontId="10" fillId="0" borderId="4" xfId="0" applyFont="1" applyBorder="1"/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2" fillId="0" borderId="4" xfId="0" applyFont="1" applyBorder="1"/>
    <xf numFmtId="0" fontId="12" fillId="0" borderId="11" xfId="0" applyFont="1" applyBorder="1" applyAlignment="1">
      <alignment horizontal="center"/>
    </xf>
    <xf numFmtId="0" fontId="10" fillId="0" borderId="2" xfId="0" applyFont="1" applyBorder="1"/>
    <xf numFmtId="0" fontId="1" fillId="0" borderId="4" xfId="0" applyFont="1" applyBorder="1"/>
    <xf numFmtId="0" fontId="10" fillId="0" borderId="3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opLeftCell="A17" workbookViewId="0">
      <selection activeCell="B34" sqref="B34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34</v>
      </c>
      <c r="C1" s="2" t="s">
        <v>35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43" t="s">
        <v>36</v>
      </c>
      <c r="C5" s="40"/>
      <c r="D5" s="21"/>
      <c r="E5" s="7"/>
      <c r="F5" s="7"/>
      <c r="G5" s="22"/>
      <c r="H5" s="9"/>
      <c r="I5" s="36"/>
    </row>
    <row r="6" spans="1:14" x14ac:dyDescent="0.3">
      <c r="A6" s="35">
        <f>A5+1</f>
        <v>2</v>
      </c>
      <c r="B6" s="44" t="s">
        <v>37</v>
      </c>
      <c r="C6" s="39"/>
      <c r="D6" s="23"/>
      <c r="E6" s="8"/>
      <c r="F6" s="8"/>
      <c r="G6" s="24"/>
      <c r="H6" s="10"/>
    </row>
    <row r="7" spans="1:14" ht="17.399999999999999" x14ac:dyDescent="0.3">
      <c r="A7" s="35">
        <f t="shared" ref="A7:A33" si="0">A6+1</f>
        <v>3</v>
      </c>
      <c r="B7" s="44" t="s">
        <v>39</v>
      </c>
      <c r="C7" s="39"/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37" t="s">
        <v>38</v>
      </c>
      <c r="C8" s="39"/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4" t="s">
        <v>40</v>
      </c>
      <c r="C9" s="39"/>
      <c r="D9" s="23"/>
      <c r="E9" s="8"/>
      <c r="F9" s="8"/>
      <c r="G9" s="24"/>
      <c r="H9" s="10"/>
      <c r="I9" s="36"/>
    </row>
    <row r="10" spans="1:14" x14ac:dyDescent="0.3">
      <c r="A10" s="35">
        <f t="shared" si="0"/>
        <v>6</v>
      </c>
      <c r="B10" s="37" t="s">
        <v>41</v>
      </c>
      <c r="C10" s="39"/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44" t="s">
        <v>42</v>
      </c>
      <c r="C11" s="39"/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4" t="s">
        <v>43</v>
      </c>
      <c r="C12" s="39"/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4" t="s">
        <v>44</v>
      </c>
      <c r="C13" s="39"/>
      <c r="D13" s="23"/>
      <c r="E13" s="8"/>
      <c r="F13" s="8"/>
      <c r="G13" s="24"/>
      <c r="H13" s="10"/>
      <c r="I13" s="36"/>
    </row>
    <row r="14" spans="1:14" x14ac:dyDescent="0.3">
      <c r="A14" s="35">
        <f t="shared" si="0"/>
        <v>10</v>
      </c>
      <c r="B14" s="44" t="s">
        <v>45</v>
      </c>
      <c r="C14" s="38"/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4" t="s">
        <v>46</v>
      </c>
      <c r="C15" s="39"/>
      <c r="D15" s="23"/>
      <c r="E15" s="8"/>
      <c r="F15" s="8"/>
      <c r="G15" s="24"/>
      <c r="H15" s="10"/>
      <c r="I15" s="36"/>
    </row>
    <row r="16" spans="1:14" x14ac:dyDescent="0.3">
      <c r="A16" s="35">
        <f t="shared" si="0"/>
        <v>12</v>
      </c>
      <c r="B16" s="37" t="s">
        <v>47</v>
      </c>
      <c r="C16" s="39"/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37" t="s">
        <v>48</v>
      </c>
      <c r="C17" s="39"/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44" t="s">
        <v>49</v>
      </c>
      <c r="C18" s="39"/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44" t="s">
        <v>50</v>
      </c>
      <c r="C19" s="39"/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44" t="s">
        <v>51</v>
      </c>
      <c r="C20" s="38"/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44" t="s">
        <v>52</v>
      </c>
      <c r="C21" s="39"/>
      <c r="D21" s="23"/>
      <c r="E21" s="8"/>
      <c r="F21" s="8"/>
      <c r="G21" s="24"/>
      <c r="H21" s="10"/>
      <c r="I21" s="36"/>
    </row>
    <row r="22" spans="1:9" x14ac:dyDescent="0.3">
      <c r="A22" s="35">
        <f t="shared" si="0"/>
        <v>18</v>
      </c>
      <c r="B22" s="44" t="s">
        <v>53</v>
      </c>
      <c r="C22" s="39"/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44" t="s">
        <v>54</v>
      </c>
      <c r="C23" s="39"/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44" t="s">
        <v>55</v>
      </c>
      <c r="C24" s="39"/>
      <c r="D24" s="23"/>
      <c r="E24" s="8"/>
      <c r="F24" s="8"/>
      <c r="G24" s="24"/>
      <c r="H24" s="10"/>
      <c r="I24" s="36"/>
    </row>
    <row r="25" spans="1:9" x14ac:dyDescent="0.3">
      <c r="A25" s="35">
        <f t="shared" si="0"/>
        <v>21</v>
      </c>
      <c r="B25" s="44" t="s">
        <v>56</v>
      </c>
      <c r="C25" s="38"/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37" t="s">
        <v>57</v>
      </c>
      <c r="C26" s="39"/>
      <c r="D26" s="23"/>
      <c r="E26" s="8"/>
      <c r="F26" s="8"/>
      <c r="G26" s="24"/>
      <c r="H26" s="10"/>
    </row>
    <row r="27" spans="1:9" x14ac:dyDescent="0.3">
      <c r="A27" s="35">
        <f t="shared" si="0"/>
        <v>23</v>
      </c>
      <c r="B27" s="44" t="s">
        <v>58</v>
      </c>
      <c r="C27" s="39"/>
      <c r="D27" s="23"/>
      <c r="E27" s="8"/>
      <c r="F27" s="8"/>
      <c r="G27" s="24"/>
      <c r="H27" s="10"/>
      <c r="I27" s="36"/>
    </row>
    <row r="28" spans="1:9" x14ac:dyDescent="0.3">
      <c r="A28" s="35">
        <f t="shared" si="0"/>
        <v>24</v>
      </c>
      <c r="B28" s="44" t="s">
        <v>59</v>
      </c>
      <c r="C28" s="39"/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44" t="s">
        <v>60</v>
      </c>
      <c r="C29" s="39"/>
      <c r="D29" s="23"/>
      <c r="E29" s="8"/>
      <c r="F29" s="8"/>
      <c r="G29" s="24"/>
      <c r="H29" s="10"/>
    </row>
    <row r="30" spans="1:9" x14ac:dyDescent="0.3">
      <c r="A30" s="35">
        <f t="shared" si="0"/>
        <v>26</v>
      </c>
      <c r="B30" s="44" t="s">
        <v>61</v>
      </c>
      <c r="C30" s="38"/>
      <c r="D30" s="23"/>
      <c r="E30" s="8"/>
      <c r="F30" s="8"/>
      <c r="G30" s="24"/>
      <c r="H30" s="10"/>
      <c r="I30" s="36"/>
    </row>
    <row r="31" spans="1:9" x14ac:dyDescent="0.3">
      <c r="A31" s="35">
        <f t="shared" si="0"/>
        <v>27</v>
      </c>
      <c r="B31" s="44" t="s">
        <v>62</v>
      </c>
      <c r="C31" s="39"/>
      <c r="D31" s="23"/>
      <c r="E31" s="8"/>
      <c r="F31" s="8"/>
      <c r="G31" s="24"/>
      <c r="H31" s="10"/>
    </row>
    <row r="32" spans="1:9" x14ac:dyDescent="0.3">
      <c r="A32" s="35">
        <f t="shared" si="0"/>
        <v>28</v>
      </c>
      <c r="B32" s="44" t="s">
        <v>63</v>
      </c>
      <c r="C32" s="39"/>
      <c r="D32" s="23"/>
      <c r="E32" s="8"/>
      <c r="F32" s="8"/>
      <c r="G32" s="24"/>
      <c r="H32" s="10"/>
    </row>
    <row r="33" spans="1:9" x14ac:dyDescent="0.3">
      <c r="A33" s="35">
        <f t="shared" si="0"/>
        <v>29</v>
      </c>
      <c r="B33" s="44" t="s">
        <v>64</v>
      </c>
      <c r="C33" s="39"/>
      <c r="D33" s="23"/>
      <c r="E33" s="8"/>
      <c r="F33" s="8"/>
      <c r="G33" s="24"/>
      <c r="H33" s="10"/>
    </row>
    <row r="34" spans="1:9" ht="15" thickBot="1" x14ac:dyDescent="0.35">
      <c r="A34" s="33">
        <f>A33+1</f>
        <v>30</v>
      </c>
      <c r="B34" s="45" t="s">
        <v>65</v>
      </c>
      <c r="C34" s="42"/>
      <c r="D34" s="25"/>
      <c r="E34" s="26"/>
      <c r="F34" s="26"/>
      <c r="G34" s="27"/>
      <c r="H34" s="11"/>
      <c r="I34" s="36"/>
    </row>
    <row r="36" spans="1:9" x14ac:dyDescent="0.3">
      <c r="A36" s="28" t="s">
        <v>3</v>
      </c>
    </row>
    <row r="38" spans="1:9" x14ac:dyDescent="0.3">
      <c r="A38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34"/>
  <sheetViews>
    <sheetView tabSelected="1" workbookViewId="0">
      <selection activeCell="P19" sqref="P19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165</v>
      </c>
      <c r="C1" s="2" t="str">
        <f>'Smer tam'!C1</f>
        <v>Žilina - Vrútky - Banská Bystrica - Zvolen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30</v>
      </c>
      <c r="B5" s="43" t="str" cm="1">
        <f t="array" ref="B5">INDEX('Smer tam'!B:B,COUNTA('Smer tam'!B:B)-ROW()+9)</f>
        <v>Zvolen, Osobná stanica</v>
      </c>
      <c r="C5" s="40" cm="1">
        <f t="array" ref="C5">INDEX('Smer tam'!C:C,COUNTA('Smer tam'!C:C)-ROW()+7)</f>
        <v>0</v>
      </c>
      <c r="D5" s="21"/>
      <c r="E5" s="7"/>
      <c r="F5" s="7"/>
      <c r="G5" s="22"/>
      <c r="H5" s="9"/>
      <c r="I5" s="36"/>
    </row>
    <row r="6" spans="1:9" x14ac:dyDescent="0.3">
      <c r="A6" s="35" cm="1">
        <f t="array" ref="A6">INDEX('Smer tam'!A:A,COUNTA('Smer tam'!A:A)-ROW()+4)</f>
        <v>29</v>
      </c>
      <c r="B6" s="41" t="str" cm="1">
        <f t="array" ref="B6">INDEX('Smer tam'!B:B,COUNTA('Smer tam'!B:B)-ROW()+9)</f>
        <v>Zvolen, Mesto</v>
      </c>
      <c r="C6" s="39" t="str" cm="1">
        <f t="array" ref="C6">INDEX('Smer tam'!C:C,COUNTA('Smer tam'!C:C)-ROW()+7)</f>
        <v>id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28</v>
      </c>
      <c r="B7" s="41" t="str" cm="1">
        <f t="array" ref="B7">INDEX('Smer tam'!B:B,COUNTA('Smer tam'!B:B)-ROW()+9)</f>
        <v>Sliač, Kúpele</v>
      </c>
      <c r="C7" s="39" cm="1">
        <f t="array" ref="C7">INDEX('Smer tam'!C:C,COUNTA('Smer tam'!C:C)-ROW()+7)</f>
        <v>0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27</v>
      </c>
      <c r="B8" s="41" t="str" cm="1">
        <f t="array" ref="B8">INDEX('Smer tam'!B:B,COUNTA('Smer tam'!B:B)-ROW()+9)</f>
        <v>Veľká Lúka</v>
      </c>
      <c r="C8" s="39" t="str" cm="1">
        <f t="array" ref="C8">INDEX('Smer tam'!C:C,COUNTA('Smer tam'!C:C)-ROW()+7)</f>
        <v>Žilina - Vrútky - Banská Bystrica - Zvolen</v>
      </c>
      <c r="D8" s="23"/>
      <c r="E8" s="8"/>
      <c r="F8" s="8"/>
      <c r="G8" s="24"/>
      <c r="H8" s="10"/>
      <c r="I8" s="36"/>
    </row>
    <row r="9" spans="1:9" x14ac:dyDescent="0.3">
      <c r="A9" s="35" cm="1">
        <f t="array" ref="A9">INDEX('Smer tam'!A:A,COUNTA('Smer tam'!A:A)-ROW()+4)</f>
        <v>26</v>
      </c>
      <c r="B9" s="44" t="str" cm="1">
        <f t="array" ref="B9">INDEX('Smer tam'!B:B,COUNTA('Smer tam'!B:B)-ROW()+9)</f>
        <v>Hronsek</v>
      </c>
      <c r="C9" s="38" t="e" cm="1" vm="1">
        <f t="array" aca="1" ref="C9" ca="1">INDEX('Smer tam'!C:C,COUNTA('Smer tam'!C:C)-ROW()+7)</f>
        <v>#VALUE!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25</v>
      </c>
      <c r="B10" s="41" t="str" cm="1">
        <f t="array" ref="B10">INDEX('Smer tam'!B:B,COUNTA('Smer tam'!B:B)-ROW()+9)</f>
        <v>Vlkanová</v>
      </c>
      <c r="C10" s="39" t="e" cm="1">
        <f t="array" ref="C10">INDEX('Smer tam'!C:C,COUNTA('Smer tam'!C:C)-ROW()+7)</f>
        <v>#VALUE!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24</v>
      </c>
      <c r="B11" s="41" t="str" cm="1">
        <f t="array" ref="B11">INDEX('Smer tam'!B:B,COUNTA('Smer tam'!B:B)-ROW()+9)</f>
        <v>Radvaň</v>
      </c>
      <c r="C11" s="39" t="e" cm="1">
        <f t="array" ref="C11">INDEX('Smer tam'!C:C,COUNTA('Smer tam'!C:C)-ROW()+7)</f>
        <v>#VALUE!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23</v>
      </c>
      <c r="B12" s="41" t="str" cm="1">
        <f t="array" ref="B12">INDEX('Smer tam'!B:B,COUNTA('Smer tam'!B:B)-ROW()+9)</f>
        <v>Banská Bystrica, Mesto</v>
      </c>
      <c r="C12" s="39" t="e" cm="1">
        <f t="array" ref="C12">INDEX('Smer tam'!C:C,COUNTA('Smer tam'!C:C)-ROW()+7)</f>
        <v>#VALUE!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22</v>
      </c>
      <c r="B13" s="37" t="str" cm="1">
        <f t="array" ref="B13">INDEX('Smer tam'!B:B,COUNTA('Smer tam'!B:B)-ROW()+9)</f>
        <v>Banská Bystrica</v>
      </c>
      <c r="C13" s="39" t="e" cm="1">
        <f t="array" ref="C13">INDEX('Smer tam'!C:C,COUNTA('Smer tam'!C:C)-ROW()+7)</f>
        <v>#VALUE!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21</v>
      </c>
      <c r="B14" s="41" t="str" cm="1">
        <f t="array" ref="B14">INDEX('Smer tam'!B:B,COUNTA('Smer tam'!B:B)-ROW()+9)</f>
        <v>Kostiviarska</v>
      </c>
      <c r="C14" s="39" t="e" cm="1">
        <f t="array" ref="C14">INDEX('Smer tam'!C:C,COUNTA('Smer tam'!C:C)-ROW()+7)</f>
        <v>#VALUE!</v>
      </c>
      <c r="D14" s="23"/>
      <c r="E14" s="8"/>
      <c r="F14" s="8"/>
      <c r="G14" s="24"/>
      <c r="H14" s="10"/>
      <c r="I14" s="36"/>
    </row>
    <row r="15" spans="1:9" x14ac:dyDescent="0.3">
      <c r="A15" s="35" cm="1">
        <f t="array" ref="A15">INDEX('Smer tam'!A:A,COUNTA('Smer tam'!A:A)-ROW()+4)</f>
        <v>20</v>
      </c>
      <c r="B15" s="41" t="str" cm="1">
        <f t="array" ref="B15">INDEX('Smer tam'!B:B,COUNTA('Smer tam'!B:B)-ROW()+9)</f>
        <v>Špania Dolina</v>
      </c>
      <c r="C15" s="39" t="e" cm="1">
        <f t="array" ref="C15">INDEX('Smer tam'!C:C,COUNTA('Smer tam'!C:C)-ROW()+7)</f>
        <v>#VALUE!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19</v>
      </c>
      <c r="B16" s="44" t="str" cm="1">
        <f t="array" ref="B16">INDEX('Smer tam'!B:B,COUNTA('Smer tam'!B:B)-ROW()+9)</f>
        <v>Uľanka</v>
      </c>
      <c r="C16" s="38" t="e" cm="1">
        <f t="array" ref="C16">INDEX('Smer tam'!C:C,COUNTA('Smer tam'!C:C)-ROW()+7)</f>
        <v>#VALUE!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18</v>
      </c>
      <c r="B17" s="41" t="str" cm="1">
        <f t="array" ref="B17">INDEX('Smer tam'!B:B,COUNTA('Smer tam'!B:B)-ROW()+9)</f>
        <v>Harmanec</v>
      </c>
      <c r="C17" s="39" t="e" cm="1">
        <f t="array" ref="C17">INDEX('Smer tam'!C:C,COUNTA('Smer tam'!C:C)-ROW()+7)</f>
        <v>#VALUE!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17</v>
      </c>
      <c r="B18" s="41" t="str" cm="1">
        <f t="array" ref="B18">INDEX('Smer tam'!B:B,COUNTA('Smer tam'!B:B)-ROW()+9)</f>
        <v>Dolný Harmanec</v>
      </c>
      <c r="C18" s="39" t="e" cm="1">
        <f t="array" ref="C18">INDEX('Smer tam'!C:C,COUNTA('Smer tam'!C:C)-ROW()+7)</f>
        <v>#VALUE!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16</v>
      </c>
      <c r="B19" s="41" t="str" cm="1">
        <f t="array" ref="B19">INDEX('Smer tam'!B:B,COUNTA('Smer tam'!B:B)-ROW()+9)</f>
        <v>Harmanec, Jaskyňa</v>
      </c>
      <c r="C19" s="39" t="e" cm="1">
        <f t="array" ref="C19">INDEX('Smer tam'!C:C,COUNTA('Smer tam'!C:C)-ROW()+7)</f>
        <v>#VALUE!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15</v>
      </c>
      <c r="B20" s="41" t="str" cm="1">
        <f t="array" ref="B20">INDEX('Smer tam'!B:B,COUNTA('Smer tam'!B:B)-ROW()+9)</f>
        <v>Čremošné</v>
      </c>
      <c r="C20" s="39" t="e" cm="1">
        <f t="array" ref="C20">INDEX('Smer tam'!C:C,COUNTA('Smer tam'!C:C)-ROW()+7)</f>
        <v>#VALUE!</v>
      </c>
      <c r="D20" s="23"/>
      <c r="E20" s="8"/>
      <c r="F20" s="8"/>
      <c r="G20" s="24"/>
      <c r="H20" s="10"/>
      <c r="I20" s="36"/>
    </row>
    <row r="21" spans="1:9" x14ac:dyDescent="0.3">
      <c r="A21" s="35" cm="1">
        <f t="array" ref="A21">INDEX('Smer tam'!A:A,COUNTA('Smer tam'!A:A)-ROW()+4)</f>
        <v>14</v>
      </c>
      <c r="B21" s="44" t="str" cm="1">
        <f t="array" ref="B21">INDEX('Smer tam'!B:B,COUNTA('Smer tam'!B:B)-ROW()+9)</f>
        <v>Horná Štubňa, Obec</v>
      </c>
      <c r="C21" s="38" t="e" cm="1">
        <f t="array" ref="C21">INDEX('Smer tam'!C:C,COUNTA('Smer tam'!C:C)-ROW()+7)</f>
        <v>#VALUE!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13</v>
      </c>
      <c r="B22" s="37" t="str" cm="1">
        <f t="array" ref="B22">INDEX('Smer tam'!B:B,COUNTA('Smer tam'!B:B)-ROW()+9)</f>
        <v>Turčianske Teplice</v>
      </c>
      <c r="C22" s="39" t="e" cm="1">
        <f t="array" ref="C22">INDEX('Smer tam'!C:C,COUNTA('Smer tam'!C:C)-ROW()+7)</f>
        <v>#VALUE!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12</v>
      </c>
      <c r="B23" s="37" t="str" cm="1">
        <f t="array" ref="B23">INDEX('Smer tam'!B:B,COUNTA('Smer tam'!B:B)-ROW()+9)</f>
        <v>Diviaky</v>
      </c>
      <c r="C23" s="39" t="e" cm="1">
        <f t="array" ref="C23">INDEX('Smer tam'!C:C,COUNTA('Smer tam'!C:C)-ROW()+7)</f>
        <v>#VALUE!</v>
      </c>
      <c r="D23" s="23"/>
      <c r="E23" s="8"/>
      <c r="F23" s="8"/>
      <c r="G23" s="24"/>
      <c r="H23" s="10"/>
      <c r="I23" s="36"/>
    </row>
    <row r="24" spans="1:9" x14ac:dyDescent="0.3">
      <c r="A24" s="35" cm="1">
        <f t="array" ref="A24">INDEX('Smer tam'!A:A,COUNTA('Smer tam'!A:A)-ROW()+4)</f>
        <v>11</v>
      </c>
      <c r="B24" s="41" t="str" cm="1">
        <f t="array" ref="B24">INDEX('Smer tam'!B:B,COUNTA('Smer tam'!B:B)-ROW()+9)</f>
        <v>Malý Čepčín</v>
      </c>
      <c r="C24" s="39" t="e" cm="1">
        <f t="array" ref="C24">INDEX('Smer tam'!C:C,COUNTA('Smer tam'!C:C)-ROW()+7)</f>
        <v>#VALUE!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10</v>
      </c>
      <c r="B25" s="41" t="str" cm="1">
        <f t="array" ref="B25">INDEX('Smer tam'!B:B,COUNTA('Smer tam'!B:B)-ROW()+9)</f>
        <v>Jazernica</v>
      </c>
      <c r="C25" s="39" t="e" cm="1">
        <f t="array" ref="C25">INDEX('Smer tam'!C:C,COUNTA('Smer tam'!C:C)-ROW()+7)</f>
        <v>#VALUE!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9</v>
      </c>
      <c r="B26" s="44" t="str" cm="1">
        <f t="array" ref="B26">INDEX('Smer tam'!B:B,COUNTA('Smer tam'!B:B)-ROW()+9)</f>
        <v>Kláštor pod Znievom</v>
      </c>
      <c r="C26" s="38" t="e" cm="1">
        <f t="array" ref="C26">INDEX('Smer tam'!C:C,COUNTA('Smer tam'!C:C)-ROW()+7)</f>
        <v>#VALUE!</v>
      </c>
      <c r="D26" s="23"/>
      <c r="E26" s="8"/>
      <c r="F26" s="8"/>
      <c r="G26" s="24"/>
      <c r="H26" s="10"/>
      <c r="I26" s="36"/>
    </row>
    <row r="27" spans="1:9" x14ac:dyDescent="0.3">
      <c r="A27" s="35" cm="1">
        <f t="array" ref="A27">INDEX('Smer tam'!A:A,COUNTA('Smer tam'!A:A)-ROW()+4)</f>
        <v>8</v>
      </c>
      <c r="B27" s="41" t="str" cm="1">
        <f t="array" ref="B27">INDEX('Smer tam'!B:B,COUNTA('Smer tam'!B:B)-ROW()+9)</f>
        <v>Príbovce - Rakovo</v>
      </c>
      <c r="C27" s="39" t="e" cm="1">
        <f t="array" ref="C27">INDEX('Smer tam'!C:C,COUNTA('Smer tam'!C:C)-ROW()+7)</f>
        <v>#VALUE!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7</v>
      </c>
      <c r="B28" s="41" t="str" cm="1">
        <f t="array" ref="B28">INDEX('Smer tam'!B:B,COUNTA('Smer tam'!B:B)-ROW()+9)</f>
        <v>Košťany nad Turcom</v>
      </c>
      <c r="C28" s="39" t="e" cm="1">
        <f t="array" ref="C28">INDEX('Smer tam'!C:C,COUNTA('Smer tam'!C:C)-ROW()+7)</f>
        <v>#VALUE!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6</v>
      </c>
      <c r="B29" s="37" t="str" cm="1">
        <f t="array" ref="B29">INDEX('Smer tam'!B:B,COUNTA('Smer tam'!B:B)-ROW()+9)</f>
        <v>Martin</v>
      </c>
      <c r="C29" s="39" t="e" cm="1">
        <f t="array" ref="C29">INDEX('Smer tam'!C:C,COUNTA('Smer tam'!C:C)-ROW()+7)</f>
        <v>#VALUE!</v>
      </c>
      <c r="D29" s="23"/>
      <c r="E29" s="8"/>
      <c r="F29" s="8"/>
      <c r="G29" s="24"/>
      <c r="H29" s="10"/>
      <c r="I29" s="36"/>
    </row>
    <row r="30" spans="1:9" x14ac:dyDescent="0.3">
      <c r="A30" s="35" cm="1">
        <f t="array" ref="A30">INDEX('Smer tam'!A:A,COUNTA('Smer tam'!A:A)-ROW()+4)</f>
        <v>5</v>
      </c>
      <c r="B30" s="41" t="str" cm="1">
        <f t="array" ref="B30">INDEX('Smer tam'!B:B,COUNTA('Smer tam'!B:B)-ROW()+9)</f>
        <v>Priekopa</v>
      </c>
      <c r="C30" s="39" t="e" cm="1">
        <f t="array" ref="C30">INDEX('Smer tam'!C:C,COUNTA('Smer tam'!C:C)-ROW()+7)</f>
        <v>#VALUE!</v>
      </c>
      <c r="D30" s="23"/>
      <c r="E30" s="8"/>
      <c r="F30" s="8"/>
      <c r="G30" s="24"/>
      <c r="H30" s="10"/>
    </row>
    <row r="31" spans="1:9" x14ac:dyDescent="0.3">
      <c r="A31" s="35" cm="1">
        <f t="array" ref="A31">INDEX('Smer tam'!A:A,COUNTA('Smer tam'!A:A)-ROW()+4)</f>
        <v>4</v>
      </c>
      <c r="B31" s="37" t="str" cm="1">
        <f t="array" ref="B31">INDEX('Smer tam'!B:B,COUNTA('Smer tam'!B:B)-ROW()+9)</f>
        <v>Vrútky</v>
      </c>
      <c r="C31" s="39" t="e" cm="1">
        <f t="array" ref="C31">INDEX('Smer tam'!C:C,COUNTA('Smer tam'!C:C)-ROW()+7)</f>
        <v>#VALUE!</v>
      </c>
      <c r="D31" s="23"/>
      <c r="E31" s="8"/>
      <c r="F31" s="8"/>
      <c r="G31" s="24"/>
      <c r="H31" s="10"/>
    </row>
    <row r="32" spans="1:9" x14ac:dyDescent="0.3">
      <c r="A32" s="35" cm="1">
        <f t="array" ref="A32">INDEX('Smer tam'!A:A,COUNTA('Smer tam'!A:A)-ROW()+4)</f>
        <v>3</v>
      </c>
      <c r="B32" s="44" t="str" cm="1">
        <f t="array" ref="B32">INDEX('Smer tam'!B:B,COUNTA('Smer tam'!B:B)-ROW()+9)</f>
        <v>Nezbudská Lúčka - Strečno</v>
      </c>
      <c r="C32" s="38" t="e" cm="1">
        <f t="array" ref="C32">INDEX('Smer tam'!C:C,COUNTA('Smer tam'!C:C)-ROW()+7)</f>
        <v>#VALUE!</v>
      </c>
      <c r="D32" s="23"/>
      <c r="E32" s="8"/>
      <c r="F32" s="8"/>
      <c r="G32" s="24"/>
      <c r="H32" s="10"/>
    </row>
    <row r="33" spans="1:9" x14ac:dyDescent="0.3">
      <c r="A33" s="35" cm="1">
        <f t="array" ref="A33">INDEX('Smer tam'!A:A,COUNTA('Smer tam'!A:A)-ROW()+4)</f>
        <v>2</v>
      </c>
      <c r="B33" s="41" t="str" cm="1">
        <f t="array" ref="B33">INDEX('Smer tam'!B:B,COUNTA('Smer tam'!B:B)-ROW()+9)</f>
        <v>Varín</v>
      </c>
      <c r="C33" s="39" t="e" cm="1">
        <f t="array" ref="C33">INDEX('Smer tam'!C:C,COUNTA('Smer tam'!C:C)-ROW()+7)</f>
        <v>#VALUE!</v>
      </c>
      <c r="D33" s="23"/>
      <c r="E33" s="8"/>
      <c r="F33" s="8"/>
      <c r="G33" s="24"/>
      <c r="H33" s="10"/>
    </row>
    <row r="34" spans="1:9" ht="15" thickBot="1" x14ac:dyDescent="0.35">
      <c r="A34" s="33" cm="1">
        <f t="array" ref="A34">INDEX('Smer tam'!A:A,COUNTA('Smer tam'!A:A)-ROW()+4)</f>
        <v>1</v>
      </c>
      <c r="B34" s="45" t="str" cm="1">
        <f t="array" ref="B34">INDEX('Smer tam'!B:B,COUNTA('Smer tam'!B:B)-ROW()+9)</f>
        <v>Žilina</v>
      </c>
      <c r="C34" s="42" t="e" cm="1">
        <f t="array" ref="C34">INDEX('Smer tam'!C:C,COUNTA('Smer tam'!C:C)-ROW()+7)</f>
        <v>#VALUE!</v>
      </c>
      <c r="D34" s="25"/>
      <c r="E34" s="26"/>
      <c r="F34" s="26"/>
      <c r="G34" s="27"/>
      <c r="H34" s="11"/>
      <c r="I34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165</v>
      </c>
      <c r="H1" s="2" t="str">
        <f>'Smer tam'!C1</f>
        <v>Žilina - Vrútky - Banská Bystrica - Zvolen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2024-11-27T11:44:07Z</dcterms:modified>
</cp:coreProperties>
</file>