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3A07B57-371D-4DA6-94BD-DAE8DE55CC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8" i="2" l="1" a="1"/>
  <c r="A8" i="2" s="1"/>
  <c r="A7" i="2" a="1"/>
  <c r="A7" i="2" s="1"/>
  <c r="A6" i="2" a="1"/>
  <c r="A6" i="2" s="1"/>
  <c r="A9" i="2" l="1" a="1"/>
  <c r="A9" i="2" s="1"/>
  <c r="A5" i="2" a="1"/>
  <c r="A5" i="2" s="1"/>
  <c r="A11" i="2" a="1"/>
  <c r="A11" i="2" s="1"/>
  <c r="A10" i="2" a="1"/>
  <c r="A10" i="2" s="1"/>
  <c r="A12" i="2" a="1"/>
  <c r="A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<sst xmlns="http://schemas.openxmlformats.org/spreadsheetml/2006/main" count="50" uniqueCount="44">
  <si>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</si>
  <si>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</si>
  <si>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</si>
  <si>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</si>
  <si>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</si>
  <si>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</si>
  <si>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</si>
  <si>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</si>
  <si>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</si>
  <si>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</si>
  <si>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</si>
  <si>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</si>
  <si>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</si>
  <si>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</si>
  <si>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</si>
  <si>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</si>
  <si>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</si>
  <si>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</si>
  <si>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</si>
  <si>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</si>
  <si>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</si>
  <si>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</si>
  <si>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</si>
  <si>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</si>
  <si>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</si>
  <si>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</si>
  <si>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</si>
  <si>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</si>
  <si>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</si>
  <si>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</si>
  <si>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</si>
  <si>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</si>
  <si>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</si>
  <si>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</si>
  <si>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Ružomberok</t>
  </si>
  <si>
    <t>Ružomberok, Malá stanica</t>
  </si>
  <si>
    <t>Biely Potok</t>
  </si>
  <si>
    <t>Jazierce</t>
  </si>
  <si>
    <t>Podsuchá</t>
  </si>
  <si>
    <t>Liptovská Osada</t>
  </si>
  <si>
    <t>Patočiny</t>
  </si>
  <si>
    <t>Korytnica, Kúpele</t>
  </si>
  <si>
    <t>Ružomberok - Liptovská Osada - Korytnica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</si>
  <si>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128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</si>
</sst>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49" fontId="8" fillId="0" borderId="25" xfId="0" applyNumberFormat="1" applyFont="1" applyBorder="1" applyAlignment="1">
      <alignment horizontal="left" vertical="center" shrinkToFit="1"/>
    </xf>
    <xf numFmtId="49" fontId="12" fillId="0" borderId="25" xfId="0" applyNumberFormat="1" applyFont="1" applyBorder="1" applyAlignment="1">
      <alignment horizontal="left" vertical="center" shrinkToFit="1"/>
    </xf>
    <xf numFmtId="0" fontId="11" fillId="0" borderId="9" xfId="0" applyFont="1" applyBorder="1" applyAlignment="1">
      <alignment horizontal="center"/>
    </xf>
    <xf numFmtId="49" fontId="8" fillId="0" borderId="7" xfId="0" applyNumberFormat="1" applyFont="1" applyBorder="1" applyAlignment="1">
      <alignment horizontal="left" vertical="center" shrinkToFit="1"/>
    </xf>
    <xf numFmtId="0" fontId="11" fillId="0" borderId="1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24" sqref="D24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43</v>
      </c>
      <c r="C1" s="2" t="s">
        <v>42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42" t="s">
        <v>34</v>
      </c>
      <c r="C5" s="38">
        <v>124</v>
      </c>
      <c r="D5" s="21"/>
      <c r="E5" s="7"/>
      <c r="F5" s="7"/>
      <c r="G5" s="22"/>
      <c r="H5" s="9"/>
      <c r="I5" s="36"/>
    </row>
    <row r="6" spans="1:14" x14ac:dyDescent="0.3">
      <c r="A6" s="35">
        <f>A5+1</f>
        <v>2</v>
      </c>
      <c r="B6" s="41" t="s">
        <v>35</v>
      </c>
      <c r="C6" s="40">
        <v>869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11" si="0">A6+1</f>
        <v>3</v>
      </c>
      <c r="B7" s="41" t="s">
        <v>36</v>
      </c>
      <c r="C7" s="40">
        <v>870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41" t="s">
        <v>37</v>
      </c>
      <c r="C8" s="40">
        <v>871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1" t="s">
        <v>38</v>
      </c>
      <c r="C9" s="40">
        <v>872</v>
      </c>
      <c r="D9" s="23"/>
      <c r="E9" s="8"/>
      <c r="F9" s="8"/>
      <c r="G9" s="24"/>
      <c r="H9" s="10"/>
      <c r="I9" s="36"/>
    </row>
    <row r="10" spans="1:14" x14ac:dyDescent="0.3">
      <c r="A10" s="35">
        <f t="shared" si="0"/>
        <v>6</v>
      </c>
      <c r="B10" s="41" t="s">
        <v>39</v>
      </c>
      <c r="C10" s="40">
        <v>873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1" t="s">
        <v>40</v>
      </c>
      <c r="C11" s="40">
        <v>874</v>
      </c>
      <c r="D11" s="23"/>
      <c r="E11" s="8"/>
      <c r="F11" s="8"/>
      <c r="G11" s="24"/>
      <c r="H11" s="10"/>
    </row>
    <row r="12" spans="1:14" ht="15" thickBot="1" x14ac:dyDescent="0.35">
      <c r="A12" s="33">
        <f>A11+1</f>
        <v>8</v>
      </c>
      <c r="B12" s="44" t="s">
        <v>41</v>
      </c>
      <c r="C12" s="45">
        <v>875</v>
      </c>
      <c r="D12" s="25"/>
      <c r="E12" s="26"/>
      <c r="F12" s="26"/>
      <c r="G12" s="27"/>
      <c r="H12" s="11"/>
      <c r="I12" s="36"/>
    </row>
    <row r="14" spans="1:14" x14ac:dyDescent="0.3">
      <c r="A14" s="28" t="s">
        <v>3</v>
      </c>
    </row>
    <row r="16" spans="1:14" x14ac:dyDescent="0.3">
      <c r="A16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12"/>
  <sheetViews>
    <sheetView workbookViewId="0">
      <selection activeCell="I18" sqref="I18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128</v>
      </c>
      <c r="C1" s="2" t="str">
        <f>'Smer tam'!C1</f>
        <v>Ružomberok - Liptovská Osada - Korytnica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8</v>
      </c>
      <c r="B5" s="46" t="str" cm="1">
        <f t="array" ref="B5">INDEX('Smer tam'!B:B,COUNTA('Smer tam'!B:B)-ROW()+9)</f>
        <v>Korytnica, Kúpele</v>
      </c>
      <c r="C5" s="43" cm="1">
        <f t="array" ref="C5">INDEX('Smer tam'!C:C,COUNTA('Smer tam'!C:C)-ROW()+7)</f>
        <v>875</v>
      </c>
      <c r="D5" s="21"/>
      <c r="E5" s="7"/>
      <c r="F5" s="7"/>
      <c r="G5" s="22"/>
      <c r="H5" s="9"/>
      <c r="I5" s="36"/>
    </row>
    <row r="6" spans="1:9" x14ac:dyDescent="0.3">
      <c r="A6" s="35" cm="1">
        <f t="array" ref="A6">INDEX('Smer tam'!A:A,COUNTA('Smer tam'!A:A)-ROW()+4)</f>
        <v>7</v>
      </c>
      <c r="B6" s="47" t="str" cm="1">
        <f t="array" ref="B6">INDEX('Smer tam'!B:B,COUNTA('Smer tam'!B:B)-ROW()+9)</f>
        <v>Patočiny</v>
      </c>
      <c r="C6" s="40" cm="1">
        <f t="array" ref="C6">INDEX('Smer tam'!C:C,COUNTA('Smer tam'!C:C)-ROW()+7)</f>
        <v>874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6</v>
      </c>
      <c r="B7" s="47" t="str" cm="1">
        <f t="array" ref="B7">INDEX('Smer tam'!B:B,COUNTA('Smer tam'!B:B)-ROW()+9)</f>
        <v>Liptovská Osada</v>
      </c>
      <c r="C7" s="40" cm="1">
        <f t="array" ref="C7">INDEX('Smer tam'!C:C,COUNTA('Smer tam'!C:C)-ROW()+7)</f>
        <v>873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5</v>
      </c>
      <c r="B8" s="47" t="str" cm="1">
        <f t="array" ref="B8">INDEX('Smer tam'!B:B,COUNTA('Smer tam'!B:B)-ROW()+9)</f>
        <v>Podsuchá</v>
      </c>
      <c r="C8" s="40" cm="1">
        <f t="array" ref="C8">INDEX('Smer tam'!C:C,COUNTA('Smer tam'!C:C)-ROW()+7)</f>
        <v>872</v>
      </c>
      <c r="D8" s="23"/>
      <c r="E8" s="8"/>
      <c r="F8" s="8"/>
      <c r="G8" s="24"/>
      <c r="H8" s="10"/>
      <c r="I8" s="36"/>
    </row>
    <row r="9" spans="1:9" x14ac:dyDescent="0.3">
      <c r="A9" s="35" cm="1">
        <f t="array" ref="A9">INDEX('Smer tam'!A:A,COUNTA('Smer tam'!A:A)-ROW()+4)</f>
        <v>4</v>
      </c>
      <c r="B9" s="47" t="str" cm="1">
        <f t="array" ref="B9">INDEX('Smer tam'!B:B,COUNTA('Smer tam'!B:B)-ROW()+9)</f>
        <v>Jazierce</v>
      </c>
      <c r="C9" s="40" cm="1">
        <f t="array" ref="C9">INDEX('Smer tam'!C:C,COUNTA('Smer tam'!C:C)-ROW()+7)</f>
        <v>871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3</v>
      </c>
      <c r="B10" s="47" t="str" cm="1">
        <f t="array" ref="B10">INDEX('Smer tam'!B:B,COUNTA('Smer tam'!B:B)-ROW()+9)</f>
        <v>Biely Potok</v>
      </c>
      <c r="C10" s="40" cm="1">
        <f t="array" ref="C10">INDEX('Smer tam'!C:C,COUNTA('Smer tam'!C:C)-ROW()+7)</f>
        <v>870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2</v>
      </c>
      <c r="B11" s="47" t="str" cm="1">
        <f t="array" ref="B11">INDEX('Smer tam'!B:B,COUNTA('Smer tam'!B:B)-ROW()+9)</f>
        <v>Ružomberok, Malá stanica</v>
      </c>
      <c r="C11" s="40" cm="1">
        <f t="array" ref="C11">INDEX('Smer tam'!C:C,COUNTA('Smer tam'!C:C)-ROW()+7)</f>
        <v>869</v>
      </c>
      <c r="D11" s="23"/>
      <c r="E11" s="8"/>
      <c r="F11" s="8"/>
      <c r="G11" s="24"/>
      <c r="H11" s="10"/>
    </row>
    <row r="12" spans="1:9" ht="15" thickBot="1" x14ac:dyDescent="0.35">
      <c r="A12" s="33" cm="1">
        <f t="array" ref="A12">INDEX('Smer tam'!A:A,COUNTA('Smer tam'!A:A)-ROW()+4)</f>
        <v>1</v>
      </c>
      <c r="B12" s="37" t="str" cm="1">
        <f t="array" ref="B12">INDEX('Smer tam'!B:B,COUNTA('Smer tam'!B:B)-ROW()+9)</f>
        <v>Ružomberok</v>
      </c>
      <c r="C12" s="39" cm="1">
        <f t="array" ref="C12">INDEX('Smer tam'!C:C,COUNTA('Smer tam'!C:C)-ROW()+7)</f>
        <v>124</v>
      </c>
      <c r="D12" s="25"/>
      <c r="E12" s="26"/>
      <c r="F12" s="26"/>
      <c r="G12" s="27"/>
      <c r="H12" s="11"/>
      <c r="I1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128</v>
      </c>
      <c r="H1" s="2" t="str">
        <f>'Smer tam'!C1</f>
        <v>Ružomberok - Liptovská Osada - Korytnica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2024-11-27T10:51:04Z</dcterms:modified>
</cp:coreProperties>
</file>