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3C9E9F-B6A8-4DA3-B85E-4BDDD6C320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s="1"/>
  <c r="A17" i="1" s="1"/>
  <c r="A18" i="1" l="1"/>
  <c r="A19" i="1" l="1"/>
  <c r="A20" i="1" l="1"/>
  <c r="A17" i="2" l="1" a="1"/>
  <c r="A17" i="2" s="1"/>
  <c r="A5" i="2" a="1"/>
  <c r="A5" i="2" s="1"/>
  <c r="A8" i="2" a="1"/>
  <c r="A8" i="2" s="1"/>
  <c r="A16" i="2" a="1"/>
  <c r="A16" i="2" s="1"/>
  <c r="A7" i="2" a="1"/>
  <c r="A7" i="2" s="1"/>
  <c r="A29" i="2" a="1"/>
  <c r="A29" i="2" s="1"/>
  <c r="A28" i="2" a="1"/>
  <c r="A28" i="2" s="1"/>
  <c r="A23" i="2" a="1"/>
  <c r="A23" i="2" s="1"/>
  <c r="A9" i="2" a="1"/>
  <c r="A9" i="2" s="1"/>
  <c r="A25" i="2" a="1"/>
  <c r="A25" i="2" s="1"/>
  <c r="A21" i="2" a="1"/>
  <c r="A21" i="2" s="1"/>
  <c r="A32" i="2" a="1"/>
  <c r="A32" i="2" s="1"/>
  <c r="A11" i="2" a="1"/>
  <c r="A11" i="2" s="1"/>
  <c r="A26" i="2" l="1" a="1"/>
  <c r="A26" i="2" s="1"/>
  <c r="A15" i="2" a="1"/>
  <c r="A15" i="2" s="1"/>
  <c r="A19" i="2" a="1"/>
  <c r="A19" i="2" s="1"/>
  <c r="A14" i="2" a="1"/>
  <c r="A14" i="2" s="1"/>
  <c r="A31" i="2" a="1"/>
  <c r="A31" i="2" s="1"/>
  <c r="A13" i="2" a="1"/>
  <c r="A13" i="2" s="1"/>
  <c r="A24" i="2" a="1"/>
  <c r="A24" i="2" s="1"/>
  <c r="A27" i="2" a="1"/>
  <c r="A27" i="2" s="1"/>
  <c r="A10" i="2" a="1"/>
  <c r="A10" i="2" s="1"/>
  <c r="A20" i="2" a="1"/>
  <c r="A20" i="2" s="1"/>
  <c r="A12" i="2" a="1"/>
  <c r="A12" i="2" s="1"/>
  <c r="A22" i="2" a="1"/>
  <c r="A22" i="2" s="1"/>
  <c r="A6" i="2" a="1"/>
  <c r="A6" i="2" s="1"/>
  <c r="A30" i="2" a="1"/>
  <c r="A30" i="2" s="1"/>
  <c r="A18" i="2" a="1"/>
  <c r="A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<sst xmlns="http://schemas.openxmlformats.org/spreadsheetml/2006/main" count="59" uniqueCount="53">
  <si>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</si>
  <si>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</si>
  <si>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</si>
  <si>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</si>
  <si>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</si>
  <si>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</si>
  <si>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</si>
  <si>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</si>
  <si>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</si>
  <si>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</si>
  <si>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</si>
  <si>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</si>
  <si>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</si>
  <si>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</si>
  <si>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</si>
  <si>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</si>
  <si>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</si>
  <si>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</si>
  <si>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</si>
  <si>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</si>
  <si>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</si>
  <si>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</si>
  <si>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</si>
  <si>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</si>
  <si>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</si>
  <si>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</si>
  <si>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</si>
  <si>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</si>
  <si>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</si>
  <si>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</si>
  <si>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</si>
  <si>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</si>
  <si>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</si>
  <si>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</si>
  <si>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Utekáč</t>
  </si>
  <si>
    <t>Kokava nad Rimavicou</t>
  </si>
  <si>
    <t>Kokava nad Rimavicou, Liešnica</t>
  </si>
  <si>
    <t>Zlatno</t>
  </si>
  <si>
    <t>České Brezovo</t>
  </si>
  <si>
    <t>Slaná Lehota</t>
  </si>
  <si>
    <t>Poltár</t>
  </si>
  <si>
    <t>Zelené</t>
  </si>
  <si>
    <t>Katarínska Huta</t>
  </si>
  <si>
    <t>Cinobaňa, Maša</t>
  </si>
  <si>
    <t>Cinobaňa</t>
  </si>
  <si>
    <t>Mládzovo</t>
  </si>
  <si>
    <t>Breznička</t>
  </si>
  <si>
    <t>Kalinovo</t>
  </si>
  <si>
    <t>Veľká Ves</t>
  </si>
  <si>
    <t>Opatová pri Lučenci</t>
  </si>
  <si>
    <t>Lučenec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</si>
  <si>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66</t>
    </r>
  </si>
  <si>
    <t>Utekáč - Poltár - Lučenec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</si>
</sst>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11" fillId="0" borderId="31" xfId="0" applyFont="1" applyBorder="1" applyAlignment="1">
      <alignment horizontal="center"/>
    </xf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0" fillId="0" borderId="34" xfId="0" applyBorder="1"/>
    <xf numFmtId="0" fontId="1" fillId="0" borderId="2" xfId="0" applyFont="1" applyBorder="1"/>
    <xf numFmtId="0" fontId="1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1" fillId="0" borderId="11" xfId="0" applyFont="1" applyBorder="1" applyAlignment="1">
      <alignment horizontal="center"/>
    </xf>
    <xf numFmtId="0" fontId="1" fillId="0" borderId="25" xfId="0" applyFont="1" applyBorder="1"/>
    <xf numFmtId="0" fontId="1" fillId="0" borderId="35" xfId="0" applyFont="1" applyBorder="1"/>
    <xf numFmtId="0" fontId="1" fillId="0" borderId="20" xfId="0" applyFont="1" applyBorder="1"/>
    <xf numFmtId="0" fontId="1" fillId="0" borderId="36" xfId="0" applyFont="1" applyBorder="1"/>
    <xf numFmtId="0" fontId="1" fillId="0" borderId="26" xfId="0" applyFont="1" applyBorder="1"/>
    <xf numFmtId="0" fontId="11" fillId="0" borderId="0" xfId="0" applyFont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1" fillId="0" borderId="41" xfId="0" applyFont="1" applyBorder="1" applyAlignment="1">
      <alignment horizontal="center"/>
    </xf>
    <xf numFmtId="0" fontId="0" fillId="0" borderId="35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1" fillId="0" borderId="46" xfId="0" applyFont="1" applyBorder="1" applyAlignment="1">
      <alignment horizontal="center"/>
    </xf>
    <xf numFmtId="0" fontId="0" fillId="0" borderId="3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32.88671875" bestFit="1" customWidth="1"/>
  </cols>
  <sheetData>
    <row r="1" spans="1:14" ht="17.399999999999999" x14ac:dyDescent="0.3">
      <c r="A1" s="1" t="s">
        <v>51</v>
      </c>
      <c r="C1" s="2" t="s">
        <v>52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54" t="s">
        <v>34</v>
      </c>
      <c r="C5" s="55">
        <v>853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38" t="s">
        <v>35</v>
      </c>
      <c r="C6" s="41">
        <v>852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20" si="0">A6+1</f>
        <v>3</v>
      </c>
      <c r="B7" s="56" t="s">
        <v>36</v>
      </c>
      <c r="C7" s="43">
        <v>851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56" t="s">
        <v>37</v>
      </c>
      <c r="C8" s="43">
        <v>850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56" t="s">
        <v>38</v>
      </c>
      <c r="C9" s="43">
        <v>849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56" t="s">
        <v>39</v>
      </c>
      <c r="C10" s="43">
        <v>848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38" t="s">
        <v>40</v>
      </c>
      <c r="C11" s="41">
        <v>847</v>
      </c>
      <c r="D11" s="23"/>
      <c r="E11" s="8"/>
      <c r="F11" s="8"/>
      <c r="G11" s="24"/>
      <c r="H11" s="10"/>
    </row>
    <row r="12" spans="1:14" ht="15" thickBot="1" x14ac:dyDescent="0.35">
      <c r="A12" s="35">
        <f t="shared" si="0"/>
        <v>8</v>
      </c>
      <c r="B12" s="59" t="s">
        <v>41</v>
      </c>
      <c r="C12" s="44">
        <v>846</v>
      </c>
      <c r="D12" s="45"/>
      <c r="E12" s="46"/>
      <c r="F12" s="46"/>
      <c r="G12" s="47"/>
      <c r="H12" s="48"/>
    </row>
    <row r="13" spans="1:14" x14ac:dyDescent="0.3">
      <c r="A13" s="35">
        <f t="shared" si="0"/>
        <v>9</v>
      </c>
      <c r="B13" s="60" t="s">
        <v>42</v>
      </c>
      <c r="C13" s="69">
        <v>862</v>
      </c>
      <c r="D13" s="70"/>
      <c r="E13" s="71"/>
      <c r="F13" s="71"/>
      <c r="G13" s="72"/>
      <c r="H13" s="73"/>
      <c r="I13" s="37"/>
    </row>
    <row r="14" spans="1:14" x14ac:dyDescent="0.3">
      <c r="A14" s="35">
        <f t="shared" si="0"/>
        <v>10</v>
      </c>
      <c r="B14" s="61" t="s">
        <v>43</v>
      </c>
      <c r="C14" s="43">
        <v>861</v>
      </c>
      <c r="D14" s="23"/>
      <c r="E14" s="8"/>
      <c r="F14" s="8"/>
      <c r="G14" s="24"/>
      <c r="H14" s="74"/>
    </row>
    <row r="15" spans="1:14" x14ac:dyDescent="0.3">
      <c r="A15" s="35">
        <f t="shared" si="0"/>
        <v>11</v>
      </c>
      <c r="B15" s="61" t="s">
        <v>44</v>
      </c>
      <c r="C15" s="43">
        <v>860</v>
      </c>
      <c r="D15" s="23"/>
      <c r="E15" s="8"/>
      <c r="F15" s="8"/>
      <c r="G15" s="24"/>
      <c r="H15" s="74"/>
      <c r="I15" s="37"/>
    </row>
    <row r="16" spans="1:14" ht="15" thickBot="1" x14ac:dyDescent="0.35">
      <c r="A16" s="35">
        <f t="shared" si="0"/>
        <v>12</v>
      </c>
      <c r="B16" s="62" t="s">
        <v>45</v>
      </c>
      <c r="C16" s="75">
        <v>859</v>
      </c>
      <c r="D16" s="76"/>
      <c r="E16" s="77"/>
      <c r="F16" s="77"/>
      <c r="G16" s="78"/>
      <c r="H16" s="79"/>
    </row>
    <row r="17" spans="1:9" x14ac:dyDescent="0.3">
      <c r="A17" s="35">
        <f t="shared" si="0"/>
        <v>13</v>
      </c>
      <c r="B17" s="63" t="s">
        <v>46</v>
      </c>
      <c r="C17" s="64">
        <v>845</v>
      </c>
      <c r="D17" s="65"/>
      <c r="E17" s="66"/>
      <c r="F17" s="66"/>
      <c r="G17" s="67"/>
      <c r="H17" s="68"/>
    </row>
    <row r="18" spans="1:9" x14ac:dyDescent="0.3">
      <c r="A18" s="35">
        <f>A17+1</f>
        <v>14</v>
      </c>
      <c r="B18" s="63" t="s">
        <v>47</v>
      </c>
      <c r="C18" s="49">
        <v>844</v>
      </c>
      <c r="D18" s="50"/>
      <c r="E18" s="51"/>
      <c r="F18" s="51"/>
      <c r="G18" s="52"/>
      <c r="H18" s="53"/>
    </row>
    <row r="19" spans="1:9" x14ac:dyDescent="0.3">
      <c r="A19" s="35">
        <f t="shared" si="0"/>
        <v>15</v>
      </c>
      <c r="B19" s="56" t="s">
        <v>48</v>
      </c>
      <c r="C19" s="43">
        <v>843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56" t="s">
        <v>49</v>
      </c>
      <c r="C20" s="43">
        <v>842</v>
      </c>
      <c r="D20" s="23"/>
      <c r="E20" s="8"/>
      <c r="F20" s="8"/>
      <c r="G20" s="24"/>
      <c r="H20" s="10"/>
      <c r="I20" s="37"/>
    </row>
    <row r="21" spans="1:9" ht="15" thickBot="1" x14ac:dyDescent="0.35">
      <c r="A21" s="33">
        <f>A20+1</f>
        <v>17</v>
      </c>
      <c r="B21" s="39" t="s">
        <v>50</v>
      </c>
      <c r="C21" s="42">
        <v>808</v>
      </c>
      <c r="D21" s="25"/>
      <c r="E21" s="26"/>
      <c r="F21" s="26"/>
      <c r="G21" s="27"/>
      <c r="H21" s="11"/>
      <c r="I21" s="37"/>
    </row>
    <row r="23" spans="1:9" x14ac:dyDescent="0.3">
      <c r="A23" s="28" t="s">
        <v>3</v>
      </c>
    </row>
    <row r="25" spans="1:9" x14ac:dyDescent="0.3">
      <c r="A25" s="29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2"/>
  <sheetViews>
    <sheetView topLeftCell="A4" workbookViewId="0">
      <selection activeCell="K10" sqref="K10"/>
    </sheetView>
  </sheetViews>
  <sheetFormatPr defaultRowHeight="14.4" x14ac:dyDescent="0.3"/>
  <cols>
    <col min="1" max="1" width="4" customWidth="1"/>
    <col min="2" max="2" width="32.88671875" bestFit="1" customWidth="1"/>
  </cols>
  <sheetData>
    <row r="1" spans="1:9" ht="17.399999999999999" x14ac:dyDescent="0.3">
      <c r="A1" s="1" t="str">
        <f>'Smer tam'!A1</f>
        <v xml:space="preserve"> Linka číslo 66</v>
      </c>
      <c r="C1" s="2" t="str">
        <f>'Smer tam'!C1</f>
        <v>Utekáč - Poltár - Lučenec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17</v>
      </c>
      <c r="B5" s="36" t="str" cm="1">
        <f t="array" ref="B5">INDEX('Smer tam'!B:B,COUNTA('Smer tam'!B:B)-ROW()+9)</f>
        <v>Lučenec</v>
      </c>
      <c r="C5" s="40" cm="1">
        <f t="array" ref="C5">INDEX('Smer tam'!C:C,COUNTA('Smer tam'!C:C)-ROW()+7)</f>
        <v>808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16</v>
      </c>
      <c r="B6" s="56" t="str" cm="1">
        <f t="array" ref="B6">INDEX('Smer tam'!B:B,COUNTA('Smer tam'!B:B)-ROW()+9)</f>
        <v>Opatová pri Lučenci</v>
      </c>
      <c r="C6" s="43" cm="1">
        <f t="array" ref="C6">INDEX('Smer tam'!C:C,COUNTA('Smer tam'!C:C)-ROW()+7)</f>
        <v>842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15</v>
      </c>
      <c r="B7" s="56" t="str" cm="1">
        <f t="array" ref="B7">INDEX('Smer tam'!B:B,COUNTA('Smer tam'!B:B)-ROW()+9)</f>
        <v>Veľká Ves</v>
      </c>
      <c r="C7" s="43" cm="1">
        <f t="array" ref="C7">INDEX('Smer tam'!C:C,COUNTA('Smer tam'!C:C)-ROW()+7)</f>
        <v>843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14</v>
      </c>
      <c r="B8" s="56" t="str" cm="1">
        <f t="array" ref="B8">INDEX('Smer tam'!B:B,COUNTA('Smer tam'!B:B)-ROW()+9)</f>
        <v>Kalinovo</v>
      </c>
      <c r="C8" s="43" cm="1">
        <f t="array" ref="C8">INDEX('Smer tam'!C:C,COUNTA('Smer tam'!C:C)-ROW()+7)</f>
        <v>844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13</v>
      </c>
      <c r="B9" s="56" t="str" cm="1">
        <f t="array" ref="B9">INDEX('Smer tam'!B:B,COUNTA('Smer tam'!B:B)-ROW()+9)</f>
        <v>Breznička</v>
      </c>
      <c r="C9" s="43" cm="1">
        <f t="array" ref="C9">INDEX('Smer tam'!C:C,COUNTA('Smer tam'!C:C)-ROW()+7)</f>
        <v>845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12</v>
      </c>
      <c r="B10" s="56" t="str" cm="1">
        <f t="array" ref="B10">INDEX('Smer tam'!B:B,COUNTA('Smer tam'!B:B)-ROW()+9)</f>
        <v>Mládzovo</v>
      </c>
      <c r="C10" s="43" cm="1">
        <f t="array" ref="C10">INDEX('Smer tam'!C:C,COUNTA('Smer tam'!C:C)-ROW()+7)</f>
        <v>859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11</v>
      </c>
      <c r="B11" s="56" t="str" cm="1">
        <f t="array" ref="B11">INDEX('Smer tam'!B:B,COUNTA('Smer tam'!B:B)-ROW()+9)</f>
        <v>Cinobaňa</v>
      </c>
      <c r="C11" s="43" cm="1">
        <f t="array" ref="C11">INDEX('Smer tam'!C:C,COUNTA('Smer tam'!C:C)-ROW()+7)</f>
        <v>860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10</v>
      </c>
      <c r="B12" s="56" t="str" cm="1">
        <f t="array" ref="B12">INDEX('Smer tam'!B:B,COUNTA('Smer tam'!B:B)-ROW()+9)</f>
        <v>Cinobaňa, Maša</v>
      </c>
      <c r="C12" s="43" cm="1">
        <f t="array" ref="C12">INDEX('Smer tam'!C:C,COUNTA('Smer tam'!C:C)-ROW()+7)</f>
        <v>861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9</v>
      </c>
      <c r="B13" s="56" t="str" cm="1">
        <f t="array" ref="B13">INDEX('Smer tam'!B:B,COUNTA('Smer tam'!B:B)-ROW()+9)</f>
        <v>Katarínska Huta</v>
      </c>
      <c r="C13" s="43" cm="1">
        <f t="array" ref="C13">INDEX('Smer tam'!C:C,COUNTA('Smer tam'!C:C)-ROW()+7)</f>
        <v>862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8</v>
      </c>
      <c r="B14" s="56" t="str" cm="1">
        <f t="array" ref="B14">INDEX('Smer tam'!B:B,COUNTA('Smer tam'!B:B)-ROW()+9)</f>
        <v>Zelené</v>
      </c>
      <c r="C14" s="43" cm="1">
        <f t="array" ref="C14">INDEX('Smer tam'!C:C,COUNTA('Smer tam'!C:C)-ROW()+7)</f>
        <v>846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7</v>
      </c>
      <c r="B15" s="56" t="str" cm="1">
        <f t="array" ref="B15">INDEX('Smer tam'!B:B,COUNTA('Smer tam'!B:B)-ROW()+9)</f>
        <v>Poltár</v>
      </c>
      <c r="C15" s="43" cm="1">
        <f t="array" ref="C15">INDEX('Smer tam'!C:C,COUNTA('Smer tam'!C:C)-ROW()+7)</f>
        <v>847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6</v>
      </c>
      <c r="B16" s="38" t="str" cm="1">
        <f t="array" ref="B16">INDEX('Smer tam'!B:B,COUNTA('Smer tam'!B:B)-ROW()+9)</f>
        <v>Slaná Lehota</v>
      </c>
      <c r="C16" s="41" cm="1">
        <f t="array" ref="C16">INDEX('Smer tam'!C:C,COUNTA('Smer tam'!C:C)-ROW()+7)</f>
        <v>848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5</v>
      </c>
      <c r="B17" s="56" t="str" cm="1">
        <f t="array" ref="B17">INDEX('Smer tam'!B:B,COUNTA('Smer tam'!B:B)-ROW()+9)</f>
        <v>České Brezovo</v>
      </c>
      <c r="C17" s="43" cm="1">
        <f t="array" ref="C17">INDEX('Smer tam'!C:C,COUNTA('Smer tam'!C:C)-ROW()+7)</f>
        <v>849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4</v>
      </c>
      <c r="B18" s="56" t="str" cm="1">
        <f t="array" ref="B18">INDEX('Smer tam'!B:B,COUNTA('Smer tam'!B:B)-ROW()+9)</f>
        <v>Zlatno</v>
      </c>
      <c r="C18" s="43" cm="1">
        <f t="array" ref="C18">INDEX('Smer tam'!C:C,COUNTA('Smer tam'!C:C)-ROW()+7)</f>
        <v>850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3</v>
      </c>
      <c r="B19" s="56" t="str" cm="1">
        <f t="array" ref="B19">INDEX('Smer tam'!B:B,COUNTA('Smer tam'!B:B)-ROW()+9)</f>
        <v>Kokava nad Rimavicou, Liešnica</v>
      </c>
      <c r="C19" s="43" cm="1">
        <f t="array" ref="C19">INDEX('Smer tam'!C:C,COUNTA('Smer tam'!C:C)-ROW()+7)</f>
        <v>851</v>
      </c>
      <c r="D19" s="23"/>
      <c r="E19" s="8"/>
      <c r="F19" s="8"/>
      <c r="G19" s="24"/>
      <c r="H19" s="10"/>
    </row>
    <row r="20" spans="1:9" ht="15" thickBot="1" x14ac:dyDescent="0.35">
      <c r="A20" s="35" cm="1">
        <f t="array" ref="A20">INDEX('Smer tam'!A:A,COUNTA('Smer tam'!A:A)-ROW()+4)</f>
        <v>2</v>
      </c>
      <c r="B20" s="59" t="str" cm="1">
        <f t="array" ref="B20">INDEX('Smer tam'!B:B,COUNTA('Smer tam'!B:B)-ROW()+9)</f>
        <v>Kokava nad Rimavicou</v>
      </c>
      <c r="C20" s="44" cm="1">
        <f t="array" ref="C20">INDEX('Smer tam'!C:C,COUNTA('Smer tam'!C:C)-ROW()+7)</f>
        <v>852</v>
      </c>
      <c r="D20" s="45"/>
      <c r="E20" s="46"/>
      <c r="F20" s="46"/>
      <c r="G20" s="47"/>
      <c r="H20" s="48"/>
      <c r="I20" s="37"/>
    </row>
    <row r="21" spans="1:9" x14ac:dyDescent="0.3">
      <c r="A21" s="80" cm="1">
        <f t="array" ref="A21">INDEX('Smer tam'!A:A,COUNTA('Smer tam'!A:A)-ROW()+4)</f>
        <v>1</v>
      </c>
      <c r="B21" s="60" t="str" cm="1">
        <f t="array" ref="B21">INDEX('Smer tam'!B:B,COUNTA('Smer tam'!B:B)-ROW()+9)</f>
        <v>Utekáč</v>
      </c>
      <c r="C21" s="69" cm="1">
        <f t="array" ref="C21">INDEX('Smer tam'!C:C,COUNTA('Smer tam'!C:C)-ROW()+7)</f>
        <v>853</v>
      </c>
      <c r="D21" s="70"/>
      <c r="E21" s="71"/>
      <c r="F21" s="71"/>
      <c r="G21" s="72"/>
      <c r="H21" s="73"/>
    </row>
    <row r="22" spans="1:9" x14ac:dyDescent="0.3">
      <c r="A22" s="80" cm="1">
        <f t="array" ref="A22">INDEX('Smer tam'!A:A,COUNTA('Smer tam'!A:A)-ROW()+4)</f>
        <v>0</v>
      </c>
      <c r="B22" s="61" cm="1">
        <f t="array" ref="B22">INDEX('Smer tam'!B:B,COUNTA('Smer tam'!B:B)-ROW()+9)</f>
        <v>0</v>
      </c>
      <c r="C22" s="43" cm="1">
        <f t="array" ref="C22">INDEX('Smer tam'!C:C,COUNTA('Smer tam'!C:C)-ROW()+7)</f>
        <v>0</v>
      </c>
      <c r="D22" s="23"/>
      <c r="E22" s="8"/>
      <c r="F22" s="8"/>
      <c r="G22" s="24"/>
      <c r="H22" s="74"/>
    </row>
    <row r="23" spans="1:9" x14ac:dyDescent="0.3">
      <c r="A23" s="80" t="str" cm="1">
        <f t="array" ref="A23">INDEX('Smer tam'!A:A,COUNTA('Smer tam'!A:A)-ROW()+4)</f>
        <v>Tč.</v>
      </c>
      <c r="B23" s="61" cm="1">
        <f t="array" ref="B23">INDEX('Smer tam'!B:B,COUNTA('Smer tam'!B:B)-ROW()+9)</f>
        <v>0</v>
      </c>
      <c r="C23" s="43" t="str" cm="1">
        <f t="array" ref="C23">INDEX('Smer tam'!C:C,COUNTA('Smer tam'!C:C)-ROW()+7)</f>
        <v>id</v>
      </c>
      <c r="D23" s="23"/>
      <c r="E23" s="8"/>
      <c r="F23" s="8"/>
      <c r="G23" s="24"/>
      <c r="H23" s="74"/>
      <c r="I23" s="37"/>
    </row>
    <row r="24" spans="1:9" ht="15" thickBot="1" x14ac:dyDescent="0.35">
      <c r="A24" s="80" t="str" cm="1">
        <f t="array" ref="A24">INDEX('Smer tam'!A:A,COUNTA('Smer tam'!A:A)-ROW()+4)</f>
        <v>Platí od 01.01.2023 do 09.12.2023</v>
      </c>
      <c r="B24" s="62" cm="1">
        <f t="array" ref="B24">INDEX('Smer tam'!B:B,COUNTA('Smer tam'!B:B)-ROW()+9)</f>
        <v>0</v>
      </c>
      <c r="C24" s="75" cm="1">
        <f t="array" ref="C24">INDEX('Smer tam'!C:C,COUNTA('Smer tam'!C:C)-ROW()+7)</f>
        <v>0</v>
      </c>
      <c r="D24" s="76"/>
      <c r="E24" s="77"/>
      <c r="F24" s="77"/>
      <c r="G24" s="78"/>
      <c r="H24" s="79"/>
    </row>
    <row r="25" spans="1:9" x14ac:dyDescent="0.3">
      <c r="A25" s="35" t="str" cm="1">
        <f t="array" ref="A25">INDEX('Smer tam'!A:A,COUNTA('Smer tam'!A:A)-ROW()+4)</f>
        <v xml:space="preserve"> Linka číslo 66</v>
      </c>
      <c r="B25" s="63" cm="1">
        <f t="array" ref="B25">INDEX('Smer tam'!B:B,COUNTA('Smer tam'!B:B)-ROW()+9)</f>
        <v>0</v>
      </c>
      <c r="C25" s="49" t="str" cm="1">
        <f t="array" ref="C25">INDEX('Smer tam'!C:C,COUNTA('Smer tam'!C:C)-ROW()+7)</f>
        <v>Utekáč - Poltár - Lučenec</v>
      </c>
      <c r="D25" s="50"/>
      <c r="E25" s="51"/>
      <c r="F25" s="51"/>
      <c r="G25" s="52"/>
      <c r="H25" s="53"/>
    </row>
    <row r="26" spans="1:9" x14ac:dyDescent="0.3">
      <c r="A26" s="35" t="e" cm="1" vm="1">
        <f t="array" aca="1" ref="A26" ca="1">INDEX('Smer tam'!A:A,COUNTA('Smer tam'!A:A)-ROW()+4)</f>
        <v>#VALUE!</v>
      </c>
      <c r="B26" s="38" t="e" cm="1" vm="1">
        <f t="array" aca="1" ref="B26" ca="1">INDEX('Smer tam'!B:B,COUNTA('Smer tam'!B:B)-ROW()+9)</f>
        <v>#VALUE!</v>
      </c>
      <c r="C26" s="41" t="e" cm="1" vm="1">
        <f t="array" aca="1" ref="C26" ca="1">INDEX('Smer tam'!C:C,COUNTA('Smer tam'!C:C)-ROW()+7)</f>
        <v>#VALUE!</v>
      </c>
      <c r="D26" s="23"/>
      <c r="E26" s="8"/>
      <c r="F26" s="8"/>
      <c r="G26" s="24"/>
      <c r="H26" s="10"/>
      <c r="I26" s="37"/>
    </row>
    <row r="27" spans="1:9" x14ac:dyDescent="0.3">
      <c r="A27" s="35" t="e" cm="1">
        <f t="array" ref="A27">INDEX('Smer tam'!A:A,COUNTA('Smer tam'!A:A)-ROW()+4)</f>
        <v>#VALUE!</v>
      </c>
      <c r="B27" s="56" t="e" cm="1">
        <f t="array" ref="B27">INDEX('Smer tam'!B:B,COUNTA('Smer tam'!B:B)-ROW()+9)</f>
        <v>#VALUE!</v>
      </c>
      <c r="C27" s="43" t="e" cm="1">
        <f t="array" ref="C27">INDEX('Smer tam'!C:C,COUNTA('Smer tam'!C:C)-ROW()+7)</f>
        <v>#VALUE!</v>
      </c>
      <c r="D27" s="23"/>
      <c r="E27" s="8"/>
      <c r="F27" s="8"/>
      <c r="G27" s="24"/>
      <c r="H27" s="10"/>
    </row>
    <row r="28" spans="1:9" x14ac:dyDescent="0.3">
      <c r="A28" s="35" t="e" cm="1">
        <f t="array" ref="A28">INDEX('Smer tam'!A:A,COUNTA('Smer tam'!A:A)-ROW()+4)</f>
        <v>#VALUE!</v>
      </c>
      <c r="B28" s="56" t="e" cm="1">
        <f t="array" ref="B28">INDEX('Smer tam'!B:B,COUNTA('Smer tam'!B:B)-ROW()+9)</f>
        <v>#VALUE!</v>
      </c>
      <c r="C28" s="43" t="e" cm="1">
        <f t="array" ref="C28">INDEX('Smer tam'!C:C,COUNTA('Smer tam'!C:C)-ROW()+7)</f>
        <v>#VALUE!</v>
      </c>
      <c r="D28" s="23"/>
      <c r="E28" s="8"/>
      <c r="F28" s="8"/>
      <c r="G28" s="24"/>
      <c r="H28" s="10"/>
    </row>
    <row r="29" spans="1:9" x14ac:dyDescent="0.3">
      <c r="A29" s="35" t="e" cm="1">
        <f t="array" ref="A29">INDEX('Smer tam'!A:A,COUNTA('Smer tam'!A:A)-ROW()+4)</f>
        <v>#VALUE!</v>
      </c>
      <c r="B29" s="56" t="e" cm="1">
        <f t="array" ref="B29">INDEX('Smer tam'!B:B,COUNTA('Smer tam'!B:B)-ROW()+9)</f>
        <v>#VALUE!</v>
      </c>
      <c r="C29" s="43" t="e" cm="1">
        <f t="array" ref="C29">INDEX('Smer tam'!C:C,COUNTA('Smer tam'!C:C)-ROW()+7)</f>
        <v>#VALUE!</v>
      </c>
      <c r="D29" s="23"/>
      <c r="E29" s="8"/>
      <c r="F29" s="8"/>
      <c r="G29" s="24"/>
      <c r="H29" s="10"/>
      <c r="I29" s="37"/>
    </row>
    <row r="30" spans="1:9" x14ac:dyDescent="0.3">
      <c r="A30" s="35" t="e" cm="1">
        <f t="array" ref="A30">INDEX('Smer tam'!A:A,COUNTA('Smer tam'!A:A)-ROW()+4)</f>
        <v>#VALUE!</v>
      </c>
      <c r="B30" s="56" t="e" cm="1">
        <f t="array" ref="B30">INDEX('Smer tam'!B:B,COUNTA('Smer tam'!B:B)-ROW()+9)</f>
        <v>#VALUE!</v>
      </c>
      <c r="C30" s="43" t="e" cm="1">
        <f t="array" ref="C30">INDEX('Smer tam'!C:C,COUNTA('Smer tam'!C:C)-ROW()+7)</f>
        <v>#VALUE!</v>
      </c>
      <c r="D30" s="23"/>
      <c r="E30" s="8"/>
      <c r="F30" s="8"/>
      <c r="G30" s="24"/>
      <c r="H30" s="10"/>
    </row>
    <row r="31" spans="1:9" x14ac:dyDescent="0.3">
      <c r="A31" s="35" t="e" cm="1">
        <f t="array" ref="A31">INDEX('Smer tam'!A:A,COUNTA('Smer tam'!A:A)-ROW()+4)</f>
        <v>#VALUE!</v>
      </c>
      <c r="B31" s="38" t="e" cm="1">
        <f t="array" ref="B31">INDEX('Smer tam'!B:B,COUNTA('Smer tam'!B:B)-ROW()+9)</f>
        <v>#VALUE!</v>
      </c>
      <c r="C31" s="41" t="e" cm="1">
        <f t="array" ref="C31">INDEX('Smer tam'!C:C,COUNTA('Smer tam'!C:C)-ROW()+7)</f>
        <v>#VALUE!</v>
      </c>
      <c r="D31" s="23"/>
      <c r="E31" s="8"/>
      <c r="F31" s="8"/>
      <c r="G31" s="24"/>
      <c r="H31" s="10"/>
    </row>
    <row r="32" spans="1:9" ht="15" thickBot="1" x14ac:dyDescent="0.35">
      <c r="A32" s="33" t="e" cm="1">
        <f t="array" ref="A32">INDEX('Smer tam'!A:A,COUNTA('Smer tam'!A:A)-ROW()+4)</f>
        <v>#VALUE!</v>
      </c>
      <c r="B32" s="57" t="e" cm="1">
        <f t="array" ref="B32">INDEX('Smer tam'!B:B,COUNTA('Smer tam'!B:B)-ROW()+9)</f>
        <v>#VALUE!</v>
      </c>
      <c r="C32" s="58" t="e" cm="1">
        <f t="array" ref="C32">INDEX('Smer tam'!C:C,COUNTA('Smer tam'!C:C)-ROW()+7)</f>
        <v>#VALUE!</v>
      </c>
      <c r="D32" s="25"/>
      <c r="E32" s="26"/>
      <c r="F32" s="26"/>
      <c r="G32" s="27"/>
      <c r="H32" s="11"/>
      <c r="I3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66</v>
      </c>
      <c r="H1" s="2" t="str">
        <f>'Smer tam'!C1</f>
        <v>Utekáč - Poltár - Lučenec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2024-11-27T11:12:35Z</dcterms:modified>
</cp:coreProperties>
</file>