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06B488-E8D5-407F-8FC3-38C238C48B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s="1"/>
  <c r="A15" i="1" s="1"/>
  <c r="A8" i="2" a="1"/>
  <c r="A8" i="2" s="1"/>
  <c r="A14" i="2" a="1"/>
  <c r="A14" i="2" s="1"/>
  <c r="A13" i="2" a="1"/>
  <c r="A13" i="2" s="1"/>
  <c r="A6" i="2" a="1"/>
  <c r="A6" i="2" s="1"/>
  <c r="A7" i="2" l="1" a="1"/>
  <c r="A7" i="2" s="1"/>
  <c r="A15" i="2" a="1"/>
  <c r="A15" i="2" s="1"/>
  <c r="A9" i="2" a="1"/>
  <c r="A9" i="2" s="1"/>
  <c r="A5" i="2" a="1"/>
  <c r="A5" i="2" s="1"/>
  <c r="A12" i="2" a="1"/>
  <c r="A12" i="2" s="1"/>
  <c r="A11" i="2" a="1"/>
  <c r="A11" i="2" s="1"/>
  <c r="A10" i="2" a="1"/>
  <c r="A10" i="2" s="1"/>
  <c r="A16" i="2" a="1"/>
  <c r="A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<sst xmlns="http://schemas.openxmlformats.org/spreadsheetml/2006/main" count="54" uniqueCount="48">
  <si>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</si>
  <si>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</si>
  <si>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</si>
  <si>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</si>
  <si>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</si>
  <si>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</si>
  <si>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</si>
  <si>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</si>
  <si>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</si>
  <si>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</si>
  <si>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</si>
  <si>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</si>
  <si>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</si>
  <si>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</si>
  <si>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</si>
  <si>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</si>
  <si>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</si>
  <si>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</si>
  <si>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</si>
  <si>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</si>
  <si>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</si>
  <si>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</si>
  <si>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</si>
  <si>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</si>
  <si>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</si>
  <si>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</si>
  <si>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</si>
  <si>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</si>
  <si>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</si>
  <si>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</si>
  <si>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</si>
  <si>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</si>
  <si>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Žilina</t>
  </si>
  <si>
    <t>Spoj 00</t>
  </si>
  <si>
    <t>id</t>
  </si>
  <si>
    <t>Žilina, Záriečie</t>
  </si>
  <si>
    <t>Žilina, Solinky</t>
  </si>
  <si>
    <t>Bytčica</t>
  </si>
  <si>
    <t>Lietavská Lúčka</t>
  </si>
  <si>
    <t>Porúbka</t>
  </si>
  <si>
    <t>Poluvsie</t>
  </si>
  <si>
    <t>Rajecké Teplice</t>
  </si>
  <si>
    <t>Konská pri Rajci</t>
  </si>
  <si>
    <t>Zbyňov</t>
  </si>
  <si>
    <t>Kľače</t>
  </si>
  <si>
    <t>Rajec</t>
  </si>
  <si>
    <t>Žilina - Lietavská Lúčka - Rajecké Teplice - Rajec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</si>
  <si>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135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</si>
</sst>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47</v>
      </c>
      <c r="C1" s="2" t="s">
        <v>46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34</v>
      </c>
      <c r="D3" s="16" t="s">
        <v>33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32</v>
      </c>
      <c r="C5" s="40">
        <v>1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35</v>
      </c>
      <c r="C6" s="43">
        <v>614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15" si="0">A6+1</f>
        <v>3</v>
      </c>
      <c r="B7" s="8" t="s">
        <v>36</v>
      </c>
      <c r="C7" s="43">
        <v>615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37</v>
      </c>
      <c r="C8" s="43">
        <v>616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38</v>
      </c>
      <c r="C9" s="43">
        <v>617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39</v>
      </c>
      <c r="C10" s="43">
        <v>618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40</v>
      </c>
      <c r="C11" s="43">
        <v>619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38" t="s">
        <v>41</v>
      </c>
      <c r="C12" s="41">
        <v>620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4" t="s">
        <v>42</v>
      </c>
      <c r="C13" s="43">
        <v>621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43</v>
      </c>
      <c r="C14" s="43">
        <v>622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44</v>
      </c>
      <c r="C15" s="43">
        <v>623</v>
      </c>
      <c r="D15" s="23"/>
      <c r="E15" s="8"/>
      <c r="F15" s="8"/>
      <c r="G15" s="24"/>
      <c r="H15" s="10"/>
      <c r="I15" s="37"/>
    </row>
    <row r="16" spans="1:14" ht="15" thickBot="1" x14ac:dyDescent="0.35">
      <c r="A16" s="33">
        <f>A15+1</f>
        <v>12</v>
      </c>
      <c r="B16" s="39" t="s">
        <v>45</v>
      </c>
      <c r="C16" s="42">
        <v>624</v>
      </c>
      <c r="D16" s="25"/>
      <c r="E16" s="26"/>
      <c r="F16" s="26"/>
      <c r="G16" s="27"/>
      <c r="H16" s="11"/>
      <c r="I16" s="37"/>
    </row>
    <row r="18" spans="1:1" x14ac:dyDescent="0.3">
      <c r="A18" s="28" t="s">
        <v>3</v>
      </c>
    </row>
    <row r="20" spans="1:1" x14ac:dyDescent="0.3">
      <c r="A20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16"/>
  <sheetViews>
    <sheetView workbookViewId="0">
      <selection activeCell="M19" sqref="M19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135</v>
      </c>
      <c r="C1" s="2" t="str">
        <f>'Smer tam'!C1</f>
        <v>Žilina - Lietavská Lúčka - Rajecké Teplice - Rajec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34</v>
      </c>
      <c r="D3" s="16" t="s">
        <v>33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12</v>
      </c>
      <c r="B5" s="36" t="str" cm="1">
        <f t="array" ref="B5">INDEX('Smer tam'!B:B,COUNTA('Smer tam'!B:B)-ROW()+9)</f>
        <v>Rajec</v>
      </c>
      <c r="C5" s="40" cm="1">
        <f t="array" ref="C5">INDEX('Smer tam'!C:C,COUNTA('Smer tam'!C:C)-ROW()+7)</f>
        <v>624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11</v>
      </c>
      <c r="B6" s="44" t="str" cm="1">
        <f t="array" ref="B6">INDEX('Smer tam'!B:B,COUNTA('Smer tam'!B:B)-ROW()+9)</f>
        <v>Kľače</v>
      </c>
      <c r="C6" s="43" cm="1">
        <f t="array" ref="C6">INDEX('Smer tam'!C:C,COUNTA('Smer tam'!C:C)-ROW()+7)</f>
        <v>623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10</v>
      </c>
      <c r="B7" s="44" t="str" cm="1">
        <f t="array" ref="B7">INDEX('Smer tam'!B:B,COUNTA('Smer tam'!B:B)-ROW()+9)</f>
        <v>Zbyňov</v>
      </c>
      <c r="C7" s="43" cm="1">
        <f t="array" ref="C7">INDEX('Smer tam'!C:C,COUNTA('Smer tam'!C:C)-ROW()+7)</f>
        <v>622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9</v>
      </c>
      <c r="B8" s="44" t="str" cm="1">
        <f t="array" ref="B8">INDEX('Smer tam'!B:B,COUNTA('Smer tam'!B:B)-ROW()+9)</f>
        <v>Konská pri Rajci</v>
      </c>
      <c r="C8" s="43" cm="1">
        <f t="array" ref="C8">INDEX('Smer tam'!C:C,COUNTA('Smer tam'!C:C)-ROW()+7)</f>
        <v>621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8</v>
      </c>
      <c r="B9" s="38" t="str" cm="1">
        <f t="array" ref="B9">INDEX('Smer tam'!B:B,COUNTA('Smer tam'!B:B)-ROW()+9)</f>
        <v>Rajecké Teplice</v>
      </c>
      <c r="C9" s="41" cm="1">
        <f t="array" ref="C9">INDEX('Smer tam'!C:C,COUNTA('Smer tam'!C:C)-ROW()+7)</f>
        <v>620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7</v>
      </c>
      <c r="B10" s="44" t="str" cm="1">
        <f t="array" ref="B10">INDEX('Smer tam'!B:B,COUNTA('Smer tam'!B:B)-ROW()+9)</f>
        <v>Poluvsie</v>
      </c>
      <c r="C10" s="43" cm="1">
        <f t="array" ref="C10">INDEX('Smer tam'!C:C,COUNTA('Smer tam'!C:C)-ROW()+7)</f>
        <v>619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6</v>
      </c>
      <c r="B11" s="44" t="str" cm="1">
        <f t="array" ref="B11">INDEX('Smer tam'!B:B,COUNTA('Smer tam'!B:B)-ROW()+9)</f>
        <v>Porúbka</v>
      </c>
      <c r="C11" s="43" cm="1">
        <f t="array" ref="C11">INDEX('Smer tam'!C:C,COUNTA('Smer tam'!C:C)-ROW()+7)</f>
        <v>618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5</v>
      </c>
      <c r="B12" s="44" t="str" cm="1">
        <f t="array" ref="B12">INDEX('Smer tam'!B:B,COUNTA('Smer tam'!B:B)-ROW()+9)</f>
        <v>Lietavská Lúčka</v>
      </c>
      <c r="C12" s="43" cm="1">
        <f t="array" ref="C12">INDEX('Smer tam'!C:C,COUNTA('Smer tam'!C:C)-ROW()+7)</f>
        <v>617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4</v>
      </c>
      <c r="B13" s="44" t="str" cm="1">
        <f t="array" ref="B13">INDEX('Smer tam'!B:B,COUNTA('Smer tam'!B:B)-ROW()+9)</f>
        <v>Bytčica</v>
      </c>
      <c r="C13" s="43" cm="1">
        <f t="array" ref="C13">INDEX('Smer tam'!C:C,COUNTA('Smer tam'!C:C)-ROW()+7)</f>
        <v>616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</v>
      </c>
      <c r="B14" s="44" t="str" cm="1">
        <f t="array" ref="B14">INDEX('Smer tam'!B:B,COUNTA('Smer tam'!B:B)-ROW()+9)</f>
        <v>Žilina, Solinky</v>
      </c>
      <c r="C14" s="43" cm="1">
        <f t="array" ref="C14">INDEX('Smer tam'!C:C,COUNTA('Smer tam'!C:C)-ROW()+7)</f>
        <v>615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</v>
      </c>
      <c r="B15" s="44" t="str" cm="1">
        <f t="array" ref="B15">INDEX('Smer tam'!B:B,COUNTA('Smer tam'!B:B)-ROW()+9)</f>
        <v>Žilina, Záriečie</v>
      </c>
      <c r="C15" s="43" cm="1">
        <f t="array" ref="C15">INDEX('Smer tam'!C:C,COUNTA('Smer tam'!C:C)-ROW()+7)</f>
        <v>614</v>
      </c>
      <c r="D15" s="23"/>
      <c r="E15" s="8"/>
      <c r="F15" s="8"/>
      <c r="G15" s="24"/>
      <c r="H15" s="10"/>
    </row>
    <row r="16" spans="1:9" ht="15" thickBot="1" x14ac:dyDescent="0.35">
      <c r="A16" s="33" cm="1">
        <f t="array" ref="A16">INDEX('Smer tam'!A:A,COUNTA('Smer tam'!A:A)-ROW()+4)</f>
        <v>1</v>
      </c>
      <c r="B16" s="39" t="str" cm="1">
        <f t="array" ref="B16">INDEX('Smer tam'!B:B,COUNTA('Smer tam'!B:B)-ROW()+9)</f>
        <v>Žilina</v>
      </c>
      <c r="C16" s="42" cm="1">
        <f t="array" ref="C16">INDEX('Smer tam'!C:C,COUNTA('Smer tam'!C:C)-ROW()+7)</f>
        <v>1</v>
      </c>
      <c r="D16" s="25"/>
      <c r="E16" s="26"/>
      <c r="F16" s="26"/>
      <c r="G16" s="27"/>
      <c r="H16" s="11"/>
      <c r="I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135</v>
      </c>
      <c r="H1" s="2" t="str">
        <f>'Smer tam'!C1</f>
        <v>Žilina - Lietavská Lúčka - Rajecké Teplice - Rajec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2024-11-27T10:44:37Z</dcterms:modified>
</cp:coreProperties>
</file>