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guel Felix\Desktop\Nerlei\202505\Dados\"/>
    </mc:Choice>
  </mc:AlternateContent>
  <xr:revisionPtr revIDLastSave="0" documentId="8_{FAC200D5-E221-46C3-AEF0-C7954D683D61}" xr6:coauthVersionLast="47" xr6:coauthVersionMax="47" xr10:uidLastSave="{00000000-0000-0000-0000-000000000000}"/>
  <bookViews>
    <workbookView xWindow="-110" yWindow="-110" windowWidth="38620" windowHeight="21100" xr2:uid="{D1D3D45C-CEBD-4759-954A-74A50C57C7B3}"/>
  </bookViews>
  <sheets>
    <sheet name="HR Reporting" sheetId="1" r:id="rId1"/>
  </sheets>
  <definedNames>
    <definedName name="_xlnm._FilterDatabase" localSheetId="0" hidden="1">'HR Reporting'!$B$8:$L$67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7" i="1" l="1"/>
  <c r="K51" i="1"/>
  <c r="K49" i="1"/>
  <c r="K35" i="1"/>
  <c r="K34" i="1"/>
  <c r="K32" i="1"/>
  <c r="K31" i="1"/>
  <c r="K30" i="1"/>
  <c r="K29" i="1"/>
  <c r="H13" i="1"/>
  <c r="H11" i="1"/>
  <c r="J67" i="1"/>
  <c r="J66" i="1"/>
  <c r="K66" i="1" s="1"/>
  <c r="J65" i="1"/>
  <c r="K65" i="1" s="1"/>
  <c r="J64" i="1"/>
  <c r="K64" i="1" s="1"/>
  <c r="J62" i="1"/>
  <c r="K62" i="1" s="1"/>
  <c r="J60" i="1"/>
  <c r="K60" i="1" s="1"/>
  <c r="J59" i="1"/>
  <c r="K59" i="1" s="1"/>
  <c r="J58" i="1"/>
  <c r="K58" i="1" s="1"/>
  <c r="J57" i="1"/>
  <c r="K57" i="1" s="1"/>
  <c r="J55" i="1"/>
  <c r="K55" i="1" s="1"/>
  <c r="J53" i="1"/>
  <c r="K53" i="1" s="1"/>
  <c r="J51" i="1"/>
  <c r="J49" i="1"/>
  <c r="J47" i="1"/>
  <c r="K47" i="1" s="1"/>
  <c r="J45" i="1"/>
  <c r="K45" i="1" s="1"/>
  <c r="J43" i="1"/>
  <c r="K43" i="1" s="1"/>
  <c r="J41" i="1"/>
  <c r="K41" i="1" s="1"/>
  <c r="J39" i="1"/>
  <c r="K39" i="1" s="1"/>
  <c r="J38" i="1"/>
  <c r="K38" i="1" s="1"/>
  <c r="J35" i="1"/>
  <c r="J34" i="1"/>
  <c r="J32" i="1"/>
  <c r="J31" i="1"/>
  <c r="J30" i="1"/>
  <c r="J29" i="1"/>
  <c r="J27" i="1"/>
  <c r="K27" i="1" s="1"/>
  <c r="J25" i="1"/>
  <c r="K25" i="1" s="1"/>
  <c r="J24" i="1"/>
  <c r="K24" i="1" s="1"/>
  <c r="J22" i="1"/>
  <c r="K22" i="1" s="1"/>
  <c r="J21" i="1"/>
  <c r="K21" i="1" s="1"/>
  <c r="J20" i="1"/>
  <c r="K20" i="1" s="1"/>
  <c r="J19" i="1"/>
  <c r="K19" i="1" s="1"/>
  <c r="J18" i="1"/>
  <c r="K18" i="1" s="1"/>
  <c r="J16" i="1"/>
  <c r="K16" i="1" s="1"/>
  <c r="J15" i="1"/>
  <c r="K15" i="1" s="1"/>
  <c r="J14" i="1"/>
  <c r="K14" i="1" s="1"/>
  <c r="J12" i="1"/>
  <c r="K12" i="1" s="1"/>
  <c r="J10" i="1"/>
  <c r="K10" i="1" s="1"/>
  <c r="H63" i="1"/>
  <c r="G63" i="1"/>
  <c r="F63" i="1"/>
  <c r="E63" i="1"/>
  <c r="D63" i="1"/>
  <c r="C63" i="1"/>
  <c r="H56" i="1"/>
  <c r="G56" i="1"/>
  <c r="F56" i="1"/>
  <c r="E56" i="1"/>
  <c r="D56" i="1"/>
  <c r="J56" i="1" s="1"/>
  <c r="K56" i="1" s="1"/>
  <c r="C56" i="1"/>
  <c r="H54" i="1"/>
  <c r="G54" i="1"/>
  <c r="F54" i="1"/>
  <c r="E54" i="1"/>
  <c r="D54" i="1"/>
  <c r="C54" i="1"/>
  <c r="H61" i="1"/>
  <c r="G61" i="1"/>
  <c r="F61" i="1"/>
  <c r="E61" i="1"/>
  <c r="D61" i="1"/>
  <c r="C61" i="1"/>
  <c r="H52" i="1"/>
  <c r="G52" i="1"/>
  <c r="F52" i="1"/>
  <c r="E52" i="1"/>
  <c r="D52" i="1"/>
  <c r="J52" i="1" s="1"/>
  <c r="K52" i="1" s="1"/>
  <c r="C52" i="1"/>
  <c r="H50" i="1"/>
  <c r="G50" i="1"/>
  <c r="F50" i="1"/>
  <c r="E50" i="1"/>
  <c r="D50" i="1"/>
  <c r="C50" i="1"/>
  <c r="H48" i="1"/>
  <c r="G48" i="1"/>
  <c r="F48" i="1"/>
  <c r="E48" i="1"/>
  <c r="D48" i="1"/>
  <c r="C48" i="1"/>
  <c r="H46" i="1"/>
  <c r="G46" i="1"/>
  <c r="F46" i="1"/>
  <c r="E46" i="1"/>
  <c r="D46" i="1"/>
  <c r="J46" i="1" s="1"/>
  <c r="K46" i="1" s="1"/>
  <c r="C46" i="1"/>
  <c r="H44" i="1"/>
  <c r="G44" i="1"/>
  <c r="F44" i="1"/>
  <c r="E44" i="1"/>
  <c r="D44" i="1"/>
  <c r="C44" i="1"/>
  <c r="H42" i="1"/>
  <c r="G42" i="1"/>
  <c r="F42" i="1"/>
  <c r="E42" i="1"/>
  <c r="D42" i="1"/>
  <c r="J42" i="1" s="1"/>
  <c r="K42" i="1" s="1"/>
  <c r="C42" i="1"/>
  <c r="H40" i="1"/>
  <c r="G40" i="1"/>
  <c r="F40" i="1"/>
  <c r="E40" i="1"/>
  <c r="D40" i="1"/>
  <c r="C40" i="1"/>
  <c r="L67" i="1"/>
  <c r="L66" i="1"/>
  <c r="L65" i="1"/>
  <c r="L64" i="1"/>
  <c r="L62" i="1"/>
  <c r="L60" i="1"/>
  <c r="L59" i="1"/>
  <c r="L58" i="1"/>
  <c r="L57" i="1"/>
  <c r="L55" i="1"/>
  <c r="L53" i="1"/>
  <c r="L51" i="1"/>
  <c r="L49" i="1"/>
  <c r="L47" i="1"/>
  <c r="L45" i="1"/>
  <c r="L43" i="1"/>
  <c r="L41" i="1"/>
  <c r="L39" i="1"/>
  <c r="L38" i="1"/>
  <c r="L35" i="1"/>
  <c r="L34" i="1"/>
  <c r="L32" i="1"/>
  <c r="L31" i="1"/>
  <c r="L30" i="1"/>
  <c r="L29" i="1"/>
  <c r="L27" i="1"/>
  <c r="L25" i="1"/>
  <c r="L24" i="1"/>
  <c r="L22" i="1"/>
  <c r="L21" i="1"/>
  <c r="L20" i="1"/>
  <c r="L19" i="1"/>
  <c r="L18" i="1"/>
  <c r="L16" i="1"/>
  <c r="L15" i="1"/>
  <c r="L14" i="1"/>
  <c r="L12" i="1"/>
  <c r="L10" i="1"/>
  <c r="I67" i="1"/>
  <c r="I66" i="1"/>
  <c r="I65" i="1"/>
  <c r="I64" i="1"/>
  <c r="I62" i="1"/>
  <c r="I60" i="1"/>
  <c r="I59" i="1"/>
  <c r="I58" i="1"/>
  <c r="I57" i="1"/>
  <c r="I55" i="1"/>
  <c r="I53" i="1"/>
  <c r="I51" i="1"/>
  <c r="I49" i="1"/>
  <c r="I47" i="1"/>
  <c r="I45" i="1"/>
  <c r="I43" i="1"/>
  <c r="I41" i="1"/>
  <c r="I39" i="1"/>
  <c r="I38" i="1"/>
  <c r="I35" i="1"/>
  <c r="I34" i="1"/>
  <c r="I32" i="1"/>
  <c r="I31" i="1"/>
  <c r="I30" i="1"/>
  <c r="I29" i="1"/>
  <c r="I27" i="1"/>
  <c r="I25" i="1"/>
  <c r="I24" i="1"/>
  <c r="I22" i="1"/>
  <c r="I21" i="1"/>
  <c r="I20" i="1"/>
  <c r="I19" i="1"/>
  <c r="I18" i="1"/>
  <c r="I16" i="1"/>
  <c r="I15" i="1"/>
  <c r="I14" i="1"/>
  <c r="I12" i="1"/>
  <c r="I10" i="1"/>
  <c r="H37" i="1"/>
  <c r="G37" i="1"/>
  <c r="F37" i="1"/>
  <c r="E37" i="1"/>
  <c r="D37" i="1"/>
  <c r="C37" i="1"/>
  <c r="H33" i="1"/>
  <c r="G33" i="1"/>
  <c r="F33" i="1"/>
  <c r="E33" i="1"/>
  <c r="D33" i="1"/>
  <c r="H28" i="1"/>
  <c r="G28" i="1"/>
  <c r="F28" i="1"/>
  <c r="E28" i="1"/>
  <c r="D28" i="1"/>
  <c r="J28" i="1" s="1"/>
  <c r="K28" i="1" s="1"/>
  <c r="C33" i="1"/>
  <c r="C28" i="1"/>
  <c r="H26" i="1"/>
  <c r="G26" i="1"/>
  <c r="F26" i="1"/>
  <c r="E26" i="1"/>
  <c r="D26" i="1"/>
  <c r="C26" i="1"/>
  <c r="H23" i="1"/>
  <c r="G23" i="1"/>
  <c r="F23" i="1"/>
  <c r="E23" i="1"/>
  <c r="D23" i="1"/>
  <c r="C23" i="1"/>
  <c r="H17" i="1"/>
  <c r="G17" i="1"/>
  <c r="F17" i="1"/>
  <c r="E17" i="1"/>
  <c r="D17" i="1"/>
  <c r="J17" i="1" s="1"/>
  <c r="K17" i="1" s="1"/>
  <c r="C17" i="1"/>
  <c r="G13" i="1"/>
  <c r="F13" i="1"/>
  <c r="E13" i="1"/>
  <c r="D13" i="1"/>
  <c r="C13" i="1"/>
  <c r="G11" i="1"/>
  <c r="F11" i="1"/>
  <c r="E11" i="1"/>
  <c r="D11" i="1"/>
  <c r="I11" i="1" s="1"/>
  <c r="C11" i="1"/>
  <c r="H9" i="1"/>
  <c r="G9" i="1"/>
  <c r="F9" i="1"/>
  <c r="E9" i="1"/>
  <c r="D9" i="1"/>
  <c r="C9" i="1"/>
  <c r="J48" i="1" l="1"/>
  <c r="K48" i="1" s="1"/>
  <c r="J9" i="1"/>
  <c r="K9" i="1" s="1"/>
  <c r="J33" i="1"/>
  <c r="K33" i="1" s="1"/>
  <c r="J44" i="1"/>
  <c r="K44" i="1" s="1"/>
  <c r="J23" i="1"/>
  <c r="K23" i="1" s="1"/>
  <c r="J63" i="1"/>
  <c r="K63" i="1" s="1"/>
  <c r="J61" i="1"/>
  <c r="K61" i="1" s="1"/>
  <c r="J13" i="1"/>
  <c r="K13" i="1" s="1"/>
  <c r="J26" i="1"/>
  <c r="K26" i="1" s="1"/>
  <c r="J37" i="1"/>
  <c r="K37" i="1" s="1"/>
  <c r="J50" i="1"/>
  <c r="K50" i="1" s="1"/>
  <c r="J54" i="1"/>
  <c r="K54" i="1" s="1"/>
  <c r="J11" i="1"/>
  <c r="K11" i="1" s="1"/>
  <c r="J40" i="1"/>
  <c r="K40" i="1" s="1"/>
  <c r="I63" i="1"/>
  <c r="F8" i="1"/>
  <c r="G8" i="1"/>
  <c r="H8" i="1"/>
  <c r="D8" i="1"/>
  <c r="C8" i="1"/>
  <c r="E8" i="1"/>
  <c r="L54" i="1"/>
  <c r="I54" i="1"/>
  <c r="I56" i="1"/>
  <c r="L37" i="1"/>
  <c r="L23" i="1"/>
  <c r="L61" i="1"/>
  <c r="I9" i="1"/>
  <c r="I26" i="1"/>
  <c r="I28" i="1"/>
  <c r="L13" i="1"/>
  <c r="L52" i="1"/>
  <c r="I13" i="1"/>
  <c r="I37" i="1"/>
  <c r="L17" i="1"/>
  <c r="L33" i="1"/>
  <c r="I17" i="1"/>
  <c r="L28" i="1"/>
  <c r="L26" i="1"/>
  <c r="L48" i="1"/>
  <c r="L9" i="1"/>
  <c r="I33" i="1"/>
  <c r="I48" i="1"/>
  <c r="L56" i="1"/>
  <c r="L11" i="1"/>
  <c r="I23" i="1"/>
  <c r="L44" i="1"/>
  <c r="L46" i="1"/>
  <c r="L40" i="1"/>
  <c r="I46" i="1"/>
  <c r="L42" i="1"/>
  <c r="I44" i="1"/>
  <c r="L50" i="1"/>
  <c r="I40" i="1"/>
  <c r="I50" i="1"/>
  <c r="I61" i="1"/>
  <c r="I42" i="1"/>
  <c r="I52" i="1"/>
  <c r="L63" i="1"/>
  <c r="C36" i="1"/>
  <c r="D36" i="1"/>
  <c r="E36" i="1"/>
  <c r="F36" i="1"/>
  <c r="G36" i="1"/>
  <c r="H36" i="1"/>
  <c r="J36" i="1" l="1"/>
  <c r="K36" i="1" s="1"/>
  <c r="J8" i="1"/>
  <c r="E6" i="1"/>
  <c r="D6" i="1"/>
  <c r="F6" i="1"/>
  <c r="C6" i="1"/>
  <c r="L8" i="1"/>
  <c r="I8" i="1"/>
  <c r="H6" i="1"/>
  <c r="I36" i="1"/>
  <c r="G6" i="1"/>
  <c r="L36" i="1"/>
  <c r="J6" i="1" l="1"/>
  <c r="K8" i="1"/>
  <c r="K6" i="1" s="1"/>
  <c r="L6" i="1"/>
  <c r="I6" i="1"/>
</calcChain>
</file>

<file path=xl/sharedStrings.xml><?xml version="1.0" encoding="utf-8"?>
<sst xmlns="http://schemas.openxmlformats.org/spreadsheetml/2006/main" count="72" uniqueCount="59">
  <si>
    <t>Head Count</t>
  </si>
  <si>
    <t>A</t>
  </si>
  <si>
    <t>B</t>
  </si>
  <si>
    <t>C</t>
  </si>
  <si>
    <t>D</t>
  </si>
  <si>
    <t>E</t>
  </si>
  <si>
    <t>F</t>
  </si>
  <si>
    <t>H</t>
  </si>
  <si>
    <t>I</t>
  </si>
  <si>
    <t>J</t>
  </si>
  <si>
    <t>K</t>
  </si>
  <si>
    <t>L</t>
  </si>
  <si>
    <t>M</t>
  </si>
  <si>
    <t>LEVEL 1</t>
  </si>
  <si>
    <t>LEVEL 2</t>
  </si>
  <si>
    <t>A1</t>
  </si>
  <si>
    <t>A2</t>
  </si>
  <si>
    <t>B1</t>
  </si>
  <si>
    <t>C1</t>
  </si>
  <si>
    <t>C2</t>
  </si>
  <si>
    <t>C3</t>
  </si>
  <si>
    <t>D1</t>
  </si>
  <si>
    <t>D2</t>
  </si>
  <si>
    <t>D3</t>
  </si>
  <si>
    <t>D4</t>
  </si>
  <si>
    <t>D5</t>
  </si>
  <si>
    <t>E1</t>
  </si>
  <si>
    <t>E2</t>
  </si>
  <si>
    <t>F1</t>
  </si>
  <si>
    <t>G</t>
  </si>
  <si>
    <t>G1</t>
  </si>
  <si>
    <t>G2</t>
  </si>
  <si>
    <t>G3</t>
  </si>
  <si>
    <t>G4</t>
  </si>
  <si>
    <t>H1</t>
  </si>
  <si>
    <t>H2</t>
  </si>
  <si>
    <t>H3</t>
  </si>
  <si>
    <t>I1</t>
  </si>
  <si>
    <t>J1</t>
  </si>
  <si>
    <t>K1</t>
  </si>
  <si>
    <t>K2</t>
  </si>
  <si>
    <t>K3</t>
  </si>
  <si>
    <t>K4</t>
  </si>
  <si>
    <t>L1</t>
  </si>
  <si>
    <t>M1</t>
  </si>
  <si>
    <t>M2</t>
  </si>
  <si>
    <t>M3</t>
  </si>
  <si>
    <t>M4</t>
  </si>
  <si>
    <t>Standard Hours</t>
  </si>
  <si>
    <t>Extra Hours</t>
  </si>
  <si>
    <t>Holidays (H)</t>
  </si>
  <si>
    <t>Vacations (H)</t>
  </si>
  <si>
    <t>Absence (H)</t>
  </si>
  <si>
    <t>% Extra Hours</t>
  </si>
  <si>
    <t>Total Hours</t>
  </si>
  <si>
    <t>Payed Hours</t>
  </si>
  <si>
    <t>% Absences</t>
  </si>
  <si>
    <t>TOTAL</t>
  </si>
  <si>
    <t>Hours report -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</si>
</sst>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name val="Arial"/>
      <family val="2"/>
    </font>
    <font>
      <sz val="9"/>
      <name val="Aptos Narrow"/>
      <family val="2"/>
      <scheme val="minor"/>
    </font>
    <font>
      <sz val="9"/>
      <name val="Arial"/>
      <family val="2"/>
    </font>
    <font>
      <b/>
      <sz val="9"/>
      <color rgb="FF800000"/>
      <name val="Arial"/>
      <family val="2"/>
    </font>
    <font>
      <b/>
      <sz val="10"/>
      <color theme="5" tint="-0.249977111117893"/>
      <name val="Arial Black"/>
      <family val="2"/>
    </font>
    <font>
      <b/>
      <sz val="10"/>
      <name val="Arial"/>
      <family val="2"/>
    </font>
    <font>
      <b/>
      <sz val="9"/>
      <name val="Arial"/>
      <family val="2"/>
    </font>
    <font>
      <sz val="18"/>
      <name val="Arial Black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34998626667073579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7" fillId="0" borderId="0" applyNumberFormat="0" applyFill="0" applyBorder="0" applyAlignment="0" applyProtection="0"/>
  </cellStyleXfs>
  <cellXfs count="22">
    <xf numFmtId="0" fontId="0" fillId="0" borderId="0" xfId="0"/>
    <xf numFmtId="0" fontId="3" fillId="2" borderId="1" xfId="2" applyFont="1" applyFill="1" applyBorder="1" applyAlignment="1">
      <alignment vertical="center" wrapText="1"/>
    </xf>
    <xf numFmtId="0" fontId="3" fillId="2" borderId="2" xfId="2" applyFont="1" applyFill="1" applyBorder="1" applyAlignment="1">
      <alignment horizontal="center" vertical="center" wrapText="1"/>
    </xf>
    <xf numFmtId="4" fontId="3" fillId="2" borderId="3" xfId="2" applyNumberFormat="1" applyFont="1" applyFill="1" applyBorder="1" applyAlignment="1">
      <alignment horizontal="center" vertical="center" wrapText="1"/>
    </xf>
    <xf numFmtId="4" fontId="3" fillId="2" borderId="2" xfId="2" applyNumberFormat="1" applyFont="1" applyFill="1" applyBorder="1" applyAlignment="1">
      <alignment horizontal="center" vertical="center" wrapText="1"/>
    </xf>
    <xf numFmtId="10" fontId="3" fillId="2" borderId="2" xfId="1" applyNumberFormat="1" applyFont="1" applyFill="1" applyBorder="1" applyAlignment="1" applyProtection="1">
      <alignment horizontal="center" vertical="center" wrapText="1"/>
    </xf>
    <xf numFmtId="0" fontId="4" fillId="0" borderId="4" xfId="2" applyFont="1" applyBorder="1" applyAlignment="1">
      <alignment vertical="center"/>
    </xf>
    <xf numFmtId="0" fontId="5" fillId="0" borderId="4" xfId="2" applyFont="1" applyBorder="1" applyAlignment="1">
      <alignment horizontal="center" vertical="center"/>
    </xf>
    <xf numFmtId="4" fontId="5" fillId="0" borderId="4" xfId="2" applyNumberFormat="1" applyFont="1" applyBorder="1" applyAlignment="1">
      <alignment horizontal="center" vertical="center"/>
    </xf>
    <xf numFmtId="10" fontId="5" fillId="0" borderId="4" xfId="1" applyNumberFormat="1" applyFont="1" applyFill="1" applyBorder="1" applyAlignment="1" applyProtection="1">
      <alignment horizontal="center" vertical="center"/>
    </xf>
    <xf numFmtId="0" fontId="6" fillId="3" borderId="4" xfId="2" applyFont="1" applyFill="1" applyBorder="1" applyAlignment="1">
      <alignment horizontal="left" vertical="center"/>
    </xf>
    <xf numFmtId="4" fontId="6" fillId="3" borderId="4" xfId="2" applyNumberFormat="1" applyFont="1" applyFill="1" applyBorder="1" applyAlignment="1">
      <alignment horizontal="center" vertical="center"/>
    </xf>
    <xf numFmtId="10" fontId="6" fillId="3" borderId="4" xfId="1" applyNumberFormat="1" applyFont="1" applyFill="1" applyBorder="1" applyAlignment="1" applyProtection="1">
      <alignment horizontal="center" vertical="center"/>
    </xf>
    <xf numFmtId="0" fontId="7" fillId="4" borderId="4" xfId="2" applyFont="1" applyFill="1" applyBorder="1" applyAlignment="1">
      <alignment vertical="center"/>
    </xf>
    <xf numFmtId="4" fontId="2" fillId="4" borderId="5" xfId="2" applyNumberFormat="1" applyFill="1" applyBorder="1" applyAlignment="1">
      <alignment horizontal="center" vertical="center"/>
    </xf>
    <xf numFmtId="10" fontId="2" fillId="4" borderId="5" xfId="1" applyNumberFormat="1" applyFont="1" applyFill="1" applyBorder="1" applyAlignment="1" applyProtection="1">
      <alignment horizontal="center" vertical="center"/>
    </xf>
    <xf numFmtId="4" fontId="4" fillId="0" borderId="5" xfId="2" applyNumberFormat="1" applyFont="1" applyBorder="1" applyAlignment="1">
      <alignment horizontal="center" vertical="center"/>
    </xf>
    <xf numFmtId="10" fontId="4" fillId="0" borderId="5" xfId="1" applyNumberFormat="1" applyFont="1" applyFill="1" applyBorder="1" applyAlignment="1" applyProtection="1">
      <alignment horizontal="center" vertical="center"/>
    </xf>
    <xf numFmtId="0" fontId="7" fillId="4" borderId="4" xfId="3" applyFill="1" applyBorder="1" applyAlignment="1">
      <alignment vertical="center"/>
    </xf>
    <xf numFmtId="0" fontId="9" fillId="5" borderId="0" xfId="2" applyFont="1" applyFill="1" applyAlignment="1">
      <alignment horizontal="center" vertical="center" wrapText="1"/>
    </xf>
    <xf numFmtId="0" fontId="8" fillId="0" borderId="4" xfId="2" applyFont="1" applyBorder="1" applyAlignment="1">
      <alignment vertical="center"/>
    </xf>
    <xf numFmtId="4" fontId="0" fillId="0" borderId="0" xfId="0" applyNumberFormat="1"/>
  </cellXfs>
  <cellStyles count="4">
    <cellStyle name="Normal" xfId="0" builtinId="0"/>
    <cellStyle name="Normal 2" xfId="2" xr:uid="{8FE995D1-4550-4447-A534-6DA8C23F02C4}"/>
    <cellStyle name="Percent" xfId="1" builtinId="5"/>
    <cellStyle name="RowLevel_1" xfId="3" builtinId="1" iLevel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65A06-1EEC-4E25-854C-A4F6FC80382C}">
  <dimension ref="B2:N67"/>
  <sheetViews>
    <sheetView tabSelected="1" topLeftCell="A10" workbookViewId="0">
      <selection activeCell="C6" sqref="C6"/>
    </sheetView>
  </sheetViews>
  <sheetFormatPr defaultRowHeight="14.5" x14ac:dyDescent="0.35"/>
  <cols>
    <col min="2" max="2" width="30.7265625" bestFit="1" customWidth="1"/>
    <col min="3" max="3" width="9.08984375" bestFit="1" customWidth="1"/>
    <col min="4" max="12" width="21.6328125" customWidth="1"/>
  </cols>
  <sheetData>
    <row r="2" spans="2:14" ht="14.5" customHeight="1" x14ac:dyDescent="0.35">
      <c r="B2" s="19" t="s">
        <v>58</v>
      </c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2:14" ht="14.5" customHeight="1" x14ac:dyDescent="0.35">
      <c r="B3" s="19"/>
      <c r="C3" s="19"/>
      <c r="D3" s="19"/>
      <c r="E3" s="19"/>
      <c r="F3" s="19"/>
      <c r="G3" s="19"/>
      <c r="H3" s="19"/>
      <c r="I3" s="19"/>
      <c r="J3" s="19"/>
      <c r="K3" s="19"/>
      <c r="L3" s="19"/>
    </row>
    <row r="5" spans="2:14" x14ac:dyDescent="0.35">
      <c r="B5" s="1"/>
      <c r="C5" s="2" t="s">
        <v>0</v>
      </c>
      <c r="D5" s="3" t="s">
        <v>48</v>
      </c>
      <c r="E5" s="4" t="s">
        <v>50</v>
      </c>
      <c r="F5" s="3" t="s">
        <v>51</v>
      </c>
      <c r="G5" s="4" t="s">
        <v>52</v>
      </c>
      <c r="H5" s="3" t="s">
        <v>49</v>
      </c>
      <c r="I5" s="5" t="s">
        <v>53</v>
      </c>
      <c r="J5" s="3" t="s">
        <v>54</v>
      </c>
      <c r="K5" s="4" t="s">
        <v>55</v>
      </c>
      <c r="L5" s="5" t="s">
        <v>56</v>
      </c>
    </row>
    <row r="6" spans="2:14" x14ac:dyDescent="0.35">
      <c r="B6" s="20" t="s">
        <v>57</v>
      </c>
      <c r="C6" s="7">
        <f>+C8+C36</f>
        <v>507</v>
      </c>
      <c r="D6" s="8">
        <f>+D8+D36</f>
        <v>80350</v>
      </c>
      <c r="E6" s="8">
        <f>+E8+E36</f>
        <v>4064</v>
      </c>
      <c r="F6" s="8">
        <f>+F8+F36</f>
        <v>5817</v>
      </c>
      <c r="G6" s="8">
        <f>+G8+G36</f>
        <v>3023</v>
      </c>
      <c r="H6" s="8">
        <f>+H8+H36</f>
        <v>3004</v>
      </c>
      <c r="I6" s="9">
        <f>H6/D6</f>
        <v>3.7386434349719978E-2</v>
      </c>
      <c r="J6" s="8">
        <f>+J8+J36</f>
        <v>70450</v>
      </c>
      <c r="K6" s="8">
        <f>+K8+K36</f>
        <v>73454</v>
      </c>
      <c r="L6" s="9">
        <f>G6/D6</f>
        <v>3.7622899813316742E-2</v>
      </c>
    </row>
    <row r="7" spans="2:14" x14ac:dyDescent="0.35">
      <c r="B7" s="7"/>
      <c r="C7" s="7"/>
      <c r="D7" s="8"/>
      <c r="E7" s="8"/>
      <c r="F7" s="8"/>
      <c r="G7" s="8"/>
      <c r="H7" s="8"/>
      <c r="I7" s="9"/>
      <c r="J7" s="8"/>
      <c r="K7" s="8"/>
      <c r="L7" s="9"/>
    </row>
    <row r="8" spans="2:14" ht="15.5" x14ac:dyDescent="0.35">
      <c r="B8" s="10" t="s">
        <v>13</v>
      </c>
      <c r="C8" s="11">
        <f>C9+C11+C13+C17+C23+C26+C28+C33</f>
        <v>414</v>
      </c>
      <c r="D8" s="11">
        <f t="shared" ref="D8:H8" si="0">D9+D11+D13+D17+D23+D26+D28+D33</f>
        <v>65438</v>
      </c>
      <c r="E8" s="11">
        <f t="shared" si="0"/>
        <v>3320</v>
      </c>
      <c r="F8" s="11">
        <f t="shared" si="0"/>
        <v>4599</v>
      </c>
      <c r="G8" s="11">
        <f t="shared" si="0"/>
        <v>2653</v>
      </c>
      <c r="H8" s="11">
        <f t="shared" si="0"/>
        <v>2488</v>
      </c>
      <c r="I8" s="12">
        <f>H8/D8</f>
        <v>3.8020721904703687E-2</v>
      </c>
      <c r="J8" s="11">
        <f>D8-E8-F8-G8+H8</f>
        <v>57354</v>
      </c>
      <c r="K8" s="11">
        <f t="shared" ref="K8:K9" si="1">+J8+H8</f>
        <v>59842</v>
      </c>
      <c r="L8" s="12">
        <f>G8/D8</f>
        <v>4.0542192609798591E-2</v>
      </c>
    </row>
    <row r="9" spans="2:14" x14ac:dyDescent="0.35">
      <c r="B9" s="13" t="s">
        <v>1</v>
      </c>
      <c r="C9" s="14">
        <f>SUM(C10)</f>
        <v>1</v>
      </c>
      <c r="D9" s="14">
        <f t="shared" ref="D9:H9" si="2">SUM(D10)</f>
        <v>160</v>
      </c>
      <c r="E9" s="14">
        <f t="shared" si="2"/>
        <v>8</v>
      </c>
      <c r="F9" s="14">
        <f t="shared" si="2"/>
        <v>16</v>
      </c>
      <c r="G9" s="14">
        <f t="shared" si="2"/>
        <v>0</v>
      </c>
      <c r="H9" s="14">
        <f t="shared" si="2"/>
        <v>0</v>
      </c>
      <c r="I9" s="15">
        <f>H9/D9</f>
        <v>0</v>
      </c>
      <c r="J9" s="14">
        <f>D9-E9-F9-G9+H9</f>
        <v>136</v>
      </c>
      <c r="K9" s="14">
        <f t="shared" si="1"/>
        <v>136</v>
      </c>
      <c r="L9" s="15">
        <f>G9/D9</f>
        <v>0</v>
      </c>
    </row>
    <row r="10" spans="2:14" x14ac:dyDescent="0.35">
      <c r="B10" s="6" t="s">
        <v>15</v>
      </c>
      <c r="C10" s="16">
        <v>1</v>
      </c>
      <c r="D10" s="16">
        <v>160</v>
      </c>
      <c r="E10" s="16">
        <v>8</v>
      </c>
      <c r="F10" s="16">
        <v>16</v>
      </c>
      <c r="G10" s="16">
        <v>0</v>
      </c>
      <c r="H10" s="16">
        <v>0</v>
      </c>
      <c r="I10" s="17">
        <f>H10/D10</f>
        <v>0</v>
      </c>
      <c r="J10" s="16">
        <f>D10-E10-F10-G10+H10</f>
        <v>136</v>
      </c>
      <c r="K10" s="16">
        <f>+J10+H10</f>
        <v>136</v>
      </c>
      <c r="L10" s="17">
        <f>G10/D10</f>
        <v>0</v>
      </c>
      <c r="N10" s="21"/>
    </row>
    <row r="11" spans="2:14" x14ac:dyDescent="0.35">
      <c r="B11" s="13" t="s">
        <v>2</v>
      </c>
      <c r="C11" s="14">
        <f t="shared" ref="C11:H11" si="3">SUM(C12)</f>
        <v>109</v>
      </c>
      <c r="D11" s="14">
        <f t="shared" si="3"/>
        <v>16982</v>
      </c>
      <c r="E11" s="14">
        <f t="shared" si="3"/>
        <v>880</v>
      </c>
      <c r="F11" s="14">
        <f t="shared" si="3"/>
        <v>1775</v>
      </c>
      <c r="G11" s="14">
        <f t="shared" si="3"/>
        <v>660</v>
      </c>
      <c r="H11" s="14">
        <f t="shared" si="3"/>
        <v>98</v>
      </c>
      <c r="I11" s="15">
        <f>H11/D11</f>
        <v>5.7708161582852432E-3</v>
      </c>
      <c r="J11" s="14">
        <f>D11-E11-F11-G11+H11</f>
        <v>13765</v>
      </c>
      <c r="K11" s="14">
        <f t="shared" ref="K11:K67" si="4">+J11+H11</f>
        <v>13863</v>
      </c>
      <c r="L11" s="15">
        <f>G11/D11</f>
        <v>3.8864680249676126E-2</v>
      </c>
    </row>
    <row r="12" spans="2:14" x14ac:dyDescent="0.35">
      <c r="B12" s="6" t="s">
        <v>17</v>
      </c>
      <c r="C12" s="16">
        <v>109</v>
      </c>
      <c r="D12" s="16">
        <v>16982</v>
      </c>
      <c r="E12" s="16">
        <v>880</v>
      </c>
      <c r="F12" s="16">
        <v>1775</v>
      </c>
      <c r="G12" s="16">
        <v>660</v>
      </c>
      <c r="H12" s="16">
        <v>98</v>
      </c>
      <c r="I12" s="17">
        <f>H12/D12</f>
        <v>5.7708161582852432E-3</v>
      </c>
      <c r="J12" s="16">
        <f>D12-E12-F12-G12+H12</f>
        <v>13765</v>
      </c>
      <c r="K12" s="16">
        <f t="shared" si="4"/>
        <v>13863</v>
      </c>
      <c r="L12" s="17">
        <f>G12/D12</f>
        <v>3.8864680249676126E-2</v>
      </c>
    </row>
    <row r="13" spans="2:14" x14ac:dyDescent="0.35">
      <c r="B13" s="13" t="s">
        <v>3</v>
      </c>
      <c r="C13" s="14">
        <f>SUM(C14:C16)</f>
        <v>45</v>
      </c>
      <c r="D13" s="14">
        <f t="shared" ref="D13:H13" si="5">SUM(D14:D16)</f>
        <v>7112</v>
      </c>
      <c r="E13" s="14">
        <f t="shared" si="5"/>
        <v>352</v>
      </c>
      <c r="F13" s="14">
        <f t="shared" si="5"/>
        <v>770</v>
      </c>
      <c r="G13" s="14">
        <f t="shared" si="5"/>
        <v>586</v>
      </c>
      <c r="H13" s="14">
        <f t="shared" si="5"/>
        <v>167</v>
      </c>
      <c r="I13" s="15">
        <f>H13/D13</f>
        <v>2.3481439820022498E-2</v>
      </c>
      <c r="J13" s="14">
        <f>D13-E13-F13-G13+H13</f>
        <v>5571</v>
      </c>
      <c r="K13" s="14">
        <f t="shared" si="4"/>
        <v>5738</v>
      </c>
      <c r="L13" s="15">
        <f>G13/D13</f>
        <v>8.2395950506186727E-2</v>
      </c>
    </row>
    <row r="14" spans="2:14" x14ac:dyDescent="0.35">
      <c r="B14" s="6" t="s">
        <v>18</v>
      </c>
      <c r="C14" s="16">
        <v>16</v>
      </c>
      <c r="D14" s="16">
        <v>2448</v>
      </c>
      <c r="E14" s="16">
        <v>120</v>
      </c>
      <c r="F14" s="16">
        <v>176</v>
      </c>
      <c r="G14" s="16">
        <v>320</v>
      </c>
      <c r="H14" s="16">
        <v>38</v>
      </c>
      <c r="I14" s="17">
        <f>H14/D14</f>
        <v>1.5522875816993464E-2</v>
      </c>
      <c r="J14" s="16">
        <f>D14-E14-F14-G14+H14</f>
        <v>1870</v>
      </c>
      <c r="K14" s="16">
        <f t="shared" si="4"/>
        <v>1908</v>
      </c>
      <c r="L14" s="17">
        <f>G14/D14</f>
        <v>0.13071895424836602</v>
      </c>
    </row>
    <row r="15" spans="2:14" x14ac:dyDescent="0.35">
      <c r="B15" s="6" t="s">
        <v>19</v>
      </c>
      <c r="C15" s="16">
        <v>21</v>
      </c>
      <c r="D15" s="16">
        <v>3384</v>
      </c>
      <c r="E15" s="16">
        <v>168</v>
      </c>
      <c r="F15" s="16">
        <v>474</v>
      </c>
      <c r="G15" s="16">
        <v>90</v>
      </c>
      <c r="H15" s="16">
        <v>94</v>
      </c>
      <c r="I15" s="17">
        <f>H15/D15</f>
        <v>2.7777777777777776E-2</v>
      </c>
      <c r="J15" s="16">
        <f>D15-E15-F15-G15+H15</f>
        <v>2746</v>
      </c>
      <c r="K15" s="16">
        <f t="shared" si="4"/>
        <v>2840</v>
      </c>
      <c r="L15" s="17">
        <f>G15/D15</f>
        <v>2.6595744680851064E-2</v>
      </c>
    </row>
    <row r="16" spans="2:14" x14ac:dyDescent="0.35">
      <c r="B16" s="6" t="s">
        <v>20</v>
      </c>
      <c r="C16" s="16">
        <v>8</v>
      </c>
      <c r="D16" s="16">
        <v>1280</v>
      </c>
      <c r="E16" s="16">
        <v>64</v>
      </c>
      <c r="F16" s="16">
        <v>120</v>
      </c>
      <c r="G16" s="16">
        <v>176</v>
      </c>
      <c r="H16" s="16">
        <v>35</v>
      </c>
      <c r="I16" s="17">
        <f>H16/D16</f>
        <v>2.734375E-2</v>
      </c>
      <c r="J16" s="16">
        <f>D16-E16-F16-G16+H16</f>
        <v>955</v>
      </c>
      <c r="K16" s="16">
        <f t="shared" si="4"/>
        <v>990</v>
      </c>
      <c r="L16" s="17">
        <f>G16/D16</f>
        <v>0.13750000000000001</v>
      </c>
    </row>
    <row r="17" spans="2:12" x14ac:dyDescent="0.35">
      <c r="B17" s="13" t="s">
        <v>4</v>
      </c>
      <c r="C17" s="14">
        <f>SUM(C18:C22)</f>
        <v>69</v>
      </c>
      <c r="D17" s="14">
        <f t="shared" ref="D17:H17" si="6">SUM(D18:D22)</f>
        <v>11112</v>
      </c>
      <c r="E17" s="14">
        <f t="shared" si="6"/>
        <v>552</v>
      </c>
      <c r="F17" s="14">
        <f t="shared" si="6"/>
        <v>576</v>
      </c>
      <c r="G17" s="14">
        <f t="shared" si="6"/>
        <v>541</v>
      </c>
      <c r="H17" s="14">
        <f t="shared" si="6"/>
        <v>21</v>
      </c>
      <c r="I17" s="15">
        <f>H17/D17</f>
        <v>1.8898488120950325E-3</v>
      </c>
      <c r="J17" s="14">
        <f>D17-E17-F17-G17+H17</f>
        <v>9464</v>
      </c>
      <c r="K17" s="14">
        <f t="shared" si="4"/>
        <v>9485</v>
      </c>
      <c r="L17" s="15">
        <f>G17/D17</f>
        <v>4.868610511159107E-2</v>
      </c>
    </row>
    <row r="18" spans="2:12" x14ac:dyDescent="0.35">
      <c r="B18" s="6" t="s">
        <v>21</v>
      </c>
      <c r="C18" s="16">
        <v>6</v>
      </c>
      <c r="D18" s="16">
        <v>960</v>
      </c>
      <c r="E18" s="16">
        <v>48</v>
      </c>
      <c r="F18" s="16">
        <v>16</v>
      </c>
      <c r="G18" s="16">
        <v>152</v>
      </c>
      <c r="H18" s="16">
        <v>0</v>
      </c>
      <c r="I18" s="17">
        <f>H18/D18</f>
        <v>0</v>
      </c>
      <c r="J18" s="16">
        <f>D18-E18-F18-G18+H18</f>
        <v>744</v>
      </c>
      <c r="K18" s="16">
        <f t="shared" si="4"/>
        <v>744</v>
      </c>
      <c r="L18" s="17">
        <f>G18/D18</f>
        <v>0.15833333333333333</v>
      </c>
    </row>
    <row r="19" spans="2:12" x14ac:dyDescent="0.35">
      <c r="B19" s="6" t="s">
        <v>22</v>
      </c>
      <c r="C19" s="16">
        <v>17</v>
      </c>
      <c r="D19" s="16">
        <v>2720</v>
      </c>
      <c r="E19" s="16">
        <v>136</v>
      </c>
      <c r="F19" s="16">
        <v>112</v>
      </c>
      <c r="G19" s="16">
        <v>85</v>
      </c>
      <c r="H19" s="16">
        <v>12</v>
      </c>
      <c r="I19" s="17">
        <f>H19/D19</f>
        <v>4.4117647058823529E-3</v>
      </c>
      <c r="J19" s="16">
        <f>D19-E19-F19-G19+H19</f>
        <v>2399</v>
      </c>
      <c r="K19" s="16">
        <f t="shared" si="4"/>
        <v>2411</v>
      </c>
      <c r="L19" s="17">
        <f>G19/D19</f>
        <v>3.125E-2</v>
      </c>
    </row>
    <row r="20" spans="2:12" x14ac:dyDescent="0.35">
      <c r="B20" s="6" t="s">
        <v>23</v>
      </c>
      <c r="C20" s="16">
        <v>23</v>
      </c>
      <c r="D20" s="16">
        <v>3648</v>
      </c>
      <c r="E20" s="16">
        <v>176</v>
      </c>
      <c r="F20" s="16">
        <v>328</v>
      </c>
      <c r="G20" s="16">
        <v>167</v>
      </c>
      <c r="H20" s="16">
        <v>8</v>
      </c>
      <c r="I20" s="17">
        <f>H20/D20</f>
        <v>2.1929824561403508E-3</v>
      </c>
      <c r="J20" s="16">
        <f>D20-E20-F20-G20+H20</f>
        <v>2985</v>
      </c>
      <c r="K20" s="16">
        <f t="shared" si="4"/>
        <v>2993</v>
      </c>
      <c r="L20" s="17">
        <f>G20/D20</f>
        <v>4.5778508771929821E-2</v>
      </c>
    </row>
    <row r="21" spans="2:12" x14ac:dyDescent="0.35">
      <c r="B21" s="6" t="s">
        <v>24</v>
      </c>
      <c r="C21" s="16">
        <v>13</v>
      </c>
      <c r="D21" s="16">
        <v>2080</v>
      </c>
      <c r="E21" s="16">
        <v>104</v>
      </c>
      <c r="F21" s="16">
        <v>64</v>
      </c>
      <c r="G21" s="16">
        <v>33</v>
      </c>
      <c r="H21" s="16">
        <v>1</v>
      </c>
      <c r="I21" s="17">
        <f>H21/D21</f>
        <v>4.807692307692308E-4</v>
      </c>
      <c r="J21" s="16">
        <f>D21-E21-F21-G21+H21</f>
        <v>1880</v>
      </c>
      <c r="K21" s="16">
        <f t="shared" si="4"/>
        <v>1881</v>
      </c>
      <c r="L21" s="17">
        <f>G21/D21</f>
        <v>1.5865384615384615E-2</v>
      </c>
    </row>
    <row r="22" spans="2:12" x14ac:dyDescent="0.35">
      <c r="B22" s="6" t="s">
        <v>25</v>
      </c>
      <c r="C22" s="16">
        <v>10</v>
      </c>
      <c r="D22" s="16">
        <v>1704</v>
      </c>
      <c r="E22" s="16">
        <v>88</v>
      </c>
      <c r="F22" s="16">
        <v>56</v>
      </c>
      <c r="G22" s="16">
        <v>104</v>
      </c>
      <c r="H22" s="16">
        <v>0</v>
      </c>
      <c r="I22" s="17">
        <f>H22/D22</f>
        <v>0</v>
      </c>
      <c r="J22" s="16">
        <f>D22-E22-F22-G22+H22</f>
        <v>1456</v>
      </c>
      <c r="K22" s="16">
        <f t="shared" si="4"/>
        <v>1456</v>
      </c>
      <c r="L22" s="17">
        <f>G22/D22</f>
        <v>6.1032863849765258E-2</v>
      </c>
    </row>
    <row r="23" spans="2:12" x14ac:dyDescent="0.35">
      <c r="B23" s="13" t="s">
        <v>5</v>
      </c>
      <c r="C23" s="14">
        <f>SUM(C24:C25)</f>
        <v>12</v>
      </c>
      <c r="D23" s="14">
        <f t="shared" ref="D23:H23" si="7">SUM(D24:D25)</f>
        <v>1920</v>
      </c>
      <c r="E23" s="14">
        <f t="shared" si="7"/>
        <v>96</v>
      </c>
      <c r="F23" s="14">
        <f t="shared" si="7"/>
        <v>180</v>
      </c>
      <c r="G23" s="14">
        <f t="shared" si="7"/>
        <v>21</v>
      </c>
      <c r="H23" s="14">
        <f t="shared" si="7"/>
        <v>0</v>
      </c>
      <c r="I23" s="15">
        <f>H23/D23</f>
        <v>0</v>
      </c>
      <c r="J23" s="14">
        <f>D23-E23-F23-G23+H23</f>
        <v>1623</v>
      </c>
      <c r="K23" s="14">
        <f t="shared" si="4"/>
        <v>1623</v>
      </c>
      <c r="L23" s="15">
        <f>G23/D23</f>
        <v>1.0937499999999999E-2</v>
      </c>
    </row>
    <row r="24" spans="2:12" x14ac:dyDescent="0.35">
      <c r="B24" s="6" t="s">
        <v>26</v>
      </c>
      <c r="C24" s="16">
        <v>10</v>
      </c>
      <c r="D24" s="16">
        <v>1600</v>
      </c>
      <c r="E24" s="16">
        <v>80</v>
      </c>
      <c r="F24" s="16">
        <v>128</v>
      </c>
      <c r="G24" s="16">
        <v>21</v>
      </c>
      <c r="H24" s="16">
        <v>0</v>
      </c>
      <c r="I24" s="17">
        <f>H24/D24</f>
        <v>0</v>
      </c>
      <c r="J24" s="16">
        <f>D24-E24-F24-G24+H24</f>
        <v>1371</v>
      </c>
      <c r="K24" s="16">
        <f t="shared" si="4"/>
        <v>1371</v>
      </c>
      <c r="L24" s="17">
        <f>G24/D24</f>
        <v>1.3125E-2</v>
      </c>
    </row>
    <row r="25" spans="2:12" x14ac:dyDescent="0.35">
      <c r="B25" s="6" t="s">
        <v>27</v>
      </c>
      <c r="C25" s="16">
        <v>2</v>
      </c>
      <c r="D25" s="16">
        <v>320</v>
      </c>
      <c r="E25" s="16">
        <v>16</v>
      </c>
      <c r="F25" s="16">
        <v>52</v>
      </c>
      <c r="G25" s="16">
        <v>0</v>
      </c>
      <c r="H25" s="16">
        <v>0</v>
      </c>
      <c r="I25" s="17">
        <f>H25/D25</f>
        <v>0</v>
      </c>
      <c r="J25" s="16">
        <f>D25-E25-F25-G25+H25</f>
        <v>252</v>
      </c>
      <c r="K25" s="16">
        <f t="shared" si="4"/>
        <v>252</v>
      </c>
      <c r="L25" s="17">
        <f>G25/D25</f>
        <v>0</v>
      </c>
    </row>
    <row r="26" spans="2:12" x14ac:dyDescent="0.35">
      <c r="B26" s="13" t="s">
        <v>6</v>
      </c>
      <c r="C26" s="14">
        <f>SUM(C27)</f>
        <v>8</v>
      </c>
      <c r="D26" s="14">
        <f t="shared" ref="D26:H26" si="8">SUM(D27)</f>
        <v>1168</v>
      </c>
      <c r="E26" s="14">
        <f t="shared" si="8"/>
        <v>56</v>
      </c>
      <c r="F26" s="14">
        <f t="shared" si="8"/>
        <v>105</v>
      </c>
      <c r="G26" s="14">
        <f t="shared" si="8"/>
        <v>16</v>
      </c>
      <c r="H26" s="14">
        <f t="shared" si="8"/>
        <v>34</v>
      </c>
      <c r="I26" s="15">
        <f>H26/D26</f>
        <v>2.9109589041095889E-2</v>
      </c>
      <c r="J26" s="14">
        <f>D26-E26-F26-G26+H26</f>
        <v>1025</v>
      </c>
      <c r="K26" s="14">
        <f t="shared" si="4"/>
        <v>1059</v>
      </c>
      <c r="L26" s="15">
        <f>G26/D26</f>
        <v>1.3698630136986301E-2</v>
      </c>
    </row>
    <row r="27" spans="2:12" x14ac:dyDescent="0.35">
      <c r="B27" s="6" t="s">
        <v>28</v>
      </c>
      <c r="C27" s="16">
        <v>8</v>
      </c>
      <c r="D27" s="16">
        <v>1168</v>
      </c>
      <c r="E27" s="16">
        <v>56</v>
      </c>
      <c r="F27" s="16">
        <v>105</v>
      </c>
      <c r="G27" s="16">
        <v>16</v>
      </c>
      <c r="H27" s="16">
        <v>34</v>
      </c>
      <c r="I27" s="17">
        <f>H27/D27</f>
        <v>2.9109589041095889E-2</v>
      </c>
      <c r="J27" s="16">
        <f>D27-E27-F27-G27+H27</f>
        <v>1025</v>
      </c>
      <c r="K27" s="16">
        <f t="shared" si="4"/>
        <v>1059</v>
      </c>
      <c r="L27" s="17">
        <f>G27/D27</f>
        <v>1.3698630136986301E-2</v>
      </c>
    </row>
    <row r="28" spans="2:12" x14ac:dyDescent="0.35">
      <c r="B28" s="13" t="s">
        <v>29</v>
      </c>
      <c r="C28" s="14">
        <f>SUM(C29:C32)</f>
        <v>163</v>
      </c>
      <c r="D28" s="14">
        <f>SUM(D29:D32)</f>
        <v>25864</v>
      </c>
      <c r="E28" s="14">
        <f>SUM(E29:E32)</f>
        <v>1320</v>
      </c>
      <c r="F28" s="14">
        <f>SUM(F29:F32)</f>
        <v>1045</v>
      </c>
      <c r="G28" s="14">
        <f>SUM(G29:G32)</f>
        <v>731</v>
      </c>
      <c r="H28" s="14">
        <f>SUM(H29:H32)</f>
        <v>2168</v>
      </c>
      <c r="I28" s="15">
        <f>H28/D28</f>
        <v>8.3823074543767404E-2</v>
      </c>
      <c r="J28" s="14">
        <f>D28-E28-F28-G28+H28</f>
        <v>24936</v>
      </c>
      <c r="K28" s="14">
        <f t="shared" si="4"/>
        <v>27104</v>
      </c>
      <c r="L28" s="15">
        <f>G28/D28</f>
        <v>2.8263223012681721E-2</v>
      </c>
    </row>
    <row r="29" spans="2:12" x14ac:dyDescent="0.35">
      <c r="B29" s="6" t="s">
        <v>30</v>
      </c>
      <c r="C29" s="16">
        <v>94</v>
      </c>
      <c r="D29" s="16">
        <v>14712</v>
      </c>
      <c r="E29" s="16">
        <v>760</v>
      </c>
      <c r="F29" s="16">
        <v>785</v>
      </c>
      <c r="G29" s="16">
        <v>457</v>
      </c>
      <c r="H29" s="16">
        <v>1202</v>
      </c>
      <c r="I29" s="17">
        <f>H29/D29</f>
        <v>8.1702011963023388E-2</v>
      </c>
      <c r="J29" s="16">
        <f>D29-E29-F29-G29+H29</f>
        <v>13912</v>
      </c>
      <c r="K29" s="16">
        <f t="shared" si="4"/>
        <v>15114</v>
      </c>
      <c r="L29" s="17">
        <f>G29/D29</f>
        <v>3.1063077759651985E-2</v>
      </c>
    </row>
    <row r="30" spans="2:12" x14ac:dyDescent="0.35">
      <c r="B30" s="6" t="s">
        <v>31</v>
      </c>
      <c r="C30" s="16">
        <v>37</v>
      </c>
      <c r="D30" s="16">
        <v>6032</v>
      </c>
      <c r="E30" s="16">
        <v>304</v>
      </c>
      <c r="F30" s="16">
        <v>196</v>
      </c>
      <c r="G30" s="16">
        <v>208</v>
      </c>
      <c r="H30" s="16">
        <v>538</v>
      </c>
      <c r="I30" s="17">
        <f>H30/D30</f>
        <v>8.9190981432360747E-2</v>
      </c>
      <c r="J30" s="16">
        <f>D30-E30-F30-G30+H30</f>
        <v>5862</v>
      </c>
      <c r="K30" s="16">
        <f t="shared" si="4"/>
        <v>6400</v>
      </c>
      <c r="L30" s="17">
        <f>G30/D30</f>
        <v>3.4482758620689655E-2</v>
      </c>
    </row>
    <row r="31" spans="2:12" x14ac:dyDescent="0.35">
      <c r="B31" s="6" t="s">
        <v>32</v>
      </c>
      <c r="C31" s="16">
        <v>21</v>
      </c>
      <c r="D31" s="16">
        <v>3360</v>
      </c>
      <c r="E31" s="16">
        <v>168</v>
      </c>
      <c r="F31" s="16">
        <v>24</v>
      </c>
      <c r="G31" s="16">
        <v>64</v>
      </c>
      <c r="H31" s="16">
        <v>298</v>
      </c>
      <c r="I31" s="17">
        <f>H31/D31</f>
        <v>8.8690476190476195E-2</v>
      </c>
      <c r="J31" s="16">
        <f>D31-E31-F31-G31+H31</f>
        <v>3402</v>
      </c>
      <c r="K31" s="16">
        <f t="shared" si="4"/>
        <v>3700</v>
      </c>
      <c r="L31" s="17">
        <f>G31/D31</f>
        <v>1.9047619047619049E-2</v>
      </c>
    </row>
    <row r="32" spans="2:12" x14ac:dyDescent="0.35">
      <c r="B32" s="6" t="s">
        <v>33</v>
      </c>
      <c r="C32" s="16">
        <v>11</v>
      </c>
      <c r="D32" s="16">
        <v>1760</v>
      </c>
      <c r="E32" s="16">
        <v>88</v>
      </c>
      <c r="F32" s="16">
        <v>40</v>
      </c>
      <c r="G32" s="16">
        <v>2</v>
      </c>
      <c r="H32" s="16">
        <v>130</v>
      </c>
      <c r="I32" s="17">
        <f>H32/D32</f>
        <v>7.3863636363636367E-2</v>
      </c>
      <c r="J32" s="16">
        <f>D32-E32-F32-G32+H32</f>
        <v>1760</v>
      </c>
      <c r="K32" s="16">
        <f t="shared" si="4"/>
        <v>1890</v>
      </c>
      <c r="L32" s="17">
        <f>G32/D32</f>
        <v>1.1363636363636363E-3</v>
      </c>
    </row>
    <row r="33" spans="2:12" x14ac:dyDescent="0.35">
      <c r="B33" s="13" t="s">
        <v>7</v>
      </c>
      <c r="C33" s="14">
        <f>SUM(C34:C35)</f>
        <v>7</v>
      </c>
      <c r="D33" s="14">
        <f>SUM(D34:D35)</f>
        <v>1120</v>
      </c>
      <c r="E33" s="14">
        <f>SUM(E34:E35)</f>
        <v>56</v>
      </c>
      <c r="F33" s="14">
        <f>SUM(F34:F35)</f>
        <v>132</v>
      </c>
      <c r="G33" s="14">
        <f>SUM(G34:G35)</f>
        <v>98</v>
      </c>
      <c r="H33" s="14">
        <f>SUM(H34:H35)</f>
        <v>0</v>
      </c>
      <c r="I33" s="15">
        <f>H33/D33</f>
        <v>0</v>
      </c>
      <c r="J33" s="14">
        <f>D33-E33-F33-G33+H33</f>
        <v>834</v>
      </c>
      <c r="K33" s="14">
        <f t="shared" si="4"/>
        <v>834</v>
      </c>
      <c r="L33" s="15">
        <f>G33/D33</f>
        <v>8.7499999999999994E-2</v>
      </c>
    </row>
    <row r="34" spans="2:12" x14ac:dyDescent="0.35">
      <c r="B34" s="6" t="s">
        <v>35</v>
      </c>
      <c r="C34" s="16">
        <v>1</v>
      </c>
      <c r="D34" s="16">
        <v>160</v>
      </c>
      <c r="E34" s="16">
        <v>8</v>
      </c>
      <c r="F34" s="16">
        <v>16</v>
      </c>
      <c r="G34" s="16">
        <v>0</v>
      </c>
      <c r="H34" s="16">
        <v>0</v>
      </c>
      <c r="I34" s="17">
        <f>H34/D34</f>
        <v>0</v>
      </c>
      <c r="J34" s="16">
        <f>D34-E34-F34-G34+H34</f>
        <v>136</v>
      </c>
      <c r="K34" s="16">
        <f t="shared" si="4"/>
        <v>136</v>
      </c>
      <c r="L34" s="17">
        <f>G34/D34</f>
        <v>0</v>
      </c>
    </row>
    <row r="35" spans="2:12" x14ac:dyDescent="0.35">
      <c r="B35" s="6" t="s">
        <v>36</v>
      </c>
      <c r="C35" s="16">
        <v>6</v>
      </c>
      <c r="D35" s="16">
        <v>960</v>
      </c>
      <c r="E35" s="16">
        <v>48</v>
      </c>
      <c r="F35" s="16">
        <v>116</v>
      </c>
      <c r="G35" s="16">
        <v>98</v>
      </c>
      <c r="H35" s="16">
        <v>0</v>
      </c>
      <c r="I35" s="17">
        <f>H35/D35</f>
        <v>0</v>
      </c>
      <c r="J35" s="16">
        <f>D35-E35-F35-G35+H35</f>
        <v>698</v>
      </c>
      <c r="K35" s="16">
        <f t="shared" si="4"/>
        <v>698</v>
      </c>
      <c r="L35" s="17">
        <f>G35/D35</f>
        <v>0.10208333333333333</v>
      </c>
    </row>
    <row r="36" spans="2:12" ht="15.5" x14ac:dyDescent="0.35">
      <c r="B36" s="10" t="s">
        <v>14</v>
      </c>
      <c r="C36" s="11">
        <f>C37+C40+C42+C44+C46+C48+C50+C52+C54+C56+C61+C63</f>
        <v>93</v>
      </c>
      <c r="D36" s="11">
        <f>D37+D40+D42+D44+D46+D48+D50+D52+D54+D56+D61+D63</f>
        <v>14912</v>
      </c>
      <c r="E36" s="11">
        <f>E37+E40+E42+E44+E46+E48+E50+E52+E54+E56+E61+E63</f>
        <v>744</v>
      </c>
      <c r="F36" s="11">
        <f>F37+F40+F42+F44+F46+F48+F50+F52+F54+F56+F61+F63</f>
        <v>1218</v>
      </c>
      <c r="G36" s="11">
        <f>G37+G40+G42+G44+G46+G48+G50+G52+G54+G56+G61+G63</f>
        <v>370</v>
      </c>
      <c r="H36" s="11">
        <f>H37+H40+H42+H44+H46+H48+H50+H52+H54+H56+H61+H63</f>
        <v>516</v>
      </c>
      <c r="I36" s="12">
        <f>H36/D36</f>
        <v>3.4603004291845492E-2</v>
      </c>
      <c r="J36" s="11">
        <f>D36-E36-F36-G36+H36</f>
        <v>13096</v>
      </c>
      <c r="K36" s="11">
        <f t="shared" si="4"/>
        <v>13612</v>
      </c>
      <c r="L36" s="12">
        <f>G36/D36</f>
        <v>2.4812231759656651E-2</v>
      </c>
    </row>
    <row r="37" spans="2:12" x14ac:dyDescent="0.35">
      <c r="B37" s="13" t="s">
        <v>1</v>
      </c>
      <c r="C37" s="14">
        <f>SUM(C38:C39)</f>
        <v>13</v>
      </c>
      <c r="D37" s="14">
        <f t="shared" ref="D37:H37" si="9">SUM(D38:D39)</f>
        <v>2080</v>
      </c>
      <c r="E37" s="14">
        <f t="shared" si="9"/>
        <v>104</v>
      </c>
      <c r="F37" s="14">
        <f t="shared" si="9"/>
        <v>258</v>
      </c>
      <c r="G37" s="14">
        <f t="shared" si="9"/>
        <v>129</v>
      </c>
      <c r="H37" s="14">
        <f t="shared" si="9"/>
        <v>12</v>
      </c>
      <c r="I37" s="15">
        <f>H37/D37</f>
        <v>5.7692307692307696E-3</v>
      </c>
      <c r="J37" s="14">
        <f>D37-E37-F37-G37+H37</f>
        <v>1601</v>
      </c>
      <c r="K37" s="14">
        <f t="shared" si="4"/>
        <v>1613</v>
      </c>
      <c r="L37" s="15">
        <f>G37/D37</f>
        <v>6.2019230769230771E-2</v>
      </c>
    </row>
    <row r="38" spans="2:12" x14ac:dyDescent="0.35">
      <c r="B38" s="6" t="s">
        <v>15</v>
      </c>
      <c r="C38" s="16">
        <v>11</v>
      </c>
      <c r="D38" s="16">
        <v>1760</v>
      </c>
      <c r="E38" s="16">
        <v>88</v>
      </c>
      <c r="F38" s="16">
        <v>245</v>
      </c>
      <c r="G38" s="16">
        <v>129</v>
      </c>
      <c r="H38" s="16">
        <v>8</v>
      </c>
      <c r="I38" s="17">
        <f>H38/D38</f>
        <v>4.5454545454545452E-3</v>
      </c>
      <c r="J38" s="16">
        <f>D38-E38-F38-G38+H38</f>
        <v>1306</v>
      </c>
      <c r="K38" s="16">
        <f t="shared" si="4"/>
        <v>1314</v>
      </c>
      <c r="L38" s="17">
        <f>G38/D38</f>
        <v>7.3295454545454539E-2</v>
      </c>
    </row>
    <row r="39" spans="2:12" x14ac:dyDescent="0.35">
      <c r="B39" s="6" t="s">
        <v>16</v>
      </c>
      <c r="C39" s="16">
        <v>2</v>
      </c>
      <c r="D39" s="16">
        <v>320</v>
      </c>
      <c r="E39" s="16">
        <v>16</v>
      </c>
      <c r="F39" s="16">
        <v>13</v>
      </c>
      <c r="G39" s="16">
        <v>0</v>
      </c>
      <c r="H39" s="16">
        <v>4</v>
      </c>
      <c r="I39" s="17">
        <f>H39/D39</f>
        <v>1.2500000000000001E-2</v>
      </c>
      <c r="J39" s="16">
        <f>D39-E39-F39-G39+H39</f>
        <v>295</v>
      </c>
      <c r="K39" s="16">
        <f t="shared" si="4"/>
        <v>299</v>
      </c>
      <c r="L39" s="17">
        <f>G39/D39</f>
        <v>0</v>
      </c>
    </row>
    <row r="40" spans="2:12" x14ac:dyDescent="0.35">
      <c r="B40" s="13" t="s">
        <v>2</v>
      </c>
      <c r="C40" s="14">
        <f t="shared" ref="C40" si="10">SUM(C41)</f>
        <v>11</v>
      </c>
      <c r="D40" s="14">
        <f t="shared" ref="D40" si="11">SUM(D41)</f>
        <v>1792</v>
      </c>
      <c r="E40" s="14">
        <f t="shared" ref="E40" si="12">SUM(E41)</f>
        <v>88</v>
      </c>
      <c r="F40" s="14">
        <f t="shared" ref="F40" si="13">SUM(F41)</f>
        <v>268</v>
      </c>
      <c r="G40" s="14">
        <f t="shared" ref="G40" si="14">SUM(G41)</f>
        <v>65</v>
      </c>
      <c r="H40" s="14">
        <f t="shared" ref="H40" si="15">SUM(H41)</f>
        <v>33</v>
      </c>
      <c r="I40" s="15">
        <f>H40/D40</f>
        <v>1.8415178571428572E-2</v>
      </c>
      <c r="J40" s="14">
        <f>D40-E40-F40-G40+H40</f>
        <v>1404</v>
      </c>
      <c r="K40" s="14">
        <f t="shared" si="4"/>
        <v>1437</v>
      </c>
      <c r="L40" s="15">
        <f>G40/D40</f>
        <v>3.6272321428571432E-2</v>
      </c>
    </row>
    <row r="41" spans="2:12" x14ac:dyDescent="0.35">
      <c r="B41" s="6" t="s">
        <v>17</v>
      </c>
      <c r="C41" s="16">
        <v>11</v>
      </c>
      <c r="D41" s="16">
        <v>1792</v>
      </c>
      <c r="E41" s="16">
        <v>88</v>
      </c>
      <c r="F41" s="16">
        <v>268</v>
      </c>
      <c r="G41" s="16">
        <v>65</v>
      </c>
      <c r="H41" s="16">
        <v>33</v>
      </c>
      <c r="I41" s="17">
        <f>H41/D41</f>
        <v>1.8415178571428572E-2</v>
      </c>
      <c r="J41" s="16">
        <f>D41-E41-F41-G41+H41</f>
        <v>1404</v>
      </c>
      <c r="K41" s="16">
        <f t="shared" si="4"/>
        <v>1437</v>
      </c>
      <c r="L41" s="17">
        <f>G41/D41</f>
        <v>3.6272321428571432E-2</v>
      </c>
    </row>
    <row r="42" spans="2:12" x14ac:dyDescent="0.35">
      <c r="B42" s="13" t="s">
        <v>3</v>
      </c>
      <c r="C42" s="14">
        <f t="shared" ref="C42" si="16">SUM(C43)</f>
        <v>14</v>
      </c>
      <c r="D42" s="14">
        <f t="shared" ref="D42" si="17">SUM(D43)</f>
        <v>2240</v>
      </c>
      <c r="E42" s="14">
        <f t="shared" ref="E42" si="18">SUM(E43)</f>
        <v>112</v>
      </c>
      <c r="F42" s="14">
        <f t="shared" ref="F42" si="19">SUM(F43)</f>
        <v>192</v>
      </c>
      <c r="G42" s="14">
        <f t="shared" ref="G42" si="20">SUM(G43)</f>
        <v>51</v>
      </c>
      <c r="H42" s="14">
        <f t="shared" ref="H42" si="21">SUM(H43)</f>
        <v>1</v>
      </c>
      <c r="I42" s="15">
        <f>H42/D42</f>
        <v>4.4642857142857141E-4</v>
      </c>
      <c r="J42" s="14">
        <f>D42-E42-F42-G42+H42</f>
        <v>1886</v>
      </c>
      <c r="K42" s="14">
        <f t="shared" si="4"/>
        <v>1887</v>
      </c>
      <c r="L42" s="15">
        <f>G42/D42</f>
        <v>2.2767857142857142E-2</v>
      </c>
    </row>
    <row r="43" spans="2:12" x14ac:dyDescent="0.35">
      <c r="B43" s="6" t="s">
        <v>18</v>
      </c>
      <c r="C43" s="16">
        <v>14</v>
      </c>
      <c r="D43" s="16">
        <v>2240</v>
      </c>
      <c r="E43" s="16">
        <v>112</v>
      </c>
      <c r="F43" s="16">
        <v>192</v>
      </c>
      <c r="G43" s="16">
        <v>51</v>
      </c>
      <c r="H43" s="16">
        <v>1</v>
      </c>
      <c r="I43" s="17">
        <f>H43/D43</f>
        <v>4.4642857142857141E-4</v>
      </c>
      <c r="J43" s="16">
        <f>D43-E43-F43-G43+H43</f>
        <v>1886</v>
      </c>
      <c r="K43" s="16">
        <f t="shared" si="4"/>
        <v>1887</v>
      </c>
      <c r="L43" s="17">
        <f>G43/D43</f>
        <v>2.2767857142857142E-2</v>
      </c>
    </row>
    <row r="44" spans="2:12" x14ac:dyDescent="0.35">
      <c r="B44" s="13" t="s">
        <v>4</v>
      </c>
      <c r="C44" s="14">
        <f t="shared" ref="C44" si="22">SUM(C45)</f>
        <v>3</v>
      </c>
      <c r="D44" s="14">
        <f t="shared" ref="D44" si="23">SUM(D45)</f>
        <v>480</v>
      </c>
      <c r="E44" s="14">
        <f t="shared" ref="E44" si="24">SUM(E45)</f>
        <v>24</v>
      </c>
      <c r="F44" s="14">
        <f t="shared" ref="F44" si="25">SUM(F45)</f>
        <v>8</v>
      </c>
      <c r="G44" s="14">
        <f t="shared" ref="G44" si="26">SUM(G45)</f>
        <v>0</v>
      </c>
      <c r="H44" s="14">
        <f t="shared" ref="H44" si="27">SUM(H45)</f>
        <v>0</v>
      </c>
      <c r="I44" s="15">
        <f>H44/D44</f>
        <v>0</v>
      </c>
      <c r="J44" s="14">
        <f>D44-E44-F44-G44+H44</f>
        <v>448</v>
      </c>
      <c r="K44" s="14">
        <f t="shared" si="4"/>
        <v>448</v>
      </c>
      <c r="L44" s="15">
        <f>G44/D44</f>
        <v>0</v>
      </c>
    </row>
    <row r="45" spans="2:12" x14ac:dyDescent="0.35">
      <c r="B45" s="6" t="s">
        <v>21</v>
      </c>
      <c r="C45" s="16">
        <v>3</v>
      </c>
      <c r="D45" s="16">
        <v>480</v>
      </c>
      <c r="E45" s="16">
        <v>24</v>
      </c>
      <c r="F45" s="16">
        <v>8</v>
      </c>
      <c r="G45" s="16">
        <v>0</v>
      </c>
      <c r="H45" s="16">
        <v>0</v>
      </c>
      <c r="I45" s="17">
        <f>H45/D45</f>
        <v>0</v>
      </c>
      <c r="J45" s="16">
        <f>D45-E45-F45-G45+H45</f>
        <v>448</v>
      </c>
      <c r="K45" s="16">
        <f t="shared" si="4"/>
        <v>448</v>
      </c>
      <c r="L45" s="17">
        <f>G45/D45</f>
        <v>0</v>
      </c>
    </row>
    <row r="46" spans="2:12" x14ac:dyDescent="0.35">
      <c r="B46" s="13" t="s">
        <v>5</v>
      </c>
      <c r="C46" s="14">
        <f t="shared" ref="C46" si="28">SUM(C47)</f>
        <v>1</v>
      </c>
      <c r="D46" s="14">
        <f t="shared" ref="D46" si="29">SUM(D47)</f>
        <v>160</v>
      </c>
      <c r="E46" s="14">
        <f t="shared" ref="E46" si="30">SUM(E47)</f>
        <v>8</v>
      </c>
      <c r="F46" s="14">
        <f t="shared" ref="F46" si="31">SUM(F47)</f>
        <v>8</v>
      </c>
      <c r="G46" s="14">
        <f t="shared" ref="G46" si="32">SUM(G47)</f>
        <v>0</v>
      </c>
      <c r="H46" s="14">
        <f t="shared" ref="H46" si="33">SUM(H47)</f>
        <v>0</v>
      </c>
      <c r="I46" s="15">
        <f>H46/D46</f>
        <v>0</v>
      </c>
      <c r="J46" s="14">
        <f>D46-E46-F46-G46+H46</f>
        <v>144</v>
      </c>
      <c r="K46" s="14">
        <f t="shared" si="4"/>
        <v>144</v>
      </c>
      <c r="L46" s="15">
        <f>G46/D46</f>
        <v>0</v>
      </c>
    </row>
    <row r="47" spans="2:12" x14ac:dyDescent="0.35">
      <c r="B47" s="6" t="s">
        <v>26</v>
      </c>
      <c r="C47" s="16">
        <v>1</v>
      </c>
      <c r="D47" s="16">
        <v>160</v>
      </c>
      <c r="E47" s="16">
        <v>8</v>
      </c>
      <c r="F47" s="16">
        <v>8</v>
      </c>
      <c r="G47" s="16">
        <v>0</v>
      </c>
      <c r="H47" s="16">
        <v>0</v>
      </c>
      <c r="I47" s="17">
        <f>H47/D47</f>
        <v>0</v>
      </c>
      <c r="J47" s="16">
        <f>D47-E47-F47-G47+H47</f>
        <v>144</v>
      </c>
      <c r="K47" s="16">
        <f t="shared" si="4"/>
        <v>144</v>
      </c>
      <c r="L47" s="17">
        <f>G47/D47</f>
        <v>0</v>
      </c>
    </row>
    <row r="48" spans="2:12" x14ac:dyDescent="0.35">
      <c r="B48" s="13" t="s">
        <v>6</v>
      </c>
      <c r="C48" s="14">
        <f t="shared" ref="C48" si="34">SUM(C49)</f>
        <v>2</v>
      </c>
      <c r="D48" s="14">
        <f t="shared" ref="D48" si="35">SUM(D49)</f>
        <v>320</v>
      </c>
      <c r="E48" s="14">
        <f t="shared" ref="E48" si="36">SUM(E49)</f>
        <v>16</v>
      </c>
      <c r="F48" s="14">
        <f t="shared" ref="F48" si="37">SUM(F49)</f>
        <v>44</v>
      </c>
      <c r="G48" s="14">
        <f t="shared" ref="G48" si="38">SUM(G49)</f>
        <v>0</v>
      </c>
      <c r="H48" s="14">
        <f t="shared" ref="H48" si="39">SUM(H49)</f>
        <v>0</v>
      </c>
      <c r="I48" s="15">
        <f>H48/D48</f>
        <v>0</v>
      </c>
      <c r="J48" s="14">
        <f>D48-E48-F48-G48+H48</f>
        <v>260</v>
      </c>
      <c r="K48" s="14">
        <f t="shared" si="4"/>
        <v>260</v>
      </c>
      <c r="L48" s="15">
        <f>G48/D48</f>
        <v>0</v>
      </c>
    </row>
    <row r="49" spans="2:12" x14ac:dyDescent="0.35">
      <c r="B49" s="6" t="s">
        <v>28</v>
      </c>
      <c r="C49" s="16">
        <v>2</v>
      </c>
      <c r="D49" s="16">
        <v>320</v>
      </c>
      <c r="E49" s="16">
        <v>16</v>
      </c>
      <c r="F49" s="16">
        <v>44</v>
      </c>
      <c r="G49" s="16">
        <v>0</v>
      </c>
      <c r="H49" s="16">
        <v>0</v>
      </c>
      <c r="I49" s="17">
        <f>H49/D49</f>
        <v>0</v>
      </c>
      <c r="J49" s="16">
        <f>D49-E49-F49-G49+H49</f>
        <v>260</v>
      </c>
      <c r="K49" s="16">
        <f t="shared" si="4"/>
        <v>260</v>
      </c>
      <c r="L49" s="17">
        <f>G49/D49</f>
        <v>0</v>
      </c>
    </row>
    <row r="50" spans="2:12" x14ac:dyDescent="0.35">
      <c r="B50" s="13" t="s">
        <v>7</v>
      </c>
      <c r="C50" s="14">
        <f t="shared" ref="C50" si="40">SUM(C51)</f>
        <v>9</v>
      </c>
      <c r="D50" s="14">
        <f t="shared" ref="D50" si="41">SUM(D51)</f>
        <v>1440</v>
      </c>
      <c r="E50" s="14">
        <f t="shared" ref="E50" si="42">SUM(E51)</f>
        <v>72</v>
      </c>
      <c r="F50" s="14">
        <f t="shared" ref="F50" si="43">SUM(F51)</f>
        <v>100</v>
      </c>
      <c r="G50" s="14">
        <f t="shared" ref="G50" si="44">SUM(G51)</f>
        <v>0</v>
      </c>
      <c r="H50" s="14">
        <f t="shared" ref="H50" si="45">SUM(H51)</f>
        <v>0</v>
      </c>
      <c r="I50" s="15">
        <f>H50/D50</f>
        <v>0</v>
      </c>
      <c r="J50" s="14">
        <f>D50-E50-F50-G50+H50</f>
        <v>1268</v>
      </c>
      <c r="K50" s="14">
        <f t="shared" si="4"/>
        <v>1268</v>
      </c>
      <c r="L50" s="15">
        <f>G50/D50</f>
        <v>0</v>
      </c>
    </row>
    <row r="51" spans="2:12" x14ac:dyDescent="0.35">
      <c r="B51" s="6" t="s">
        <v>34</v>
      </c>
      <c r="C51" s="16">
        <v>9</v>
      </c>
      <c r="D51" s="16">
        <v>1440</v>
      </c>
      <c r="E51" s="16">
        <v>72</v>
      </c>
      <c r="F51" s="16">
        <v>100</v>
      </c>
      <c r="G51" s="16">
        <v>0</v>
      </c>
      <c r="H51" s="16">
        <v>0</v>
      </c>
      <c r="I51" s="17">
        <f>H51/D51</f>
        <v>0</v>
      </c>
      <c r="J51" s="16">
        <f>D51-E51-F51-G51+H51</f>
        <v>1268</v>
      </c>
      <c r="K51" s="16">
        <f t="shared" si="4"/>
        <v>1268</v>
      </c>
      <c r="L51" s="17">
        <f>G51/D51</f>
        <v>0</v>
      </c>
    </row>
    <row r="52" spans="2:12" x14ac:dyDescent="0.35">
      <c r="B52" s="13" t="s">
        <v>8</v>
      </c>
      <c r="C52" s="14">
        <f t="shared" ref="C52" si="46">SUM(C53)</f>
        <v>8</v>
      </c>
      <c r="D52" s="14">
        <f t="shared" ref="D52" si="47">SUM(D53)</f>
        <v>1280</v>
      </c>
      <c r="E52" s="14">
        <f t="shared" ref="E52" si="48">SUM(E53)</f>
        <v>64</v>
      </c>
      <c r="F52" s="14">
        <f t="shared" ref="F52" si="49">SUM(F53)</f>
        <v>56</v>
      </c>
      <c r="G52" s="14">
        <f t="shared" ref="G52" si="50">SUM(G53)</f>
        <v>40</v>
      </c>
      <c r="H52" s="14">
        <f t="shared" ref="H52" si="51">SUM(H53)</f>
        <v>42</v>
      </c>
      <c r="I52" s="15">
        <f>H52/D52</f>
        <v>3.2812500000000001E-2</v>
      </c>
      <c r="J52" s="14">
        <f>D52-E52-F52-G52+H52</f>
        <v>1162</v>
      </c>
      <c r="K52" s="14">
        <f t="shared" si="4"/>
        <v>1204</v>
      </c>
      <c r="L52" s="15">
        <f>G52/D52</f>
        <v>3.125E-2</v>
      </c>
    </row>
    <row r="53" spans="2:12" x14ac:dyDescent="0.35">
      <c r="B53" s="6" t="s">
        <v>37</v>
      </c>
      <c r="C53" s="16">
        <v>8</v>
      </c>
      <c r="D53" s="16">
        <v>1280</v>
      </c>
      <c r="E53" s="16">
        <v>64</v>
      </c>
      <c r="F53" s="16">
        <v>56</v>
      </c>
      <c r="G53" s="16">
        <v>40</v>
      </c>
      <c r="H53" s="16">
        <v>42</v>
      </c>
      <c r="I53" s="17">
        <f>H53/D53</f>
        <v>3.2812500000000001E-2</v>
      </c>
      <c r="J53" s="16">
        <f>D53-E53-F53-G53+H53</f>
        <v>1162</v>
      </c>
      <c r="K53" s="16">
        <f t="shared" si="4"/>
        <v>1204</v>
      </c>
      <c r="L53" s="17">
        <f>G53/D53</f>
        <v>3.125E-2</v>
      </c>
    </row>
    <row r="54" spans="2:12" x14ac:dyDescent="0.35">
      <c r="B54" s="13" t="s">
        <v>9</v>
      </c>
      <c r="C54" s="14">
        <f>SUM(C55:C55)</f>
        <v>3</v>
      </c>
      <c r="D54" s="14">
        <f>SUM(D55:D55)</f>
        <v>480</v>
      </c>
      <c r="E54" s="14">
        <f>SUM(E55:E55)</f>
        <v>24</v>
      </c>
      <c r="F54" s="14">
        <f>SUM(F55:F55)</f>
        <v>40</v>
      </c>
      <c r="G54" s="14">
        <f>SUM(G55:G55)</f>
        <v>0</v>
      </c>
      <c r="H54" s="14">
        <f>SUM(H55:H55)</f>
        <v>0</v>
      </c>
      <c r="I54" s="15">
        <f>H54/D54</f>
        <v>0</v>
      </c>
      <c r="J54" s="14">
        <f>D54-E54-F54-G54+H54</f>
        <v>416</v>
      </c>
      <c r="K54" s="14">
        <f t="shared" si="4"/>
        <v>416</v>
      </c>
      <c r="L54" s="15">
        <f>G54/D54</f>
        <v>0</v>
      </c>
    </row>
    <row r="55" spans="2:12" x14ac:dyDescent="0.35">
      <c r="B55" s="6" t="s">
        <v>38</v>
      </c>
      <c r="C55" s="16">
        <v>3</v>
      </c>
      <c r="D55" s="16">
        <v>480</v>
      </c>
      <c r="E55" s="16">
        <v>24</v>
      </c>
      <c r="F55" s="16">
        <v>40</v>
      </c>
      <c r="G55" s="16">
        <v>0</v>
      </c>
      <c r="H55" s="16">
        <v>0</v>
      </c>
      <c r="I55" s="17">
        <f>H55/D55</f>
        <v>0</v>
      </c>
      <c r="J55" s="16">
        <f>D55-E55-F55-G55+H55</f>
        <v>416</v>
      </c>
      <c r="K55" s="16">
        <f t="shared" si="4"/>
        <v>416</v>
      </c>
      <c r="L55" s="17">
        <f>G55/D55</f>
        <v>0</v>
      </c>
    </row>
    <row r="56" spans="2:12" x14ac:dyDescent="0.35">
      <c r="B56" s="13" t="s">
        <v>10</v>
      </c>
      <c r="C56" s="14">
        <f>SUM(C57:C60)</f>
        <v>13</v>
      </c>
      <c r="D56" s="14">
        <f t="shared" ref="D56:H56" si="52">SUM(D57:D60)</f>
        <v>2080</v>
      </c>
      <c r="E56" s="14">
        <f t="shared" si="52"/>
        <v>104</v>
      </c>
      <c r="F56" s="14">
        <f t="shared" si="52"/>
        <v>88</v>
      </c>
      <c r="G56" s="14">
        <f t="shared" si="52"/>
        <v>24</v>
      </c>
      <c r="H56" s="14">
        <f t="shared" si="52"/>
        <v>0</v>
      </c>
      <c r="I56" s="15">
        <f>H56/D56</f>
        <v>0</v>
      </c>
      <c r="J56" s="14">
        <f>D56-E56-F56-G56+H56</f>
        <v>1864</v>
      </c>
      <c r="K56" s="14">
        <f t="shared" si="4"/>
        <v>1864</v>
      </c>
      <c r="L56" s="15">
        <f>G56/D56</f>
        <v>1.1538461538461539E-2</v>
      </c>
    </row>
    <row r="57" spans="2:12" x14ac:dyDescent="0.35">
      <c r="B57" s="6" t="s">
        <v>39</v>
      </c>
      <c r="C57" s="16">
        <v>9</v>
      </c>
      <c r="D57" s="16">
        <v>1440</v>
      </c>
      <c r="E57" s="16">
        <v>72</v>
      </c>
      <c r="F57" s="16">
        <v>64</v>
      </c>
      <c r="G57" s="16">
        <v>24</v>
      </c>
      <c r="H57" s="16">
        <v>0</v>
      </c>
      <c r="I57" s="17">
        <f>H57/D57</f>
        <v>0</v>
      </c>
      <c r="J57" s="16">
        <f>D57-E57-F57-G57+H57</f>
        <v>1280</v>
      </c>
      <c r="K57" s="16">
        <f t="shared" si="4"/>
        <v>1280</v>
      </c>
      <c r="L57" s="17">
        <f>G57/D57</f>
        <v>1.6666666666666666E-2</v>
      </c>
    </row>
    <row r="58" spans="2:12" x14ac:dyDescent="0.35">
      <c r="B58" s="6" t="s">
        <v>40</v>
      </c>
      <c r="C58" s="16">
        <v>1</v>
      </c>
      <c r="D58" s="16">
        <v>160</v>
      </c>
      <c r="E58" s="16">
        <v>8</v>
      </c>
      <c r="F58" s="16">
        <v>0</v>
      </c>
      <c r="G58" s="16">
        <v>0</v>
      </c>
      <c r="H58" s="16">
        <v>0</v>
      </c>
      <c r="I58" s="17">
        <f>H58/D58</f>
        <v>0</v>
      </c>
      <c r="J58" s="16">
        <f>D58-E58-F58-G58+H58</f>
        <v>152</v>
      </c>
      <c r="K58" s="16">
        <f t="shared" si="4"/>
        <v>152</v>
      </c>
      <c r="L58" s="17">
        <f>G58/D58</f>
        <v>0</v>
      </c>
    </row>
    <row r="59" spans="2:12" x14ac:dyDescent="0.35">
      <c r="B59" s="6" t="s">
        <v>41</v>
      </c>
      <c r="C59" s="16">
        <v>2</v>
      </c>
      <c r="D59" s="16">
        <v>320</v>
      </c>
      <c r="E59" s="16">
        <v>16</v>
      </c>
      <c r="F59" s="16">
        <v>16</v>
      </c>
      <c r="G59" s="16">
        <v>0</v>
      </c>
      <c r="H59" s="16">
        <v>0</v>
      </c>
      <c r="I59" s="17">
        <f>H59/D59</f>
        <v>0</v>
      </c>
      <c r="J59" s="16">
        <f>D59-E59-F59-G59+H59</f>
        <v>288</v>
      </c>
      <c r="K59" s="16">
        <f t="shared" si="4"/>
        <v>288</v>
      </c>
      <c r="L59" s="17">
        <f>G59/D59</f>
        <v>0</v>
      </c>
    </row>
    <row r="60" spans="2:12" x14ac:dyDescent="0.35">
      <c r="B60" s="6" t="s">
        <v>42</v>
      </c>
      <c r="C60" s="16">
        <v>1</v>
      </c>
      <c r="D60" s="16">
        <v>160</v>
      </c>
      <c r="E60" s="16">
        <v>8</v>
      </c>
      <c r="F60" s="16">
        <v>8</v>
      </c>
      <c r="G60" s="16">
        <v>0</v>
      </c>
      <c r="H60" s="16">
        <v>0</v>
      </c>
      <c r="I60" s="17">
        <f>H60/D60</f>
        <v>0</v>
      </c>
      <c r="J60" s="16">
        <f>D60-E60-F60-G60+H60</f>
        <v>144</v>
      </c>
      <c r="K60" s="16">
        <f t="shared" si="4"/>
        <v>144</v>
      </c>
      <c r="L60" s="17">
        <f>G60/D60</f>
        <v>0</v>
      </c>
    </row>
    <row r="61" spans="2:12" x14ac:dyDescent="0.35">
      <c r="B61" s="18" t="s">
        <v>11</v>
      </c>
      <c r="C61" s="14">
        <f t="shared" ref="C61" si="53">SUM(C62)</f>
        <v>3</v>
      </c>
      <c r="D61" s="14">
        <f t="shared" ref="D61" si="54">SUM(D62)</f>
        <v>480</v>
      </c>
      <c r="E61" s="14">
        <f t="shared" ref="E61" si="55">SUM(E62)</f>
        <v>24</v>
      </c>
      <c r="F61" s="14">
        <f t="shared" ref="F61" si="56">SUM(F62)</f>
        <v>16</v>
      </c>
      <c r="G61" s="14">
        <f t="shared" ref="G61" si="57">SUM(G62)</f>
        <v>56</v>
      </c>
      <c r="H61" s="14">
        <f t="shared" ref="H61" si="58">SUM(H62)</f>
        <v>52</v>
      </c>
      <c r="I61" s="15">
        <f>H61/D61</f>
        <v>0.10833333333333334</v>
      </c>
      <c r="J61" s="14">
        <f>D61-E61-F61-G61+H61</f>
        <v>436</v>
      </c>
      <c r="K61" s="14">
        <f t="shared" si="4"/>
        <v>488</v>
      </c>
      <c r="L61" s="15">
        <f>G61/D61</f>
        <v>0.11666666666666667</v>
      </c>
    </row>
    <row r="62" spans="2:12" x14ac:dyDescent="0.35">
      <c r="B62" s="6" t="s">
        <v>43</v>
      </c>
      <c r="C62" s="16">
        <v>3</v>
      </c>
      <c r="D62" s="16">
        <v>480</v>
      </c>
      <c r="E62" s="16">
        <v>24</v>
      </c>
      <c r="F62" s="16">
        <v>16</v>
      </c>
      <c r="G62" s="16">
        <v>56</v>
      </c>
      <c r="H62" s="16">
        <v>52</v>
      </c>
      <c r="I62" s="17">
        <f>H62/D62</f>
        <v>0.10833333333333334</v>
      </c>
      <c r="J62" s="16">
        <f>D62-E62-F62-G62+H62</f>
        <v>436</v>
      </c>
      <c r="K62" s="16">
        <f t="shared" si="4"/>
        <v>488</v>
      </c>
      <c r="L62" s="17">
        <f>G62/D62</f>
        <v>0.11666666666666667</v>
      </c>
    </row>
    <row r="63" spans="2:12" x14ac:dyDescent="0.35">
      <c r="B63" s="18" t="s">
        <v>12</v>
      </c>
      <c r="C63" s="14">
        <f>SUM(C64:C67)</f>
        <v>13</v>
      </c>
      <c r="D63" s="14">
        <f t="shared" ref="D63:H63" si="59">SUM(D64:D67)</f>
        <v>2080</v>
      </c>
      <c r="E63" s="14">
        <f t="shared" si="59"/>
        <v>104</v>
      </c>
      <c r="F63" s="14">
        <f t="shared" si="59"/>
        <v>140</v>
      </c>
      <c r="G63" s="14">
        <f t="shared" si="59"/>
        <v>5</v>
      </c>
      <c r="H63" s="14">
        <f t="shared" si="59"/>
        <v>376</v>
      </c>
      <c r="I63" s="15">
        <f>H63/D63</f>
        <v>0.18076923076923077</v>
      </c>
      <c r="J63" s="14">
        <f>D63-E63-F63-G63+H63</f>
        <v>2207</v>
      </c>
      <c r="K63" s="14">
        <f t="shared" si="4"/>
        <v>2583</v>
      </c>
      <c r="L63" s="15">
        <f>G63/D63</f>
        <v>2.403846153846154E-3</v>
      </c>
    </row>
    <row r="64" spans="2:12" x14ac:dyDescent="0.35">
      <c r="B64" s="6" t="s">
        <v>44</v>
      </c>
      <c r="C64" s="16">
        <v>3</v>
      </c>
      <c r="D64" s="16">
        <v>480</v>
      </c>
      <c r="E64" s="16">
        <v>24</v>
      </c>
      <c r="F64" s="16">
        <v>16</v>
      </c>
      <c r="G64" s="16">
        <v>0</v>
      </c>
      <c r="H64" s="16">
        <v>170</v>
      </c>
      <c r="I64" s="17">
        <f>H64/D64</f>
        <v>0.35416666666666669</v>
      </c>
      <c r="J64" s="16">
        <f>D64-E64-F64-G64+H64</f>
        <v>610</v>
      </c>
      <c r="K64" s="16">
        <f t="shared" si="4"/>
        <v>780</v>
      </c>
      <c r="L64" s="17">
        <f>G64/D64</f>
        <v>0</v>
      </c>
    </row>
    <row r="65" spans="2:12" x14ac:dyDescent="0.35">
      <c r="B65" s="6" t="s">
        <v>45</v>
      </c>
      <c r="C65" s="16">
        <v>2</v>
      </c>
      <c r="D65" s="16">
        <v>320</v>
      </c>
      <c r="E65" s="16">
        <v>16</v>
      </c>
      <c r="F65" s="16">
        <v>12</v>
      </c>
      <c r="G65" s="16">
        <v>5</v>
      </c>
      <c r="H65" s="16">
        <v>48</v>
      </c>
      <c r="I65" s="17">
        <f>H65/D65</f>
        <v>0.15</v>
      </c>
      <c r="J65" s="16">
        <f>D65-E65-F65-G65+H65</f>
        <v>335</v>
      </c>
      <c r="K65" s="16">
        <f t="shared" si="4"/>
        <v>383</v>
      </c>
      <c r="L65" s="17">
        <f>G65/D65</f>
        <v>1.5625E-2</v>
      </c>
    </row>
    <row r="66" spans="2:12" x14ac:dyDescent="0.35">
      <c r="B66" s="6" t="s">
        <v>46</v>
      </c>
      <c r="C66" s="16">
        <v>3</v>
      </c>
      <c r="D66" s="16">
        <v>480</v>
      </c>
      <c r="E66" s="16">
        <v>24</v>
      </c>
      <c r="F66" s="16">
        <v>16</v>
      </c>
      <c r="G66" s="16">
        <v>0</v>
      </c>
      <c r="H66" s="16">
        <v>58</v>
      </c>
      <c r="I66" s="17">
        <f>H66/D66</f>
        <v>0.12083333333333333</v>
      </c>
      <c r="J66" s="16">
        <f>D66-E66-F66-G66+H66</f>
        <v>498</v>
      </c>
      <c r="K66" s="16">
        <f t="shared" si="4"/>
        <v>556</v>
      </c>
      <c r="L66" s="17">
        <f>G66/D66</f>
        <v>0</v>
      </c>
    </row>
    <row r="67" spans="2:12" x14ac:dyDescent="0.35">
      <c r="B67" s="6" t="s">
        <v>47</v>
      </c>
      <c r="C67" s="16">
        <v>5</v>
      </c>
      <c r="D67" s="16">
        <v>800</v>
      </c>
      <c r="E67" s="16">
        <v>40</v>
      </c>
      <c r="F67" s="16">
        <v>96</v>
      </c>
      <c r="G67" s="16">
        <v>0</v>
      </c>
      <c r="H67" s="16">
        <v>100</v>
      </c>
      <c r="I67" s="17">
        <f>H67/D67</f>
        <v>0.125</v>
      </c>
      <c r="J67" s="16">
        <f>D67-E67-F67-G67+H67</f>
        <v>764</v>
      </c>
      <c r="K67" s="16">
        <f t="shared" si="4"/>
        <v>864</v>
      </c>
      <c r="L67" s="17">
        <f>G67/D67</f>
        <v>0</v>
      </c>
    </row>
  </sheetData>
  <autoFilter ref="B8:L67" xr:uid="{DE665A06-1EEC-4E25-854C-A4F6FC80382C}"/>
  <mergeCells count="1">
    <mergeCell ref="B2:L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 Reporting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Felix</dc:creator>
  <cp:lastModifiedBy>Miguel Felix</cp:lastModifiedBy>
  <dcterms:created xsi:type="dcterms:W3CDTF">2025-05-05T18:31:58Z</dcterms:created>
  <dcterms:modified xsi:type="dcterms:W3CDTF">2025-05-05T19:42:26Z</dcterms:modified>
</cp:coreProperties>
</file>