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t\Desktop\"/>
    </mc:Choice>
  </mc:AlternateContent>
  <xr:revisionPtr revIDLastSave="0" documentId="13_ncr:1_{B9DFA753-2B36-4276-BCAA-B3246C7BCDA7}" xr6:coauthVersionLast="47" xr6:coauthVersionMax="47" xr10:uidLastSave="{00000000-0000-0000-0000-000000000000}"/>
  <bookViews>
    <workbookView xWindow="-28920" yWindow="-1965" windowWidth="29040" windowHeight="17520" xr2:uid="{00000000-000D-0000-FFFF-FFFF00000000}"/>
  </bookViews>
  <sheets>
    <sheet name="all_estimate" sheetId="1" r:id="rId1"/>
    <sheet name="B" sheetId="2" r:id="rId2"/>
    <sheet name="W" sheetId="3" r:id="rId3"/>
    <sheet name="M" sheetId="4" r:id="rId4"/>
    <sheet name="BW" sheetId="5" r:id="rId5"/>
    <sheet name="BM" sheetId="6" r:id="rId6"/>
    <sheet name="WM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 a="1"/>
  <c r="B11" i="1" s="1"/>
  <c r="C9" i="1"/>
  <c r="D9" i="1"/>
  <c r="E9" i="1"/>
  <c r="F9" i="1"/>
  <c r="G9" i="1"/>
  <c r="B9" i="1"/>
  <c r="C8" i="1"/>
  <c r="D8" i="1"/>
  <c r="E8" i="1"/>
  <c r="F8" i="1"/>
  <c r="G8" i="1"/>
  <c r="B8" i="1"/>
  <c r="G5" i="1"/>
  <c r="F5" i="1"/>
  <c r="E5" i="1"/>
  <c r="D5" i="1"/>
  <c r="C5" i="1"/>
  <c r="B5" i="1"/>
  <c r="G4" i="1"/>
  <c r="F4" i="1"/>
  <c r="E4" i="1"/>
  <c r="D4" i="1"/>
  <c r="C4" i="1"/>
  <c r="B4" i="1"/>
  <c r="G3" i="1"/>
  <c r="F2" i="1"/>
  <c r="F7" i="1" s="1"/>
  <c r="F3" i="1"/>
  <c r="E3" i="1"/>
  <c r="D3" i="1"/>
  <c r="C3" i="1"/>
  <c r="B3" i="1"/>
  <c r="G2" i="1"/>
  <c r="G7" i="1" s="1"/>
  <c r="E2" i="1"/>
  <c r="E7" i="1" s="1"/>
  <c r="D2" i="1"/>
  <c r="D7" i="1" s="1"/>
  <c r="C2" i="1"/>
  <c r="C7" i="1" s="1"/>
  <c r="B2" i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<sst xmlns="http://schemas.openxmlformats.org/spreadsheetml/2006/main" count="164" uniqueCount="31">
  <si>
    <t>B</t>
  </si>
  <si>
    <t>W</t>
  </si>
  <si>
    <t>M</t>
  </si>
  <si>
    <t>BW</t>
  </si>
  <si>
    <t>BM</t>
  </si>
  <si>
    <t>WM</t>
  </si>
  <si>
    <t>t&gt;1.96</t>
  </si>
  <si>
    <t xml:space="preserve">use </t>
  </si>
  <si>
    <t>Estimate</t>
  </si>
  <si>
    <t>Std.err.</t>
  </si>
  <si>
    <t>t-ratio(0)</t>
  </si>
  <si>
    <t>Rob.std.err.</t>
  </si>
  <si>
    <t>Rob.t-ratio(0)</t>
  </si>
  <si>
    <t>ASC_BUS</t>
  </si>
  <si>
    <t>NA</t>
  </si>
  <si>
    <t>ASC_WALK</t>
  </si>
  <si>
    <t>ASC_MOTOBIKE</t>
  </si>
  <si>
    <t>b_tt_BUS</t>
  </si>
  <si>
    <t>b_tt_WALK</t>
  </si>
  <si>
    <t>b_tt_MOTOBIKE</t>
  </si>
  <si>
    <t>b_cost</t>
  </si>
  <si>
    <t>b_air</t>
  </si>
  <si>
    <t>b_shade</t>
  </si>
  <si>
    <t>b_helmet</t>
  </si>
  <si>
    <t>b_pavement</t>
  </si>
  <si>
    <t>t&lt;-1.96</t>
  </si>
  <si>
    <t>t&gt;2.326</t>
  </si>
  <si>
    <t>t&lt;-2.327</t>
  </si>
  <si>
    <t>TOT (t&gt;1.96)</t>
  </si>
  <si>
    <t>TOT (T&gt;2.327)</t>
  </si>
  <si>
    <t>TOT_all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</si>
</sst>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6" sqref="F16"/>
    </sheetView>
  </sheetViews>
  <sheetFormatPr defaultRowHeight="15" x14ac:dyDescent="0.25"/>
  <cols>
    <col min="1" max="1" width="12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f>COUNTIF(B!D2:D12,"&gt;1.96")</f>
        <v>2</v>
      </c>
      <c r="C2">
        <f>COUNTIF(W!D2:D12,"&gt;1.96")</f>
        <v>1</v>
      </c>
      <c r="D2">
        <f>COUNTIF(M!D2:D12,"&gt;1.96")</f>
        <v>1</v>
      </c>
      <c r="E2">
        <f>COUNTIF(BW!D2:D12,"&gt;1.96")</f>
        <v>2</v>
      </c>
      <c r="F2">
        <f>COUNTIF(BM!D2:D12,"&gt;1.96")</f>
        <v>0</v>
      </c>
      <c r="G2">
        <f>COUNTIF(WM!D2:D12,"&gt;1.96")</f>
        <v>1</v>
      </c>
    </row>
    <row r="3" spans="1:7" x14ac:dyDescent="0.25">
      <c r="A3" t="s">
        <v>25</v>
      </c>
      <c r="B3">
        <f>COUNTIF(B!D2:D12,"&lt;-1.96")</f>
        <v>3</v>
      </c>
      <c r="C3">
        <f>COUNTIF(W!D2:D12,"&lt;-1.96")</f>
        <v>3</v>
      </c>
      <c r="D3">
        <f>COUNTIF(M!D2:D12,"&lt;-1.96")</f>
        <v>4</v>
      </c>
      <c r="E3">
        <f>COUNTIF(BW!D2:D12,"&lt;-1.96")</f>
        <v>3</v>
      </c>
      <c r="F3">
        <f>COUNTIF(BM!D2:D12,"&lt;-1.96")</f>
        <v>1</v>
      </c>
      <c r="G3">
        <f>COUNTIF(WM!D2:D12,"&lt;-1.96")</f>
        <v>5</v>
      </c>
    </row>
    <row r="4" spans="1:7" x14ac:dyDescent="0.25">
      <c r="A4" t="s">
        <v>26</v>
      </c>
      <c r="B4">
        <f>COUNTIF(B!D2:D12,"&gt;2.326")</f>
        <v>1</v>
      </c>
      <c r="C4">
        <f>COUNTIF(W!D2:D12,"&gt;2.326")</f>
        <v>0</v>
      </c>
      <c r="D4">
        <f>COUNTIF(M!D2:D12,"&gt;2.326")</f>
        <v>0</v>
      </c>
      <c r="E4">
        <f>COUNTIF(BW!D2:D12,"&gt;2.326")</f>
        <v>1</v>
      </c>
      <c r="F4">
        <f>COUNTIF(BM!D2:D12,"&gt;2.326")</f>
        <v>0</v>
      </c>
      <c r="G4">
        <f>COUNTIF(WM!D2:D12,"&gt;2.326")</f>
        <v>0</v>
      </c>
    </row>
    <row r="5" spans="1:7" x14ac:dyDescent="0.25">
      <c r="A5" t="s">
        <v>27</v>
      </c>
      <c r="B5">
        <f>COUNTIF(B!D2:D12,"&lt;-2.326")</f>
        <v>0</v>
      </c>
      <c r="C5">
        <f>COUNTIF(W!D2:D12,"&lt;-2.326")</f>
        <v>0</v>
      </c>
      <c r="D5">
        <f>COUNTIF(M!D2:D12,"&lt;-2.326")</f>
        <v>1</v>
      </c>
      <c r="E5">
        <f>COUNTIF(BW!D2:D12,"&lt;-2.326")</f>
        <v>0</v>
      </c>
      <c r="F5">
        <f>COUNTIF(BM!D2:D12,"&lt;-2.326")</f>
        <v>1</v>
      </c>
      <c r="G5">
        <f>COUNTIF(WM!D2:D12,"&lt;-2.326")</f>
        <v>2</v>
      </c>
    </row>
    <row r="7" spans="1:7" x14ac:dyDescent="0.25">
      <c r="A7" t="s">
        <v>28</v>
      </c>
      <c r="B7">
        <f>SUM(B2:B3)</f>
        <v>5</v>
      </c>
      <c r="C7">
        <f>SUM(C2:C3)</f>
        <v>4</v>
      </c>
      <c r="D7">
        <f>SUM(D2:D3)</f>
        <v>5</v>
      </c>
      <c r="E7">
        <f>SUM(E2:E3)</f>
        <v>5</v>
      </c>
      <c r="F7">
        <f>SUM(F2:F3)</f>
        <v>1</v>
      </c>
      <c r="G7">
        <f>SUM(G2:G3)</f>
        <v>6</v>
      </c>
    </row>
    <row r="8" spans="1:7" x14ac:dyDescent="0.25">
      <c r="A8" t="s">
        <v>29</v>
      </c>
      <c r="B8">
        <f>SUM(B4:B5)</f>
        <v>1</v>
      </c>
      <c r="C8">
        <f t="shared" ref="C8:G8" si="0">SUM(C4:C5)</f>
        <v>0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2</v>
      </c>
    </row>
    <row r="9" spans="1:7" x14ac:dyDescent="0.25">
      <c r="A9" t="s">
        <v>30</v>
      </c>
      <c r="B9">
        <f>SUM(B7:B8)</f>
        <v>6</v>
      </c>
      <c r="C9">
        <f t="shared" ref="C9:G9" si="1">SUM(C7:C8)</f>
        <v>4</v>
      </c>
      <c r="D9">
        <f t="shared" si="1"/>
        <v>6</v>
      </c>
      <c r="E9">
        <f t="shared" si="1"/>
        <v>6</v>
      </c>
      <c r="F9">
        <f t="shared" si="1"/>
        <v>2</v>
      </c>
      <c r="G9">
        <f t="shared" si="1"/>
        <v>8</v>
      </c>
    </row>
    <row r="11" spans="1:7" x14ac:dyDescent="0.25">
      <c r="A11" t="s">
        <v>7</v>
      </c>
      <c r="B11" t="str" cm="1">
        <f t="array" ref="B11">INDEX($B$1:$G$1,0,MATCH(MAX($B9:$G9),$B9:$G9,0))</f>
        <v>WM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ED91-8CA9-4D3A-9FF1-814BC7D7DE2A}">
  <dimension ref="A1:F12"/>
  <sheetViews>
    <sheetView workbookViewId="0">
      <selection activeCell="Q22" sqref="Q22"/>
    </sheetView>
  </sheetViews>
  <sheetFormatPr defaultRowHeight="1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13</v>
      </c>
      <c r="B2">
        <v>0</v>
      </c>
      <c r="C2" t="s">
        <v>14</v>
      </c>
      <c r="D2" t="s">
        <v>14</v>
      </c>
      <c r="E2" t="s">
        <v>14</v>
      </c>
      <c r="F2" t="s">
        <v>14</v>
      </c>
    </row>
    <row r="3" spans="1:6" x14ac:dyDescent="0.25">
      <c r="A3" t="s">
        <v>15</v>
      </c>
      <c r="B3">
        <v>2.6536676004141699E-3</v>
      </c>
      <c r="C3" t="s">
        <v>14</v>
      </c>
      <c r="D3" t="s">
        <v>14</v>
      </c>
      <c r="E3">
        <v>0.25863127426864901</v>
      </c>
      <c r="F3">
        <v>1.0260428124627E-2</v>
      </c>
    </row>
    <row r="4" spans="1:6" x14ac:dyDescent="0.25">
      <c r="A4" t="s">
        <v>16</v>
      </c>
      <c r="B4">
        <v>2.1134242795154101</v>
      </c>
      <c r="C4">
        <v>0.46814896515087701</v>
      </c>
      <c r="D4">
        <v>4.5144268957943599</v>
      </c>
      <c r="E4">
        <v>0.44732663274846202</v>
      </c>
      <c r="F4">
        <v>4.7245661778064196</v>
      </c>
    </row>
    <row r="5" spans="1:6" x14ac:dyDescent="0.25">
      <c r="A5" t="s">
        <v>17</v>
      </c>
      <c r="B5">
        <v>-9.5776883113301205E-3</v>
      </c>
      <c r="C5">
        <v>8.6643224982236294E-3</v>
      </c>
      <c r="D5">
        <v>-1.10541687631015</v>
      </c>
      <c r="E5">
        <v>7.29693756909712E-3</v>
      </c>
      <c r="F5">
        <v>-1.31256273205517</v>
      </c>
    </row>
    <row r="6" spans="1:6" x14ac:dyDescent="0.25">
      <c r="A6" t="s">
        <v>18</v>
      </c>
      <c r="B6">
        <v>2.6536679714068302E-2</v>
      </c>
      <c r="C6" t="s">
        <v>14</v>
      </c>
      <c r="D6" t="s">
        <v>14</v>
      </c>
      <c r="E6">
        <v>4.84980294691039E-2</v>
      </c>
      <c r="F6">
        <v>0.54717026659761003</v>
      </c>
    </row>
    <row r="7" spans="1:6" x14ac:dyDescent="0.25">
      <c r="A7" t="s">
        <v>19</v>
      </c>
      <c r="B7">
        <v>-5.27103202475281E-2</v>
      </c>
      <c r="C7">
        <v>2.6827886819437499E-2</v>
      </c>
      <c r="D7">
        <v>-1.9647585589685099</v>
      </c>
      <c r="E7">
        <v>2.0631489828697398E-2</v>
      </c>
      <c r="F7">
        <v>-2.5548479865089799</v>
      </c>
    </row>
    <row r="8" spans="1:6" x14ac:dyDescent="0.25">
      <c r="A8" t="s">
        <v>20</v>
      </c>
      <c r="B8">
        <v>-7.4243358533418805E-2</v>
      </c>
      <c r="C8">
        <v>3.2412786474814097E-2</v>
      </c>
      <c r="D8">
        <v>-2.2905577276149498</v>
      </c>
      <c r="E8">
        <v>3.4082565571277902E-2</v>
      </c>
      <c r="F8">
        <v>-2.1783383172300099</v>
      </c>
    </row>
    <row r="9" spans="1:6" x14ac:dyDescent="0.25">
      <c r="A9" t="s">
        <v>21</v>
      </c>
      <c r="B9">
        <v>0.56555221276732803</v>
      </c>
      <c r="C9">
        <v>0.25200202360698698</v>
      </c>
      <c r="D9">
        <v>2.2442367909288699</v>
      </c>
      <c r="E9">
        <v>0.31537047993864797</v>
      </c>
      <c r="F9">
        <v>1.7932947081075901</v>
      </c>
    </row>
    <row r="10" spans="1:6" x14ac:dyDescent="0.25">
      <c r="A10" t="s">
        <v>22</v>
      </c>
      <c r="B10">
        <v>0.10173330268925899</v>
      </c>
      <c r="C10">
        <v>0.20311206723797301</v>
      </c>
      <c r="D10">
        <v>0.50087276483708099</v>
      </c>
      <c r="E10">
        <v>0.22227686971959701</v>
      </c>
      <c r="F10">
        <v>0.45768731050421801</v>
      </c>
    </row>
    <row r="11" spans="1:6" x14ac:dyDescent="0.25">
      <c r="A11" t="s">
        <v>23</v>
      </c>
      <c r="B11">
        <v>-0.475064031124667</v>
      </c>
      <c r="C11">
        <v>0.20512986385128101</v>
      </c>
      <c r="D11">
        <v>-2.3159184245795101</v>
      </c>
      <c r="E11">
        <v>0.200389412675339</v>
      </c>
      <c r="F11">
        <v>-2.37070424421246</v>
      </c>
    </row>
    <row r="12" spans="1:6" x14ac:dyDescent="0.25">
      <c r="A12" t="s">
        <v>24</v>
      </c>
      <c r="B12">
        <v>0.29268552364830802</v>
      </c>
      <c r="C12">
        <v>0.205622123240884</v>
      </c>
      <c r="D12">
        <v>1.4234145579045001</v>
      </c>
      <c r="E12">
        <v>0.23280556938310101</v>
      </c>
      <c r="F12">
        <v>1.2572101450316699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3F5A-911E-4DF7-ACAF-C5067ECE7443}">
  <dimension ref="A1:F12"/>
  <sheetViews>
    <sheetView workbookViewId="0">
      <selection activeCell="I23" sqref="I23"/>
    </sheetView>
  </sheetViews>
  <sheetFormatPr defaultRowHeight="1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13</v>
      </c>
      <c r="B2">
        <v>-1.05280042969391</v>
      </c>
      <c r="C2" t="s">
        <v>14</v>
      </c>
      <c r="D2" t="s">
        <v>14</v>
      </c>
      <c r="E2">
        <v>250.65195595052501</v>
      </c>
      <c r="F2">
        <v>-4.2002482115149498E-3</v>
      </c>
    </row>
    <row r="3" spans="1:6" x14ac:dyDescent="0.25">
      <c r="A3" t="s">
        <v>15</v>
      </c>
      <c r="B3">
        <v>0</v>
      </c>
      <c r="C3" t="s">
        <v>14</v>
      </c>
      <c r="D3" t="s">
        <v>14</v>
      </c>
      <c r="E3" t="s">
        <v>14</v>
      </c>
      <c r="F3" t="s">
        <v>14</v>
      </c>
    </row>
    <row r="4" spans="1:6" x14ac:dyDescent="0.25">
      <c r="A4" t="s">
        <v>16</v>
      </c>
      <c r="B4">
        <v>1.06064865616263</v>
      </c>
      <c r="C4" t="s">
        <v>14</v>
      </c>
      <c r="D4" t="s">
        <v>14</v>
      </c>
      <c r="E4">
        <v>181.41026188981499</v>
      </c>
      <c r="F4">
        <v>5.8466849951787402E-3</v>
      </c>
    </row>
    <row r="5" spans="1:6" x14ac:dyDescent="0.25">
      <c r="A5" t="s">
        <v>17</v>
      </c>
      <c r="B5">
        <v>-9.5776205857179397E-3</v>
      </c>
      <c r="C5">
        <v>8.6643419029909796E-3</v>
      </c>
      <c r="D5">
        <v>-1.1054065840143801</v>
      </c>
      <c r="E5">
        <v>7.2969737793019398E-3</v>
      </c>
      <c r="F5">
        <v>-1.3125469373187399</v>
      </c>
    </row>
    <row r="6" spans="1:6" x14ac:dyDescent="0.25">
      <c r="A6" t="s">
        <v>18</v>
      </c>
      <c r="B6">
        <v>-7.8476211109502397E-2</v>
      </c>
      <c r="C6" t="s">
        <v>14</v>
      </c>
      <c r="D6" t="s">
        <v>14</v>
      </c>
      <c r="E6">
        <v>24.0759366548773</v>
      </c>
      <c r="F6">
        <v>-3.2595288912095101E-3</v>
      </c>
    </row>
    <row r="7" spans="1:6" x14ac:dyDescent="0.25">
      <c r="A7" t="s">
        <v>19</v>
      </c>
      <c r="B7">
        <v>-5.2711244216928903E-2</v>
      </c>
      <c r="C7">
        <v>2.6827858981651399E-2</v>
      </c>
      <c r="D7">
        <v>-1.96479503835845</v>
      </c>
      <c r="E7">
        <v>2.0631434288536799E-2</v>
      </c>
      <c r="F7">
        <v>-2.5548996487469702</v>
      </c>
    </row>
    <row r="8" spans="1:6" x14ac:dyDescent="0.25">
      <c r="A8" t="s">
        <v>20</v>
      </c>
      <c r="B8">
        <v>-7.4244615526005905E-2</v>
      </c>
      <c r="C8">
        <v>3.2412842746162997E-2</v>
      </c>
      <c r="D8">
        <v>-2.29059253171476</v>
      </c>
      <c r="E8">
        <v>3.4082700924647699E-2</v>
      </c>
      <c r="F8">
        <v>-2.1783665470101901</v>
      </c>
    </row>
    <row r="9" spans="1:6" x14ac:dyDescent="0.25">
      <c r="A9" t="s">
        <v>21</v>
      </c>
      <c r="B9">
        <v>0.56555159053149295</v>
      </c>
      <c r="C9">
        <v>0.25200265191065002</v>
      </c>
      <c r="D9">
        <v>2.2442287263390202</v>
      </c>
      <c r="E9">
        <v>0.31537232873538001</v>
      </c>
      <c r="F9">
        <v>1.79328222231581</v>
      </c>
    </row>
    <row r="10" spans="1:6" x14ac:dyDescent="0.25">
      <c r="A10" t="s">
        <v>22</v>
      </c>
      <c r="B10">
        <v>0.10173861058268401</v>
      </c>
      <c r="C10">
        <v>0.20311186455670499</v>
      </c>
      <c r="D10">
        <v>0.50089939750555901</v>
      </c>
      <c r="E10">
        <v>0.222276680830755</v>
      </c>
      <c r="F10">
        <v>0.45771157911139498</v>
      </c>
    </row>
    <row r="11" spans="1:6" x14ac:dyDescent="0.25">
      <c r="A11" t="s">
        <v>23</v>
      </c>
      <c r="B11">
        <v>-0.47505136707201501</v>
      </c>
      <c r="C11">
        <v>0.205129854490782</v>
      </c>
      <c r="D11">
        <v>-2.3158567934993699</v>
      </c>
      <c r="E11">
        <v>0.20038942214557801</v>
      </c>
      <c r="F11">
        <v>-2.3706409349636299</v>
      </c>
    </row>
    <row r="12" spans="1:6" x14ac:dyDescent="0.25">
      <c r="A12" t="s">
        <v>24</v>
      </c>
      <c r="B12">
        <v>0.29266873816049599</v>
      </c>
      <c r="C12">
        <v>0.205621919431239</v>
      </c>
      <c r="D12">
        <v>1.4233343359989701</v>
      </c>
      <c r="E12">
        <v>0.232804864997121</v>
      </c>
      <c r="F12">
        <v>1.2571418478051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EF5B-EC72-4B85-86F1-80569333EB0B}">
  <dimension ref="A1:F12"/>
  <sheetViews>
    <sheetView workbookViewId="0">
      <selection activeCell="K18" sqref="K18"/>
    </sheetView>
  </sheetViews>
  <sheetFormatPr defaultRowHeight="1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13</v>
      </c>
      <c r="B2">
        <v>-2.1134288020000001</v>
      </c>
      <c r="C2">
        <v>0.46814980299999998</v>
      </c>
      <c r="D2">
        <v>-4.5144284790000002</v>
      </c>
      <c r="E2">
        <v>0.44732796499999999</v>
      </c>
      <c r="F2">
        <v>-4.7245622169999999</v>
      </c>
    </row>
    <row r="3" spans="1:6" x14ac:dyDescent="0.25">
      <c r="A3" t="s">
        <v>15</v>
      </c>
      <c r="B3">
        <v>-1.8271184999999999E-2</v>
      </c>
      <c r="C3">
        <v>6782.6143469999997</v>
      </c>
      <c r="D3" s="1">
        <v>-2.6900000000000001E-6</v>
      </c>
      <c r="E3" t="s">
        <v>14</v>
      </c>
      <c r="F3" t="s">
        <v>14</v>
      </c>
    </row>
    <row r="4" spans="1:6" x14ac:dyDescent="0.25">
      <c r="A4" t="s">
        <v>16</v>
      </c>
      <c r="B4">
        <v>0</v>
      </c>
      <c r="C4" t="s">
        <v>14</v>
      </c>
      <c r="D4" t="s">
        <v>14</v>
      </c>
      <c r="E4" t="s">
        <v>14</v>
      </c>
      <c r="F4" t="s">
        <v>14</v>
      </c>
    </row>
    <row r="5" spans="1:6" x14ac:dyDescent="0.25">
      <c r="A5" t="s">
        <v>17</v>
      </c>
      <c r="B5">
        <v>-9.5775630000000007E-3</v>
      </c>
      <c r="C5">
        <v>8.6643329999999998E-3</v>
      </c>
      <c r="D5">
        <v>-1.1054011690000001</v>
      </c>
      <c r="E5">
        <v>7.2969560000000003E-3</v>
      </c>
      <c r="F5">
        <v>-1.3125423110000001</v>
      </c>
    </row>
    <row r="6" spans="1:6" x14ac:dyDescent="0.25">
      <c r="A6" t="s">
        <v>18</v>
      </c>
      <c r="B6">
        <v>-0.18271199499999999</v>
      </c>
      <c r="C6">
        <v>678.26143330000002</v>
      </c>
      <c r="D6">
        <v>-2.6938299999999999E-4</v>
      </c>
      <c r="E6" t="s">
        <v>14</v>
      </c>
      <c r="F6" t="s">
        <v>14</v>
      </c>
    </row>
    <row r="7" spans="1:6" x14ac:dyDescent="0.25">
      <c r="A7" t="s">
        <v>19</v>
      </c>
      <c r="B7">
        <v>-5.2710234000000002E-2</v>
      </c>
      <c r="C7">
        <v>2.6827861000000001E-2</v>
      </c>
      <c r="D7">
        <v>-1.9647572149999999</v>
      </c>
      <c r="E7">
        <v>2.0631443999999999E-2</v>
      </c>
      <c r="F7">
        <v>-2.5548494860000002</v>
      </c>
    </row>
    <row r="8" spans="1:6" x14ac:dyDescent="0.25">
      <c r="A8" t="s">
        <v>20</v>
      </c>
      <c r="B8">
        <v>-7.4243602000000006E-2</v>
      </c>
      <c r="C8">
        <v>3.2412821000000001E-2</v>
      </c>
      <c r="D8">
        <v>-2.2905628199999999</v>
      </c>
      <c r="E8">
        <v>3.4082655000000003E-2</v>
      </c>
      <c r="F8">
        <v>-2.1783397729999998</v>
      </c>
    </row>
    <row r="9" spans="1:6" x14ac:dyDescent="0.25">
      <c r="A9" t="s">
        <v>21</v>
      </c>
      <c r="B9">
        <v>0.56555183399999998</v>
      </c>
      <c r="C9">
        <v>0.25200252000000001</v>
      </c>
      <c r="D9">
        <v>2.244230865</v>
      </c>
      <c r="E9">
        <v>0.31537193299999999</v>
      </c>
      <c r="F9">
        <v>1.7932852450000001</v>
      </c>
    </row>
    <row r="10" spans="1:6" x14ac:dyDescent="0.25">
      <c r="A10" t="s">
        <v>22</v>
      </c>
      <c r="B10">
        <v>0.10173809</v>
      </c>
      <c r="C10">
        <v>0.20311184700000001</v>
      </c>
      <c r="D10">
        <v>0.50089687900000002</v>
      </c>
      <c r="E10">
        <v>0.22227662300000001</v>
      </c>
      <c r="F10">
        <v>0.45770935699999998</v>
      </c>
    </row>
    <row r="11" spans="1:6" x14ac:dyDescent="0.25">
      <c r="A11" t="s">
        <v>23</v>
      </c>
      <c r="B11">
        <v>-0.475053116</v>
      </c>
      <c r="C11">
        <v>0.205129854</v>
      </c>
      <c r="D11">
        <v>-2.3158653280000001</v>
      </c>
      <c r="E11">
        <v>0.20038936199999999</v>
      </c>
      <c r="F11">
        <v>-2.3706503759999999</v>
      </c>
    </row>
    <row r="12" spans="1:6" x14ac:dyDescent="0.25">
      <c r="A12" t="s">
        <v>24</v>
      </c>
      <c r="B12">
        <v>0.29267599</v>
      </c>
      <c r="C12">
        <v>0.20562190699999999</v>
      </c>
      <c r="D12">
        <v>1.423369689</v>
      </c>
      <c r="E12">
        <v>0.232804817</v>
      </c>
      <c r="F12">
        <v>1.2571732600000001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18C1-2C53-4595-9969-4752D181ADE0}">
  <dimension ref="A1:F12"/>
  <sheetViews>
    <sheetView workbookViewId="0">
      <selection activeCell="J23" sqref="J23"/>
    </sheetView>
  </sheetViews>
  <sheetFormatPr defaultRowHeight="1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13</v>
      </c>
      <c r="B2">
        <v>0</v>
      </c>
      <c r="C2" t="s">
        <v>14</v>
      </c>
      <c r="D2" t="s">
        <v>14</v>
      </c>
      <c r="E2" t="s">
        <v>14</v>
      </c>
      <c r="F2" t="s">
        <v>14</v>
      </c>
    </row>
    <row r="3" spans="1:6" x14ac:dyDescent="0.25">
      <c r="A3" t="s">
        <v>15</v>
      </c>
      <c r="B3">
        <v>0</v>
      </c>
      <c r="C3" t="s">
        <v>14</v>
      </c>
      <c r="D3" t="s">
        <v>14</v>
      </c>
      <c r="E3" t="s">
        <v>14</v>
      </c>
      <c r="F3" t="s">
        <v>14</v>
      </c>
    </row>
    <row r="4" spans="1:6" x14ac:dyDescent="0.25">
      <c r="A4" t="s">
        <v>16</v>
      </c>
      <c r="B4">
        <v>2.1134223895432398</v>
      </c>
      <c r="C4">
        <v>0.468148861383333</v>
      </c>
      <c r="D4">
        <v>4.5144238593217603</v>
      </c>
      <c r="E4">
        <v>0.447326475613814</v>
      </c>
      <c r="F4">
        <v>4.72456361238899</v>
      </c>
    </row>
    <row r="5" spans="1:6" x14ac:dyDescent="0.25">
      <c r="A5" t="s">
        <v>17</v>
      </c>
      <c r="B5">
        <v>-9.5777134871182692E-3</v>
      </c>
      <c r="C5">
        <v>8.6643212214551294E-3</v>
      </c>
      <c r="D5">
        <v>-1.1054199448886199</v>
      </c>
      <c r="E5">
        <v>7.29693520113678E-3</v>
      </c>
      <c r="F5">
        <v>-1.31256660818725</v>
      </c>
    </row>
    <row r="6" spans="1:6" x14ac:dyDescent="0.25">
      <c r="A6" t="s">
        <v>18</v>
      </c>
      <c r="B6">
        <v>2.68018148827639E-2</v>
      </c>
      <c r="C6">
        <v>4.4509819150407699E-2</v>
      </c>
      <c r="D6">
        <v>0.60215510631924096</v>
      </c>
      <c r="E6">
        <v>4.8585218761133503E-2</v>
      </c>
      <c r="F6">
        <v>0.55164545032787604</v>
      </c>
    </row>
    <row r="7" spans="1:6" x14ac:dyDescent="0.25">
      <c r="A7" t="s">
        <v>19</v>
      </c>
      <c r="B7">
        <v>-5.27103045009693E-2</v>
      </c>
      <c r="C7">
        <v>2.6827889928997099E-2</v>
      </c>
      <c r="D7">
        <v>-1.96475774429047</v>
      </c>
      <c r="E7">
        <v>2.0631496351647901E-2</v>
      </c>
      <c r="F7">
        <v>-2.5548464155271602</v>
      </c>
    </row>
    <row r="8" spans="1:6" x14ac:dyDescent="0.25">
      <c r="A8" t="s">
        <v>20</v>
      </c>
      <c r="B8">
        <v>-7.4243219187710804E-2</v>
      </c>
      <c r="C8">
        <v>3.2412782362454401E-2</v>
      </c>
      <c r="D8">
        <v>-2.2905537191312302</v>
      </c>
      <c r="E8">
        <v>3.4082555060750301E-2</v>
      </c>
      <c r="F8">
        <v>-2.17833490051953</v>
      </c>
    </row>
    <row r="9" spans="1:6" x14ac:dyDescent="0.25">
      <c r="A9" t="s">
        <v>21</v>
      </c>
      <c r="B9">
        <v>0.56555193864722897</v>
      </c>
      <c r="C9">
        <v>0.252001978902127</v>
      </c>
      <c r="D9">
        <v>2.2442361012842702</v>
      </c>
      <c r="E9">
        <v>0.315370337559433</v>
      </c>
      <c r="F9">
        <v>1.79329464851985</v>
      </c>
    </row>
    <row r="10" spans="1:6" x14ac:dyDescent="0.25">
      <c r="A10" t="s">
        <v>22</v>
      </c>
      <c r="B10">
        <v>0.10173255816884599</v>
      </c>
      <c r="C10">
        <v>0.203112090312039</v>
      </c>
      <c r="D10">
        <v>0.50086904237239205</v>
      </c>
      <c r="E10">
        <v>0.22227688931786699</v>
      </c>
      <c r="F10">
        <v>0.45768392063181601</v>
      </c>
    </row>
    <row r="11" spans="1:6" x14ac:dyDescent="0.25">
      <c r="A11" t="s">
        <v>23</v>
      </c>
      <c r="B11">
        <v>-0.47506620685649997</v>
      </c>
      <c r="C11">
        <v>0.205129866958837</v>
      </c>
      <c r="D11">
        <v>-2.31592899610192</v>
      </c>
      <c r="E11">
        <v>0.20038942003903601</v>
      </c>
      <c r="F11">
        <v>-2.3707150146148201</v>
      </c>
    </row>
    <row r="12" spans="1:6" x14ac:dyDescent="0.25">
      <c r="A12" t="s">
        <v>24</v>
      </c>
      <c r="B12">
        <v>0.29268743473632802</v>
      </c>
      <c r="C12">
        <v>0.20562214369311499</v>
      </c>
      <c r="D12">
        <v>1.4234237104985901</v>
      </c>
      <c r="E12">
        <v>0.232805641252714</v>
      </c>
      <c r="F12">
        <v>1.2572179658593901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B70A-C51C-43F1-A31A-16778671AAE1}">
  <dimension ref="A1:F12"/>
  <sheetViews>
    <sheetView workbookViewId="0">
      <selection activeCell="D2" sqref="D2:D12"/>
    </sheetView>
  </sheetViews>
  <sheetFormatPr defaultRowHeight="1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13</v>
      </c>
      <c r="B2">
        <v>0</v>
      </c>
      <c r="C2" t="s">
        <v>14</v>
      </c>
      <c r="D2" t="s">
        <v>14</v>
      </c>
      <c r="E2" t="s">
        <v>14</v>
      </c>
      <c r="F2" t="s">
        <v>14</v>
      </c>
    </row>
    <row r="3" spans="1:6" x14ac:dyDescent="0.25">
      <c r="A3" t="s">
        <v>15</v>
      </c>
      <c r="B3">
        <v>-3.1168992819181102E-3</v>
      </c>
      <c r="C3" t="s">
        <v>14</v>
      </c>
      <c r="D3" t="s">
        <v>14</v>
      </c>
      <c r="E3">
        <v>2.56175654408875</v>
      </c>
      <c r="F3">
        <v>-1.2167039405482701E-3</v>
      </c>
    </row>
    <row r="4" spans="1:6" x14ac:dyDescent="0.25">
      <c r="A4" t="s">
        <v>16</v>
      </c>
      <c r="B4">
        <v>0</v>
      </c>
      <c r="C4" t="s">
        <v>14</v>
      </c>
      <c r="D4" t="s">
        <v>14</v>
      </c>
      <c r="E4" t="s">
        <v>14</v>
      </c>
      <c r="F4" t="s">
        <v>14</v>
      </c>
    </row>
    <row r="5" spans="1:6" x14ac:dyDescent="0.25">
      <c r="A5" t="s">
        <v>17</v>
      </c>
      <c r="B5">
        <v>-2.2229390959845399E-2</v>
      </c>
      <c r="C5">
        <v>7.8884102339006803E-3</v>
      </c>
      <c r="D5">
        <v>-2.8179811014789702</v>
      </c>
      <c r="E5">
        <v>6.1885223016225699E-3</v>
      </c>
      <c r="F5">
        <v>-3.5920353642447198</v>
      </c>
    </row>
    <row r="6" spans="1:6" x14ac:dyDescent="0.25">
      <c r="A6" t="s">
        <v>18</v>
      </c>
      <c r="B6">
        <v>-3.1169011820970999E-2</v>
      </c>
      <c r="C6" t="s">
        <v>14</v>
      </c>
      <c r="D6" t="s">
        <v>14</v>
      </c>
      <c r="E6">
        <v>0.203026301258901</v>
      </c>
      <c r="F6">
        <v>-0.15352203939933901</v>
      </c>
    </row>
    <row r="7" spans="1:6" x14ac:dyDescent="0.25">
      <c r="A7" t="s">
        <v>19</v>
      </c>
      <c r="B7">
        <v>-2.27107596369002E-2</v>
      </c>
      <c r="C7">
        <v>2.6416627828646299E-2</v>
      </c>
      <c r="D7">
        <v>-0.85971456251780098</v>
      </c>
      <c r="E7">
        <v>2.1633690794917702E-2</v>
      </c>
      <c r="F7">
        <v>-1.0497866430741201</v>
      </c>
    </row>
    <row r="8" spans="1:6" x14ac:dyDescent="0.25">
      <c r="A8" t="s">
        <v>20</v>
      </c>
      <c r="B8">
        <v>9.44826528209795E-3</v>
      </c>
      <c r="C8">
        <v>2.5697046016669601E-2</v>
      </c>
      <c r="D8">
        <v>0.36767904279615898</v>
      </c>
      <c r="E8">
        <v>2.7712435141530999E-2</v>
      </c>
      <c r="F8">
        <v>0.34093955416925398</v>
      </c>
    </row>
    <row r="9" spans="1:6" x14ac:dyDescent="0.25">
      <c r="A9" t="s">
        <v>21</v>
      </c>
      <c r="B9">
        <v>0.267591117493651</v>
      </c>
      <c r="C9">
        <v>0.232748899887986</v>
      </c>
      <c r="D9">
        <v>1.1496987423890399</v>
      </c>
      <c r="E9">
        <v>0.279552090221663</v>
      </c>
      <c r="F9">
        <v>0.95721379611746504</v>
      </c>
    </row>
    <row r="10" spans="1:6" x14ac:dyDescent="0.25">
      <c r="A10" t="s">
        <v>22</v>
      </c>
      <c r="B10">
        <v>0.18288518803001499</v>
      </c>
      <c r="C10">
        <v>0.20147772457782701</v>
      </c>
      <c r="D10">
        <v>0.90771914569329903</v>
      </c>
      <c r="E10">
        <v>0.21975442895948399</v>
      </c>
      <c r="F10">
        <v>0.832225265702077</v>
      </c>
    </row>
    <row r="11" spans="1:6" x14ac:dyDescent="0.25">
      <c r="A11" t="s">
        <v>23</v>
      </c>
      <c r="B11">
        <v>-5.3036002393825797E-2</v>
      </c>
      <c r="C11">
        <v>0.18274854396735801</v>
      </c>
      <c r="D11">
        <v>-0.29021299564115199</v>
      </c>
      <c r="E11">
        <v>0.178665178841105</v>
      </c>
      <c r="F11">
        <v>-0.296845768928444</v>
      </c>
    </row>
    <row r="12" spans="1:6" x14ac:dyDescent="0.25">
      <c r="A12" t="s">
        <v>24</v>
      </c>
      <c r="B12">
        <v>0.31388329036583501</v>
      </c>
      <c r="C12">
        <v>0.20399499906440399</v>
      </c>
      <c r="D12">
        <v>1.5386813000584301</v>
      </c>
      <c r="E12">
        <v>0.22937199505897399</v>
      </c>
      <c r="F12">
        <v>1.3684464412716699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3031-52EA-4790-9CB9-340C76940021}">
  <dimension ref="A1:F12"/>
  <sheetViews>
    <sheetView workbookViewId="0">
      <selection activeCell="J27" sqref="J27"/>
    </sheetView>
  </sheetViews>
  <sheetFormatPr defaultRowHeight="1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13</v>
      </c>
      <c r="B2">
        <v>-2.11342813138643</v>
      </c>
      <c r="C2">
        <v>0.46814978801582102</v>
      </c>
      <c r="D2">
        <v>-4.5144271886651</v>
      </c>
      <c r="E2">
        <v>0.447327945425398</v>
      </c>
      <c r="F2">
        <v>-4.7245609244837299</v>
      </c>
    </row>
    <row r="3" spans="1:6" x14ac:dyDescent="0.25">
      <c r="A3" t="s">
        <v>15</v>
      </c>
      <c r="B3">
        <v>0</v>
      </c>
      <c r="C3" t="s">
        <v>14</v>
      </c>
      <c r="D3" t="s">
        <v>14</v>
      </c>
      <c r="E3" t="s">
        <v>14</v>
      </c>
      <c r="F3" t="s">
        <v>14</v>
      </c>
    </row>
    <row r="4" spans="1:6" x14ac:dyDescent="0.25">
      <c r="A4" t="s">
        <v>16</v>
      </c>
      <c r="B4">
        <v>0</v>
      </c>
      <c r="C4" t="s">
        <v>14</v>
      </c>
      <c r="D4" t="s">
        <v>14</v>
      </c>
      <c r="E4" t="s">
        <v>14</v>
      </c>
      <c r="F4" t="s">
        <v>14</v>
      </c>
    </row>
    <row r="5" spans="1:6" x14ac:dyDescent="0.25">
      <c r="A5" t="s">
        <v>17</v>
      </c>
      <c r="B5">
        <v>-9.5775910283310995E-3</v>
      </c>
      <c r="C5">
        <v>8.6643328525852908E-3</v>
      </c>
      <c r="D5">
        <v>-1.10540432729028</v>
      </c>
      <c r="E5">
        <v>7.2969563615698898E-3</v>
      </c>
      <c r="F5">
        <v>-1.3125460197038299</v>
      </c>
    </row>
    <row r="6" spans="1:6" x14ac:dyDescent="0.25">
      <c r="A6" t="s">
        <v>18</v>
      </c>
      <c r="B6">
        <v>-0.18453914326271101</v>
      </c>
      <c r="C6">
        <v>5.3002344133942697E-2</v>
      </c>
      <c r="D6">
        <v>-3.48171663495412</v>
      </c>
      <c r="E6">
        <v>5.4145646654943598E-2</v>
      </c>
      <c r="F6">
        <v>-3.4081990827209498</v>
      </c>
    </row>
    <row r="7" spans="1:6" x14ac:dyDescent="0.25">
      <c r="A7" t="s">
        <v>19</v>
      </c>
      <c r="B7">
        <v>-5.2710270236883898E-2</v>
      </c>
      <c r="C7">
        <v>2.68278619039789E-2</v>
      </c>
      <c r="D7">
        <v>-1.96475851953995</v>
      </c>
      <c r="E7">
        <v>2.0631445786446399E-2</v>
      </c>
      <c r="F7">
        <v>-2.5548510163796299</v>
      </c>
    </row>
    <row r="8" spans="1:6" x14ac:dyDescent="0.25">
      <c r="A8" t="s">
        <v>20</v>
      </c>
      <c r="B8">
        <v>-7.4243560858319096E-2</v>
      </c>
      <c r="C8">
        <v>3.2412821109076902E-2</v>
      </c>
      <c r="D8">
        <v>-2.2905615221973998</v>
      </c>
      <c r="E8">
        <v>3.4082654825205297E-2</v>
      </c>
      <c r="F8">
        <v>-2.1783385490092</v>
      </c>
    </row>
    <row r="9" spans="1:6" x14ac:dyDescent="0.25">
      <c r="A9" t="s">
        <v>21</v>
      </c>
      <c r="B9">
        <v>0.56555173934692504</v>
      </c>
      <c r="C9">
        <v>0.25200252652742899</v>
      </c>
      <c r="D9">
        <v>2.24423043348086</v>
      </c>
      <c r="E9">
        <v>0.31537194455721901</v>
      </c>
      <c r="F9">
        <v>1.7932848787198199</v>
      </c>
    </row>
    <row r="10" spans="1:6" x14ac:dyDescent="0.25">
      <c r="A10" t="s">
        <v>22</v>
      </c>
      <c r="B10">
        <v>0.10173774404250099</v>
      </c>
      <c r="C10">
        <v>0.20311185087896999</v>
      </c>
      <c r="D10">
        <v>0.50089516491642105</v>
      </c>
      <c r="E10">
        <v>0.222276626706266</v>
      </c>
      <c r="F10">
        <v>0.45770779208803603</v>
      </c>
    </row>
    <row r="11" spans="1:6" x14ac:dyDescent="0.25">
      <c r="A11" t="s">
        <v>23</v>
      </c>
      <c r="B11">
        <v>-0.47505370895376797</v>
      </c>
      <c r="C11">
        <v>0.20512985475644499</v>
      </c>
      <c r="D11">
        <v>-2.3158682070818499</v>
      </c>
      <c r="E11">
        <v>0.200389363947061</v>
      </c>
      <c r="F11">
        <v>-2.3706533101191298</v>
      </c>
    </row>
    <row r="12" spans="1:6" x14ac:dyDescent="0.25">
      <c r="A12" t="s">
        <v>24</v>
      </c>
      <c r="B12">
        <v>0.292676539349214</v>
      </c>
      <c r="C12">
        <v>0.205621910373675</v>
      </c>
      <c r="D12">
        <v>1.4233723381780401</v>
      </c>
      <c r="E12">
        <v>0.232804828518586</v>
      </c>
      <c r="F12">
        <v>1.2571755543543099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all_estimate</vt:lpstr>
      <vt:lpstr>B</vt:lpstr>
      <vt:lpstr>W</vt:lpstr>
      <vt:lpstr>M</vt:lpstr>
      <vt:lpstr>BW</vt:lpstr>
      <vt:lpstr>BM</vt:lpstr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Vivitachai Larpratanatrai</cp:lastModifiedBy>
  <dcterms:created xsi:type="dcterms:W3CDTF">2023-02-03T16:25:26Z</dcterms:created>
  <dcterms:modified xsi:type="dcterms:W3CDTF">2023-02-04T10:48:39Z</dcterms:modified>
</cp:coreProperties>
</file>