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ab870ab2a06ae57f/Desktop/"/>
    </mc:Choice>
  </mc:AlternateContent>
  <xr:revisionPtr revIDLastSave="0" documentId="14_{F60F0401-8251-4318-96C7-6D90698BE403}" xr6:coauthVersionLast="47" xr6:coauthVersionMax="47" xr10:uidLastSave="{00000000-0000-0000-0000-000000000000}"/>
  <bookViews>
    <workbookView xWindow="-108" yWindow="-108" windowWidth="23256" windowHeight="12456" xr2:uid="{605AE646-C26C-43B3-8D44-FA8B96433FFB}"/>
  </bookViews>
  <sheets>
    <sheet name="APPROX BUDEGET" sheetId="1" r:id="rId1"/>
    <sheet name="POPLN ESTIMATION" sheetId="2" r:id="rId2"/>
    <sheet name="Sheet2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" i="1" l="1"/>
  <c r="I38" i="1" s="1"/>
  <c r="F54" i="1"/>
  <c r="F37" i="1"/>
  <c r="I36" i="1"/>
  <c r="F53" i="1"/>
  <c r="E46" i="1"/>
  <c r="E51" i="1"/>
  <c r="F15" i="1"/>
  <c r="F19" i="1"/>
  <c r="F28" i="1"/>
  <c r="F34" i="1"/>
</calcChain>
</file>

<file path=xl/sharedStrings.xml><?xml version="1.0" encoding="utf-8"?>
<sst xmlns="http://schemas.openxmlformats.org/spreadsheetml/2006/main" count="128" uniqueCount="111">
  <si>
    <t>Backend development</t>
  </si>
  <si>
    <t>UI/UX design</t>
  </si>
  <si>
    <t xml:space="preserve">Front end development </t>
  </si>
  <si>
    <t>Heads</t>
  </si>
  <si>
    <t>App store fees</t>
  </si>
  <si>
    <t>Cloud  Hosting fees</t>
  </si>
  <si>
    <t>App development &amp; Infrastructure</t>
  </si>
  <si>
    <t>AI Features</t>
  </si>
  <si>
    <t>Research &amp; Development</t>
  </si>
  <si>
    <t xml:space="preserve">Research &amp; User  Surveys </t>
  </si>
  <si>
    <t>Psychologist Consultation</t>
  </si>
  <si>
    <t>Human Resources</t>
  </si>
  <si>
    <t>App Developer (Bug Fixing &amp; Update)</t>
  </si>
  <si>
    <t>Business Plan Monetization</t>
  </si>
  <si>
    <t>Customer Support</t>
  </si>
  <si>
    <t>Third Party Integration Cost</t>
  </si>
  <si>
    <t>Operations Head</t>
  </si>
  <si>
    <t xml:space="preserve">House Manager </t>
  </si>
  <si>
    <t>App Store Optimization</t>
  </si>
  <si>
    <t xml:space="preserve">Promotion </t>
  </si>
  <si>
    <t xml:space="preserve">Digital Marketing </t>
  </si>
  <si>
    <t>Physical Marketing</t>
  </si>
  <si>
    <t>Web Page Development Cost</t>
  </si>
  <si>
    <t xml:space="preserve">Legal Advisor </t>
  </si>
  <si>
    <t xml:space="preserve">Financial Head </t>
  </si>
  <si>
    <t>Utitilities</t>
  </si>
  <si>
    <t>Rent</t>
  </si>
  <si>
    <t>Electricity</t>
  </si>
  <si>
    <t>Water Supply</t>
  </si>
  <si>
    <t>Maintainance and Hosting</t>
  </si>
  <si>
    <t>Stationery</t>
  </si>
  <si>
    <t>Others</t>
  </si>
  <si>
    <t>Insurance</t>
  </si>
  <si>
    <t>Depreciation</t>
  </si>
  <si>
    <t>Company Incorporation Cost</t>
  </si>
  <si>
    <t>Sub-Heads</t>
  </si>
  <si>
    <t>Customer Accusation Cost (corporate)</t>
  </si>
  <si>
    <t>Travel Allowance</t>
  </si>
  <si>
    <t>NA</t>
  </si>
  <si>
    <t>Data Security (Encryption)</t>
  </si>
  <si>
    <t xml:space="preserve">Psychologist  </t>
  </si>
  <si>
    <t>Moderator (3)</t>
  </si>
  <si>
    <t>App Testing</t>
  </si>
  <si>
    <t>Andriod</t>
  </si>
  <si>
    <t>iOS</t>
  </si>
  <si>
    <t>Furniture</t>
  </si>
  <si>
    <t>Brand Name Registration Cost</t>
  </si>
  <si>
    <t>TOTAL COST</t>
  </si>
  <si>
    <t>Step 1: Define Population Distribution Estimates</t>
  </si>
  <si>
    <t>Based on general urban Indian demographics and census data trends, we approximate:</t>
  </si>
  <si>
    <t>Category</t>
  </si>
  <si>
    <t>Estimated % of Population</t>
  </si>
  <si>
    <t>Working Adults (25-59 years)</t>
  </si>
  <si>
    <t>~45%</t>
  </si>
  <si>
    <t>Students (14-17 years)</t>
  </si>
  <si>
    <t>~8%</t>
  </si>
  <si>
    <t>Students (18-25 years)</t>
  </si>
  <si>
    <t>~15%</t>
  </si>
  <si>
    <t>Geriatric (60+ years)</t>
  </si>
  <si>
    <t>~12%</t>
  </si>
  <si>
    <t>% of Population</t>
  </si>
  <si>
    <t>Step 3: Estimate Mental Health App Users</t>
  </si>
  <si>
    <t>Final Estimate: Potential Mental Health App Users in Jaipur</t>
  </si>
  <si>
    <t>Potential Users (Lower Bound)</t>
  </si>
  <si>
    <t>Potential Users (Upper Bound)</t>
  </si>
  <si>
    <t>Total Estimated Users</t>
  </si>
  <si>
    <t>495,700 (~0.5M)</t>
  </si>
  <si>
    <t>751,300 (~0.75M)</t>
  </si>
  <si>
    <t>Step 2: Calculate Estimated Population in Each Category JAIPUR POPLN = 6.6million</t>
  </si>
  <si>
    <t>Estimated Number in Jaipur (in million)</t>
  </si>
  <si>
    <t>Users</t>
  </si>
  <si>
    <t>Working Adults</t>
  </si>
  <si>
    <t>10-15%</t>
  </si>
  <si>
    <t>297000-445000</t>
  </si>
  <si>
    <t>5-10%</t>
  </si>
  <si>
    <t>26500-53000</t>
  </si>
  <si>
    <t>15-20%</t>
  </si>
  <si>
    <t>148500-198000</t>
  </si>
  <si>
    <t>Geriatric (60+)</t>
  </si>
  <si>
    <t>3-7%</t>
  </si>
  <si>
    <t>23700-55300</t>
  </si>
  <si>
    <t>Adoption %</t>
  </si>
  <si>
    <r>
      <t>Mental health app adoption rates</t>
    </r>
    <r>
      <rPr>
        <sz val="14"/>
        <color theme="1"/>
        <rFont val="Times New Roman"/>
        <family val="1"/>
      </rPr>
      <t xml:space="preserve"> vary based on digital literacy, awareness, and healthcare needs. Based on global and Indian trends:</t>
    </r>
  </si>
  <si>
    <t>Calculation for Lower Bound Users (495,700)</t>
  </si>
  <si>
    <t>Break Even Analysis for Yearly Subscription Users</t>
  </si>
  <si>
    <t>(one time investment)</t>
  </si>
  <si>
    <t>Cost Breakdown Yearly (JAIPUR)</t>
  </si>
  <si>
    <t>Miscellaneous</t>
  </si>
  <si>
    <t>A.First year calculation</t>
  </si>
  <si>
    <t xml:space="preserve"> Yearly Revenue Calculation</t>
  </si>
  <si>
    <t>Yearly Revenue= 199*16000= 3184000</t>
  </si>
  <si>
    <t>Yearly Revenue=₹3184000</t>
  </si>
  <si>
    <t>B. Second year calculation</t>
  </si>
  <si>
    <t>Yearly Revenue Calculation</t>
  </si>
  <si>
    <t>Yearly Revenue=   20000x199 =₹3980000</t>
  </si>
  <si>
    <t>C. THIRD YEAR CALCULATION</t>
  </si>
  <si>
    <t>Yearly Revenue=   22000x199 =₹4378000</t>
  </si>
  <si>
    <t>Total rev in 3yrs</t>
  </si>
  <si>
    <t>₹3184000+₹3980000+₹4378000 = ₹11542000</t>
  </si>
  <si>
    <t>(₹1.15Cr)</t>
  </si>
  <si>
    <t xml:space="preserve">Exact breakeven date </t>
  </si>
  <si>
    <t>2yrs 4 months</t>
  </si>
  <si>
    <t>Amount (₹)</t>
  </si>
  <si>
    <t>Amount(₹)</t>
  </si>
  <si>
    <t>Internet Biling</t>
  </si>
  <si>
    <t xml:space="preserve">Monthly revenue for 1st yr </t>
  </si>
  <si>
    <t xml:space="preserve">Monthly revenue for 2nd yr </t>
  </si>
  <si>
    <t>Monthly revenue for 3rd yr</t>
  </si>
  <si>
    <t>FIXED COST</t>
  </si>
  <si>
    <t>VARIABLE COST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</si>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</sst>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2"/>
      <color theme="1"/>
      <name val="Aptos Narrow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6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4" xfId="0" applyFont="1" applyFill="1" applyBorder="1" applyAlignment="1">
      <alignment wrapText="1"/>
    </xf>
    <xf numFmtId="0" fontId="1" fillId="2" borderId="4" xfId="0" applyFont="1" applyFill="1" applyBorder="1"/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wrapText="1"/>
    </xf>
    <xf numFmtId="0" fontId="2" fillId="3" borderId="20" xfId="0" applyFont="1" applyFill="1" applyBorder="1" applyAlignment="1">
      <alignment vertical="center"/>
    </xf>
    <xf numFmtId="0" fontId="2" fillId="3" borderId="4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vertical="center"/>
    </xf>
    <xf numFmtId="0" fontId="1" fillId="0" borderId="0" xfId="0" applyFont="1"/>
    <xf numFmtId="0" fontId="8" fillId="0" borderId="0" xfId="0" applyFont="1" applyAlignment="1">
      <alignment vertical="center"/>
    </xf>
    <xf numFmtId="0" fontId="9" fillId="3" borderId="3" xfId="0" applyFont="1" applyFill="1" applyBorder="1" applyAlignment="1">
      <alignment vertical="center" wrapText="1"/>
    </xf>
    <xf numFmtId="0" fontId="10" fillId="2" borderId="3" xfId="0" applyFont="1" applyFill="1" applyBorder="1" applyAlignment="1">
      <alignment vertical="center" wrapText="1"/>
    </xf>
    <xf numFmtId="9" fontId="10" fillId="2" borderId="3" xfId="0" applyNumberFormat="1" applyFont="1" applyFill="1" applyBorder="1" applyAlignment="1">
      <alignment vertical="center" wrapText="1"/>
    </xf>
    <xf numFmtId="0" fontId="10" fillId="0" borderId="0" xfId="0" applyFont="1"/>
    <xf numFmtId="0" fontId="9" fillId="3" borderId="13" xfId="0" applyFont="1" applyFill="1" applyBorder="1"/>
    <xf numFmtId="0" fontId="9" fillId="3" borderId="14" xfId="0" applyFont="1" applyFill="1" applyBorder="1"/>
    <xf numFmtId="0" fontId="9" fillId="3" borderId="15" xfId="0" applyFont="1" applyFill="1" applyBorder="1"/>
    <xf numFmtId="0" fontId="10" fillId="2" borderId="4" xfId="0" applyFont="1" applyFill="1" applyBorder="1"/>
    <xf numFmtId="0" fontId="10" fillId="2" borderId="1" xfId="0" applyFont="1" applyFill="1" applyBorder="1"/>
    <xf numFmtId="0" fontId="10" fillId="2" borderId="5" xfId="0" applyFont="1" applyFill="1" applyBorder="1"/>
    <xf numFmtId="0" fontId="10" fillId="2" borderId="16" xfId="0" applyFont="1" applyFill="1" applyBorder="1"/>
    <xf numFmtId="0" fontId="10" fillId="2" borderId="17" xfId="0" applyFont="1" applyFill="1" applyBorder="1"/>
    <xf numFmtId="0" fontId="10" fillId="2" borderId="18" xfId="0" applyFont="1" applyFill="1" applyBorder="1"/>
    <xf numFmtId="0" fontId="2" fillId="0" borderId="0" xfId="0" applyFont="1" applyAlignment="1">
      <alignment vertical="center"/>
    </xf>
    <xf numFmtId="3" fontId="10" fillId="2" borderId="3" xfId="0" applyNumberFormat="1" applyFont="1" applyFill="1" applyBorder="1" applyAlignment="1">
      <alignment vertical="center" wrapText="1"/>
    </xf>
    <xf numFmtId="0" fontId="1" fillId="2" borderId="23" xfId="0" applyFont="1" applyFill="1" applyBorder="1"/>
    <xf numFmtId="0" fontId="1" fillId="2" borderId="5" xfId="0" applyFont="1" applyFill="1" applyBorder="1"/>
    <xf numFmtId="0" fontId="1" fillId="2" borderId="10" xfId="0" applyFont="1" applyFill="1" applyBorder="1"/>
    <xf numFmtId="0" fontId="1" fillId="2" borderId="3" xfId="0" applyFont="1" applyFill="1" applyBorder="1"/>
    <xf numFmtId="0" fontId="1" fillId="2" borderId="1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wrapText="1"/>
    </xf>
    <xf numFmtId="0" fontId="1" fillId="2" borderId="12" xfId="0" applyFont="1" applyFill="1" applyBorder="1"/>
    <xf numFmtId="0" fontId="1" fillId="2" borderId="25" xfId="0" applyFont="1" applyFill="1" applyBorder="1" applyAlignment="1">
      <alignment wrapText="1"/>
    </xf>
    <xf numFmtId="0" fontId="2" fillId="2" borderId="6" xfId="0" applyFont="1" applyFill="1" applyBorder="1"/>
    <xf numFmtId="43" fontId="1" fillId="2" borderId="3" xfId="1" applyFont="1" applyFill="1" applyBorder="1"/>
    <xf numFmtId="0" fontId="1" fillId="2" borderId="26" xfId="0" applyFont="1" applyFill="1" applyBorder="1"/>
    <xf numFmtId="0" fontId="9" fillId="2" borderId="3" xfId="0" applyFont="1" applyFill="1" applyBorder="1" applyAlignment="1">
      <alignment vertical="center" wrapText="1"/>
    </xf>
    <xf numFmtId="0" fontId="2" fillId="0" borderId="0" xfId="0" applyFont="1"/>
    <xf numFmtId="0" fontId="11" fillId="0" borderId="0" xfId="0" applyFont="1"/>
    <xf numFmtId="0" fontId="2" fillId="2" borderId="27" xfId="0" applyFont="1" applyFill="1" applyBorder="1"/>
    <xf numFmtId="0" fontId="1" fillId="2" borderId="2" xfId="0" applyFont="1" applyFill="1" applyBorder="1" applyAlignment="1">
      <alignment horizontal="right"/>
    </xf>
    <xf numFmtId="43" fontId="2" fillId="3" borderId="32" xfId="0" applyNumberFormat="1" applyFont="1" applyFill="1" applyBorder="1"/>
    <xf numFmtId="0" fontId="0" fillId="2" borderId="1" xfId="0" applyFill="1" applyBorder="1"/>
    <xf numFmtId="0" fontId="2" fillId="3" borderId="1" xfId="0" applyFont="1" applyFill="1" applyBorder="1"/>
    <xf numFmtId="0" fontId="11" fillId="3" borderId="1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9" xfId="0" applyFont="1" applyFill="1" applyBorder="1" applyAlignment="1">
      <alignment horizontal="center"/>
    </xf>
    <xf numFmtId="0" fontId="2" fillId="3" borderId="30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5" xfId="0" applyBorder="1"/>
    <xf numFmtId="0" fontId="0" fillId="0" borderId="4" xfId="0" applyBorder="1"/>
    <xf numFmtId="0" fontId="0" fillId="0" borderId="5" xfId="0" applyBorder="1"/>
    <xf numFmtId="0" fontId="0" fillId="0" borderId="16" xfId="0" applyBorder="1"/>
    <xf numFmtId="0" fontId="0" fillId="0" borderId="18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B01C8-F695-4997-9A01-A78B9B4898E6}">
  <dimension ref="B1:I54"/>
  <sheetViews>
    <sheetView tabSelected="1" topLeftCell="A35" zoomScale="117" zoomScaleNormal="115" workbookViewId="0">
      <selection activeCell="B39" sqref="B39:F39"/>
    </sheetView>
  </sheetViews>
  <sheetFormatPr defaultRowHeight="14.4" x14ac:dyDescent="0.3"/>
  <cols>
    <col min="2" max="2" width="18.6640625" customWidth="1"/>
    <col min="3" max="3" width="24.109375" customWidth="1"/>
    <col min="4" max="4" width="17.21875" customWidth="1"/>
    <col min="5" max="5" width="10.88671875" customWidth="1"/>
    <col min="6" max="6" width="18.21875" customWidth="1"/>
    <col min="8" max="8" width="17.77734375" customWidth="1"/>
    <col min="9" max="9" width="11.5546875" customWidth="1"/>
  </cols>
  <sheetData>
    <row r="1" spans="2:6" ht="15" thickBot="1" x14ac:dyDescent="0.35"/>
    <row r="2" spans="2:6" ht="25.8" thickBot="1" x14ac:dyDescent="0.5">
      <c r="B2" s="67" t="s">
        <v>86</v>
      </c>
      <c r="C2" s="68"/>
      <c r="D2" s="68"/>
      <c r="E2" s="68"/>
      <c r="F2" s="69"/>
    </row>
    <row r="3" spans="2:6" ht="15" thickBot="1" x14ac:dyDescent="0.35">
      <c r="B3" s="72"/>
      <c r="C3" s="73"/>
      <c r="D3" s="73"/>
      <c r="E3" s="73"/>
      <c r="F3" s="74"/>
    </row>
    <row r="4" spans="2:6" ht="15" thickBot="1" x14ac:dyDescent="0.35">
      <c r="B4" s="9" t="s">
        <v>3</v>
      </c>
      <c r="C4" s="10" t="s">
        <v>35</v>
      </c>
      <c r="D4" s="12"/>
      <c r="E4" s="78" t="s">
        <v>102</v>
      </c>
      <c r="F4" s="79"/>
    </row>
    <row r="5" spans="2:6" ht="28.2" x14ac:dyDescent="0.3">
      <c r="B5" s="11" t="s">
        <v>6</v>
      </c>
      <c r="C5" s="6" t="s">
        <v>2</v>
      </c>
      <c r="D5" s="6"/>
      <c r="E5" s="70">
        <v>500000</v>
      </c>
      <c r="F5" s="34"/>
    </row>
    <row r="6" spans="2:6" x14ac:dyDescent="0.3">
      <c r="B6" s="8"/>
      <c r="C6" s="3" t="s">
        <v>0</v>
      </c>
      <c r="D6" s="3"/>
      <c r="E6" s="71"/>
      <c r="F6" s="35"/>
    </row>
    <row r="7" spans="2:6" x14ac:dyDescent="0.3">
      <c r="B7" s="8"/>
      <c r="C7" s="3" t="s">
        <v>1</v>
      </c>
      <c r="D7" s="3"/>
      <c r="E7" s="71"/>
      <c r="F7" s="35"/>
    </row>
    <row r="8" spans="2:6" x14ac:dyDescent="0.3">
      <c r="B8" s="8"/>
      <c r="C8" s="3" t="s">
        <v>42</v>
      </c>
      <c r="D8" s="3"/>
      <c r="E8" s="71"/>
      <c r="F8" s="35"/>
    </row>
    <row r="9" spans="2:6" x14ac:dyDescent="0.3">
      <c r="B9" s="8"/>
      <c r="C9" s="3" t="s">
        <v>7</v>
      </c>
      <c r="D9" s="3"/>
      <c r="E9" s="3">
        <v>500000</v>
      </c>
      <c r="F9" s="35"/>
    </row>
    <row r="10" spans="2:6" x14ac:dyDescent="0.3">
      <c r="B10" s="8"/>
      <c r="C10" s="3" t="s">
        <v>39</v>
      </c>
      <c r="D10" s="3"/>
      <c r="E10" s="3">
        <v>100000</v>
      </c>
      <c r="F10" s="35"/>
    </row>
    <row r="11" spans="2:6" x14ac:dyDescent="0.3">
      <c r="B11" s="8"/>
      <c r="C11" s="3" t="s">
        <v>15</v>
      </c>
      <c r="D11" s="3"/>
      <c r="E11" s="3">
        <v>600000</v>
      </c>
      <c r="F11" s="35"/>
    </row>
    <row r="12" spans="2:6" x14ac:dyDescent="0.3">
      <c r="B12" s="8"/>
      <c r="C12" s="3" t="s">
        <v>4</v>
      </c>
      <c r="D12" s="3" t="s">
        <v>44</v>
      </c>
      <c r="E12" s="3">
        <v>8000</v>
      </c>
      <c r="F12" s="35"/>
    </row>
    <row r="13" spans="2:6" x14ac:dyDescent="0.3">
      <c r="B13" s="8"/>
      <c r="C13" s="3"/>
      <c r="D13" s="3" t="s">
        <v>43</v>
      </c>
      <c r="E13" s="2">
        <v>2000</v>
      </c>
      <c r="F13" s="35" t="s">
        <v>85</v>
      </c>
    </row>
    <row r="14" spans="2:6" ht="15" thickBot="1" x14ac:dyDescent="0.35">
      <c r="B14" s="8"/>
      <c r="C14" s="3" t="s">
        <v>5</v>
      </c>
      <c r="D14" s="3"/>
      <c r="E14" s="3">
        <v>700000</v>
      </c>
      <c r="F14" s="36"/>
    </row>
    <row r="15" spans="2:6" ht="15" thickBot="1" x14ac:dyDescent="0.35">
      <c r="B15" s="8"/>
      <c r="C15" s="3"/>
      <c r="D15" s="3"/>
      <c r="E15" s="4"/>
      <c r="F15" s="37">
        <f>SUM(E5:E14)</f>
        <v>2410000</v>
      </c>
    </row>
    <row r="16" spans="2:6" ht="28.2" x14ac:dyDescent="0.3">
      <c r="B16" s="7" t="s">
        <v>8</v>
      </c>
      <c r="C16" s="3" t="s">
        <v>9</v>
      </c>
      <c r="D16" s="3"/>
      <c r="E16" s="3">
        <v>100000</v>
      </c>
      <c r="F16" s="34"/>
    </row>
    <row r="17" spans="2:6" x14ac:dyDescent="0.3">
      <c r="B17" s="8"/>
      <c r="C17" s="3" t="s">
        <v>10</v>
      </c>
      <c r="D17" s="3"/>
      <c r="E17" s="3">
        <v>100000</v>
      </c>
      <c r="F17" s="35"/>
    </row>
    <row r="18" spans="2:6" ht="15" thickBot="1" x14ac:dyDescent="0.35">
      <c r="B18" s="8"/>
      <c r="C18" s="3" t="s">
        <v>13</v>
      </c>
      <c r="D18" s="3"/>
      <c r="E18" s="3">
        <v>50000</v>
      </c>
      <c r="F18" s="36"/>
    </row>
    <row r="19" spans="2:6" ht="15" thickBot="1" x14ac:dyDescent="0.35">
      <c r="B19" s="8"/>
      <c r="C19" s="3"/>
      <c r="D19" s="3"/>
      <c r="E19" s="4"/>
      <c r="F19" s="37">
        <f>SUM(E16:E18)</f>
        <v>250000</v>
      </c>
    </row>
    <row r="20" spans="2:6" ht="28.2" x14ac:dyDescent="0.3">
      <c r="B20" s="8" t="s">
        <v>11</v>
      </c>
      <c r="C20" s="2" t="s">
        <v>12</v>
      </c>
      <c r="D20" s="3"/>
      <c r="E20" s="3">
        <v>800000</v>
      </c>
      <c r="F20" s="34"/>
    </row>
    <row r="21" spans="2:6" x14ac:dyDescent="0.3">
      <c r="B21" s="8"/>
      <c r="C21" s="3" t="s">
        <v>40</v>
      </c>
      <c r="D21" s="3"/>
      <c r="E21" s="3">
        <v>360000</v>
      </c>
      <c r="F21" s="35"/>
    </row>
    <row r="22" spans="2:6" x14ac:dyDescent="0.3">
      <c r="B22" s="8"/>
      <c r="C22" s="3" t="s">
        <v>41</v>
      </c>
      <c r="D22" s="3"/>
      <c r="E22" s="3">
        <v>108000</v>
      </c>
      <c r="F22" s="35"/>
    </row>
    <row r="23" spans="2:6" x14ac:dyDescent="0.3">
      <c r="B23" s="8"/>
      <c r="C23" s="3" t="s">
        <v>14</v>
      </c>
      <c r="D23" s="3"/>
      <c r="E23" s="3">
        <v>360000</v>
      </c>
      <c r="F23" s="35"/>
    </row>
    <row r="24" spans="2:6" x14ac:dyDescent="0.3">
      <c r="B24" s="8"/>
      <c r="C24" s="3" t="s">
        <v>16</v>
      </c>
      <c r="D24" s="3"/>
      <c r="E24" s="3">
        <v>600000</v>
      </c>
      <c r="F24" s="35"/>
    </row>
    <row r="25" spans="2:6" x14ac:dyDescent="0.3">
      <c r="B25" s="8"/>
      <c r="C25" s="3" t="s">
        <v>17</v>
      </c>
      <c r="D25" s="3"/>
      <c r="E25" s="3">
        <v>60000</v>
      </c>
      <c r="F25" s="35"/>
    </row>
    <row r="26" spans="2:6" x14ac:dyDescent="0.3">
      <c r="B26" s="8"/>
      <c r="C26" s="3" t="s">
        <v>24</v>
      </c>
      <c r="D26" s="3"/>
      <c r="E26" s="3">
        <v>800000</v>
      </c>
      <c r="F26" s="35"/>
    </row>
    <row r="27" spans="2:6" ht="15" thickBot="1" x14ac:dyDescent="0.35">
      <c r="B27" s="8"/>
      <c r="C27" s="3" t="s">
        <v>23</v>
      </c>
      <c r="D27" s="3"/>
      <c r="E27" s="3">
        <v>500000</v>
      </c>
      <c r="F27" s="36"/>
    </row>
    <row r="28" spans="2:6" ht="15" thickBot="1" x14ac:dyDescent="0.35">
      <c r="B28" s="8"/>
      <c r="C28" s="3"/>
      <c r="D28" s="3"/>
      <c r="E28" s="4"/>
      <c r="F28" s="37">
        <f>SUM(E20:E27)</f>
        <v>3588000</v>
      </c>
    </row>
    <row r="29" spans="2:6" x14ac:dyDescent="0.3">
      <c r="B29" s="8" t="s">
        <v>19</v>
      </c>
      <c r="C29" s="3" t="s">
        <v>18</v>
      </c>
      <c r="D29" s="3"/>
      <c r="E29" s="3">
        <v>100000</v>
      </c>
      <c r="F29" s="34"/>
    </row>
    <row r="30" spans="2:6" x14ac:dyDescent="0.3">
      <c r="B30" s="8"/>
      <c r="C30" s="3" t="s">
        <v>20</v>
      </c>
      <c r="D30" s="3"/>
      <c r="E30" s="3">
        <v>400000</v>
      </c>
      <c r="F30" s="35"/>
    </row>
    <row r="31" spans="2:6" x14ac:dyDescent="0.3">
      <c r="B31" s="8"/>
      <c r="C31" s="3" t="s">
        <v>21</v>
      </c>
      <c r="D31" s="3"/>
      <c r="E31" s="3">
        <v>600000</v>
      </c>
      <c r="F31" s="35"/>
    </row>
    <row r="32" spans="2:6" x14ac:dyDescent="0.3">
      <c r="B32" s="8"/>
      <c r="C32" s="3" t="s">
        <v>22</v>
      </c>
      <c r="D32" s="3"/>
      <c r="E32" s="38">
        <v>3000</v>
      </c>
      <c r="F32" s="35"/>
    </row>
    <row r="33" spans="2:9" ht="28.8" thickBot="1" x14ac:dyDescent="0.35">
      <c r="B33" s="8"/>
      <c r="C33" s="2" t="s">
        <v>36</v>
      </c>
      <c r="D33" s="3"/>
      <c r="E33" s="3">
        <v>50000</v>
      </c>
      <c r="F33" s="36"/>
    </row>
    <row r="34" spans="2:9" ht="15" thickBot="1" x14ac:dyDescent="0.35">
      <c r="B34" s="8"/>
      <c r="C34" s="2"/>
      <c r="D34" s="3"/>
      <c r="E34" s="4"/>
      <c r="F34" s="37">
        <f>SUM(E29:E33)</f>
        <v>1153000</v>
      </c>
    </row>
    <row r="35" spans="2:9" ht="15" thickBot="1" x14ac:dyDescent="0.35">
      <c r="B35" s="8" t="s">
        <v>45</v>
      </c>
      <c r="C35" s="3"/>
      <c r="D35" s="3"/>
      <c r="E35" s="4"/>
      <c r="F35" s="37">
        <v>10000</v>
      </c>
    </row>
    <row r="36" spans="2:9" ht="28.8" thickBot="1" x14ac:dyDescent="0.35">
      <c r="B36" s="43" t="s">
        <v>46</v>
      </c>
      <c r="C36" s="44"/>
      <c r="D36" s="44"/>
      <c r="E36" s="50"/>
      <c r="F36" s="37">
        <v>15000</v>
      </c>
      <c r="H36" s="80" t="s">
        <v>108</v>
      </c>
      <c r="I36" s="81">
        <f>E5+E10+E13+F19+E32+F35+F36+D50</f>
        <v>980000</v>
      </c>
    </row>
    <row r="37" spans="2:9" ht="15" thickBot="1" x14ac:dyDescent="0.35">
      <c r="B37" s="75" t="s">
        <v>110</v>
      </c>
      <c r="C37" s="76"/>
      <c r="D37" s="76"/>
      <c r="E37" s="77"/>
      <c r="F37" s="45">
        <f>SUM(F15:F36)</f>
        <v>7426000</v>
      </c>
      <c r="H37" s="82" t="s">
        <v>109</v>
      </c>
      <c r="I37" s="83">
        <f>E9+E11+E12+E14+F34-3000+E46+D48+E52+F28+D49-100000</f>
        <v>8198000</v>
      </c>
    </row>
    <row r="38" spans="2:9" ht="15" thickBot="1" x14ac:dyDescent="0.35">
      <c r="B38" s="17"/>
      <c r="C38" s="17"/>
      <c r="D38" s="17"/>
      <c r="E38" s="17"/>
      <c r="F38" s="17"/>
      <c r="H38" s="84" t="s">
        <v>47</v>
      </c>
      <c r="I38" s="85">
        <f>I37+I36</f>
        <v>9178000</v>
      </c>
    </row>
    <row r="39" spans="2:9" x14ac:dyDescent="0.3">
      <c r="B39" s="62"/>
      <c r="C39" s="63"/>
      <c r="D39" s="63"/>
      <c r="E39" s="63"/>
      <c r="F39" s="64"/>
    </row>
    <row r="40" spans="2:9" x14ac:dyDescent="0.3">
      <c r="B40" s="13" t="s">
        <v>3</v>
      </c>
      <c r="C40" s="1" t="s">
        <v>35</v>
      </c>
      <c r="D40" s="65" t="s">
        <v>103</v>
      </c>
      <c r="E40" s="65"/>
      <c r="F40" s="66"/>
    </row>
    <row r="41" spans="2:9" x14ac:dyDescent="0.3">
      <c r="B41" s="39" t="s">
        <v>25</v>
      </c>
      <c r="C41" s="40" t="s">
        <v>26</v>
      </c>
      <c r="D41" s="3">
        <v>120000</v>
      </c>
      <c r="E41" s="3"/>
      <c r="F41" s="35"/>
    </row>
    <row r="42" spans="2:9" x14ac:dyDescent="0.3">
      <c r="B42" s="39"/>
      <c r="C42" s="40" t="s">
        <v>27</v>
      </c>
      <c r="D42" s="3">
        <v>24000</v>
      </c>
      <c r="E42" s="3"/>
      <c r="F42" s="35"/>
    </row>
    <row r="43" spans="2:9" x14ac:dyDescent="0.3">
      <c r="B43" s="39"/>
      <c r="C43" s="40" t="s">
        <v>28</v>
      </c>
      <c r="D43" s="3">
        <v>3600</v>
      </c>
      <c r="E43" s="3"/>
      <c r="F43" s="35"/>
    </row>
    <row r="44" spans="2:9" x14ac:dyDescent="0.3">
      <c r="B44" s="39"/>
      <c r="C44" s="41" t="s">
        <v>29</v>
      </c>
      <c r="D44" s="3">
        <v>2400</v>
      </c>
      <c r="E44" s="3"/>
      <c r="F44" s="35"/>
    </row>
    <row r="45" spans="2:9" ht="15" thickBot="1" x14ac:dyDescent="0.35">
      <c r="B45" s="39"/>
      <c r="C45" s="41" t="s">
        <v>104</v>
      </c>
      <c r="D45" s="3">
        <v>12000</v>
      </c>
      <c r="E45" s="5"/>
      <c r="F45" s="35"/>
    </row>
    <row r="46" spans="2:9" ht="15" thickBot="1" x14ac:dyDescent="0.35">
      <c r="B46" s="39"/>
      <c r="C46" s="40" t="s">
        <v>30</v>
      </c>
      <c r="D46" s="4">
        <v>2000</v>
      </c>
      <c r="E46" s="37">
        <f>SUM(D41:D46)</f>
        <v>164000</v>
      </c>
      <c r="F46" s="42"/>
    </row>
    <row r="47" spans="2:9" x14ac:dyDescent="0.3">
      <c r="B47" s="39"/>
      <c r="C47" s="40"/>
      <c r="D47" s="38"/>
      <c r="E47" s="6"/>
      <c r="F47" s="35"/>
      <c r="I47" s="49"/>
    </row>
    <row r="48" spans="2:9" x14ac:dyDescent="0.3">
      <c r="B48" s="39" t="s">
        <v>31</v>
      </c>
      <c r="C48" s="40" t="s">
        <v>32</v>
      </c>
      <c r="D48" s="38">
        <v>800000</v>
      </c>
      <c r="E48" s="3"/>
      <c r="F48" s="35"/>
    </row>
    <row r="49" spans="2:6" x14ac:dyDescent="0.3">
      <c r="B49" s="39"/>
      <c r="C49" s="40" t="s">
        <v>33</v>
      </c>
      <c r="D49" s="3">
        <v>200000</v>
      </c>
      <c r="E49" s="3"/>
      <c r="F49" s="35"/>
    </row>
    <row r="50" spans="2:6" ht="15" thickBot="1" x14ac:dyDescent="0.35">
      <c r="B50" s="8"/>
      <c r="C50" s="40" t="s">
        <v>34</v>
      </c>
      <c r="D50" s="3">
        <v>100000</v>
      </c>
      <c r="E50" s="5"/>
      <c r="F50" s="35"/>
    </row>
    <row r="51" spans="2:6" ht="15" thickBot="1" x14ac:dyDescent="0.35">
      <c r="B51" s="8"/>
      <c r="C51" s="40" t="s">
        <v>37</v>
      </c>
      <c r="D51" s="51" t="s">
        <v>38</v>
      </c>
      <c r="E51" s="37">
        <f>SUM(D47:D49)</f>
        <v>1000000</v>
      </c>
      <c r="F51" s="42"/>
    </row>
    <row r="52" spans="2:6" ht="15" thickBot="1" x14ac:dyDescent="0.35">
      <c r="B52" s="8" t="s">
        <v>87</v>
      </c>
      <c r="C52" s="3"/>
      <c r="D52" s="4"/>
      <c r="E52" s="37">
        <v>588000</v>
      </c>
      <c r="F52" s="46"/>
    </row>
    <row r="53" spans="2:6" ht="15" thickBot="1" x14ac:dyDescent="0.35">
      <c r="B53" s="56"/>
      <c r="C53" s="57"/>
      <c r="D53" s="57"/>
      <c r="E53" s="58"/>
      <c r="F53" s="37">
        <f>E52+E51+E46</f>
        <v>1752000</v>
      </c>
    </row>
    <row r="54" spans="2:6" ht="15" thickBot="1" x14ac:dyDescent="0.35">
      <c r="B54" s="59" t="s">
        <v>47</v>
      </c>
      <c r="C54" s="60"/>
      <c r="D54" s="60"/>
      <c r="E54" s="61"/>
      <c r="F54" s="52">
        <f>F37+F53</f>
        <v>9178000</v>
      </c>
    </row>
  </sheetData>
  <mergeCells count="9">
    <mergeCell ref="B53:E53"/>
    <mergeCell ref="B54:E54"/>
    <mergeCell ref="B39:F39"/>
    <mergeCell ref="D40:F40"/>
    <mergeCell ref="B2:F2"/>
    <mergeCell ref="E5:E8"/>
    <mergeCell ref="B3:F3"/>
    <mergeCell ref="B37:E37"/>
    <mergeCell ref="E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AE1D2-4AFD-4AA0-84EB-985D3DDE301C}">
  <dimension ref="B2:E41"/>
  <sheetViews>
    <sheetView workbookViewId="0">
      <selection activeCell="B19" sqref="B19"/>
    </sheetView>
  </sheetViews>
  <sheetFormatPr defaultRowHeight="14.4" x14ac:dyDescent="0.3"/>
  <cols>
    <col min="2" max="2" width="22.6640625" customWidth="1"/>
    <col min="3" max="3" width="13.77734375" customWidth="1"/>
    <col min="4" max="4" width="18.44140625" customWidth="1"/>
  </cols>
  <sheetData>
    <row r="2" spans="2:4" ht="17.399999999999999" x14ac:dyDescent="0.3">
      <c r="B2" s="16" t="s">
        <v>48</v>
      </c>
      <c r="C2" s="17"/>
      <c r="D2" s="17"/>
    </row>
    <row r="3" spans="2:4" ht="18.600000000000001" thickBot="1" x14ac:dyDescent="0.35">
      <c r="B3" s="18" t="s">
        <v>49</v>
      </c>
      <c r="C3" s="17"/>
      <c r="D3" s="17"/>
    </row>
    <row r="4" spans="2:4" ht="43.2" customHeight="1" thickBot="1" x14ac:dyDescent="0.35">
      <c r="B4" s="19" t="s">
        <v>50</v>
      </c>
      <c r="C4" s="19" t="s">
        <v>51</v>
      </c>
      <c r="D4" s="17"/>
    </row>
    <row r="5" spans="2:4" ht="37.799999999999997" customHeight="1" thickBot="1" x14ac:dyDescent="0.35">
      <c r="B5" s="20" t="s">
        <v>52</v>
      </c>
      <c r="C5" s="20" t="s">
        <v>53</v>
      </c>
      <c r="D5" s="17"/>
    </row>
    <row r="6" spans="2:4" ht="22.2" customHeight="1" thickBot="1" x14ac:dyDescent="0.35">
      <c r="B6" s="20" t="s">
        <v>54</v>
      </c>
      <c r="C6" s="20" t="s">
        <v>55</v>
      </c>
      <c r="D6" s="17"/>
    </row>
    <row r="7" spans="2:4" ht="20.399999999999999" customHeight="1" thickBot="1" x14ac:dyDescent="0.35">
      <c r="B7" s="20" t="s">
        <v>56</v>
      </c>
      <c r="C7" s="20" t="s">
        <v>57</v>
      </c>
      <c r="D7" s="17"/>
    </row>
    <row r="8" spans="2:4" ht="20.399999999999999" customHeight="1" thickBot="1" x14ac:dyDescent="0.35">
      <c r="B8" s="20" t="s">
        <v>58</v>
      </c>
      <c r="C8" s="20" t="s">
        <v>59</v>
      </c>
      <c r="D8" s="17"/>
    </row>
    <row r="9" spans="2:4" x14ac:dyDescent="0.3">
      <c r="B9" s="17"/>
      <c r="C9" s="17"/>
      <c r="D9" s="17"/>
    </row>
    <row r="10" spans="2:4" x14ac:dyDescent="0.3">
      <c r="B10" s="17"/>
      <c r="C10" s="17"/>
      <c r="D10" s="17"/>
    </row>
    <row r="11" spans="2:4" ht="19.8" customHeight="1" thickBot="1" x14ac:dyDescent="0.35">
      <c r="B11" s="16" t="s">
        <v>68</v>
      </c>
      <c r="C11" s="17"/>
      <c r="D11" s="17"/>
    </row>
    <row r="12" spans="2:4" ht="47.4" thickBot="1" x14ac:dyDescent="0.35">
      <c r="B12" s="19" t="s">
        <v>50</v>
      </c>
      <c r="C12" s="19" t="s">
        <v>60</v>
      </c>
      <c r="D12" s="19" t="s">
        <v>69</v>
      </c>
    </row>
    <row r="13" spans="2:4" ht="31.8" thickBot="1" x14ac:dyDescent="0.35">
      <c r="B13" s="20" t="s">
        <v>52</v>
      </c>
      <c r="C13" s="21">
        <v>0.45</v>
      </c>
      <c r="D13" s="20">
        <v>2.97</v>
      </c>
    </row>
    <row r="14" spans="2:4" ht="16.2" thickBot="1" x14ac:dyDescent="0.35">
      <c r="B14" s="20" t="s">
        <v>54</v>
      </c>
      <c r="C14" s="21">
        <v>0.08</v>
      </c>
      <c r="D14" s="20">
        <v>0.53</v>
      </c>
    </row>
    <row r="15" spans="2:4" ht="16.2" thickBot="1" x14ac:dyDescent="0.35">
      <c r="B15" s="20" t="s">
        <v>56</v>
      </c>
      <c r="C15" s="21">
        <v>0.15</v>
      </c>
      <c r="D15" s="20">
        <v>0.99</v>
      </c>
    </row>
    <row r="16" spans="2:4" ht="16.2" thickBot="1" x14ac:dyDescent="0.35">
      <c r="B16" s="20" t="s">
        <v>58</v>
      </c>
      <c r="C16" s="21">
        <v>0.12</v>
      </c>
      <c r="D16" s="20">
        <v>0.79</v>
      </c>
    </row>
    <row r="17" spans="2:5" x14ac:dyDescent="0.3">
      <c r="B17" s="17"/>
      <c r="C17" s="17"/>
      <c r="D17" s="17"/>
    </row>
    <row r="18" spans="2:5" x14ac:dyDescent="0.3">
      <c r="B18" s="17"/>
      <c r="C18" s="17"/>
      <c r="D18" s="17"/>
    </row>
    <row r="19" spans="2:5" ht="17.399999999999999" x14ac:dyDescent="0.3">
      <c r="B19" s="16" t="s">
        <v>61</v>
      </c>
      <c r="C19" s="22"/>
      <c r="D19" s="22"/>
      <c r="E19" s="15"/>
    </row>
    <row r="20" spans="2:5" ht="18.600000000000001" thickBot="1" x14ac:dyDescent="0.35">
      <c r="B20" s="16" t="s">
        <v>82</v>
      </c>
      <c r="C20" s="22"/>
      <c r="D20" s="22"/>
      <c r="E20" s="15"/>
    </row>
    <row r="21" spans="2:5" ht="15.6" x14ac:dyDescent="0.3">
      <c r="B21" s="23" t="s">
        <v>50</v>
      </c>
      <c r="C21" s="24" t="s">
        <v>81</v>
      </c>
      <c r="D21" s="25" t="s">
        <v>70</v>
      </c>
      <c r="E21" s="15"/>
    </row>
    <row r="22" spans="2:5" ht="15.6" x14ac:dyDescent="0.3">
      <c r="B22" s="26" t="s">
        <v>71</v>
      </c>
      <c r="C22" s="27" t="s">
        <v>72</v>
      </c>
      <c r="D22" s="28" t="s">
        <v>73</v>
      </c>
      <c r="E22" s="15"/>
    </row>
    <row r="23" spans="2:5" ht="15.6" x14ac:dyDescent="0.3">
      <c r="B23" s="26" t="s">
        <v>54</v>
      </c>
      <c r="C23" s="27" t="s">
        <v>74</v>
      </c>
      <c r="D23" s="28" t="s">
        <v>75</v>
      </c>
      <c r="E23" s="15"/>
    </row>
    <row r="24" spans="2:5" ht="15.6" x14ac:dyDescent="0.3">
      <c r="B24" s="26" t="s">
        <v>56</v>
      </c>
      <c r="C24" s="27" t="s">
        <v>76</v>
      </c>
      <c r="D24" s="28" t="s">
        <v>77</v>
      </c>
      <c r="E24" s="15"/>
    </row>
    <row r="25" spans="2:5" ht="16.2" thickBot="1" x14ac:dyDescent="0.35">
      <c r="B25" s="29" t="s">
        <v>78</v>
      </c>
      <c r="C25" s="30" t="s">
        <v>79</v>
      </c>
      <c r="D25" s="31" t="s">
        <v>80</v>
      </c>
    </row>
    <row r="26" spans="2:5" x14ac:dyDescent="0.3">
      <c r="B26" s="17"/>
      <c r="C26" s="17"/>
      <c r="D26" s="17"/>
    </row>
    <row r="27" spans="2:5" x14ac:dyDescent="0.3">
      <c r="B27" s="32"/>
      <c r="C27" s="17"/>
      <c r="D27" s="17"/>
    </row>
    <row r="28" spans="2:5" ht="18" thickBot="1" x14ac:dyDescent="0.35">
      <c r="B28" s="16" t="s">
        <v>62</v>
      </c>
      <c r="C28" s="17"/>
      <c r="D28" s="17"/>
    </row>
    <row r="29" spans="2:5" ht="47.4" thickBot="1" x14ac:dyDescent="0.35">
      <c r="B29" s="19" t="s">
        <v>50</v>
      </c>
      <c r="C29" s="19" t="s">
        <v>63</v>
      </c>
      <c r="D29" s="19" t="s">
        <v>64</v>
      </c>
    </row>
    <row r="30" spans="2:5" ht="31.8" thickBot="1" x14ac:dyDescent="0.35">
      <c r="B30" s="20" t="s">
        <v>52</v>
      </c>
      <c r="C30" s="33">
        <v>297000</v>
      </c>
      <c r="D30" s="33">
        <v>445000</v>
      </c>
    </row>
    <row r="31" spans="2:5" ht="16.2" thickBot="1" x14ac:dyDescent="0.35">
      <c r="B31" s="20" t="s">
        <v>54</v>
      </c>
      <c r="C31" s="33">
        <v>26500</v>
      </c>
      <c r="D31" s="33">
        <v>53000</v>
      </c>
    </row>
    <row r="32" spans="2:5" ht="16.2" thickBot="1" x14ac:dyDescent="0.35">
      <c r="B32" s="20" t="s">
        <v>56</v>
      </c>
      <c r="C32" s="33">
        <v>148500</v>
      </c>
      <c r="D32" s="33">
        <v>198000</v>
      </c>
    </row>
    <row r="33" spans="2:4" ht="16.2" thickBot="1" x14ac:dyDescent="0.35">
      <c r="B33" s="20" t="s">
        <v>58</v>
      </c>
      <c r="C33" s="33">
        <v>23700</v>
      </c>
      <c r="D33" s="33">
        <v>55300</v>
      </c>
    </row>
    <row r="34" spans="2:4" ht="31.8" thickBot="1" x14ac:dyDescent="0.35">
      <c r="B34" s="20" t="s">
        <v>65</v>
      </c>
      <c r="C34" s="47" t="s">
        <v>66</v>
      </c>
      <c r="D34" s="20" t="s">
        <v>67</v>
      </c>
    </row>
    <row r="41" spans="2:4" x14ac:dyDescent="0.3">
      <c r="B41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596B3-71DC-4450-8E0F-373AE3BDA2B7}">
  <dimension ref="B2:E23"/>
  <sheetViews>
    <sheetView zoomScale="110" workbookViewId="0">
      <selection activeCell="H19" sqref="H19"/>
    </sheetView>
  </sheetViews>
  <sheetFormatPr defaultRowHeight="14.4" x14ac:dyDescent="0.3"/>
  <cols>
    <col min="2" max="2" width="32" customWidth="1"/>
    <col min="3" max="3" width="13" customWidth="1"/>
  </cols>
  <sheetData>
    <row r="2" spans="2:5" x14ac:dyDescent="0.3">
      <c r="B2" s="48" t="s">
        <v>84</v>
      </c>
      <c r="C2" s="48"/>
      <c r="D2" s="48"/>
      <c r="E2" s="48"/>
    </row>
    <row r="3" spans="2:5" x14ac:dyDescent="0.3">
      <c r="B3" s="17"/>
      <c r="C3" s="17"/>
      <c r="D3" s="17"/>
      <c r="E3" s="17"/>
    </row>
    <row r="4" spans="2:5" x14ac:dyDescent="0.3">
      <c r="B4" s="48" t="s">
        <v>83</v>
      </c>
      <c r="C4" s="48"/>
      <c r="D4" s="48"/>
      <c r="E4" s="48"/>
    </row>
    <row r="5" spans="2:5" x14ac:dyDescent="0.3">
      <c r="B5" s="48" t="s">
        <v>88</v>
      </c>
      <c r="C5" s="48"/>
      <c r="D5" s="17"/>
      <c r="E5" s="17"/>
    </row>
    <row r="6" spans="2:5" x14ac:dyDescent="0.3">
      <c r="B6" s="48" t="s">
        <v>89</v>
      </c>
      <c r="C6" s="48"/>
      <c r="D6" s="17"/>
      <c r="E6" s="17"/>
    </row>
    <row r="7" spans="2:5" x14ac:dyDescent="0.3">
      <c r="B7" s="17" t="s">
        <v>90</v>
      </c>
      <c r="C7" s="17"/>
      <c r="D7" s="17"/>
      <c r="E7" s="17"/>
    </row>
    <row r="8" spans="2:5" x14ac:dyDescent="0.3">
      <c r="B8" s="17" t="s">
        <v>91</v>
      </c>
      <c r="C8" s="17"/>
      <c r="D8" s="17"/>
      <c r="E8" s="17"/>
    </row>
    <row r="9" spans="2:5" x14ac:dyDescent="0.3">
      <c r="B9" s="48" t="s">
        <v>92</v>
      </c>
      <c r="C9" s="48"/>
      <c r="D9" s="17"/>
      <c r="E9" s="17"/>
    </row>
    <row r="10" spans="2:5" x14ac:dyDescent="0.3">
      <c r="B10" s="17" t="s">
        <v>93</v>
      </c>
      <c r="C10" s="17"/>
      <c r="D10" s="17"/>
      <c r="E10" s="17"/>
    </row>
    <row r="11" spans="2:5" x14ac:dyDescent="0.3">
      <c r="B11" s="17" t="s">
        <v>94</v>
      </c>
      <c r="C11" s="17"/>
      <c r="D11" s="17"/>
      <c r="E11" s="17"/>
    </row>
    <row r="12" spans="2:5" x14ac:dyDescent="0.3">
      <c r="B12" s="48" t="s">
        <v>95</v>
      </c>
      <c r="C12" s="48"/>
      <c r="D12" s="48"/>
      <c r="E12" s="17"/>
    </row>
    <row r="13" spans="2:5" x14ac:dyDescent="0.3">
      <c r="B13" s="17" t="s">
        <v>89</v>
      </c>
      <c r="C13" s="17"/>
      <c r="D13" s="17"/>
      <c r="E13" s="17"/>
    </row>
    <row r="14" spans="2:5" x14ac:dyDescent="0.3">
      <c r="B14" s="17" t="s">
        <v>96</v>
      </c>
      <c r="C14" s="17"/>
      <c r="D14" s="17"/>
      <c r="E14" s="17"/>
    </row>
    <row r="15" spans="2:5" x14ac:dyDescent="0.3">
      <c r="B15" s="17"/>
      <c r="C15" s="17"/>
      <c r="D15" s="17"/>
      <c r="E15" s="17"/>
    </row>
    <row r="16" spans="2:5" x14ac:dyDescent="0.3">
      <c r="B16" s="48" t="s">
        <v>97</v>
      </c>
      <c r="C16" s="17"/>
      <c r="D16" s="17"/>
      <c r="E16" s="17"/>
    </row>
    <row r="17" spans="2:4" x14ac:dyDescent="0.3">
      <c r="B17" s="17" t="s">
        <v>98</v>
      </c>
      <c r="C17" s="17"/>
      <c r="D17" t="s">
        <v>99</v>
      </c>
    </row>
    <row r="19" spans="2:4" x14ac:dyDescent="0.3">
      <c r="B19" s="3" t="s">
        <v>105</v>
      </c>
      <c r="C19" s="53">
        <v>265333.33</v>
      </c>
    </row>
    <row r="20" spans="2:4" x14ac:dyDescent="0.3">
      <c r="B20" s="3" t="s">
        <v>106</v>
      </c>
      <c r="C20" s="53">
        <v>331666.67</v>
      </c>
    </row>
    <row r="21" spans="2:4" x14ac:dyDescent="0.3">
      <c r="B21" s="3" t="s">
        <v>107</v>
      </c>
      <c r="C21" s="53">
        <v>364833.33</v>
      </c>
    </row>
    <row r="22" spans="2:4" x14ac:dyDescent="0.3">
      <c r="B22" s="53"/>
      <c r="C22" s="53"/>
    </row>
    <row r="23" spans="2:4" x14ac:dyDescent="0.3">
      <c r="B23" s="54" t="s">
        <v>100</v>
      </c>
      <c r="C23" s="55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APPROX BUDEGET</vt:lpstr>
      <vt:lpstr>POPLN ESTIMATION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Arpita Dash</dc:creator>
  <cp:lastModifiedBy>Anushka Dey Sarkar</cp:lastModifiedBy>
  <dcterms:created xsi:type="dcterms:W3CDTF">2025-02-04T11:13:19Z</dcterms:created>
  <dcterms:modified xsi:type="dcterms:W3CDTF">2025-02-05T08:38:43Z</dcterms:modified>
</cp:coreProperties>
</file>