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\Documents\MERCADOS FINANCIEROS Y VALUACIÓN DE INSTRUMENTOS\"/>
    </mc:Choice>
  </mc:AlternateContent>
  <xr:revisionPtr revIDLastSave="0" documentId="8_{13B9751E-96AC-4A22-854E-9E6604B5B6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7" i="2"/>
  <c r="H11" i="2"/>
  <c r="G11" i="2"/>
  <c r="G3" i="2"/>
  <c r="G4" i="2"/>
  <c r="G5" i="2"/>
  <c r="G16" i="2"/>
  <c r="G17" i="2"/>
  <c r="G18" i="2"/>
  <c r="G19" i="2"/>
  <c r="G20" i="2"/>
  <c r="G21" i="2"/>
  <c r="G2" i="2"/>
  <c r="F6" i="2"/>
  <c r="F7" i="2"/>
  <c r="F8" i="2"/>
  <c r="F9" i="2"/>
  <c r="F10" i="2"/>
  <c r="F12" i="2"/>
  <c r="F13" i="2"/>
  <c r="F14" i="2"/>
  <c r="F15" i="2"/>
  <c r="F17" i="2"/>
  <c r="F18" i="2"/>
  <c r="F19" i="2"/>
  <c r="F20" i="2"/>
  <c r="F21" i="2"/>
  <c r="F3" i="2"/>
  <c r="E5" i="2"/>
  <c r="E8" i="2"/>
  <c r="E9" i="2"/>
  <c r="E10" i="2"/>
  <c r="E11" i="2"/>
  <c r="E13" i="2"/>
  <c r="E14" i="2"/>
  <c r="E15" i="2"/>
  <c r="E16" i="2"/>
  <c r="E18" i="2"/>
  <c r="E19" i="2"/>
  <c r="E20" i="2"/>
  <c r="E21" i="2"/>
  <c r="E3" i="2"/>
  <c r="D2" i="2"/>
  <c r="D4" i="2"/>
  <c r="D6" i="2"/>
  <c r="D9" i="2"/>
  <c r="D10" i="2"/>
  <c r="D11" i="2"/>
  <c r="D14" i="2"/>
  <c r="D15" i="2"/>
  <c r="D16" i="2"/>
  <c r="D19" i="2"/>
  <c r="D20" i="2"/>
  <c r="D21" i="2"/>
  <c r="C3" i="2"/>
  <c r="C5" i="2"/>
  <c r="C10" i="2"/>
  <c r="C15" i="2"/>
  <c r="C20" i="2"/>
</calcChain>
</file>

<file path=xl/sharedStrings.xml><?xml version="1.0" encoding="utf-8"?>
<sst xmlns="http://schemas.openxmlformats.org/spreadsheetml/2006/main" count="35" uniqueCount="3">
  <si>
    <t>Plazo (años)</t>
  </si>
  <si>
    <t>ETTI
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</si>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</sst>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_ ;[Red]\-#,##0.0000\ "/>
    <numFmt numFmtId="165" formatCode="#,##0.00_ ;[Red]\-#,##0.00\ "/>
    <numFmt numFmtId="166" formatCode="#,##0.00000_ ;[Red]\-#,##0.00000\ "/>
    <numFmt numFmtId="167" formatCode="#,##0.000000_ ;[Red]\-#,##0.000000\ "/>
  </numFmts>
  <fonts count="7" x14ac:knownFonts="1">
    <font>
      <sz val="11"/>
      <color theme="1"/>
      <name val="Calibri"/>
      <scheme val="minor"/>
    </font>
    <font>
      <b/>
      <sz val="11"/>
      <color theme="0"/>
      <name val="Cambria"/>
    </font>
    <font>
      <sz val="11"/>
      <color theme="1"/>
      <name val="Cambria"/>
    </font>
    <font>
      <sz val="11"/>
      <color theme="0"/>
      <name val="Cambria"/>
      <family val="1"/>
    </font>
    <font>
      <sz val="11"/>
      <color rgb="FFFFFFFF"/>
      <name val="Cambria"/>
      <family val="1"/>
    </font>
    <font>
      <sz val="11"/>
      <color theme="1"/>
      <name val="Cambria"/>
      <family val="1"/>
    </font>
    <font>
      <b/>
      <sz val="16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D1D1FF"/>
        <bgColor rgb="FFD1D1FF"/>
      </patternFill>
    </fill>
    <fill>
      <patternFill patternType="solid">
        <fgColor rgb="FFD1D1FF"/>
        <bgColor indexed="64"/>
      </patternFill>
    </fill>
    <fill>
      <patternFill patternType="solid">
        <fgColor theme="1"/>
        <bgColor rgb="FF0000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6" fontId="2" fillId="2" borderId="1" xfId="0" applyNumberFormat="1" applyFont="1" applyFill="1" applyBorder="1" applyAlignment="1">
      <alignment horizontal="right" vertical="center"/>
    </xf>
    <xf numFmtId="167" fontId="2" fillId="2" borderId="1" xfId="0" applyNumberFormat="1" applyFont="1" applyFill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0" fontId="6" fillId="0" borderId="0" xfId="0" applyFont="1"/>
    <xf numFmtId="164" fontId="5" fillId="0" borderId="0" xfId="0" applyNumberFormat="1" applyFont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D1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baseColWidth="10" defaultColWidth="14.42578125" defaultRowHeight="15" customHeight="1" x14ac:dyDescent="0.25"/>
  <cols>
    <col min="1" max="8" width="11.5703125" customWidth="1"/>
    <col min="9" max="26" width="10.7109375" customWidth="1"/>
  </cols>
  <sheetData>
    <row r="1" spans="1:26" ht="34.5" customHeight="1" x14ac:dyDescent="0.3">
      <c r="A1" s="18" t="s">
        <v>0</v>
      </c>
      <c r="B1" s="18" t="s">
        <v>1</v>
      </c>
      <c r="C1" s="18">
        <v>1</v>
      </c>
      <c r="D1" s="18">
        <v>2</v>
      </c>
      <c r="E1" s="18">
        <v>3</v>
      </c>
      <c r="F1" s="18">
        <v>5</v>
      </c>
      <c r="G1" s="18">
        <v>10</v>
      </c>
      <c r="H1" s="18">
        <v>20</v>
      </c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3">
        <v>1</v>
      </c>
      <c r="B2" s="4">
        <v>0.51</v>
      </c>
      <c r="C2" s="7">
        <f>(((1+( (LOOKUP(A2+$C$1, $A$2:$A$21, $B$2:$B$21)/100)  *(A2+$C$1)) )/(1+ ((LOOKUP($C$1, $A$2:$A$21, $B$2:$B$21)/100)*$C$1)))-1)*  (100/A2)</f>
        <v>0.82578847875833805</v>
      </c>
      <c r="D2" s="6">
        <f>(((1+( (LOOKUP(A2+$D$1, $A$2:$A$21, $B$2:$B$21)/100)  *(A2+$D$1)) )/(1+ ((LOOKUP($D$1, $A$2:$A$21, $B$2:$B$21)/100)*$D$1)))-1)*(100/A2)</f>
        <v>1.0163805012828098</v>
      </c>
      <c r="E2" s="17" t="s">
        <v>2</v>
      </c>
      <c r="F2" s="17" t="s">
        <v>2</v>
      </c>
      <c r="G2" s="12">
        <f>(((1+( (LOOKUP(A2+$G$1, $A$2:$A$21, $B$2:$B$21)/100)  *(A2+$G$1)) )/(1+ ((LOOKUP($G$1, $A$2:$A$21, $B$2:$B$21)/100)*$G$1)))-1)*(100/A2)</f>
        <v>1.3043478260869712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3">
        <v>2</v>
      </c>
      <c r="B3" s="4">
        <v>0.67</v>
      </c>
      <c r="C3" s="7">
        <f t="shared" ref="C3:C20" si="0">(((1+( (LOOKUP(A3+$C$1, $A$2:$A$21, $B$2:$B$21)/100)  *(A3+$C$1)) )/(1+ ((LOOKUP($C$1, $A$2:$A$21, $B$2:$B$21)/100)*$C$1)))-1)*  (100/A3)</f>
        <v>0.92528106656053488</v>
      </c>
      <c r="D3" s="9" t="s">
        <v>2</v>
      </c>
      <c r="E3" s="10">
        <f>(((1+( (LOOKUP(A3+$E$1, $A$2:$A$21, $B$2:$B$21)/100)  *(A3+$E$1)) )/(1+ ((LOOKUP($E$1, $A$2:$A$21, $B$2:$B$21)/100)*$E$1)))-1)*(100/A3)</f>
        <v>1.4555045423463975</v>
      </c>
      <c r="F3" s="10">
        <f>(((1+( (LOOKUP(A3+$F$1, $A$2:$A$21, $B$2:$B$21)/100)  *(A3+$F$1)) )/(1+ ((LOOKUP($F$1, $A$2:$A$21, $B$2:$B$21)/100)*$F$1)))-1)*(100/A3)</f>
        <v>1.8794494542002771</v>
      </c>
      <c r="G3" s="12">
        <f t="shared" ref="G3:G21" si="1">(((1+( (LOOKUP(A3+$G$1, $A$2:$A$21, $B$2:$B$21)/100)  *(A3+$G$1)) )/(1+ ((LOOKUP($G$1, $A$2:$A$21, $B$2:$B$21)/100)*$G$1)))-1)*(100/A3)</f>
        <v>1.3043478260869601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3">
        <v>3</v>
      </c>
      <c r="B4" s="4">
        <v>0.79</v>
      </c>
      <c r="C4" s="8"/>
      <c r="D4" s="6">
        <f t="shared" ref="D4:D21" si="2">(((1+( (LOOKUP(A4+$D$1, $A$2:$A$21, $B$2:$B$21)/100)  *(A4+$D$1)) )/(1+ ((LOOKUP($D$1, $A$2:$A$21, $B$2:$B$21)/100)*$D$1)))-1)*(100/A4)</f>
        <v>1.3189921715676642</v>
      </c>
      <c r="E4" s="11" t="s">
        <v>2</v>
      </c>
      <c r="F4" s="11" t="s">
        <v>2</v>
      </c>
      <c r="G4" s="12">
        <f t="shared" si="1"/>
        <v>1.3043478260869639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3">
        <v>4</v>
      </c>
      <c r="B5" s="4"/>
      <c r="C5" s="7">
        <f t="shared" si="0"/>
        <v>1.2038603124067238</v>
      </c>
      <c r="D5" s="9" t="s">
        <v>2</v>
      </c>
      <c r="E5" s="10">
        <f t="shared" ref="E5:E21" si="3">(((1+( (LOOKUP(A5+$E$1, $A$2:$A$21, $B$2:$B$21)/100)  *(A5+$E$1)) )/(1+ ((LOOKUP($E$1, $A$2:$A$21, $B$2:$B$21)/100)*$E$1)))-1)*(100/A5)</f>
        <v>1.6948324704503248</v>
      </c>
      <c r="F5" s="11" t="s">
        <v>2</v>
      </c>
      <c r="G5" s="12">
        <f t="shared" si="1"/>
        <v>1.3043478260869601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3">
        <v>5</v>
      </c>
      <c r="B6" s="4">
        <v>1.07</v>
      </c>
      <c r="C6" s="8"/>
      <c r="D6" s="6">
        <f t="shared" si="2"/>
        <v>1.5729228340240731</v>
      </c>
      <c r="E6" s="11" t="s">
        <v>2</v>
      </c>
      <c r="F6" s="10">
        <f t="shared" ref="F6:F21" si="4">(((1+( (LOOKUP(A6+$F$1, $A$2:$A$21, $B$2:$B$21)/100)  *(A6+$F$1)) )/(1+ ((LOOKUP($F$1, $A$2:$A$21, $B$2:$B$21)/100)*$F$1)))-1)*(100/A6)</f>
        <v>1.8319886093972437</v>
      </c>
      <c r="G6" s="13" t="s">
        <v>2</v>
      </c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3">
        <v>6</v>
      </c>
      <c r="B7" s="4"/>
      <c r="C7" s="7">
        <f>(((1+( (LOOKUP(A7+$C$1, $A$2:$A$21, $B$2:$B$21)/100)  *(A7+$C$1)) )/(1+ ((LOOKUP($C$1, $A$2:$A$21, $B$2:$B$21)/100)*$C$1)))-1)*  (100/A7)</f>
        <v>1.4592246210990572</v>
      </c>
      <c r="D7" s="9" t="s">
        <v>2</v>
      </c>
      <c r="E7" s="11" t="s">
        <v>2</v>
      </c>
      <c r="F7" s="14">
        <f t="shared" si="4"/>
        <v>1.7639613985128924</v>
      </c>
      <c r="G7" s="13" t="s">
        <v>2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">
        <v>7</v>
      </c>
      <c r="B8" s="4">
        <v>1.33</v>
      </c>
      <c r="C8" s="8"/>
      <c r="D8" s="9" t="s">
        <v>2</v>
      </c>
      <c r="E8" s="10">
        <f t="shared" si="3"/>
        <v>1.7625141294184927</v>
      </c>
      <c r="F8" s="14">
        <f t="shared" si="4"/>
        <v>1.715370533595495</v>
      </c>
      <c r="G8" s="13" t="s">
        <v>2</v>
      </c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3">
        <v>8</v>
      </c>
      <c r="B9" s="4"/>
      <c r="C9" s="8"/>
      <c r="D9" s="6">
        <f t="shared" si="2"/>
        <v>1.6849220446023272</v>
      </c>
      <c r="E9" s="14">
        <f t="shared" si="3"/>
        <v>1.7253589918921564</v>
      </c>
      <c r="F9" s="14">
        <f t="shared" si="4"/>
        <v>1.6789273849074497</v>
      </c>
      <c r="G9" s="13" t="s">
        <v>2</v>
      </c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3">
        <v>9</v>
      </c>
      <c r="B10" s="4"/>
      <c r="C10" s="7">
        <f t="shared" si="0"/>
        <v>1.601830663615559</v>
      </c>
      <c r="D10" s="15">
        <f t="shared" si="2"/>
        <v>1.662171348376202</v>
      </c>
      <c r="E10" s="14">
        <f t="shared" si="3"/>
        <v>1.69646055159389</v>
      </c>
      <c r="F10" s="14">
        <f t="shared" si="4"/>
        <v>1.6505827137056346</v>
      </c>
      <c r="G10" s="13" t="s">
        <v>2</v>
      </c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">
        <v>10</v>
      </c>
      <c r="B11" s="4">
        <v>1.5</v>
      </c>
      <c r="C11" s="8"/>
      <c r="D11" s="15">
        <f t="shared" si="2"/>
        <v>1.6439707913953017</v>
      </c>
      <c r="E11" s="14">
        <f t="shared" si="3"/>
        <v>1.673341799355279</v>
      </c>
      <c r="F11" s="14" t="s">
        <v>2</v>
      </c>
      <c r="G11" s="10">
        <f>(((1+( (LOOKUP(A11+$G$1, $A$2:$A$21, $B$2:$B$21)/100)  *(A11+$G$1)) )/(1+ ((LOOKUP($G$1, $A$2:$A$21, $B$2:$B$21)/100)*$G$1)))-1)*(100/A11)</f>
        <v>1.8608695652173912</v>
      </c>
      <c r="H11" s="5">
        <f>(((1+( (LOOKUP(A11+$H$1, $A$2:$A$21, $B$2:$B$21)/100)  *(A11+$H$1)) )/(1+ ((LOOKUP($H$1, $A$2:$A$21, $B$2:$B$21)/100)*$H$1)))-1)*(100/A11)</f>
        <v>2.236070381231674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3">
        <v>15</v>
      </c>
      <c r="B12" s="4"/>
      <c r="C12" s="8"/>
      <c r="D12" s="15"/>
      <c r="E12" s="14" t="s">
        <v>2</v>
      </c>
      <c r="F12" s="10">
        <f t="shared" si="4"/>
        <v>1.9648789748457511</v>
      </c>
      <c r="G12" s="2" t="s">
        <v>2</v>
      </c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3">
        <v>17</v>
      </c>
      <c r="B13" s="4"/>
      <c r="C13" s="8"/>
      <c r="D13" s="15" t="s">
        <v>2</v>
      </c>
      <c r="E13" s="10">
        <f t="shared" si="3"/>
        <v>1.9554212228996306</v>
      </c>
      <c r="F13" s="14">
        <f t="shared" si="4"/>
        <v>1.9369608308439656</v>
      </c>
      <c r="G13" s="2" t="s">
        <v>2</v>
      </c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">
        <v>18</v>
      </c>
      <c r="B14" s="4"/>
      <c r="C14" s="8" t="s">
        <v>2</v>
      </c>
      <c r="D14" s="6">
        <f t="shared" si="2"/>
        <v>1.9220226739468882</v>
      </c>
      <c r="E14" s="14">
        <f t="shared" si="3"/>
        <v>1.945556966559213</v>
      </c>
      <c r="F14" s="14">
        <f t="shared" si="4"/>
        <v>1.9253282708432209</v>
      </c>
      <c r="G14" s="2" t="s">
        <v>2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3">
        <v>19</v>
      </c>
      <c r="B15" s="4"/>
      <c r="C15" s="7">
        <f t="shared" si="0"/>
        <v>1.8793626190638257</v>
      </c>
      <c r="D15" s="15">
        <f t="shared" si="2"/>
        <v>1.9153864531073093</v>
      </c>
      <c r="E15" s="14">
        <f t="shared" si="3"/>
        <v>1.9367310529914714</v>
      </c>
      <c r="F15" s="14">
        <f t="shared" si="4"/>
        <v>1.9149201908425548</v>
      </c>
      <c r="G15" s="2" t="s">
        <v>2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3">
        <v>20</v>
      </c>
      <c r="B16" s="4">
        <v>1.82</v>
      </c>
      <c r="C16" s="8" t="s">
        <v>2</v>
      </c>
      <c r="D16" s="15">
        <f t="shared" si="2"/>
        <v>1.909413854351687</v>
      </c>
      <c r="E16" s="14">
        <f t="shared" si="3"/>
        <v>1.9287877307805024</v>
      </c>
      <c r="F16" s="14" t="s">
        <v>2</v>
      </c>
      <c r="G16" s="10">
        <f t="shared" si="1"/>
        <v>2.2565217391304362</v>
      </c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3">
        <v>25</v>
      </c>
      <c r="B17" s="4"/>
      <c r="C17" s="8" t="s">
        <v>2</v>
      </c>
      <c r="D17" s="15" t="s">
        <v>2</v>
      </c>
      <c r="E17" s="14" t="s">
        <v>2</v>
      </c>
      <c r="F17" s="10">
        <f t="shared" si="4"/>
        <v>2.336971998101566</v>
      </c>
      <c r="G17" s="13">
        <f t="shared" si="1"/>
        <v>2.1930434782608703</v>
      </c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3">
        <v>27</v>
      </c>
      <c r="B18" s="4"/>
      <c r="C18" s="8" t="s">
        <v>2</v>
      </c>
      <c r="D18" s="15" t="s">
        <v>2</v>
      </c>
      <c r="E18" s="10">
        <f t="shared" si="3"/>
        <v>2.3346683598710558</v>
      </c>
      <c r="F18" s="14">
        <f t="shared" si="4"/>
        <v>2.3206595299618549</v>
      </c>
      <c r="G18" s="13">
        <f t="shared" si="1"/>
        <v>2.1742351046698873</v>
      </c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3">
        <v>28</v>
      </c>
      <c r="B19" s="4"/>
      <c r="C19" s="8" t="s">
        <v>2</v>
      </c>
      <c r="D19" s="6">
        <f t="shared" si="2"/>
        <v>2.3104682962587044</v>
      </c>
      <c r="E19" s="14">
        <f t="shared" si="3"/>
        <v>2.3290863673788356</v>
      </c>
      <c r="F19" s="14">
        <f t="shared" si="4"/>
        <v>2.3133771781137695</v>
      </c>
      <c r="G19" s="13">
        <f t="shared" si="1"/>
        <v>2.1658385093167709</v>
      </c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3">
        <v>29</v>
      </c>
      <c r="B20" s="4"/>
      <c r="C20" s="7">
        <f t="shared" si="0"/>
        <v>2.2776941048926331</v>
      </c>
      <c r="D20" s="15">
        <f t="shared" si="2"/>
        <v>2.3066767385993203</v>
      </c>
      <c r="E20" s="14">
        <f t="shared" si="3"/>
        <v>2.3238893398860792</v>
      </c>
      <c r="F20" s="14">
        <f t="shared" si="4"/>
        <v>2.3065970574276218</v>
      </c>
      <c r="G20" s="13">
        <f t="shared" si="1"/>
        <v>2.1580209895052471</v>
      </c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3">
        <v>30</v>
      </c>
      <c r="B21" s="4">
        <v>2.23</v>
      </c>
      <c r="C21" s="8" t="s">
        <v>2</v>
      </c>
      <c r="D21" s="15">
        <f t="shared" si="2"/>
        <v>2.3031379514505623</v>
      </c>
      <c r="E21" s="14">
        <f t="shared" si="3"/>
        <v>2.3190387808928392</v>
      </c>
      <c r="F21" s="14">
        <f t="shared" si="4"/>
        <v>2.3002689447872169</v>
      </c>
      <c r="G21" s="13">
        <f t="shared" si="1"/>
        <v>2.1507246376811602</v>
      </c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53</dc:creator>
  <cp:lastModifiedBy>HP</cp:lastModifiedBy>
  <dcterms:created xsi:type="dcterms:W3CDTF">2022-09-20T23:12:57Z</dcterms:created>
  <dcterms:modified xsi:type="dcterms:W3CDTF">2022-09-22T04:48:56Z</dcterms:modified>
</cp:coreProperties>
</file>