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su\Documents\GitHub\Packages\inter_comparison_Micro\"/>
    </mc:Choice>
  </mc:AlternateContent>
  <xr:revisionPtr revIDLastSave="0" documentId="13_ncr:1_{9A3BEDB6-79CE-4363-9B13-FEDC4FC68457}" xr6:coauthVersionLast="43" xr6:coauthVersionMax="43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Sheet1" sheetId="1" r:id="rId1"/>
    <sheet name="Sheet1_copy" sheetId="11" r:id="rId2"/>
    <sheet name="changematrix" sheetId="12" r:id="rId3"/>
    <sheet name="for JQC" sheetId="8" r:id="rId4"/>
    <sheet name="Sheet2" sheetId="9" r:id="rId5"/>
    <sheet name="Sheet3" sheetId="10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2" l="1"/>
  <c r="H11" i="12"/>
  <c r="F35" i="11"/>
  <c r="F34" i="11"/>
  <c r="F33" i="11"/>
  <c r="F32" i="11"/>
  <c r="F31" i="11"/>
  <c r="J32" i="11" s="1"/>
  <c r="F21" i="11"/>
  <c r="J25" i="11" s="1"/>
  <c r="F25" i="11"/>
  <c r="F24" i="11"/>
  <c r="F23" i="11"/>
  <c r="F22" i="11"/>
  <c r="F16" i="11"/>
  <c r="H16" i="11" s="1"/>
  <c r="F15" i="11"/>
  <c r="H15" i="11" s="1"/>
  <c r="F14" i="11"/>
  <c r="H14" i="11" s="1"/>
  <c r="F13" i="11"/>
  <c r="J13" i="11" s="1"/>
  <c r="F12" i="11"/>
  <c r="J12" i="11" s="1"/>
  <c r="F8" i="11"/>
  <c r="F7" i="11"/>
  <c r="F6" i="11"/>
  <c r="F5" i="11"/>
  <c r="F4" i="11"/>
  <c r="J4" i="11" s="1"/>
  <c r="J35" i="11" l="1"/>
  <c r="H31" i="11"/>
  <c r="H32" i="11"/>
  <c r="I33" i="11"/>
  <c r="J34" i="11"/>
  <c r="I34" i="11"/>
  <c r="H35" i="11"/>
  <c r="I31" i="11"/>
  <c r="I32" i="11"/>
  <c r="J33" i="11"/>
  <c r="H33" i="11"/>
  <c r="H34" i="11"/>
  <c r="I35" i="11"/>
  <c r="J31" i="11"/>
  <c r="H24" i="11"/>
  <c r="I25" i="11"/>
  <c r="I23" i="11"/>
  <c r="H25" i="11"/>
  <c r="J24" i="11"/>
  <c r="H22" i="11"/>
  <c r="I22" i="11"/>
  <c r="H21" i="11"/>
  <c r="I21" i="11"/>
  <c r="J21" i="11"/>
  <c r="J23" i="11"/>
  <c r="J22" i="11"/>
  <c r="H23" i="11"/>
  <c r="I24" i="11"/>
  <c r="J16" i="11"/>
  <c r="H12" i="11"/>
  <c r="H13" i="11"/>
  <c r="J15" i="11"/>
  <c r="J14" i="11"/>
  <c r="I12" i="11"/>
  <c r="I13" i="11"/>
  <c r="I14" i="11"/>
  <c r="I15" i="11"/>
  <c r="I16" i="11"/>
  <c r="H4" i="11"/>
  <c r="H5" i="11"/>
  <c r="H8" i="11"/>
  <c r="I5" i="11"/>
  <c r="I6" i="11"/>
  <c r="I7" i="11"/>
  <c r="I8" i="11"/>
  <c r="H6" i="11"/>
  <c r="I4" i="11"/>
  <c r="J5" i="11"/>
  <c r="J6" i="11"/>
  <c r="J7" i="11"/>
  <c r="J8" i="11"/>
  <c r="H7" i="11"/>
  <c r="H132" i="1"/>
  <c r="H133" i="1"/>
  <c r="H134" i="1"/>
  <c r="H135" i="1"/>
  <c r="H131" i="1"/>
  <c r="I132" i="1"/>
  <c r="I133" i="1"/>
  <c r="I134" i="1"/>
  <c r="I135" i="1"/>
  <c r="I131" i="1"/>
  <c r="J133" i="1"/>
  <c r="J134" i="1"/>
  <c r="J135" i="1"/>
  <c r="J131" i="1"/>
  <c r="J132" i="1"/>
  <c r="F132" i="1"/>
  <c r="F133" i="1"/>
  <c r="F134" i="1"/>
  <c r="F135" i="1"/>
  <c r="F123" i="1"/>
  <c r="F131" i="1" l="1"/>
  <c r="Z92" i="9"/>
  <c r="AA92" i="9"/>
  <c r="AB92" i="9"/>
  <c r="O92" i="9"/>
  <c r="P92" i="9"/>
  <c r="Q92" i="9"/>
  <c r="R92" i="9"/>
  <c r="S92" i="9"/>
  <c r="T92" i="9"/>
  <c r="U92" i="9"/>
  <c r="V92" i="9"/>
  <c r="W92" i="9"/>
  <c r="X92" i="9"/>
  <c r="Y92" i="9"/>
  <c r="N92" i="9"/>
  <c r="C92" i="9"/>
  <c r="D92" i="9"/>
  <c r="E92" i="9"/>
  <c r="F92" i="9"/>
  <c r="G92" i="9"/>
  <c r="H92" i="9"/>
  <c r="I92" i="9"/>
  <c r="B92" i="9"/>
  <c r="F226" i="8" l="1"/>
  <c r="F225" i="8"/>
  <c r="F224" i="8"/>
  <c r="F223" i="8"/>
  <c r="F227" i="8" s="1"/>
  <c r="F222" i="8"/>
  <c r="F219" i="8"/>
  <c r="F218" i="8"/>
  <c r="F217" i="8"/>
  <c r="F220" i="8" s="1"/>
  <c r="F216" i="8"/>
  <c r="F215" i="8"/>
  <c r="F214" i="8"/>
  <c r="F213" i="8"/>
  <c r="F212" i="8"/>
  <c r="F211" i="8"/>
  <c r="F210" i="8"/>
  <c r="F209" i="8"/>
  <c r="F208" i="8"/>
  <c r="F205" i="8"/>
  <c r="F204" i="8"/>
  <c r="F203" i="8"/>
  <c r="F202" i="8"/>
  <c r="F206" i="8" s="1"/>
  <c r="F201" i="8"/>
  <c r="J223" i="8" l="1"/>
  <c r="J222" i="8"/>
  <c r="I226" i="8"/>
  <c r="H225" i="8"/>
  <c r="J224" i="8"/>
  <c r="I223" i="8"/>
  <c r="I222" i="8"/>
  <c r="H226" i="8"/>
  <c r="J226" i="8"/>
  <c r="H224" i="8"/>
  <c r="J225" i="8"/>
  <c r="I224" i="8"/>
  <c r="H223" i="8"/>
  <c r="H222" i="8"/>
  <c r="I225" i="8"/>
  <c r="J216" i="8"/>
  <c r="J215" i="8"/>
  <c r="I219" i="8"/>
  <c r="H218" i="8"/>
  <c r="J217" i="8"/>
  <c r="I216" i="8"/>
  <c r="I215" i="8"/>
  <c r="H219" i="8"/>
  <c r="J218" i="8"/>
  <c r="I217" i="8"/>
  <c r="H216" i="8"/>
  <c r="H215" i="8"/>
  <c r="J219" i="8"/>
  <c r="I218" i="8"/>
  <c r="H217" i="8"/>
  <c r="J202" i="8"/>
  <c r="J201" i="8"/>
  <c r="I205" i="8"/>
  <c r="H204" i="8"/>
  <c r="H203" i="8"/>
  <c r="J203" i="8"/>
  <c r="I202" i="8"/>
  <c r="I201" i="8"/>
  <c r="H205" i="8"/>
  <c r="I204" i="8"/>
  <c r="J204" i="8"/>
  <c r="I203" i="8"/>
  <c r="H202" i="8"/>
  <c r="H201" i="8"/>
  <c r="J205" i="8"/>
  <c r="F192" i="8"/>
  <c r="F191" i="8"/>
  <c r="F190" i="8"/>
  <c r="F189" i="8"/>
  <c r="F188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1" i="8"/>
  <c r="F170" i="8"/>
  <c r="F169" i="8"/>
  <c r="F168" i="8"/>
  <c r="F167" i="8"/>
  <c r="J168" i="8" l="1"/>
  <c r="J167" i="8"/>
  <c r="I171" i="8"/>
  <c r="H170" i="8"/>
  <c r="I170" i="8"/>
  <c r="J169" i="8"/>
  <c r="I168" i="8"/>
  <c r="I167" i="8"/>
  <c r="H171" i="8"/>
  <c r="J171" i="8"/>
  <c r="J170" i="8"/>
  <c r="I169" i="8"/>
  <c r="H168" i="8"/>
  <c r="H167" i="8"/>
  <c r="H169" i="8"/>
  <c r="J184" i="8"/>
  <c r="I183" i="8"/>
  <c r="H182" i="8"/>
  <c r="H181" i="8"/>
  <c r="J183" i="8"/>
  <c r="J185" i="8"/>
  <c r="I184" i="8"/>
  <c r="H183" i="8"/>
  <c r="I182" i="8"/>
  <c r="H185" i="8"/>
  <c r="J182" i="8"/>
  <c r="J181" i="8"/>
  <c r="I185" i="8"/>
  <c r="H184" i="8"/>
  <c r="I181" i="8"/>
  <c r="J190" i="8"/>
  <c r="I189" i="8"/>
  <c r="I188" i="8"/>
  <c r="H192" i="8"/>
  <c r="J189" i="8"/>
  <c r="J191" i="8"/>
  <c r="I190" i="8"/>
  <c r="H189" i="8"/>
  <c r="H188" i="8"/>
  <c r="J188" i="8"/>
  <c r="J192" i="8"/>
  <c r="I191" i="8"/>
  <c r="H190" i="8"/>
  <c r="I192" i="8"/>
  <c r="H191" i="8"/>
  <c r="J178" i="8"/>
  <c r="I177" i="8"/>
  <c r="H176" i="8"/>
  <c r="J177" i="8"/>
  <c r="H174" i="8"/>
  <c r="J175" i="8"/>
  <c r="J174" i="8"/>
  <c r="I178" i="8"/>
  <c r="H177" i="8"/>
  <c r="H175" i="8"/>
  <c r="J176" i="8"/>
  <c r="I175" i="8"/>
  <c r="I174" i="8"/>
  <c r="H178" i="8"/>
  <c r="I176" i="8"/>
  <c r="AG134" i="8"/>
  <c r="F158" i="8"/>
  <c r="F157" i="8"/>
  <c r="F156" i="8"/>
  <c r="F155" i="8"/>
  <c r="F154" i="8"/>
  <c r="F151" i="8"/>
  <c r="F150" i="8"/>
  <c r="F149" i="8"/>
  <c r="F148" i="8"/>
  <c r="F147" i="8"/>
  <c r="F146" i="8"/>
  <c r="F145" i="8"/>
  <c r="J144" i="8"/>
  <c r="I144" i="8"/>
  <c r="F144" i="8"/>
  <c r="J143" i="8"/>
  <c r="I143" i="8"/>
  <c r="F143" i="8"/>
  <c r="J142" i="8"/>
  <c r="I142" i="8"/>
  <c r="F142" i="8"/>
  <c r="J141" i="8"/>
  <c r="I141" i="8"/>
  <c r="F141" i="8"/>
  <c r="J140" i="8"/>
  <c r="I140" i="8"/>
  <c r="F140" i="8"/>
  <c r="J137" i="8"/>
  <c r="I137" i="8"/>
  <c r="F137" i="8"/>
  <c r="J136" i="8"/>
  <c r="I136" i="8"/>
  <c r="F136" i="8"/>
  <c r="J135" i="8"/>
  <c r="I135" i="8"/>
  <c r="F135" i="8"/>
  <c r="J134" i="8"/>
  <c r="I134" i="8"/>
  <c r="F134" i="8"/>
  <c r="J133" i="8"/>
  <c r="I133" i="8"/>
  <c r="F133" i="8"/>
  <c r="L21" i="8"/>
  <c r="M21" i="8"/>
  <c r="H127" i="8"/>
  <c r="F127" i="8"/>
  <c r="H126" i="8"/>
  <c r="F126" i="8"/>
  <c r="H125" i="8"/>
  <c r="F125" i="8"/>
  <c r="H124" i="8"/>
  <c r="F124" i="8"/>
  <c r="H123" i="8"/>
  <c r="F123" i="8"/>
  <c r="H120" i="8"/>
  <c r="F120" i="8"/>
  <c r="H119" i="8"/>
  <c r="F119" i="8"/>
  <c r="H118" i="8"/>
  <c r="F118" i="8"/>
  <c r="H117" i="8"/>
  <c r="F117" i="8"/>
  <c r="H116" i="8"/>
  <c r="F116" i="8"/>
  <c r="J158" i="8" s="1"/>
  <c r="F115" i="8"/>
  <c r="F114" i="8"/>
  <c r="J113" i="8"/>
  <c r="I113" i="8"/>
  <c r="F113" i="8"/>
  <c r="F112" i="8"/>
  <c r="K112" i="8" s="1"/>
  <c r="F111" i="8"/>
  <c r="K111" i="8" s="1"/>
  <c r="I110" i="8"/>
  <c r="F110" i="8"/>
  <c r="K109" i="8"/>
  <c r="F109" i="8"/>
  <c r="H106" i="8"/>
  <c r="F106" i="8"/>
  <c r="F105" i="8"/>
  <c r="I104" i="8"/>
  <c r="H104" i="8"/>
  <c r="F104" i="8"/>
  <c r="F103" i="8"/>
  <c r="J102" i="8"/>
  <c r="I102" i="8"/>
  <c r="F102" i="8"/>
  <c r="F98" i="8"/>
  <c r="J97" i="8"/>
  <c r="H97" i="8"/>
  <c r="F97" i="8"/>
  <c r="F96" i="8"/>
  <c r="I95" i="8"/>
  <c r="H95" i="8"/>
  <c r="F95" i="8"/>
  <c r="F94" i="8"/>
  <c r="I111" i="8" s="1"/>
  <c r="L70" i="8"/>
  <c r="K70" i="8"/>
  <c r="J70" i="8"/>
  <c r="L69" i="8"/>
  <c r="K69" i="8"/>
  <c r="J69" i="8"/>
  <c r="L68" i="8"/>
  <c r="K68" i="8"/>
  <c r="J68" i="8"/>
  <c r="L67" i="8"/>
  <c r="K67" i="8"/>
  <c r="J67" i="8"/>
  <c r="L66" i="8"/>
  <c r="K66" i="8"/>
  <c r="J66" i="8"/>
  <c r="E53" i="8"/>
  <c r="D53" i="8"/>
  <c r="C53" i="8"/>
  <c r="E43" i="8"/>
  <c r="D43" i="8"/>
  <c r="C43" i="8"/>
  <c r="U28" i="8"/>
  <c r="U25" i="8"/>
  <c r="S25" i="8"/>
  <c r="T21" i="8"/>
  <c r="R21" i="8"/>
  <c r="J21" i="8"/>
  <c r="T14" i="8"/>
  <c r="J14" i="8"/>
  <c r="D14" i="8"/>
  <c r="T13" i="8"/>
  <c r="J13" i="8"/>
  <c r="D13" i="8"/>
  <c r="T12" i="8"/>
  <c r="J12" i="8"/>
  <c r="D12" i="8"/>
  <c r="T11" i="8"/>
  <c r="J11" i="8"/>
  <c r="D11" i="8"/>
  <c r="T10" i="8"/>
  <c r="J10" i="8"/>
  <c r="D10" i="8"/>
  <c r="T9" i="8"/>
  <c r="J9" i="8"/>
  <c r="D9" i="8"/>
  <c r="T8" i="8"/>
  <c r="J8" i="8"/>
  <c r="D8" i="8"/>
  <c r="T7" i="8"/>
  <c r="J7" i="8"/>
  <c r="D7" i="8"/>
  <c r="T6" i="8"/>
  <c r="J6" i="8"/>
  <c r="D6" i="8"/>
  <c r="T5" i="8"/>
  <c r="J5" i="8"/>
  <c r="D5" i="8"/>
  <c r="T4" i="8"/>
  <c r="J4" i="8"/>
  <c r="D4" i="8"/>
  <c r="H148" i="8" l="1"/>
  <c r="H149" i="8"/>
  <c r="H151" i="8"/>
  <c r="H155" i="8"/>
  <c r="H157" i="8"/>
  <c r="J104" i="8"/>
  <c r="I106" i="8"/>
  <c r="K110" i="8"/>
  <c r="K113" i="8"/>
  <c r="I116" i="8"/>
  <c r="I117" i="8"/>
  <c r="I118" i="8"/>
  <c r="I119" i="8"/>
  <c r="I120" i="8"/>
  <c r="I123" i="8"/>
  <c r="I124" i="8"/>
  <c r="I125" i="8"/>
  <c r="I126" i="8"/>
  <c r="I127" i="8"/>
  <c r="I147" i="8"/>
  <c r="I148" i="8"/>
  <c r="I149" i="8"/>
  <c r="I150" i="8"/>
  <c r="I151" i="8"/>
  <c r="I154" i="8"/>
  <c r="I155" i="8"/>
  <c r="I156" i="8"/>
  <c r="I157" i="8"/>
  <c r="I158" i="8"/>
  <c r="H147" i="8"/>
  <c r="H150" i="8"/>
  <c r="H154" i="8"/>
  <c r="H156" i="8"/>
  <c r="H158" i="8"/>
  <c r="H111" i="8"/>
  <c r="J212" i="8"/>
  <c r="J211" i="8"/>
  <c r="J210" i="8"/>
  <c r="J209" i="8"/>
  <c r="J208" i="8"/>
  <c r="I212" i="8"/>
  <c r="I211" i="8"/>
  <c r="I210" i="8"/>
  <c r="I209" i="8"/>
  <c r="I208" i="8"/>
  <c r="H212" i="8"/>
  <c r="H211" i="8"/>
  <c r="H210" i="8"/>
  <c r="H209" i="8"/>
  <c r="H208" i="8"/>
  <c r="J95" i="8"/>
  <c r="I97" i="8"/>
  <c r="H102" i="8"/>
  <c r="J106" i="8"/>
  <c r="H110" i="8"/>
  <c r="J111" i="8"/>
  <c r="H113" i="8"/>
  <c r="J116" i="8"/>
  <c r="J117" i="8"/>
  <c r="J118" i="8"/>
  <c r="J119" i="8"/>
  <c r="J120" i="8"/>
  <c r="J123" i="8"/>
  <c r="J124" i="8"/>
  <c r="J125" i="8"/>
  <c r="J126" i="8"/>
  <c r="J127" i="8"/>
  <c r="H133" i="8"/>
  <c r="H134" i="8"/>
  <c r="H135" i="8"/>
  <c r="H136" i="8"/>
  <c r="H137" i="8"/>
  <c r="H140" i="8"/>
  <c r="H141" i="8"/>
  <c r="H142" i="8"/>
  <c r="H143" i="8"/>
  <c r="H144" i="8"/>
  <c r="J147" i="8"/>
  <c r="J148" i="8"/>
  <c r="J149" i="8"/>
  <c r="J150" i="8"/>
  <c r="J151" i="8"/>
  <c r="J154" i="8"/>
  <c r="J155" i="8"/>
  <c r="J156" i="8"/>
  <c r="J157" i="8"/>
  <c r="J110" i="8"/>
  <c r="H112" i="8"/>
  <c r="H94" i="8"/>
  <c r="H96" i="8"/>
  <c r="H98" i="8"/>
  <c r="H103" i="8"/>
  <c r="H105" i="8"/>
  <c r="H109" i="8"/>
  <c r="I112" i="8"/>
  <c r="I94" i="8"/>
  <c r="I96" i="8"/>
  <c r="I98" i="8"/>
  <c r="I103" i="8"/>
  <c r="I105" i="8"/>
  <c r="I109" i="8"/>
  <c r="J112" i="8"/>
  <c r="J94" i="8"/>
  <c r="J96" i="8"/>
  <c r="J98" i="8"/>
  <c r="J103" i="8"/>
  <c r="J105" i="8"/>
  <c r="J109" i="8"/>
  <c r="F124" i="1" l="1"/>
  <c r="F125" i="1"/>
  <c r="F126" i="1"/>
  <c r="F127" i="1"/>
  <c r="F114" i="1"/>
  <c r="F115" i="1"/>
  <c r="F116" i="1"/>
  <c r="I120" i="1" s="1"/>
  <c r="F117" i="1"/>
  <c r="F118" i="1"/>
  <c r="F119" i="1"/>
  <c r="F120" i="1"/>
  <c r="J94" i="1"/>
  <c r="I95" i="1"/>
  <c r="I97" i="1"/>
  <c r="H98" i="1"/>
  <c r="H104" i="1"/>
  <c r="J104" i="1"/>
  <c r="J106" i="1"/>
  <c r="J102" i="1"/>
  <c r="J110" i="1"/>
  <c r="J112" i="1"/>
  <c r="I109" i="1"/>
  <c r="K109" i="1"/>
  <c r="H113" i="1"/>
  <c r="F110" i="1"/>
  <c r="F111" i="1"/>
  <c r="K111" i="1" s="1"/>
  <c r="F112" i="1"/>
  <c r="F113" i="1"/>
  <c r="K113" i="1" s="1"/>
  <c r="F109" i="1"/>
  <c r="F106" i="1"/>
  <c r="F105" i="1"/>
  <c r="F104" i="1"/>
  <c r="F103" i="1"/>
  <c r="F102" i="1"/>
  <c r="F95" i="1"/>
  <c r="F96" i="1"/>
  <c r="F97" i="1"/>
  <c r="F98" i="1"/>
  <c r="F94" i="1"/>
  <c r="J95" i="1" s="1"/>
  <c r="E43" i="1"/>
  <c r="L68" i="1"/>
  <c r="L69" i="1"/>
  <c r="L70" i="1"/>
  <c r="K68" i="1"/>
  <c r="K69" i="1"/>
  <c r="K70" i="1"/>
  <c r="J70" i="1"/>
  <c r="J68" i="1"/>
  <c r="J69" i="1"/>
  <c r="L67" i="1"/>
  <c r="K67" i="1"/>
  <c r="J67" i="1"/>
  <c r="K66" i="1"/>
  <c r="L66" i="1"/>
  <c r="J66" i="1"/>
  <c r="E53" i="1"/>
  <c r="D53" i="1"/>
  <c r="C53" i="1"/>
  <c r="D43" i="1"/>
  <c r="C43" i="1"/>
  <c r="S25" i="1"/>
  <c r="U28" i="1"/>
  <c r="U25" i="1"/>
  <c r="T21" i="1"/>
  <c r="M21" i="1"/>
  <c r="R21" i="1"/>
  <c r="J21" i="1"/>
  <c r="T14" i="1"/>
  <c r="T13" i="1"/>
  <c r="T12" i="1"/>
  <c r="T11" i="1"/>
  <c r="T10" i="1"/>
  <c r="T9" i="1"/>
  <c r="T8" i="1"/>
  <c r="T7" i="1"/>
  <c r="T6" i="1"/>
  <c r="T5" i="1"/>
  <c r="T4" i="1"/>
  <c r="L14" i="1"/>
  <c r="L13" i="1"/>
  <c r="L12" i="1"/>
  <c r="L11" i="1"/>
  <c r="L10" i="1"/>
  <c r="L9" i="1"/>
  <c r="L8" i="1"/>
  <c r="L7" i="1"/>
  <c r="L6" i="1"/>
  <c r="L5" i="1"/>
  <c r="L4" i="1"/>
  <c r="K112" i="1" l="1"/>
  <c r="H110" i="1"/>
  <c r="I113" i="1"/>
  <c r="I106" i="1"/>
  <c r="J103" i="1"/>
  <c r="H97" i="1"/>
  <c r="I94" i="1"/>
  <c r="H117" i="1"/>
  <c r="I119" i="1"/>
  <c r="K110" i="1"/>
  <c r="J109" i="1"/>
  <c r="J111" i="1"/>
  <c r="I102" i="1"/>
  <c r="I104" i="1"/>
  <c r="J97" i="1"/>
  <c r="H95" i="1"/>
  <c r="J126" i="1"/>
  <c r="H125" i="1"/>
  <c r="I124" i="1"/>
  <c r="I123" i="1"/>
  <c r="J127" i="1"/>
  <c r="H126" i="1"/>
  <c r="I125" i="1"/>
  <c r="J124" i="1"/>
  <c r="J123" i="1"/>
  <c r="H127" i="1"/>
  <c r="I126" i="1"/>
  <c r="J125" i="1"/>
  <c r="H124" i="1"/>
  <c r="H123" i="1"/>
  <c r="I127" i="1"/>
  <c r="I118" i="1"/>
  <c r="H112" i="1"/>
  <c r="I112" i="1"/>
  <c r="H106" i="1"/>
  <c r="I103" i="1"/>
  <c r="J96" i="1"/>
  <c r="H94" i="1"/>
  <c r="H116" i="1"/>
  <c r="J119" i="1"/>
  <c r="H111" i="1"/>
  <c r="I111" i="1"/>
  <c r="J105" i="1"/>
  <c r="H103" i="1"/>
  <c r="I96" i="1"/>
  <c r="H120" i="1"/>
  <c r="J118" i="1"/>
  <c r="J116" i="1"/>
  <c r="I116" i="1"/>
  <c r="I117" i="1"/>
  <c r="J120" i="1"/>
  <c r="I110" i="1"/>
  <c r="I105" i="1"/>
  <c r="J98" i="1"/>
  <c r="H96" i="1"/>
  <c r="H119" i="1"/>
  <c r="J117" i="1"/>
  <c r="H109" i="1"/>
  <c r="J113" i="1"/>
  <c r="H102" i="1"/>
  <c r="H105" i="1"/>
  <c r="I98" i="1"/>
  <c r="H118" i="1"/>
  <c r="D5" i="1"/>
  <c r="D6" i="1"/>
  <c r="D7" i="1"/>
  <c r="D8" i="1"/>
  <c r="D9" i="1"/>
  <c r="D10" i="1"/>
  <c r="D11" i="1"/>
  <c r="D12" i="1"/>
  <c r="D13" i="1"/>
  <c r="D14" i="1"/>
  <c r="D4" i="1"/>
  <c r="J5" i="1"/>
  <c r="J6" i="1"/>
  <c r="J7" i="1"/>
  <c r="J8" i="1"/>
  <c r="J9" i="1"/>
  <c r="J10" i="1"/>
  <c r="J11" i="1"/>
  <c r="J12" i="1"/>
  <c r="J13" i="1"/>
  <c r="J14" i="1"/>
  <c r="J4" i="1"/>
</calcChain>
</file>

<file path=xl/sharedStrings.xml><?xml version="1.0" encoding="utf-8"?>
<sst xmlns="http://schemas.openxmlformats.org/spreadsheetml/2006/main" count="248" uniqueCount="99">
  <si>
    <t>SN</t>
  </si>
  <si>
    <t>2003/04</t>
  </si>
  <si>
    <t>2001/02</t>
  </si>
  <si>
    <t>2002/03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</si>
  <si>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</si>
  <si>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</si>
  <si>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</si>
  <si>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</si>
  <si>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</si>
  <si>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</si>
  <si>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</si>
  <si>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</si>
  <si>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BIRMINGHAM</t>
  </si>
  <si>
    <t>GLASGOW</t>
  </si>
  <si>
    <t>WESTMIDLAND</t>
  </si>
  <si>
    <t xml:space="preserve">Property crime </t>
  </si>
  <si>
    <t>Violence crime</t>
  </si>
  <si>
    <r>
      <t>Property crime (</t>
    </r>
    <r>
      <rPr>
        <b/>
        <sz val="11"/>
        <color theme="1"/>
        <rFont val="Calibri"/>
        <family val="2"/>
      </rPr>
      <t>÷2</t>
    </r>
    <r>
      <rPr>
        <b/>
        <sz val="11"/>
        <color theme="1"/>
        <rFont val="Calibri"/>
        <family val="2"/>
        <scheme val="minor"/>
      </rPr>
      <t>)</t>
    </r>
  </si>
  <si>
    <r>
      <t>Property crime (/</t>
    </r>
    <r>
      <rPr>
        <b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  <scheme val="minor"/>
      </rPr>
      <t>)</t>
    </r>
  </si>
  <si>
    <t xml:space="preserve">PC per '000 </t>
  </si>
  <si>
    <t xml:space="preserve">Property Crime (/2) </t>
  </si>
  <si>
    <t>Property Crime (/2)</t>
  </si>
  <si>
    <t>Violent Crime</t>
  </si>
  <si>
    <t>Total</t>
  </si>
  <si>
    <t>#Refer back to the code "FoSS_kmean_.R"</t>
  </si>
  <si>
    <t>Dep_Class1</t>
  </si>
  <si>
    <t>Dep_Class2</t>
  </si>
  <si>
    <t>Dep_Class3</t>
  </si>
  <si>
    <t>Dep_Class4</t>
  </si>
  <si>
    <t>Dep_Class5</t>
  </si>
  <si>
    <t>Decreasing</t>
  </si>
  <si>
    <t>Equal</t>
  </si>
  <si>
    <t>Increasing</t>
  </si>
  <si>
    <t>Summary:</t>
  </si>
  <si>
    <t>Birmingham 2001</t>
  </si>
  <si>
    <t xml:space="preserve">So, the question of whether </t>
  </si>
  <si>
    <t>Most deprived areas have the highest propotion of exposure to crime</t>
  </si>
  <si>
    <t>Least deprived area constituted the highest portion of areas where relative crime exposure has remained stable.</t>
  </si>
  <si>
    <t>Property</t>
  </si>
  <si>
    <t>Violent</t>
  </si>
  <si>
    <t>RGB COLOR CODES</t>
  </si>
  <si>
    <t>birmingha</t>
  </si>
  <si>
    <t>burg 2001</t>
  </si>
  <si>
    <t>burg2011</t>
  </si>
  <si>
    <t>violent 2001</t>
  </si>
  <si>
    <t>vio2011</t>
  </si>
  <si>
    <t>mean</t>
  </si>
  <si>
    <t>Glasgow…</t>
  </si>
  <si>
    <t>Burg</t>
  </si>
  <si>
    <t>Deprivation stacked inequality group</t>
  </si>
  <si>
    <t>Template</t>
  </si>
  <si>
    <t>Glasgow PC</t>
  </si>
  <si>
    <t>Glasgow VC</t>
  </si>
  <si>
    <t>Brmingham PC</t>
  </si>
  <si>
    <t>Birmingham VC</t>
  </si>
  <si>
    <t>2012/13</t>
  </si>
  <si>
    <t>2013/14</t>
  </si>
  <si>
    <t>2014/15</t>
  </si>
  <si>
    <t>2015/16</t>
  </si>
  <si>
    <t>Burglary</t>
  </si>
  <si>
    <t>Assault</t>
  </si>
  <si>
    <t>USING THE OPTIMAL VALUE OF K DERIVED BASED ON MY QUALITY CRITERION</t>
  </si>
  <si>
    <t>JQC PAPER INTERSECT HISTOGRAM</t>
  </si>
  <si>
    <t>D-class</t>
  </si>
  <si>
    <t>E-Class</t>
  </si>
  <si>
    <t>I-Class</t>
  </si>
  <si>
    <t>common1</t>
  </si>
  <si>
    <t>common2</t>
  </si>
  <si>
    <t>Type</t>
  </si>
  <si>
    <t>Inv.value</t>
  </si>
  <si>
    <t>year</t>
  </si>
  <si>
    <t>USING THE OPTIMAL VALUE OF K DERIVED BASED ON MY QUALITY CRITERION (WITH gl2 and my deprivation computation "FoSS_kmean__.R")</t>
  </si>
  <si>
    <t>USING THE OPTIMAL VALUE OF K DERIVED BASED ON MY QUALITY CRITERION (WITH gl2 and my deprivation computation "FoSS_kmean__.R") - GLOBAL DEPRIVATION</t>
  </si>
  <si>
    <t>half of whole lsoa in birmingham is ranked in the top 1 quitile of national deprivation class in both property and violent crime.</t>
  </si>
  <si>
    <t xml:space="preserve">2/3 of these area experiences decreasing exposure to crime. </t>
  </si>
  <si>
    <t>Only 4% fall with least deprived.</t>
  </si>
  <si>
    <t>Burglary crime</t>
  </si>
  <si>
    <t>Violent crime</t>
  </si>
  <si>
    <t>dat_</t>
  </si>
  <si>
    <t>Mean</t>
  </si>
  <si>
    <t>PROPERTY CRIME.   Data. From .R.. angularKmeans_2.R</t>
  </si>
  <si>
    <t>Source: Crime Statistics Australia</t>
  </si>
  <si>
    <t xml:space="preserve">These are not </t>
  </si>
  <si>
    <t>snapshot of internatioal crime trend for the time period being investigated..</t>
  </si>
  <si>
    <t>Date</t>
  </si>
  <si>
    <t>England and Wales</t>
  </si>
  <si>
    <t>pop(E&amp;W)</t>
  </si>
  <si>
    <t>crime</t>
  </si>
  <si>
    <t>Police recorded data</t>
  </si>
  <si>
    <t>ONS2017</t>
  </si>
  <si>
    <t>OA  for birmingham for UI meeting</t>
  </si>
  <si>
    <t>For UI blog</t>
  </si>
  <si>
    <t>most deprived</t>
  </si>
  <si>
    <t>least depri</t>
  </si>
  <si>
    <t>Stable</t>
  </si>
  <si>
    <t>Glasgow (Burglary)</t>
  </si>
  <si>
    <t>Violence</t>
  </si>
  <si>
    <t>Most dep</t>
  </si>
  <si>
    <t>Least 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</si>
</sst>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D3D3D"/>
      <name val="Arial"/>
      <family val="2"/>
    </font>
    <font>
      <sz val="11"/>
      <color rgb="FF9C57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/>
      <bottom/>
      <diagonal/>
    </border>
    <border>
      <left style="medium">
        <color indexed="64"/>
      </left>
      <right style="thin">
        <color theme="1" tint="0.499984740745262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4E71AB"/>
      </top>
      <bottom style="medium">
        <color rgb="FFCCCCCC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9" applyNumberFormat="0" applyFill="0" applyAlignment="0" applyProtection="0"/>
    <xf numFmtId="0" fontId="6" fillId="0" borderId="20" applyNumberFormat="0" applyFill="0" applyAlignment="0" applyProtection="0"/>
    <xf numFmtId="0" fontId="7" fillId="0" borderId="21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22" applyNumberFormat="0" applyAlignment="0" applyProtection="0"/>
    <xf numFmtId="0" fontId="11" fillId="6" borderId="23" applyNumberFormat="0" applyAlignment="0" applyProtection="0"/>
    <xf numFmtId="0" fontId="12" fillId="6" borderId="22" applyNumberFormat="0" applyAlignment="0" applyProtection="0"/>
    <xf numFmtId="0" fontId="13" fillId="0" borderId="24" applyNumberFormat="0" applyFill="0" applyAlignment="0" applyProtection="0"/>
    <xf numFmtId="0" fontId="14" fillId="7" borderId="25" applyNumberFormat="0" applyAlignment="0" applyProtection="0"/>
    <xf numFmtId="0" fontId="15" fillId="0" borderId="0" applyNumberFormat="0" applyFill="0" applyBorder="0" applyAlignment="0" applyProtection="0"/>
    <xf numFmtId="0" fontId="3" fillId="8" borderId="26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27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Border="1" applyAlignment="1">
      <alignment wrapText="1"/>
    </xf>
    <xf numFmtId="1" fontId="0" fillId="0" borderId="4" xfId="0" applyNumberForma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0" fillId="0" borderId="9" xfId="0" applyBorder="1"/>
    <xf numFmtId="0" fontId="0" fillId="0" borderId="10" xfId="0" applyBorder="1"/>
    <xf numFmtId="1" fontId="0" fillId="0" borderId="0" xfId="0" applyNumberFormat="1"/>
    <xf numFmtId="1" fontId="0" fillId="0" borderId="4" xfId="0" applyNumberFormat="1" applyFill="1" applyBorder="1"/>
    <xf numFmtId="1" fontId="0" fillId="0" borderId="3" xfId="0" applyNumberFormat="1" applyFill="1" applyBorder="1"/>
    <xf numFmtId="1" fontId="0" fillId="0" borderId="0" xfId="0" applyNumberFormat="1" applyFill="1" applyBorder="1"/>
    <xf numFmtId="1" fontId="0" fillId="0" borderId="11" xfId="0" applyNumberFormat="1" applyFill="1" applyBorder="1"/>
    <xf numFmtId="1" fontId="0" fillId="0" borderId="12" xfId="0" applyNumberFormat="1" applyFill="1" applyBorder="1"/>
    <xf numFmtId="1" fontId="0" fillId="0" borderId="13" xfId="0" applyNumberFormat="1" applyFill="1" applyBorder="1"/>
    <xf numFmtId="0" fontId="1" fillId="0" borderId="14" xfId="0" applyFont="1" applyFill="1" applyBorder="1" applyAlignment="1">
      <alignment vertical="center" wrapText="1"/>
    </xf>
    <xf numFmtId="0" fontId="1" fillId="0" borderId="15" xfId="0" applyFont="1" applyBorder="1" applyAlignment="1">
      <alignment wrapText="1"/>
    </xf>
    <xf numFmtId="1" fontId="0" fillId="0" borderId="0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0" fontId="0" fillId="0" borderId="12" xfId="0" applyBorder="1"/>
    <xf numFmtId="1" fontId="0" fillId="0" borderId="12" xfId="0" applyNumberFormat="1" applyBorder="1"/>
    <xf numFmtId="0" fontId="0" fillId="0" borderId="0" xfId="0" quotePrefix="1"/>
    <xf numFmtId="9" fontId="0" fillId="0" borderId="0" xfId="0" applyNumberFormat="1"/>
    <xf numFmtId="49" fontId="0" fillId="0" borderId="3" xfId="0" applyNumberFormat="1" applyFill="1" applyBorder="1"/>
    <xf numFmtId="0" fontId="0" fillId="0" borderId="0" xfId="0" applyAlignment="1">
      <alignment horizontal="center"/>
    </xf>
    <xf numFmtId="0" fontId="0" fillId="0" borderId="0" xfId="0" applyFill="1"/>
    <xf numFmtId="0" fontId="0" fillId="0" borderId="16" xfId="0" applyBorder="1"/>
    <xf numFmtId="0" fontId="0" fillId="0" borderId="17" xfId="0" applyBorder="1"/>
    <xf numFmtId="2" fontId="0" fillId="0" borderId="0" xfId="0" applyNumberFormat="1"/>
    <xf numFmtId="0" fontId="0" fillId="0" borderId="18" xfId="0" applyBorder="1"/>
    <xf numFmtId="3" fontId="18" fillId="33" borderId="28" xfId="0" applyNumberFormat="1" applyFont="1" applyFill="1" applyBorder="1" applyAlignment="1">
      <alignment horizontal="right" vertical="top" wrapText="1"/>
    </xf>
    <xf numFmtId="3" fontId="18" fillId="33" borderId="29" xfId="0" applyNumberFormat="1" applyFont="1" applyFill="1" applyBorder="1" applyAlignment="1">
      <alignment horizontal="right" vertical="top" wrapText="1"/>
    </xf>
    <xf numFmtId="49" fontId="0" fillId="0" borderId="0" xfId="0" applyNumberFormat="1"/>
    <xf numFmtId="164" fontId="0" fillId="0" borderId="0" xfId="0" applyNumberFormat="1"/>
    <xf numFmtId="164" fontId="18" fillId="33" borderId="29" xfId="0" applyNumberFormat="1" applyFont="1" applyFill="1" applyBorder="1" applyAlignment="1">
      <alignment horizontal="right" vertical="top" wrapText="1"/>
    </xf>
    <xf numFmtId="164" fontId="18" fillId="33" borderId="28" xfId="0" applyNumberFormat="1" applyFont="1" applyFill="1" applyBorder="1" applyAlignment="1">
      <alignment horizontal="right" vertical="top" wrapText="1"/>
    </xf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58F72D"/>
      <color rgb="FF17F121"/>
      <color rgb="FF8A0000"/>
      <color rgb="FFFF3300"/>
      <color rgb="FFA5A5A5"/>
      <color rgb="FFBFBFBF"/>
      <color rgb="FF2D4587"/>
      <color rgb="FF6890BC"/>
      <color rgb="FFD65E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ysClr val="windowText" lastClr="000000"/>
                </a:solidFill>
              </a:rPr>
              <a:t>Annual crime pattern for the whole of West-Midland</a:t>
            </a:r>
          </a:p>
        </c:rich>
      </c:tx>
      <c:layout>
        <c:manualLayout>
          <c:xMode val="edge"/>
          <c:yMode val="edge"/>
          <c:x val="9.8563799177509223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63829787234043"/>
          <c:y val="0.16549862690774764"/>
          <c:w val="0.8055094934325262"/>
          <c:h val="0.64540226742490525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Sheet1!$D$3</c:f>
              <c:strCache>
                <c:ptCount val="1"/>
                <c:pt idx="0">
                  <c:v>Property crime (÷2)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sx="1000" sy="1000" algn="ctr" rotWithShape="0">
                <a:srgbClr val="000000"/>
              </a:outerShdw>
            </a:effectLst>
          </c:spPr>
          <c:marker>
            <c:symbol val="square"/>
            <c:size val="5"/>
            <c:spPr>
              <a:solidFill>
                <a:srgbClr val="00B050"/>
              </a:solidFill>
              <a:ln w="28575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strRef>
              <c:f>Sheet1!$B$4:$B$14</c:f>
              <c:strCache>
                <c:ptCount val="11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</c:strCache>
            </c:strRef>
          </c:xVal>
          <c:yVal>
            <c:numRef>
              <c:f>Sheet1!$D$4:$D$14</c:f>
              <c:numCache>
                <c:formatCode>0</c:formatCode>
                <c:ptCount val="11"/>
                <c:pt idx="0">
                  <c:v>125682</c:v>
                </c:pt>
                <c:pt idx="1">
                  <c:v>116960</c:v>
                </c:pt>
                <c:pt idx="2">
                  <c:v>112087.5</c:v>
                </c:pt>
                <c:pt idx="3">
                  <c:v>101944</c:v>
                </c:pt>
                <c:pt idx="4">
                  <c:v>97871</c:v>
                </c:pt>
                <c:pt idx="5">
                  <c:v>93830.5</c:v>
                </c:pt>
                <c:pt idx="6">
                  <c:v>84459</c:v>
                </c:pt>
                <c:pt idx="7">
                  <c:v>76754.5</c:v>
                </c:pt>
                <c:pt idx="8">
                  <c:v>69077.5</c:v>
                </c:pt>
                <c:pt idx="9">
                  <c:v>73775</c:v>
                </c:pt>
                <c:pt idx="10" formatCode="General">
                  <c:v>66621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7-4255-8B3C-2676B0269016}"/>
            </c:ext>
          </c:extLst>
        </c:ser>
        <c:ser>
          <c:idx val="0"/>
          <c:order val="1"/>
          <c:tx>
            <c:strRef>
              <c:f>Sheet1!$E$3</c:f>
              <c:strCache>
                <c:ptCount val="1"/>
                <c:pt idx="0">
                  <c:v>Violence crime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>
              <a:outerShdw sx="1000" sy="1000" algn="ctr" rotWithShape="0">
                <a:srgbClr val="000000"/>
              </a:out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strRef>
              <c:f>Sheet1!$B$4:$B$14</c:f>
              <c:strCache>
                <c:ptCount val="11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</c:strCache>
            </c:strRef>
          </c:xVal>
          <c:yVal>
            <c:numRef>
              <c:f>Sheet1!$E$4:$E$14</c:f>
              <c:numCache>
                <c:formatCode>General</c:formatCode>
                <c:ptCount val="11"/>
                <c:pt idx="0">
                  <c:v>58468</c:v>
                </c:pt>
                <c:pt idx="1">
                  <c:v>55486</c:v>
                </c:pt>
                <c:pt idx="2">
                  <c:v>58403</c:v>
                </c:pt>
                <c:pt idx="3">
                  <c:v>60058</c:v>
                </c:pt>
                <c:pt idx="4">
                  <c:v>61156</c:v>
                </c:pt>
                <c:pt idx="5">
                  <c:v>61491</c:v>
                </c:pt>
                <c:pt idx="6">
                  <c:v>57121</c:v>
                </c:pt>
                <c:pt idx="7">
                  <c:v>53207</c:v>
                </c:pt>
                <c:pt idx="8">
                  <c:v>51494</c:v>
                </c:pt>
                <c:pt idx="9">
                  <c:v>48030</c:v>
                </c:pt>
                <c:pt idx="10">
                  <c:v>40450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D17-4255-8B3C-2676B02690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527927680"/>
        <c:axId val="527928072"/>
      </c:scatterChart>
      <c:valAx>
        <c:axId val="52792768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28072"/>
        <c:crosses val="autoZero"/>
        <c:crossBetween val="midCat"/>
      </c:valAx>
      <c:valAx>
        <c:axId val="5279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2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8705386396227"/>
          <c:y val="0.11295568612084016"/>
          <c:w val="0.803451366835507"/>
          <c:h val="0.732264196952730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Dep_Class1</c:v>
                </c:pt>
              </c:strCache>
            </c:strRef>
          </c:tx>
          <c:spPr>
            <a:solidFill>
              <a:srgbClr val="8A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Sheet1!$C$37:$E$37</c15:sqref>
                  </c15:fullRef>
                </c:ext>
              </c:extLst>
              <c:f>(Sheet1!$C$37,Sheet1!$E$37)</c:f>
              <c:strCache>
                <c:ptCount val="2"/>
                <c:pt idx="0">
                  <c:v>Decreasing</c:v>
                </c:pt>
                <c:pt idx="1">
                  <c:v>Increasing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Sheet1!$C$38:$E$38</c15:sqref>
                  </c15:fullRef>
                </c:ext>
              </c:extLst>
              <c:f>(Sheet1!$C$38,Sheet1!$E$38)</c:f>
              <c:numCache>
                <c:formatCode>General</c:formatCode>
                <c:ptCount val="2"/>
                <c:pt idx="0">
                  <c:v>0.26450000000000001</c:v>
                </c:pt>
                <c:pt idx="1">
                  <c:v>0.34300000000000003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F02-8612-3EBA9231028B}"/>
            </c:ext>
          </c:extLst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Dep_Class2</c:v>
                </c:pt>
              </c:strCache>
            </c:strRef>
          </c:tx>
          <c:spPr>
            <a:solidFill>
              <a:srgbClr val="D65E4A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Sheet1!$C$37:$E$37</c15:sqref>
                  </c15:fullRef>
                </c:ext>
              </c:extLst>
              <c:f>(Sheet1!$C$37,Sheet1!$E$37)</c:f>
              <c:strCache>
                <c:ptCount val="2"/>
                <c:pt idx="0">
                  <c:v>Decreasing</c:v>
                </c:pt>
                <c:pt idx="1">
                  <c:v>Increasing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Sheet1!$C$39:$E$39</c15:sqref>
                  </c15:fullRef>
                </c:ext>
              </c:extLst>
              <c:f>(Sheet1!$C$39,Sheet1!$E$39)</c:f>
              <c:numCache>
                <c:formatCode>General</c:formatCode>
                <c:ptCount val="2"/>
                <c:pt idx="0">
                  <c:v>0.2215</c:v>
                </c:pt>
                <c:pt idx="1">
                  <c:v>0.3165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F02-8612-3EBA9231028B}"/>
            </c:ext>
          </c:extLst>
        </c:ser>
        <c:ser>
          <c:idx val="2"/>
          <c:order val="2"/>
          <c:tx>
            <c:strRef>
              <c:f>Sheet1!$B$40</c:f>
              <c:strCache>
                <c:ptCount val="1"/>
                <c:pt idx="0">
                  <c:v>Dep_Class3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Sheet1!$C$37:$E$37</c15:sqref>
                  </c15:fullRef>
                </c:ext>
              </c:extLst>
              <c:f>(Sheet1!$C$37,Sheet1!$E$37)</c:f>
              <c:strCache>
                <c:ptCount val="2"/>
                <c:pt idx="0">
                  <c:v>Decreasing</c:v>
                </c:pt>
                <c:pt idx="1">
                  <c:v>Increasing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Sheet1!$C$40:$E$40</c15:sqref>
                  </c15:fullRef>
                </c:ext>
              </c:extLst>
              <c:f>(Sheet1!$C$40,Sheet1!$E$40)</c:f>
              <c:numCache>
                <c:formatCode>General</c:formatCode>
                <c:ptCount val="2"/>
                <c:pt idx="0">
                  <c:v>0.25950000000000001</c:v>
                </c:pt>
                <c:pt idx="1">
                  <c:v>0.20549999999999999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4-4F02-8612-3EBA9231028B}"/>
            </c:ext>
          </c:extLst>
        </c:ser>
        <c:ser>
          <c:idx val="3"/>
          <c:order val="3"/>
          <c:tx>
            <c:strRef>
              <c:f>Sheet1!$B$41</c:f>
              <c:strCache>
                <c:ptCount val="1"/>
                <c:pt idx="0">
                  <c:v>Dep_Class4</c:v>
                </c:pt>
              </c:strCache>
            </c:strRef>
          </c:tx>
          <c:spPr>
            <a:solidFill>
              <a:srgbClr val="6890B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Sheet1!$C$37:$E$37</c15:sqref>
                  </c15:fullRef>
                </c:ext>
              </c:extLst>
              <c:f>(Sheet1!$C$37,Sheet1!$E$37)</c:f>
              <c:strCache>
                <c:ptCount val="2"/>
                <c:pt idx="0">
                  <c:v>Decreasing</c:v>
                </c:pt>
                <c:pt idx="1">
                  <c:v>Increasing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Sheet1!$C$41:$E$41</c15:sqref>
                  </c15:fullRef>
                </c:ext>
              </c:extLst>
              <c:f>(Sheet1!$C$41,Sheet1!$E$41)</c:f>
              <c:numCache>
                <c:formatCode>General</c:formatCode>
                <c:ptCount val="2"/>
                <c:pt idx="0">
                  <c:v>0.17849999999999999</c:v>
                </c:pt>
                <c:pt idx="1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4-4F02-8612-3EBA9231028B}"/>
            </c:ext>
          </c:extLst>
        </c:ser>
        <c:ser>
          <c:idx val="4"/>
          <c:order val="4"/>
          <c:tx>
            <c:strRef>
              <c:f>Sheet1!$B$42</c:f>
              <c:strCache>
                <c:ptCount val="1"/>
                <c:pt idx="0">
                  <c:v>Dep_Class5</c:v>
                </c:pt>
              </c:strCache>
            </c:strRef>
          </c:tx>
          <c:spPr>
            <a:solidFill>
              <a:srgbClr val="2D4587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Sheet1!$C$37:$E$37</c15:sqref>
                  </c15:fullRef>
                </c:ext>
              </c:extLst>
              <c:f>(Sheet1!$C$37,Sheet1!$E$37)</c:f>
              <c:strCache>
                <c:ptCount val="2"/>
                <c:pt idx="0">
                  <c:v>Decreasing</c:v>
                </c:pt>
                <c:pt idx="1">
                  <c:v>Increasing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Sheet1!$C$42:$E$42</c15:sqref>
                  </c15:fullRef>
                </c:ext>
              </c:extLst>
              <c:f>(Sheet1!$C$42,Sheet1!$E$42)</c:f>
              <c:numCache>
                <c:formatCode>General</c:formatCode>
                <c:ptCount val="2"/>
                <c:pt idx="0">
                  <c:v>7.5499999999999998E-2</c:v>
                </c:pt>
                <c:pt idx="1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24-4F02-8612-3EBA92310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934216"/>
        <c:axId val="2934608"/>
      </c:barChart>
      <c:catAx>
        <c:axId val="293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608"/>
        <c:crosses val="autoZero"/>
        <c:auto val="1"/>
        <c:lblAlgn val="ctr"/>
        <c:lblOffset val="100"/>
        <c:noMultiLvlLbl val="0"/>
      </c:catAx>
      <c:valAx>
        <c:axId val="293460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2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7721122110504"/>
          <c:y val="9.0547692856854517E-2"/>
          <c:w val="0.84987514687842081"/>
          <c:h val="0.723111102080445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Sheet1!$H$116:$H$120</c:f>
              <c:numCache>
                <c:formatCode>0%</c:formatCode>
                <c:ptCount val="5"/>
                <c:pt idx="0">
                  <c:v>0.18359375</c:v>
                </c:pt>
                <c:pt idx="1">
                  <c:v>5.078125E-2</c:v>
                </c:pt>
                <c:pt idx="2">
                  <c:v>4.6875E-2</c:v>
                </c:pt>
                <c:pt idx="3">
                  <c:v>2.734375E-2</c:v>
                </c:pt>
                <c:pt idx="4">
                  <c:v>1.171875E-2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7-4007-95DB-63927C065E7E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Sheet1!$I$116:$I$120</c:f>
              <c:numCache>
                <c:formatCode>0%</c:formatCode>
                <c:ptCount val="5"/>
                <c:pt idx="0">
                  <c:v>0.1796875</c:v>
                </c:pt>
                <c:pt idx="1">
                  <c:v>0.30859375</c:v>
                </c:pt>
                <c:pt idx="2">
                  <c:v>0.39453125</c:v>
                </c:pt>
                <c:pt idx="3">
                  <c:v>0.4765625</c:v>
                </c:pt>
                <c:pt idx="4">
                  <c:v>0.7578125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7-4007-95DB-63927C065E7E}"/>
            </c:ext>
          </c:extLst>
        </c:ser>
        <c:ser>
          <c:idx val="2"/>
          <c:order val="2"/>
          <c:spPr>
            <a:solidFill>
              <a:srgbClr val="58F7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Sheet1!$J$116:$J$120</c:f>
              <c:numCache>
                <c:formatCode>0%</c:formatCode>
                <c:ptCount val="5"/>
                <c:pt idx="0">
                  <c:v>0.63671875</c:v>
                </c:pt>
                <c:pt idx="1">
                  <c:v>0.640625</c:v>
                </c:pt>
                <c:pt idx="2">
                  <c:v>0.55859375</c:v>
                </c:pt>
                <c:pt idx="3">
                  <c:v>0.49609375</c:v>
                </c:pt>
                <c:pt idx="4">
                  <c:v>0.22265625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7-4007-95DB-63927C065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65585624"/>
        <c:axId val="465586016"/>
      </c:barChart>
      <c:catAx>
        <c:axId val="465585624"/>
        <c:scaling>
          <c:orientation val="minMax"/>
        </c:scaling>
        <c:delete val="1"/>
        <c:axPos val="b"/>
        <c:majorTickMark val="none"/>
        <c:minorTickMark val="none"/>
        <c:tickLblPos val="nextTo"/>
        <c:crossAx val="465586016"/>
        <c:crosses val="autoZero"/>
        <c:auto val="1"/>
        <c:lblAlgn val="ctr"/>
        <c:lblOffset val="100"/>
        <c:noMultiLvlLbl val="0"/>
      </c:catAx>
      <c:valAx>
        <c:axId val="465586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8562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>
                <a:solidFill>
                  <a:sysClr val="windowText" lastClr="000000"/>
                </a:solidFill>
              </a:rPr>
              <a:t>Crime rate in Birmingham from</a:t>
            </a:r>
            <a:r>
              <a:rPr lang="en-GB" sz="1200" b="0" baseline="0">
                <a:solidFill>
                  <a:sysClr val="windowText" lastClr="000000"/>
                </a:solidFill>
              </a:rPr>
              <a:t> 2001 to 2012</a:t>
            </a:r>
            <a:endParaRPr lang="en-GB" sz="12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086506744387499"/>
          <c:y val="2.3686686125747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40811118744746"/>
          <c:y val="0.12666663881682741"/>
          <c:w val="0.76315566285316827"/>
          <c:h val="0.7343909110856085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Sheet1!$L$3</c:f>
              <c:strCache>
                <c:ptCount val="1"/>
                <c:pt idx="0">
                  <c:v>Property Crime (/2)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8"/>
            <c:spPr>
              <a:solidFill>
                <a:srgbClr val="C00000"/>
              </a:solidFill>
              <a:ln w="22225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strRef>
              <c:f>Sheet1!$H$4:$H$14</c:f>
              <c:strCache>
                <c:ptCount val="11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</c:strCache>
            </c:strRef>
          </c:xVal>
          <c:yVal>
            <c:numRef>
              <c:f>Sheet1!$AJ$24:$AJ$33</c:f>
              <c:numCache>
                <c:formatCode>General</c:formatCode>
                <c:ptCount val="10"/>
                <c:pt idx="0">
                  <c:v>9.4017188954390303</c:v>
                </c:pt>
                <c:pt idx="1">
                  <c:v>8.2072758299720796</c:v>
                </c:pt>
                <c:pt idx="2">
                  <c:v>7.2108408315234298</c:v>
                </c:pt>
                <c:pt idx="3">
                  <c:v>6.4159664908470404</c:v>
                </c:pt>
                <c:pt idx="4">
                  <c:v>6.9310642258765096</c:v>
                </c:pt>
                <c:pt idx="5">
                  <c:v>6.2221067328575899</c:v>
                </c:pt>
                <c:pt idx="6">
                  <c:v>5.3266925224945698</c:v>
                </c:pt>
                <c:pt idx="7">
                  <c:v>5.32091839900714</c:v>
                </c:pt>
                <c:pt idx="8">
                  <c:v>5.2846137139311198</c:v>
                </c:pt>
                <c:pt idx="9">
                  <c:v>5.1663853552590799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7-4255-8B3C-2676B02690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534489512"/>
        <c:axId val="777786024"/>
      </c:scatterChart>
      <c:valAx>
        <c:axId val="534489512"/>
        <c:scaling>
          <c:orientation val="minMax"/>
          <c:max val="11"/>
          <c:min val="1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86024"/>
        <c:crosses val="autoZero"/>
        <c:crossBetween val="midCat"/>
      </c:valAx>
      <c:valAx>
        <c:axId val="77778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8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>
                <a:solidFill>
                  <a:sysClr val="windowText" lastClr="000000"/>
                </a:solidFill>
              </a:rPr>
              <a:t>Crime rate in Birmingham from</a:t>
            </a:r>
            <a:r>
              <a:rPr lang="en-GB" sz="1200" b="0" baseline="0">
                <a:solidFill>
                  <a:sysClr val="windowText" lastClr="000000"/>
                </a:solidFill>
              </a:rPr>
              <a:t> 2001 to 2012</a:t>
            </a:r>
            <a:endParaRPr lang="en-GB" sz="12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086506744387499"/>
          <c:y val="2.3686686125747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40811118744746"/>
          <c:y val="0.12666663881682741"/>
          <c:w val="0.76315566285316827"/>
          <c:h val="0.7343909110856085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Sheet1!$L$3</c:f>
              <c:strCache>
                <c:ptCount val="1"/>
                <c:pt idx="0">
                  <c:v>Property Crime (/2)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8"/>
            <c:spPr>
              <a:solidFill>
                <a:srgbClr val="C00000"/>
              </a:solidFill>
              <a:ln w="22225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strRef>
              <c:f>Sheet1!$H$4:$H$14</c:f>
              <c:strCache>
                <c:ptCount val="11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</c:strCache>
            </c:strRef>
          </c:xVal>
          <c:yVal>
            <c:numRef>
              <c:f>Sheet1!$AL$24:$AL$33</c:f>
              <c:numCache>
                <c:formatCode>General</c:formatCode>
                <c:ptCount val="10"/>
                <c:pt idx="0">
                  <c:v>8.9184589630763291</c:v>
                </c:pt>
                <c:pt idx="1">
                  <c:v>8.27786646259805</c:v>
                </c:pt>
                <c:pt idx="2">
                  <c:v>9.1877442127415296</c:v>
                </c:pt>
                <c:pt idx="3">
                  <c:v>9.2893889420317599</c:v>
                </c:pt>
                <c:pt idx="4">
                  <c:v>9.9822886933231292</c:v>
                </c:pt>
                <c:pt idx="5">
                  <c:v>9.0237522479433707</c:v>
                </c:pt>
                <c:pt idx="6">
                  <c:v>9.0427778840635202</c:v>
                </c:pt>
                <c:pt idx="7">
                  <c:v>10.1458157643007</c:v>
                </c:pt>
                <c:pt idx="8">
                  <c:v>10.851995025827399</c:v>
                </c:pt>
                <c:pt idx="9">
                  <c:v>12.3698136598431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7-4255-8B3C-2676B02690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059693848"/>
        <c:axId val="593619784"/>
      </c:scatterChart>
      <c:valAx>
        <c:axId val="1059693848"/>
        <c:scaling>
          <c:orientation val="minMax"/>
          <c:max val="11"/>
          <c:min val="1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19784"/>
        <c:crosses val="autoZero"/>
        <c:crossBetween val="midCat"/>
      </c:valAx>
      <c:valAx>
        <c:axId val="59361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69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7721122110504"/>
          <c:y val="9.0547692856854517E-2"/>
          <c:w val="0.84987514687842081"/>
          <c:h val="0.723111102080445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Sheet1!$H$123:$H$127</c:f>
              <c:numCache>
                <c:formatCode>0%</c:formatCode>
                <c:ptCount val="5"/>
                <c:pt idx="0">
                  <c:v>0.34108527131782945</c:v>
                </c:pt>
                <c:pt idx="1">
                  <c:v>0.29147286821705426</c:v>
                </c:pt>
                <c:pt idx="2">
                  <c:v>0.32248062015503876</c:v>
                </c:pt>
                <c:pt idx="3">
                  <c:v>0.32248062015503876</c:v>
                </c:pt>
                <c:pt idx="4">
                  <c:v>0.32868217054263565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F-4E80-9EA5-5B570B50EC4B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Sheet1!$I$123:$I$127</c:f>
              <c:numCache>
                <c:formatCode>0%</c:formatCode>
                <c:ptCount val="5"/>
                <c:pt idx="0">
                  <c:v>0.23565891472868217</c:v>
                </c:pt>
                <c:pt idx="1">
                  <c:v>0.2806201550387597</c:v>
                </c:pt>
                <c:pt idx="2">
                  <c:v>0.28217054263565894</c:v>
                </c:pt>
                <c:pt idx="3">
                  <c:v>0.28527131782945736</c:v>
                </c:pt>
                <c:pt idx="4">
                  <c:v>0.24341085271317831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F-4E80-9EA5-5B570B50EC4B}"/>
            </c:ext>
          </c:extLst>
        </c:ser>
        <c:ser>
          <c:idx val="2"/>
          <c:order val="2"/>
          <c:spPr>
            <a:solidFill>
              <a:srgbClr val="58F7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Sheet1!$J$123:$J$127</c:f>
              <c:numCache>
                <c:formatCode>0%</c:formatCode>
                <c:ptCount val="5"/>
                <c:pt idx="0">
                  <c:v>0.42325581395348838</c:v>
                </c:pt>
                <c:pt idx="1">
                  <c:v>0.4263565891472868</c:v>
                </c:pt>
                <c:pt idx="2">
                  <c:v>0.39534883720930231</c:v>
                </c:pt>
                <c:pt idx="3">
                  <c:v>0.39069767441860465</c:v>
                </c:pt>
                <c:pt idx="4">
                  <c:v>0.42790697674418604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F-4E80-9EA5-5B570B50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36409896"/>
        <c:axId val="1236410288"/>
      </c:barChart>
      <c:catAx>
        <c:axId val="1236409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236410288"/>
        <c:crosses val="autoZero"/>
        <c:auto val="1"/>
        <c:lblAlgn val="ctr"/>
        <c:lblOffset val="100"/>
        <c:noMultiLvlLbl val="0"/>
      </c:catAx>
      <c:valAx>
        <c:axId val="1236410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0989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7721122110504"/>
          <c:y val="9.0547692856854517E-2"/>
          <c:w val="0.84987514687842081"/>
          <c:h val="0.723111102080445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Sheet1!$H$131:$H$135</c:f>
              <c:numCache>
                <c:formatCode>0%</c:formatCode>
                <c:ptCount val="5"/>
                <c:pt idx="0">
                  <c:v>0.55202312138728327</c:v>
                </c:pt>
                <c:pt idx="1">
                  <c:v>0.56949806949806947</c:v>
                </c:pt>
                <c:pt idx="2">
                  <c:v>0.58879392212725545</c:v>
                </c:pt>
                <c:pt idx="3">
                  <c:v>0.60693069306930691</c:v>
                </c:pt>
                <c:pt idx="4">
                  <c:v>0.6103515625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F-4E80-9EA5-5B570B50EC4B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Sheet1!$I$131:$I$135</c:f>
              <c:numCache>
                <c:formatCode>0%</c:formatCode>
                <c:ptCount val="5"/>
                <c:pt idx="0">
                  <c:v>0.24181117533718691</c:v>
                </c:pt>
                <c:pt idx="1">
                  <c:v>0.24613899613899615</c:v>
                </c:pt>
                <c:pt idx="2">
                  <c:v>0.23931623931623933</c:v>
                </c:pt>
                <c:pt idx="3">
                  <c:v>0.23564356435643563</c:v>
                </c:pt>
                <c:pt idx="4">
                  <c:v>0.2548828125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F-4E80-9EA5-5B570B50EC4B}"/>
            </c:ext>
          </c:extLst>
        </c:ser>
        <c:ser>
          <c:idx val="2"/>
          <c:order val="2"/>
          <c:spPr>
            <a:solidFill>
              <a:srgbClr val="58F7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Sheet1!$J$131:$J$135</c:f>
              <c:numCache>
                <c:formatCode>0%</c:formatCode>
                <c:ptCount val="5"/>
                <c:pt idx="0">
                  <c:v>0.20616570327552985</c:v>
                </c:pt>
                <c:pt idx="1">
                  <c:v>0.18436293436293436</c:v>
                </c:pt>
                <c:pt idx="2">
                  <c:v>0.17188983855650522</c:v>
                </c:pt>
                <c:pt idx="3">
                  <c:v>0.15742574257425743</c:v>
                </c:pt>
                <c:pt idx="4">
                  <c:v>0.134765625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F-4E80-9EA5-5B570B50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36409896"/>
        <c:axId val="1236410288"/>
      </c:barChart>
      <c:catAx>
        <c:axId val="1236409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236410288"/>
        <c:crosses val="autoZero"/>
        <c:auto val="1"/>
        <c:lblAlgn val="ctr"/>
        <c:lblOffset val="100"/>
        <c:noMultiLvlLbl val="0"/>
      </c:catAx>
      <c:valAx>
        <c:axId val="1236410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0989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ysClr val="windowText" lastClr="000000"/>
                </a:solidFill>
              </a:rPr>
              <a:t>Annual crime pattern for the whole of West-Midland</a:t>
            </a:r>
          </a:p>
        </c:rich>
      </c:tx>
      <c:layout>
        <c:manualLayout>
          <c:xMode val="edge"/>
          <c:yMode val="edge"/>
          <c:x val="9.8563799177509223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63829787234043"/>
          <c:y val="0.16549862690774764"/>
          <c:w val="0.8055094934325262"/>
          <c:h val="0.64540226742490525"/>
        </c:manualLayout>
      </c:layout>
      <c:scatterChart>
        <c:scatterStyle val="lineMarker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rgbClr val="00B050"/>
              </a:solidFill>
              <a:ln w="28575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strRef>
              <c:f>Sheet1_copy!#REF!</c:f>
            </c:strRef>
          </c:xVal>
          <c:yVal>
            <c:numRef>
              <c:f>Sheet1_copy!#REF!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Sheet1_copy!#REF!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464-47CD-AB7C-1AB9D0DF716B}"/>
            </c:ext>
          </c:extLst>
        </c:ser>
        <c:ser>
          <c:idx val="0"/>
          <c:order val="1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strRef>
              <c:f>Sheet1_copy!#REF!</c:f>
            </c:strRef>
          </c:xVal>
          <c:yVal>
            <c:numRef>
              <c:f>Sheet1_copy!#REF!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Sheet1_copy!#REF!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464-47CD-AB7C-1AB9D0DF71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527927680"/>
        <c:axId val="527928072"/>
      </c:scatterChart>
      <c:valAx>
        <c:axId val="52792768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28072"/>
        <c:crosses val="autoZero"/>
        <c:crossBetween val="midCat"/>
      </c:valAx>
      <c:valAx>
        <c:axId val="5279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2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7721122110504"/>
          <c:y val="9.0547692856854517E-2"/>
          <c:w val="0.84987514687842081"/>
          <c:h val="0.723111102080445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Sheet1_copy!$H$4:$H$8</c:f>
              <c:numCache>
                <c:formatCode>0%</c:formatCode>
                <c:ptCount val="5"/>
                <c:pt idx="0">
                  <c:v>0.328125</c:v>
                </c:pt>
                <c:pt idx="1">
                  <c:v>0.29296875</c:v>
                </c:pt>
                <c:pt idx="2">
                  <c:v>0.34765625</c:v>
                </c:pt>
                <c:pt idx="3">
                  <c:v>0.390625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A-4411-9C68-B60D7C0FDE1E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Sheet1_copy!$I$4:$I$8</c:f>
              <c:numCache>
                <c:formatCode>0%</c:formatCode>
                <c:ptCount val="5"/>
                <c:pt idx="0">
                  <c:v>0.453125</c:v>
                </c:pt>
                <c:pt idx="1">
                  <c:v>0.50390625</c:v>
                </c:pt>
                <c:pt idx="2">
                  <c:v>0.484375</c:v>
                </c:pt>
                <c:pt idx="3">
                  <c:v>0.53125</c:v>
                </c:pt>
                <c:pt idx="4">
                  <c:v>0.69921875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A-4411-9C68-B60D7C0FDE1E}"/>
            </c:ext>
          </c:extLst>
        </c:ser>
        <c:ser>
          <c:idx val="2"/>
          <c:order val="2"/>
          <c:spPr>
            <a:solidFill>
              <a:srgbClr val="58F7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Sheet1_copy!$J$4:$J$8</c:f>
              <c:numCache>
                <c:formatCode>0%</c:formatCode>
                <c:ptCount val="5"/>
                <c:pt idx="0">
                  <c:v>0.21875</c:v>
                </c:pt>
                <c:pt idx="1">
                  <c:v>0.203125</c:v>
                </c:pt>
                <c:pt idx="2">
                  <c:v>0.16015625</c:v>
                </c:pt>
                <c:pt idx="3">
                  <c:v>7.8125E-2</c:v>
                </c:pt>
                <c:pt idx="4">
                  <c:v>9.765625E-2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A-4411-9C68-B60D7C0F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36409896"/>
        <c:axId val="1236410288"/>
      </c:barChart>
      <c:catAx>
        <c:axId val="1236409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236410288"/>
        <c:crosses val="autoZero"/>
        <c:auto val="1"/>
        <c:lblAlgn val="ctr"/>
        <c:lblOffset val="100"/>
        <c:noMultiLvlLbl val="0"/>
      </c:catAx>
      <c:valAx>
        <c:axId val="1236410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0989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7721122110504"/>
          <c:y val="9.0547692856854517E-2"/>
          <c:w val="0.84987514687842081"/>
          <c:h val="0.723111102080445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Sheet1_copy!$H$12:$H$16</c:f>
              <c:numCache>
                <c:formatCode>0%</c:formatCode>
                <c:ptCount val="5"/>
                <c:pt idx="0">
                  <c:v>0.5</c:v>
                </c:pt>
                <c:pt idx="1">
                  <c:v>0.5625</c:v>
                </c:pt>
                <c:pt idx="2">
                  <c:v>0.49606299212598426</c:v>
                </c:pt>
                <c:pt idx="3">
                  <c:v>0.4140625</c:v>
                </c:pt>
                <c:pt idx="4">
                  <c:v>0.2421875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7-4169-8670-28E82929456A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Sheet1_copy!$I$12:$I$16</c:f>
              <c:numCache>
                <c:formatCode>0%</c:formatCode>
                <c:ptCount val="5"/>
                <c:pt idx="0">
                  <c:v>0.28125</c:v>
                </c:pt>
                <c:pt idx="1">
                  <c:v>0.32421875</c:v>
                </c:pt>
                <c:pt idx="2">
                  <c:v>0.35826771653543305</c:v>
                </c:pt>
                <c:pt idx="3">
                  <c:v>0.5078125</c:v>
                </c:pt>
                <c:pt idx="4">
                  <c:v>0.734375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F7-4169-8670-28E82929456A}"/>
            </c:ext>
          </c:extLst>
        </c:ser>
        <c:ser>
          <c:idx val="2"/>
          <c:order val="2"/>
          <c:spPr>
            <a:solidFill>
              <a:srgbClr val="58F7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Sheet1_copy!$J$12:$J$16</c:f>
              <c:numCache>
                <c:formatCode>0%</c:formatCode>
                <c:ptCount val="5"/>
                <c:pt idx="0">
                  <c:v>0.21875</c:v>
                </c:pt>
                <c:pt idx="1">
                  <c:v>0.11328125</c:v>
                </c:pt>
                <c:pt idx="2">
                  <c:v>0.14566929133858267</c:v>
                </c:pt>
                <c:pt idx="3">
                  <c:v>7.8125E-2</c:v>
                </c:pt>
                <c:pt idx="4">
                  <c:v>2.34375E-2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F7-4169-8670-28E829294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36409896"/>
        <c:axId val="1236410288"/>
      </c:barChart>
      <c:catAx>
        <c:axId val="1236409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236410288"/>
        <c:crosses val="autoZero"/>
        <c:auto val="1"/>
        <c:lblAlgn val="ctr"/>
        <c:lblOffset val="100"/>
        <c:noMultiLvlLbl val="0"/>
      </c:catAx>
      <c:valAx>
        <c:axId val="1236410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0989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7721122110504"/>
          <c:y val="9.0547692856854517E-2"/>
          <c:w val="0.84987514687842081"/>
          <c:h val="0.723111102080445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Sheet1_copy!$H$21:$H$25</c:f>
              <c:numCache>
                <c:formatCode>0%</c:formatCode>
                <c:ptCount val="5"/>
                <c:pt idx="0">
                  <c:v>0.4261744966442953</c:v>
                </c:pt>
                <c:pt idx="1">
                  <c:v>0.47651006711409394</c:v>
                </c:pt>
                <c:pt idx="2">
                  <c:v>0.37919463087248323</c:v>
                </c:pt>
                <c:pt idx="3">
                  <c:v>0.37919463087248323</c:v>
                </c:pt>
                <c:pt idx="4">
                  <c:v>0.37919463087248323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A-4411-9C68-B60D7C0FDE1E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Sheet1_copy!$I$21:$I$25</c:f>
              <c:numCache>
                <c:formatCode>0%</c:formatCode>
                <c:ptCount val="5"/>
                <c:pt idx="0">
                  <c:v>0.36912751677852351</c:v>
                </c:pt>
                <c:pt idx="1">
                  <c:v>0.36241610738255031</c:v>
                </c:pt>
                <c:pt idx="2">
                  <c:v>0.41946308724832215</c:v>
                </c:pt>
                <c:pt idx="3">
                  <c:v>0.44966442953020136</c:v>
                </c:pt>
                <c:pt idx="4">
                  <c:v>0.50671140939597314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A-4411-9C68-B60D7C0FDE1E}"/>
            </c:ext>
          </c:extLst>
        </c:ser>
        <c:ser>
          <c:idx val="2"/>
          <c:order val="2"/>
          <c:spPr>
            <a:solidFill>
              <a:srgbClr val="58F7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Sheet1_copy!$J$21:$J$25</c:f>
              <c:numCache>
                <c:formatCode>0%</c:formatCode>
                <c:ptCount val="5"/>
                <c:pt idx="0">
                  <c:v>0.20469798657718122</c:v>
                </c:pt>
                <c:pt idx="1">
                  <c:v>0.16107382550335569</c:v>
                </c:pt>
                <c:pt idx="2">
                  <c:v>0.20134228187919462</c:v>
                </c:pt>
                <c:pt idx="3">
                  <c:v>0.17114093959731544</c:v>
                </c:pt>
                <c:pt idx="4">
                  <c:v>0.12080536912751678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A-4411-9C68-B60D7C0F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36409896"/>
        <c:axId val="1236410288"/>
      </c:barChart>
      <c:catAx>
        <c:axId val="1236409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236410288"/>
        <c:crosses val="autoZero"/>
        <c:auto val="1"/>
        <c:lblAlgn val="ctr"/>
        <c:lblOffset val="100"/>
        <c:noMultiLvlLbl val="0"/>
      </c:catAx>
      <c:valAx>
        <c:axId val="1236410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0989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ysClr val="windowText" lastClr="000000"/>
                </a:solidFill>
              </a:rPr>
              <a:t>Birmingham</a:t>
            </a:r>
          </a:p>
        </c:rich>
      </c:tx>
      <c:layout>
        <c:manualLayout>
          <c:xMode val="edge"/>
          <c:yMode val="edge"/>
          <c:x val="1.9089811297473894E-2"/>
          <c:y val="9.492190017038625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6259812071054"/>
          <c:y val="8.8770884983515971E-2"/>
          <c:w val="0.8038011288411957"/>
          <c:h val="0.77228652343523052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Sheet1!$J$3</c:f>
              <c:strCache>
                <c:ptCount val="1"/>
                <c:pt idx="0">
                  <c:v>Property crime (/2)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sx="1000" sy="1000" algn="ctr" rotWithShape="0">
                <a:srgbClr val="000000"/>
              </a:outerShdw>
            </a:effectLst>
          </c:spPr>
          <c:marker>
            <c:symbol val="square"/>
            <c:size val="6"/>
            <c:spPr>
              <a:solidFill>
                <a:srgbClr val="00B050"/>
              </a:solidFill>
              <a:ln w="22225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strRef>
              <c:f>Sheet1!$H$4:$H$14</c:f>
              <c:strCache>
                <c:ptCount val="11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</c:strCache>
            </c:strRef>
          </c:xVal>
          <c:yVal>
            <c:numRef>
              <c:f>Sheet1!$J$4:$J$14</c:f>
              <c:numCache>
                <c:formatCode>0</c:formatCode>
                <c:ptCount val="11"/>
                <c:pt idx="0">
                  <c:v>52973</c:v>
                </c:pt>
                <c:pt idx="1">
                  <c:v>47794.5</c:v>
                </c:pt>
                <c:pt idx="2">
                  <c:v>45748.5</c:v>
                </c:pt>
                <c:pt idx="3">
                  <c:v>40524</c:v>
                </c:pt>
                <c:pt idx="4">
                  <c:v>39573.5</c:v>
                </c:pt>
                <c:pt idx="5">
                  <c:v>37980</c:v>
                </c:pt>
                <c:pt idx="6">
                  <c:v>33438</c:v>
                </c:pt>
                <c:pt idx="7">
                  <c:v>30586.5</c:v>
                </c:pt>
                <c:pt idx="8">
                  <c:v>27668</c:v>
                </c:pt>
                <c:pt idx="9">
                  <c:v>29758</c:v>
                </c:pt>
                <c:pt idx="10" formatCode="General">
                  <c:v>27520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7-4255-8B3C-2676B0269016}"/>
            </c:ext>
          </c:extLst>
        </c:ser>
        <c:ser>
          <c:idx val="0"/>
          <c:order val="1"/>
          <c:tx>
            <c:strRef>
              <c:f>Sheet1!$N$3</c:f>
              <c:strCache>
                <c:ptCount val="1"/>
                <c:pt idx="0">
                  <c:v>Violence crime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sx="1000" sy="1000" algn="ctr" rotWithShape="0">
                <a:srgbClr val="000000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15875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strRef>
              <c:f>Sheet1!$H$4:$H$14</c:f>
              <c:strCache>
                <c:ptCount val="11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</c:strCache>
            </c:strRef>
          </c:xVal>
          <c:yVal>
            <c:numRef>
              <c:f>Sheet1!$N$4:$N$14</c:f>
              <c:numCache>
                <c:formatCode>General</c:formatCode>
                <c:ptCount val="11"/>
                <c:pt idx="0">
                  <c:v>27267</c:v>
                </c:pt>
                <c:pt idx="1">
                  <c:v>24740</c:v>
                </c:pt>
                <c:pt idx="2">
                  <c:v>26481</c:v>
                </c:pt>
                <c:pt idx="3">
                  <c:v>27202</c:v>
                </c:pt>
                <c:pt idx="4">
                  <c:v>27890</c:v>
                </c:pt>
                <c:pt idx="5">
                  <c:v>28491</c:v>
                </c:pt>
                <c:pt idx="6">
                  <c:v>25425</c:v>
                </c:pt>
                <c:pt idx="7">
                  <c:v>24120</c:v>
                </c:pt>
                <c:pt idx="8">
                  <c:v>23570</c:v>
                </c:pt>
                <c:pt idx="9">
                  <c:v>21963</c:v>
                </c:pt>
                <c:pt idx="10">
                  <c:v>18607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D17-4255-8B3C-2676B02690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405799160"/>
        <c:axId val="329287248"/>
      </c:scatterChart>
      <c:valAx>
        <c:axId val="40579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87248"/>
        <c:crosses val="autoZero"/>
        <c:crossBetween val="midCat"/>
      </c:valAx>
      <c:valAx>
        <c:axId val="3292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9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7721122110504"/>
          <c:y val="9.0547692856854517E-2"/>
          <c:w val="0.84987514687842081"/>
          <c:h val="0.723111102080445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Sheet1_copy!$H$31:$H$35</c:f>
              <c:numCache>
                <c:formatCode>0%</c:formatCode>
                <c:ptCount val="5"/>
                <c:pt idx="0">
                  <c:v>0.6174496644295302</c:v>
                </c:pt>
                <c:pt idx="1">
                  <c:v>0.51006711409395977</c:v>
                </c:pt>
                <c:pt idx="2">
                  <c:v>0.42281879194630873</c:v>
                </c:pt>
                <c:pt idx="3">
                  <c:v>0.33892617449664431</c:v>
                </c:pt>
                <c:pt idx="4">
                  <c:v>0.15100671140939598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A-4411-9C68-B60D7C0FDE1E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Sheet1_copy!$I$31:$I$35</c:f>
              <c:numCache>
                <c:formatCode>0%</c:formatCode>
                <c:ptCount val="5"/>
                <c:pt idx="0">
                  <c:v>0.24832214765100671</c:v>
                </c:pt>
                <c:pt idx="1">
                  <c:v>0.32885906040268459</c:v>
                </c:pt>
                <c:pt idx="2">
                  <c:v>0.44295302013422821</c:v>
                </c:pt>
                <c:pt idx="3">
                  <c:v>0.55369127516778527</c:v>
                </c:pt>
                <c:pt idx="4">
                  <c:v>0.8087248322147651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A-4411-9C68-B60D7C0FDE1E}"/>
            </c:ext>
          </c:extLst>
        </c:ser>
        <c:ser>
          <c:idx val="2"/>
          <c:order val="2"/>
          <c:spPr>
            <a:solidFill>
              <a:srgbClr val="58F7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Sheet1_copy!$J$31:$J$35</c:f>
              <c:numCache>
                <c:formatCode>0%</c:formatCode>
                <c:ptCount val="5"/>
                <c:pt idx="0">
                  <c:v>0.13422818791946309</c:v>
                </c:pt>
                <c:pt idx="1">
                  <c:v>0.16107382550335569</c:v>
                </c:pt>
                <c:pt idx="2">
                  <c:v>0.13422818791946309</c:v>
                </c:pt>
                <c:pt idx="3">
                  <c:v>0.10738255033557047</c:v>
                </c:pt>
                <c:pt idx="4">
                  <c:v>4.6979865771812082E-2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A-4411-9C68-B60D7C0F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36409896"/>
        <c:axId val="1236410288"/>
      </c:barChart>
      <c:catAx>
        <c:axId val="1236409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236410288"/>
        <c:crosses val="autoZero"/>
        <c:auto val="1"/>
        <c:lblAlgn val="ctr"/>
        <c:lblOffset val="100"/>
        <c:noMultiLvlLbl val="0"/>
      </c:catAx>
      <c:valAx>
        <c:axId val="1236410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0989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ysClr val="windowText" lastClr="000000"/>
                </a:solidFill>
              </a:rPr>
              <a:t>Annual crime pattern for the whole of West-Midland</a:t>
            </a:r>
          </a:p>
        </c:rich>
      </c:tx>
      <c:layout>
        <c:manualLayout>
          <c:xMode val="edge"/>
          <c:yMode val="edge"/>
          <c:x val="9.8563799177509223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63829787234043"/>
          <c:y val="0.16549862690774764"/>
          <c:w val="0.8055094934325262"/>
          <c:h val="0.64540226742490525"/>
        </c:manualLayout>
      </c:layout>
      <c:scatterChart>
        <c:scatterStyle val="lineMarker"/>
        <c:varyColors val="0"/>
        <c:ser>
          <c:idx val="2"/>
          <c:order val="0"/>
          <c:tx>
            <c:strRef>
              <c:f>'for JQC'!$D$3</c:f>
              <c:strCache>
                <c:ptCount val="1"/>
                <c:pt idx="0">
                  <c:v>Property crime (÷2)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sx="1000" sy="1000" algn="ctr" rotWithShape="0">
                <a:srgbClr val="000000"/>
              </a:outerShdw>
            </a:effectLst>
          </c:spPr>
          <c:marker>
            <c:symbol val="square"/>
            <c:size val="5"/>
            <c:spPr>
              <a:solidFill>
                <a:srgbClr val="00B050"/>
              </a:solidFill>
              <a:ln w="28575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strRef>
              <c:f>'for JQC'!$B$4:$B$14</c:f>
              <c:strCache>
                <c:ptCount val="11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</c:strCache>
            </c:strRef>
          </c:xVal>
          <c:yVal>
            <c:numRef>
              <c:f>'for JQC'!$D$4:$D$14</c:f>
              <c:numCache>
                <c:formatCode>0</c:formatCode>
                <c:ptCount val="11"/>
                <c:pt idx="0">
                  <c:v>125682</c:v>
                </c:pt>
                <c:pt idx="1">
                  <c:v>116960</c:v>
                </c:pt>
                <c:pt idx="2">
                  <c:v>112087.5</c:v>
                </c:pt>
                <c:pt idx="3">
                  <c:v>101944</c:v>
                </c:pt>
                <c:pt idx="4">
                  <c:v>97871</c:v>
                </c:pt>
                <c:pt idx="5">
                  <c:v>93830.5</c:v>
                </c:pt>
                <c:pt idx="6">
                  <c:v>84459</c:v>
                </c:pt>
                <c:pt idx="7">
                  <c:v>76754.5</c:v>
                </c:pt>
                <c:pt idx="8">
                  <c:v>69077.5</c:v>
                </c:pt>
                <c:pt idx="9">
                  <c:v>73775</c:v>
                </c:pt>
                <c:pt idx="10" formatCode="General">
                  <c:v>66621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7-4255-8B3C-2676B0269016}"/>
            </c:ext>
          </c:extLst>
        </c:ser>
        <c:ser>
          <c:idx val="0"/>
          <c:order val="1"/>
          <c:tx>
            <c:strRef>
              <c:f>'for JQC'!$E$3</c:f>
              <c:strCache>
                <c:ptCount val="1"/>
                <c:pt idx="0">
                  <c:v>Violence crime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>
              <a:outerShdw sx="1000" sy="1000" algn="ctr" rotWithShape="0">
                <a:srgbClr val="000000"/>
              </a:out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strRef>
              <c:f>'for JQC'!$B$4:$B$14</c:f>
              <c:strCache>
                <c:ptCount val="11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</c:strCache>
            </c:strRef>
          </c:xVal>
          <c:yVal>
            <c:numRef>
              <c:f>'for JQC'!$E$4:$E$14</c:f>
              <c:numCache>
                <c:formatCode>General</c:formatCode>
                <c:ptCount val="11"/>
                <c:pt idx="0">
                  <c:v>58468</c:v>
                </c:pt>
                <c:pt idx="1">
                  <c:v>55486</c:v>
                </c:pt>
                <c:pt idx="2">
                  <c:v>58403</c:v>
                </c:pt>
                <c:pt idx="3">
                  <c:v>60058</c:v>
                </c:pt>
                <c:pt idx="4">
                  <c:v>61156</c:v>
                </c:pt>
                <c:pt idx="5">
                  <c:v>61491</c:v>
                </c:pt>
                <c:pt idx="6">
                  <c:v>57121</c:v>
                </c:pt>
                <c:pt idx="7">
                  <c:v>53207</c:v>
                </c:pt>
                <c:pt idx="8">
                  <c:v>51494</c:v>
                </c:pt>
                <c:pt idx="9">
                  <c:v>48030</c:v>
                </c:pt>
                <c:pt idx="10">
                  <c:v>40450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D17-4255-8B3C-2676B02690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535700272"/>
        <c:axId val="535700664"/>
      </c:scatterChart>
      <c:valAx>
        <c:axId val="53570027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00664"/>
        <c:crosses val="autoZero"/>
        <c:crossBetween val="midCat"/>
      </c:valAx>
      <c:valAx>
        <c:axId val="53570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0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ysClr val="windowText" lastClr="000000"/>
                </a:solidFill>
              </a:rPr>
              <a:t>Birmingham</a:t>
            </a:r>
          </a:p>
        </c:rich>
      </c:tx>
      <c:layout>
        <c:manualLayout>
          <c:xMode val="edge"/>
          <c:yMode val="edge"/>
          <c:x val="1.9089811297473894E-2"/>
          <c:y val="9.492190017038625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6259812071054"/>
          <c:y val="8.8770884983515971E-2"/>
          <c:w val="0.8038011288411957"/>
          <c:h val="0.77228652343523052"/>
        </c:manualLayout>
      </c:layout>
      <c:scatterChart>
        <c:scatterStyle val="lineMarker"/>
        <c:varyColors val="0"/>
        <c:ser>
          <c:idx val="2"/>
          <c:order val="0"/>
          <c:tx>
            <c:strRef>
              <c:f>'for JQC'!$J$3</c:f>
              <c:strCache>
                <c:ptCount val="1"/>
                <c:pt idx="0">
                  <c:v>Property crime (/2)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sx="1000" sy="1000" algn="ctr" rotWithShape="0">
                <a:srgbClr val="000000"/>
              </a:outerShdw>
            </a:effectLst>
          </c:spPr>
          <c:marker>
            <c:symbol val="square"/>
            <c:size val="6"/>
            <c:spPr>
              <a:solidFill>
                <a:srgbClr val="00B050"/>
              </a:solidFill>
              <a:ln w="22225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strRef>
              <c:f>'for JQC'!$H$4:$H$14</c:f>
              <c:strCache>
                <c:ptCount val="11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</c:strCache>
            </c:strRef>
          </c:xVal>
          <c:yVal>
            <c:numRef>
              <c:f>'for JQC'!$J$4:$J$14</c:f>
              <c:numCache>
                <c:formatCode>0</c:formatCode>
                <c:ptCount val="11"/>
                <c:pt idx="0">
                  <c:v>52973</c:v>
                </c:pt>
                <c:pt idx="1">
                  <c:v>47794.5</c:v>
                </c:pt>
                <c:pt idx="2">
                  <c:v>45748.5</c:v>
                </c:pt>
                <c:pt idx="3">
                  <c:v>40524</c:v>
                </c:pt>
                <c:pt idx="4">
                  <c:v>39573.5</c:v>
                </c:pt>
                <c:pt idx="5">
                  <c:v>37980</c:v>
                </c:pt>
                <c:pt idx="6">
                  <c:v>33438</c:v>
                </c:pt>
                <c:pt idx="7">
                  <c:v>30586.5</c:v>
                </c:pt>
                <c:pt idx="8">
                  <c:v>27668</c:v>
                </c:pt>
                <c:pt idx="9">
                  <c:v>29758</c:v>
                </c:pt>
                <c:pt idx="10" formatCode="General">
                  <c:v>27520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7-4255-8B3C-2676B0269016}"/>
            </c:ext>
          </c:extLst>
        </c:ser>
        <c:ser>
          <c:idx val="0"/>
          <c:order val="1"/>
          <c:tx>
            <c:strRef>
              <c:f>'for JQC'!$N$3</c:f>
              <c:strCache>
                <c:ptCount val="1"/>
                <c:pt idx="0">
                  <c:v>Violence crime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sx="1000" sy="1000" algn="ctr" rotWithShape="0">
                <a:srgbClr val="000000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15875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strRef>
              <c:f>'for JQC'!$H$4:$H$14</c:f>
              <c:strCache>
                <c:ptCount val="11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</c:strCache>
            </c:strRef>
          </c:xVal>
          <c:yVal>
            <c:numRef>
              <c:f>'for JQC'!$N$4:$N$14</c:f>
              <c:numCache>
                <c:formatCode>General</c:formatCode>
                <c:ptCount val="11"/>
                <c:pt idx="0">
                  <c:v>27267</c:v>
                </c:pt>
                <c:pt idx="1">
                  <c:v>24740</c:v>
                </c:pt>
                <c:pt idx="2">
                  <c:v>26481</c:v>
                </c:pt>
                <c:pt idx="3">
                  <c:v>27202</c:v>
                </c:pt>
                <c:pt idx="4">
                  <c:v>27890</c:v>
                </c:pt>
                <c:pt idx="5">
                  <c:v>28491</c:v>
                </c:pt>
                <c:pt idx="6">
                  <c:v>25425</c:v>
                </c:pt>
                <c:pt idx="7">
                  <c:v>24120</c:v>
                </c:pt>
                <c:pt idx="8">
                  <c:v>23570</c:v>
                </c:pt>
                <c:pt idx="9">
                  <c:v>21963</c:v>
                </c:pt>
                <c:pt idx="10">
                  <c:v>18607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D17-4255-8B3C-2676B02690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683710496"/>
        <c:axId val="683710888"/>
      </c:scatterChart>
      <c:valAx>
        <c:axId val="6837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10888"/>
        <c:crosses val="autoZero"/>
        <c:crossBetween val="midCat"/>
      </c:valAx>
      <c:valAx>
        <c:axId val="6837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1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>
                <a:solidFill>
                  <a:sysClr val="windowText" lastClr="000000"/>
                </a:solidFill>
              </a:rPr>
              <a:t>Greater</a:t>
            </a:r>
            <a:r>
              <a:rPr lang="en-GB" sz="1800" baseline="0">
                <a:solidFill>
                  <a:sysClr val="windowText" lastClr="000000"/>
                </a:solidFill>
              </a:rPr>
              <a:t> Glasgow</a:t>
            </a:r>
            <a:endParaRPr lang="en-GB" sz="18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7.61342048201943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88485513829999"/>
          <c:y val="8.3217798792586645E-2"/>
          <c:w val="0.8038011288411957"/>
          <c:h val="0.77544391438341709"/>
        </c:manualLayout>
      </c:layout>
      <c:scatterChart>
        <c:scatterStyle val="lineMarker"/>
        <c:varyColors val="0"/>
        <c:ser>
          <c:idx val="2"/>
          <c:order val="0"/>
          <c:tx>
            <c:strRef>
              <c:f>'for JQC'!$R$3</c:f>
              <c:strCache>
                <c:ptCount val="1"/>
                <c:pt idx="0">
                  <c:v>Property crime 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sx="1000" sy="1000" algn="ctr" rotWithShape="0">
                <a:srgbClr val="000000"/>
              </a:outerShdw>
            </a:effectLst>
          </c:spPr>
          <c:marker>
            <c:symbol val="square"/>
            <c:size val="6"/>
            <c:spPr>
              <a:solidFill>
                <a:srgbClr val="00B050"/>
              </a:solidFill>
              <a:ln w="19050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numRef>
              <c:f>'for JQC'!$Q$4:$Q$14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'for JQC'!$R$4:$R$14</c:f>
              <c:numCache>
                <c:formatCode>General</c:formatCode>
                <c:ptCount val="11"/>
                <c:pt idx="0">
                  <c:v>49991</c:v>
                </c:pt>
                <c:pt idx="1">
                  <c:v>46822</c:v>
                </c:pt>
                <c:pt idx="2">
                  <c:v>40649</c:v>
                </c:pt>
                <c:pt idx="3">
                  <c:v>45120</c:v>
                </c:pt>
                <c:pt idx="4">
                  <c:v>43631</c:v>
                </c:pt>
                <c:pt idx="5">
                  <c:v>43473</c:v>
                </c:pt>
                <c:pt idx="6">
                  <c:v>38921</c:v>
                </c:pt>
                <c:pt idx="7">
                  <c:v>38502</c:v>
                </c:pt>
                <c:pt idx="8">
                  <c:v>33883</c:v>
                </c:pt>
                <c:pt idx="9">
                  <c:v>32864</c:v>
                </c:pt>
                <c:pt idx="10">
                  <c:v>35031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7-4255-8B3C-2676B0269016}"/>
            </c:ext>
          </c:extLst>
        </c:ser>
        <c:ser>
          <c:idx val="0"/>
          <c:order val="1"/>
          <c:tx>
            <c:strRef>
              <c:f>'for JQC'!$V$3</c:f>
              <c:strCache>
                <c:ptCount val="1"/>
                <c:pt idx="0">
                  <c:v>Violence crime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sx="1000" sy="1000" algn="ctr" rotWithShape="0">
                <a:srgbClr val="000000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15875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numRef>
              <c:f>'for JQC'!$Q$4:$Q$14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'for JQC'!$V$4:$V$14</c:f>
              <c:numCache>
                <c:formatCode>General</c:formatCode>
                <c:ptCount val="11"/>
                <c:pt idx="0">
                  <c:v>18169</c:v>
                </c:pt>
                <c:pt idx="1">
                  <c:v>19300</c:v>
                </c:pt>
                <c:pt idx="2">
                  <c:v>19029</c:v>
                </c:pt>
                <c:pt idx="3">
                  <c:v>21710</c:v>
                </c:pt>
                <c:pt idx="4">
                  <c:v>20981</c:v>
                </c:pt>
                <c:pt idx="5">
                  <c:v>21169</c:v>
                </c:pt>
                <c:pt idx="6">
                  <c:v>19927</c:v>
                </c:pt>
                <c:pt idx="7">
                  <c:v>20025</c:v>
                </c:pt>
                <c:pt idx="8">
                  <c:v>19849</c:v>
                </c:pt>
                <c:pt idx="9">
                  <c:v>18770</c:v>
                </c:pt>
                <c:pt idx="10">
                  <c:v>17458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D17-4255-8B3C-2676B02690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683711672"/>
        <c:axId val="683712064"/>
      </c:scatterChart>
      <c:valAx>
        <c:axId val="68371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12064"/>
        <c:crosses val="autoZero"/>
        <c:crossBetween val="midCat"/>
      </c:valAx>
      <c:valAx>
        <c:axId val="6837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1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>
                <a:solidFill>
                  <a:sysClr val="windowText" lastClr="000000"/>
                </a:solidFill>
              </a:rPr>
              <a:t>Crime rate in Birmingham from</a:t>
            </a:r>
            <a:r>
              <a:rPr lang="en-GB" sz="1200" b="0" baseline="0">
                <a:solidFill>
                  <a:sysClr val="windowText" lastClr="000000"/>
                </a:solidFill>
              </a:rPr>
              <a:t> 2001 to 2012</a:t>
            </a:r>
            <a:endParaRPr lang="en-GB" sz="12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086506744387499"/>
          <c:y val="2.3686686125747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40811118744746"/>
          <c:y val="0.12666663881682741"/>
          <c:w val="0.76315566285316827"/>
          <c:h val="0.7343909110856085"/>
        </c:manualLayout>
      </c:layout>
      <c:scatterChart>
        <c:scatterStyle val="lineMarker"/>
        <c:varyColors val="0"/>
        <c:ser>
          <c:idx val="2"/>
          <c:order val="0"/>
          <c:tx>
            <c:strRef>
              <c:f>'for JQC'!$L$3</c:f>
              <c:strCache>
                <c:ptCount val="1"/>
                <c:pt idx="0">
                  <c:v>Burglary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8"/>
            <c:spPr>
              <a:solidFill>
                <a:srgbClr val="C00000"/>
              </a:solidFill>
              <a:ln w="22225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strRef>
              <c:f>'for JQC'!$H$4:$H$14</c:f>
              <c:strCache>
                <c:ptCount val="11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</c:strCache>
            </c:strRef>
          </c:xVal>
          <c:yVal>
            <c:numRef>
              <c:f>'for JQC'!$K$4:$K$14</c:f>
              <c:numCache>
                <c:formatCode>0</c:formatCode>
                <c:ptCount val="11"/>
                <c:pt idx="0">
                  <c:v>157.21499965571201</c:v>
                </c:pt>
                <c:pt idx="1">
                  <c:v>122.693955461659</c:v>
                </c:pt>
                <c:pt idx="2">
                  <c:v>110.718884632238</c:v>
                </c:pt>
                <c:pt idx="3">
                  <c:v>93.4667204538341</c:v>
                </c:pt>
                <c:pt idx="4">
                  <c:v>89.344168951486694</c:v>
                </c:pt>
                <c:pt idx="5">
                  <c:v>81.973707652582206</c:v>
                </c:pt>
                <c:pt idx="6">
                  <c:v>69.672333677621296</c:v>
                </c:pt>
                <c:pt idx="7">
                  <c:v>61.665509921752701</c:v>
                </c:pt>
                <c:pt idx="8">
                  <c:v>54.093073302034398</c:v>
                </c:pt>
                <c:pt idx="9">
                  <c:v>57.2214481377152</c:v>
                </c:pt>
                <c:pt idx="10">
                  <c:v>52.283971126760598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7-4255-8B3C-2676B0269016}"/>
            </c:ext>
          </c:extLst>
        </c:ser>
        <c:ser>
          <c:idx val="0"/>
          <c:order val="1"/>
          <c:tx>
            <c:strRef>
              <c:f>'for JQC'!$M$3</c:f>
              <c:strCache>
                <c:ptCount val="1"/>
                <c:pt idx="0">
                  <c:v>Assault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9"/>
            <c:spPr>
              <a:solidFill>
                <a:srgbClr val="FFC000"/>
              </a:solidFill>
              <a:ln w="22225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strRef>
              <c:f>'for JQC'!$H$4:$H$14</c:f>
              <c:strCache>
                <c:ptCount val="11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</c:strCache>
            </c:strRef>
          </c:xVal>
          <c:yVal>
            <c:numRef>
              <c:f>'for JQC'!$M$4:$M$14</c:f>
              <c:numCache>
                <c:formatCode>General</c:formatCode>
                <c:ptCount val="11"/>
                <c:pt idx="0">
                  <c:v>4.7650376326404</c:v>
                </c:pt>
                <c:pt idx="1">
                  <c:v>3.5602452435619001</c:v>
                </c:pt>
                <c:pt idx="2">
                  <c:v>3.5308594104871198</c:v>
                </c:pt>
                <c:pt idx="3">
                  <c:v>3.5486824294135899</c:v>
                </c:pt>
                <c:pt idx="4">
                  <c:v>3.5228755228048398</c:v>
                </c:pt>
                <c:pt idx="5">
                  <c:v>3.5743162333229899</c:v>
                </c:pt>
                <c:pt idx="6">
                  <c:v>3.1497216040955598</c:v>
                </c:pt>
                <c:pt idx="7">
                  <c:v>2.8507392181197599</c:v>
                </c:pt>
                <c:pt idx="8">
                  <c:v>2.7311416909711399</c:v>
                </c:pt>
                <c:pt idx="9">
                  <c:v>2.5568728141483099</c:v>
                </c:pt>
                <c:pt idx="10">
                  <c:v>2.2780719143654999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D17-4255-8B3C-2676B02690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683794864"/>
        <c:axId val="683795256"/>
      </c:scatterChart>
      <c:valAx>
        <c:axId val="683794864"/>
        <c:scaling>
          <c:orientation val="minMax"/>
          <c:max val="11"/>
          <c:min val="1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95256"/>
        <c:crosses val="autoZero"/>
        <c:crossBetween val="midCat"/>
      </c:valAx>
      <c:valAx>
        <c:axId val="68379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9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9.878015345028443E-2"/>
          <c:y val="0.94726155514695864"/>
          <c:w val="0.85663349235949016"/>
          <c:h val="5.2738444853041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>
                <a:solidFill>
                  <a:sysClr val="windowText" lastClr="000000"/>
                </a:solidFill>
              </a:rPr>
              <a:t>Crime rate in Birmingham from</a:t>
            </a:r>
            <a:r>
              <a:rPr lang="en-GB" sz="1200" b="0" baseline="0">
                <a:solidFill>
                  <a:sysClr val="windowText" lastClr="000000"/>
                </a:solidFill>
              </a:rPr>
              <a:t> 2001 to 2012</a:t>
            </a:r>
            <a:endParaRPr lang="en-GB" sz="12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086506744387499"/>
          <c:y val="2.3686686125747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40811118744746"/>
          <c:y val="0.12666663881682741"/>
          <c:w val="0.76315566285316827"/>
          <c:h val="0.7343909110856085"/>
        </c:manualLayout>
      </c:layout>
      <c:scatterChart>
        <c:scatterStyle val="lineMarker"/>
        <c:varyColors val="0"/>
        <c:ser>
          <c:idx val="2"/>
          <c:order val="0"/>
          <c:tx>
            <c:strRef>
              <c:f>'for JQC'!$T$3</c:f>
              <c:strCache>
                <c:ptCount val="1"/>
                <c:pt idx="0">
                  <c:v>Property Crime (/2)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8"/>
            <c:spPr>
              <a:solidFill>
                <a:srgbClr val="C00000"/>
              </a:solidFill>
              <a:ln w="25400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strRef>
              <c:f>'for JQC'!$H$4:$H$14</c:f>
              <c:strCache>
                <c:ptCount val="11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</c:strCache>
            </c:strRef>
          </c:xVal>
          <c:yVal>
            <c:numRef>
              <c:f>'for JQC'!$S$4:$S$14</c:f>
              <c:numCache>
                <c:formatCode>General</c:formatCode>
                <c:ptCount val="11"/>
                <c:pt idx="0">
                  <c:v>86.491335605187302</c:v>
                </c:pt>
                <c:pt idx="1">
                  <c:v>82.317397896253595</c:v>
                </c:pt>
                <c:pt idx="2">
                  <c:v>71.221118573487004</c:v>
                </c:pt>
                <c:pt idx="3">
                  <c:v>78.717081484149901</c:v>
                </c:pt>
                <c:pt idx="4">
                  <c:v>75.891711613832896</c:v>
                </c:pt>
                <c:pt idx="5">
                  <c:v>75.412487708933696</c:v>
                </c:pt>
                <c:pt idx="6">
                  <c:v>66.412008011527405</c:v>
                </c:pt>
                <c:pt idx="7">
                  <c:v>64.485972435158502</c:v>
                </c:pt>
                <c:pt idx="8">
                  <c:v>56.210110302593698</c:v>
                </c:pt>
                <c:pt idx="9">
                  <c:v>53.959097752161398</c:v>
                </c:pt>
                <c:pt idx="10">
                  <c:v>56.537139149855903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7-4255-8B3C-2676B0269016}"/>
            </c:ext>
          </c:extLst>
        </c:ser>
        <c:ser>
          <c:idx val="0"/>
          <c:order val="1"/>
          <c:tx>
            <c:strRef>
              <c:f>'for JQC'!$U$3</c:f>
              <c:strCache>
                <c:ptCount val="1"/>
                <c:pt idx="0">
                  <c:v>Violent Crime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9"/>
            <c:spPr>
              <a:solidFill>
                <a:srgbClr val="FFC000"/>
              </a:solidFill>
              <a:ln w="22225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strRef>
              <c:f>'for JQC'!$H$4:$H$14</c:f>
              <c:strCache>
                <c:ptCount val="11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</c:strCache>
            </c:strRef>
          </c:xVal>
          <c:yVal>
            <c:numRef>
              <c:f>'for JQC'!$U$4:$U$14</c:f>
              <c:numCache>
                <c:formatCode>0</c:formatCode>
                <c:ptCount val="11"/>
                <c:pt idx="0">
                  <c:v>31.1055347694525</c:v>
                </c:pt>
                <c:pt idx="1">
                  <c:v>33.393113674351603</c:v>
                </c:pt>
                <c:pt idx="2">
                  <c:v>32.928318083573501</c:v>
                </c:pt>
                <c:pt idx="3">
                  <c:v>37.4158072478386</c:v>
                </c:pt>
                <c:pt idx="4">
                  <c:v>36.417502795388998</c:v>
                </c:pt>
                <c:pt idx="5">
                  <c:v>36.295336282420699</c:v>
                </c:pt>
                <c:pt idx="6">
                  <c:v>33.668979726224798</c:v>
                </c:pt>
                <c:pt idx="7">
                  <c:v>33.719692723342902</c:v>
                </c:pt>
                <c:pt idx="8">
                  <c:v>33.259535302593697</c:v>
                </c:pt>
                <c:pt idx="9">
                  <c:v>30.944247002881799</c:v>
                </c:pt>
                <c:pt idx="10">
                  <c:v>28.706220158501399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D17-4255-8B3C-2676B02690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683796040"/>
        <c:axId val="463809904"/>
      </c:scatterChart>
      <c:valAx>
        <c:axId val="683796040"/>
        <c:scaling>
          <c:orientation val="minMax"/>
          <c:max val="11"/>
          <c:min val="1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09904"/>
        <c:crosses val="autoZero"/>
        <c:crossBetween val="midCat"/>
      </c:valAx>
      <c:valAx>
        <c:axId val="46380990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96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9.878015345028443E-2"/>
          <c:y val="0.94726155514695864"/>
          <c:w val="0.85663349235949016"/>
          <c:h val="5.2738444853041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8705386396227"/>
          <c:y val="0.11295568612084016"/>
          <c:w val="0.803451366835507"/>
          <c:h val="0.732264196952730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'for JQC'!$B$38</c:f>
              <c:strCache>
                <c:ptCount val="1"/>
                <c:pt idx="0">
                  <c:v>Dep_Class1</c:v>
                </c:pt>
              </c:strCache>
            </c:strRef>
          </c:tx>
          <c:spPr>
            <a:solidFill>
              <a:srgbClr val="8A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'for JQC'!$C$37:$E$37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'for JQC'!$C$38:$E$38</c:f>
              <c:numCache>
                <c:formatCode>General</c:formatCode>
                <c:ptCount val="3"/>
                <c:pt idx="0">
                  <c:v>0.26450000000000001</c:v>
                </c:pt>
                <c:pt idx="1">
                  <c:v>6.3E-2</c:v>
                </c:pt>
                <c:pt idx="2">
                  <c:v>0.34300000000000003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D-4B5C-B8CF-E804BC65E54C}"/>
            </c:ext>
          </c:extLst>
        </c:ser>
        <c:ser>
          <c:idx val="1"/>
          <c:order val="1"/>
          <c:tx>
            <c:strRef>
              <c:f>'for JQC'!$B$39</c:f>
              <c:strCache>
                <c:ptCount val="1"/>
                <c:pt idx="0">
                  <c:v>Dep_Class2</c:v>
                </c:pt>
              </c:strCache>
            </c:strRef>
          </c:tx>
          <c:spPr>
            <a:solidFill>
              <a:srgbClr val="D65E4A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'for JQC'!$C$37:$E$37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'for JQC'!$C$39:$E$39</c:f>
              <c:numCache>
                <c:formatCode>General</c:formatCode>
                <c:ptCount val="3"/>
                <c:pt idx="0">
                  <c:v>0.2215</c:v>
                </c:pt>
                <c:pt idx="1">
                  <c:v>0.1075</c:v>
                </c:pt>
                <c:pt idx="2">
                  <c:v>0.3165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D-4B5C-B8CF-E804BC65E54C}"/>
            </c:ext>
          </c:extLst>
        </c:ser>
        <c:ser>
          <c:idx val="2"/>
          <c:order val="2"/>
          <c:tx>
            <c:strRef>
              <c:f>'for JQC'!$B$40</c:f>
              <c:strCache>
                <c:ptCount val="1"/>
                <c:pt idx="0">
                  <c:v>Dep_Class3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'for JQC'!$C$37:$E$37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'for JQC'!$C$40:$E$40</c:f>
              <c:numCache>
                <c:formatCode>General</c:formatCode>
                <c:ptCount val="3"/>
                <c:pt idx="0">
                  <c:v>0.25950000000000001</c:v>
                </c:pt>
                <c:pt idx="1">
                  <c:v>0.1605</c:v>
                </c:pt>
                <c:pt idx="2">
                  <c:v>0.20549999999999999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5D-4B5C-B8CF-E804BC65E54C}"/>
            </c:ext>
          </c:extLst>
        </c:ser>
        <c:ser>
          <c:idx val="3"/>
          <c:order val="3"/>
          <c:tx>
            <c:strRef>
              <c:f>'for JQC'!$B$41</c:f>
              <c:strCache>
                <c:ptCount val="1"/>
                <c:pt idx="0">
                  <c:v>Dep_Class4</c:v>
                </c:pt>
              </c:strCache>
            </c:strRef>
          </c:tx>
          <c:spPr>
            <a:solidFill>
              <a:srgbClr val="6890B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'for JQC'!$C$37:$E$37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'for JQC'!$C$41:$E$41</c:f>
              <c:numCache>
                <c:formatCode>General</c:formatCode>
                <c:ptCount val="3"/>
                <c:pt idx="0">
                  <c:v>0.17849999999999999</c:v>
                </c:pt>
                <c:pt idx="1">
                  <c:v>0.27150000000000002</c:v>
                </c:pt>
                <c:pt idx="2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5D-4B5C-B8CF-E804BC65E54C}"/>
            </c:ext>
          </c:extLst>
        </c:ser>
        <c:ser>
          <c:idx val="4"/>
          <c:order val="4"/>
          <c:tx>
            <c:strRef>
              <c:f>'for JQC'!$B$42</c:f>
              <c:strCache>
                <c:ptCount val="1"/>
                <c:pt idx="0">
                  <c:v>Dep_Class5</c:v>
                </c:pt>
              </c:strCache>
            </c:strRef>
          </c:tx>
          <c:spPr>
            <a:solidFill>
              <a:srgbClr val="2D4587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'for JQC'!$C$37:$E$37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'for JQC'!$C$42:$E$42</c:f>
              <c:numCache>
                <c:formatCode>General</c:formatCode>
                <c:ptCount val="3"/>
                <c:pt idx="0">
                  <c:v>7.5499999999999998E-2</c:v>
                </c:pt>
                <c:pt idx="1">
                  <c:v>0.39700000000000002</c:v>
                </c:pt>
                <c:pt idx="2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D-4B5C-B8CF-E804BC65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63810688"/>
        <c:axId val="463811080"/>
      </c:barChart>
      <c:catAx>
        <c:axId val="46381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11080"/>
        <c:crosses val="autoZero"/>
        <c:auto val="1"/>
        <c:lblAlgn val="ctr"/>
        <c:lblOffset val="100"/>
        <c:noMultiLvlLbl val="0"/>
      </c:catAx>
      <c:valAx>
        <c:axId val="463811080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1068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8705386396227"/>
          <c:y val="0.11295568612084016"/>
          <c:w val="0.803451366835507"/>
          <c:h val="0.732264196952730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'for JQC'!$B$38</c:f>
              <c:strCache>
                <c:ptCount val="1"/>
                <c:pt idx="0">
                  <c:v>Dep_Class1</c:v>
                </c:pt>
              </c:strCache>
            </c:strRef>
          </c:tx>
          <c:spPr>
            <a:solidFill>
              <a:srgbClr val="8A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'for JQC'!$C$37:$E$37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'for JQC'!$C$38:$E$38</c:f>
              <c:numCache>
                <c:formatCode>General</c:formatCode>
                <c:ptCount val="3"/>
                <c:pt idx="0">
                  <c:v>0.26450000000000001</c:v>
                </c:pt>
                <c:pt idx="1">
                  <c:v>6.3E-2</c:v>
                </c:pt>
                <c:pt idx="2">
                  <c:v>0.34300000000000003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7-4E76-B3CA-936251A59258}"/>
            </c:ext>
          </c:extLst>
        </c:ser>
        <c:ser>
          <c:idx val="1"/>
          <c:order val="1"/>
          <c:tx>
            <c:strRef>
              <c:f>'for JQC'!$B$39</c:f>
              <c:strCache>
                <c:ptCount val="1"/>
                <c:pt idx="0">
                  <c:v>Dep_Class2</c:v>
                </c:pt>
              </c:strCache>
            </c:strRef>
          </c:tx>
          <c:spPr>
            <a:solidFill>
              <a:srgbClr val="D65E4A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'for JQC'!$C$37:$E$37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'for JQC'!$C$39:$E$39</c:f>
              <c:numCache>
                <c:formatCode>General</c:formatCode>
                <c:ptCount val="3"/>
                <c:pt idx="0">
                  <c:v>0.2215</c:v>
                </c:pt>
                <c:pt idx="1">
                  <c:v>0.1075</c:v>
                </c:pt>
                <c:pt idx="2">
                  <c:v>0.3165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7-4E76-B3CA-936251A59258}"/>
            </c:ext>
          </c:extLst>
        </c:ser>
        <c:ser>
          <c:idx val="2"/>
          <c:order val="2"/>
          <c:tx>
            <c:strRef>
              <c:f>'for JQC'!$B$40</c:f>
              <c:strCache>
                <c:ptCount val="1"/>
                <c:pt idx="0">
                  <c:v>Dep_Class3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'for JQC'!$C$37:$E$37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'for JQC'!$C$40:$E$40</c:f>
              <c:numCache>
                <c:formatCode>General</c:formatCode>
                <c:ptCount val="3"/>
                <c:pt idx="0">
                  <c:v>0.25950000000000001</c:v>
                </c:pt>
                <c:pt idx="1">
                  <c:v>0.1605</c:v>
                </c:pt>
                <c:pt idx="2">
                  <c:v>0.20549999999999999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7-4E76-B3CA-936251A59258}"/>
            </c:ext>
          </c:extLst>
        </c:ser>
        <c:ser>
          <c:idx val="3"/>
          <c:order val="3"/>
          <c:tx>
            <c:strRef>
              <c:f>'for JQC'!$B$41</c:f>
              <c:strCache>
                <c:ptCount val="1"/>
                <c:pt idx="0">
                  <c:v>Dep_Class4</c:v>
                </c:pt>
              </c:strCache>
            </c:strRef>
          </c:tx>
          <c:spPr>
            <a:solidFill>
              <a:srgbClr val="6890B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'for JQC'!$C$37:$E$37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'for JQC'!$C$41:$E$41</c:f>
              <c:numCache>
                <c:formatCode>General</c:formatCode>
                <c:ptCount val="3"/>
                <c:pt idx="0">
                  <c:v>0.17849999999999999</c:v>
                </c:pt>
                <c:pt idx="1">
                  <c:v>0.27150000000000002</c:v>
                </c:pt>
                <c:pt idx="2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47-4E76-B3CA-936251A59258}"/>
            </c:ext>
          </c:extLst>
        </c:ser>
        <c:ser>
          <c:idx val="4"/>
          <c:order val="4"/>
          <c:tx>
            <c:strRef>
              <c:f>'for JQC'!$B$42</c:f>
              <c:strCache>
                <c:ptCount val="1"/>
                <c:pt idx="0">
                  <c:v>Dep_Class5</c:v>
                </c:pt>
              </c:strCache>
            </c:strRef>
          </c:tx>
          <c:spPr>
            <a:solidFill>
              <a:srgbClr val="2D4587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'for JQC'!$C$37:$E$37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'for JQC'!$C$42:$E$42</c:f>
              <c:numCache>
                <c:formatCode>General</c:formatCode>
                <c:ptCount val="3"/>
                <c:pt idx="0">
                  <c:v>7.5499999999999998E-2</c:v>
                </c:pt>
                <c:pt idx="1">
                  <c:v>0.39700000000000002</c:v>
                </c:pt>
                <c:pt idx="2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47-4E76-B3CA-936251A59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32437000"/>
        <c:axId val="532437392"/>
      </c:barChart>
      <c:catAx>
        <c:axId val="53243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37392"/>
        <c:crosses val="autoZero"/>
        <c:auto val="1"/>
        <c:lblAlgn val="ctr"/>
        <c:lblOffset val="100"/>
        <c:noMultiLvlLbl val="0"/>
      </c:catAx>
      <c:valAx>
        <c:axId val="53243739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370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8705386396227"/>
          <c:y val="0.11295568612084016"/>
          <c:w val="0.803451366835507"/>
          <c:h val="0.732264196952730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'for JQC'!$B$48</c:f>
              <c:strCache>
                <c:ptCount val="1"/>
                <c:pt idx="0">
                  <c:v>Dep_Class1</c:v>
                </c:pt>
              </c:strCache>
            </c:strRef>
          </c:tx>
          <c:spPr>
            <a:solidFill>
              <a:srgbClr val="8A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'for JQC'!$C$47:$E$47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'for JQC'!$C$48:$E$48</c:f>
              <c:numCache>
                <c:formatCode>General</c:formatCode>
                <c:ptCount val="3"/>
                <c:pt idx="0">
                  <c:v>0.26450000000000001</c:v>
                </c:pt>
                <c:pt idx="1">
                  <c:v>6.3E-2</c:v>
                </c:pt>
                <c:pt idx="2">
                  <c:v>0.34300000000000003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2-4338-A0CF-947E83F8F1E6}"/>
            </c:ext>
          </c:extLst>
        </c:ser>
        <c:ser>
          <c:idx val="1"/>
          <c:order val="1"/>
          <c:tx>
            <c:strRef>
              <c:f>'for JQC'!$B$49</c:f>
              <c:strCache>
                <c:ptCount val="1"/>
                <c:pt idx="0">
                  <c:v>Dep_Class2</c:v>
                </c:pt>
              </c:strCache>
            </c:strRef>
          </c:tx>
          <c:spPr>
            <a:solidFill>
              <a:srgbClr val="D65E4A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'for JQC'!$C$47:$E$47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'for JQC'!$C$49:$E$49</c:f>
              <c:numCache>
                <c:formatCode>General</c:formatCode>
                <c:ptCount val="3"/>
                <c:pt idx="0">
                  <c:v>0.2215</c:v>
                </c:pt>
                <c:pt idx="1">
                  <c:v>0.1075</c:v>
                </c:pt>
                <c:pt idx="2">
                  <c:v>0.3165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52-4338-A0CF-947E83F8F1E6}"/>
            </c:ext>
          </c:extLst>
        </c:ser>
        <c:ser>
          <c:idx val="2"/>
          <c:order val="2"/>
          <c:tx>
            <c:strRef>
              <c:f>'for JQC'!$B$50</c:f>
              <c:strCache>
                <c:ptCount val="1"/>
                <c:pt idx="0">
                  <c:v>Dep_Class3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'for JQC'!$C$47:$E$47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'for JQC'!$C$50:$E$50</c:f>
              <c:numCache>
                <c:formatCode>General</c:formatCode>
                <c:ptCount val="3"/>
                <c:pt idx="0">
                  <c:v>0.25950000000000001</c:v>
                </c:pt>
                <c:pt idx="1">
                  <c:v>0.1605</c:v>
                </c:pt>
                <c:pt idx="2">
                  <c:v>0.20549999999999999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52-4338-A0CF-947E83F8F1E6}"/>
            </c:ext>
          </c:extLst>
        </c:ser>
        <c:ser>
          <c:idx val="3"/>
          <c:order val="3"/>
          <c:tx>
            <c:strRef>
              <c:f>'for JQC'!$B$51</c:f>
              <c:strCache>
                <c:ptCount val="1"/>
                <c:pt idx="0">
                  <c:v>Dep_Class4</c:v>
                </c:pt>
              </c:strCache>
            </c:strRef>
          </c:tx>
          <c:spPr>
            <a:solidFill>
              <a:srgbClr val="6890BC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'for JQC'!$C$47:$E$47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'for JQC'!$C$51:$E$51</c:f>
              <c:numCache>
                <c:formatCode>General</c:formatCode>
                <c:ptCount val="3"/>
                <c:pt idx="0">
                  <c:v>0.17849999999999999</c:v>
                </c:pt>
                <c:pt idx="1">
                  <c:v>0.27150000000000002</c:v>
                </c:pt>
                <c:pt idx="2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52-4338-A0CF-947E83F8F1E6}"/>
            </c:ext>
          </c:extLst>
        </c:ser>
        <c:ser>
          <c:idx val="4"/>
          <c:order val="4"/>
          <c:tx>
            <c:strRef>
              <c:f>'for JQC'!$B$52</c:f>
              <c:strCache>
                <c:ptCount val="1"/>
                <c:pt idx="0">
                  <c:v>Dep_Class5</c:v>
                </c:pt>
              </c:strCache>
            </c:strRef>
          </c:tx>
          <c:spPr>
            <a:solidFill>
              <a:srgbClr val="2D4587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'for JQC'!$C$47:$E$47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'for JQC'!$C$52:$E$52</c:f>
              <c:numCache>
                <c:formatCode>General</c:formatCode>
                <c:ptCount val="3"/>
                <c:pt idx="0">
                  <c:v>7.5499999999999998E-2</c:v>
                </c:pt>
                <c:pt idx="1">
                  <c:v>0.39700000000000002</c:v>
                </c:pt>
                <c:pt idx="2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52-4338-A0CF-947E83F8F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32438176"/>
        <c:axId val="532438568"/>
      </c:barChart>
      <c:catAx>
        <c:axId val="5324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38568"/>
        <c:crosses val="autoZero"/>
        <c:auto val="1"/>
        <c:lblAlgn val="ctr"/>
        <c:lblOffset val="100"/>
        <c:noMultiLvlLbl val="0"/>
      </c:catAx>
      <c:valAx>
        <c:axId val="5324385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381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8705386396227"/>
          <c:y val="0.11295568612084016"/>
          <c:w val="0.803451366835507"/>
          <c:h val="0.732264196952730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'for JQC'!$B$38</c:f>
              <c:strCache>
                <c:ptCount val="1"/>
                <c:pt idx="0">
                  <c:v>Dep_Class1</c:v>
                </c:pt>
              </c:strCache>
            </c:strRef>
          </c:tx>
          <c:spPr>
            <a:solidFill>
              <a:srgbClr val="8A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'for JQC'!$C$37:$E$37</c15:sqref>
                  </c15:fullRef>
                </c:ext>
              </c:extLst>
              <c:f>('for JQC'!$C$37,'for JQC'!$E$37)</c:f>
              <c:strCache>
                <c:ptCount val="2"/>
                <c:pt idx="0">
                  <c:v>Decreasing</c:v>
                </c:pt>
                <c:pt idx="1">
                  <c:v>Increasing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JQC'!$C$38:$E$38</c15:sqref>
                  </c15:fullRef>
                </c:ext>
              </c:extLst>
              <c:f>('for JQC'!$C$38,'for JQC'!$E$38)</c:f>
              <c:numCache>
                <c:formatCode>General</c:formatCode>
                <c:ptCount val="2"/>
                <c:pt idx="0">
                  <c:v>0.26450000000000001</c:v>
                </c:pt>
                <c:pt idx="1">
                  <c:v>0.34300000000000003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4-4339-9927-52B31032724E}"/>
            </c:ext>
          </c:extLst>
        </c:ser>
        <c:ser>
          <c:idx val="1"/>
          <c:order val="1"/>
          <c:tx>
            <c:strRef>
              <c:f>'for JQC'!$B$39</c:f>
              <c:strCache>
                <c:ptCount val="1"/>
                <c:pt idx="0">
                  <c:v>Dep_Class2</c:v>
                </c:pt>
              </c:strCache>
            </c:strRef>
          </c:tx>
          <c:spPr>
            <a:solidFill>
              <a:srgbClr val="D65E4A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'for JQC'!$C$37:$E$37</c15:sqref>
                  </c15:fullRef>
                </c:ext>
              </c:extLst>
              <c:f>('for JQC'!$C$37,'for JQC'!$E$37)</c:f>
              <c:strCache>
                <c:ptCount val="2"/>
                <c:pt idx="0">
                  <c:v>Decreasing</c:v>
                </c:pt>
                <c:pt idx="1">
                  <c:v>Increasing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JQC'!$C$39:$E$39</c15:sqref>
                  </c15:fullRef>
                </c:ext>
              </c:extLst>
              <c:f>('for JQC'!$C$39,'for JQC'!$E$39)</c:f>
              <c:numCache>
                <c:formatCode>General</c:formatCode>
                <c:ptCount val="2"/>
                <c:pt idx="0">
                  <c:v>0.2215</c:v>
                </c:pt>
                <c:pt idx="1">
                  <c:v>0.3165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4-4339-9927-52B31032724E}"/>
            </c:ext>
          </c:extLst>
        </c:ser>
        <c:ser>
          <c:idx val="2"/>
          <c:order val="2"/>
          <c:tx>
            <c:strRef>
              <c:f>'for JQC'!$B$40</c:f>
              <c:strCache>
                <c:ptCount val="1"/>
                <c:pt idx="0">
                  <c:v>Dep_Class3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'for JQC'!$C$37:$E$37</c15:sqref>
                  </c15:fullRef>
                </c:ext>
              </c:extLst>
              <c:f>('for JQC'!$C$37,'for JQC'!$E$37)</c:f>
              <c:strCache>
                <c:ptCount val="2"/>
                <c:pt idx="0">
                  <c:v>Decreasing</c:v>
                </c:pt>
                <c:pt idx="1">
                  <c:v>Increasing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JQC'!$C$40:$E$40</c15:sqref>
                  </c15:fullRef>
                </c:ext>
              </c:extLst>
              <c:f>('for JQC'!$C$40,'for JQC'!$E$40)</c:f>
              <c:numCache>
                <c:formatCode>General</c:formatCode>
                <c:ptCount val="2"/>
                <c:pt idx="0">
                  <c:v>0.25950000000000001</c:v>
                </c:pt>
                <c:pt idx="1">
                  <c:v>0.20549999999999999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4-4339-9927-52B31032724E}"/>
            </c:ext>
          </c:extLst>
        </c:ser>
        <c:ser>
          <c:idx val="3"/>
          <c:order val="3"/>
          <c:tx>
            <c:strRef>
              <c:f>'for JQC'!$B$41</c:f>
              <c:strCache>
                <c:ptCount val="1"/>
                <c:pt idx="0">
                  <c:v>Dep_Class4</c:v>
                </c:pt>
              </c:strCache>
            </c:strRef>
          </c:tx>
          <c:spPr>
            <a:solidFill>
              <a:srgbClr val="6890B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'for JQC'!$C$37:$E$37</c15:sqref>
                  </c15:fullRef>
                </c:ext>
              </c:extLst>
              <c:f>('for JQC'!$C$37,'for JQC'!$E$37)</c:f>
              <c:strCache>
                <c:ptCount val="2"/>
                <c:pt idx="0">
                  <c:v>Decreasing</c:v>
                </c:pt>
                <c:pt idx="1">
                  <c:v>Increasing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JQC'!$C$41:$E$41</c15:sqref>
                  </c15:fullRef>
                </c:ext>
              </c:extLst>
              <c:f>('for JQC'!$C$41,'for JQC'!$E$41)</c:f>
              <c:numCache>
                <c:formatCode>General</c:formatCode>
                <c:ptCount val="2"/>
                <c:pt idx="0">
                  <c:v>0.17849999999999999</c:v>
                </c:pt>
                <c:pt idx="1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04-4339-9927-52B31032724E}"/>
            </c:ext>
          </c:extLst>
        </c:ser>
        <c:ser>
          <c:idx val="4"/>
          <c:order val="4"/>
          <c:tx>
            <c:strRef>
              <c:f>'for JQC'!$B$42</c:f>
              <c:strCache>
                <c:ptCount val="1"/>
                <c:pt idx="0">
                  <c:v>Dep_Class5</c:v>
                </c:pt>
              </c:strCache>
            </c:strRef>
          </c:tx>
          <c:spPr>
            <a:solidFill>
              <a:srgbClr val="2D4587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'for JQC'!$C$37:$E$37</c15:sqref>
                  </c15:fullRef>
                </c:ext>
              </c:extLst>
              <c:f>('for JQC'!$C$37,'for JQC'!$E$37)</c:f>
              <c:strCache>
                <c:ptCount val="2"/>
                <c:pt idx="0">
                  <c:v>Decreasing</c:v>
                </c:pt>
                <c:pt idx="1">
                  <c:v>Increasing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JQC'!$C$42:$E$42</c15:sqref>
                  </c15:fullRef>
                </c:ext>
              </c:extLst>
              <c:f>('for JQC'!$C$42,'for JQC'!$E$42)</c:f>
              <c:numCache>
                <c:formatCode>General</c:formatCode>
                <c:ptCount val="2"/>
                <c:pt idx="0">
                  <c:v>7.5499999999999998E-2</c:v>
                </c:pt>
                <c:pt idx="1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4-4339-9927-52B310327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31843872"/>
        <c:axId val="531844264"/>
      </c:barChart>
      <c:catAx>
        <c:axId val="53184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44264"/>
        <c:crosses val="autoZero"/>
        <c:auto val="1"/>
        <c:lblAlgn val="ctr"/>
        <c:lblOffset val="100"/>
        <c:noMultiLvlLbl val="0"/>
      </c:catAx>
      <c:valAx>
        <c:axId val="531844264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438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>
                <a:solidFill>
                  <a:sysClr val="windowText" lastClr="000000"/>
                </a:solidFill>
              </a:rPr>
              <a:t>Greater</a:t>
            </a:r>
            <a:r>
              <a:rPr lang="en-GB" sz="1800" baseline="0">
                <a:solidFill>
                  <a:sysClr val="windowText" lastClr="000000"/>
                </a:solidFill>
              </a:rPr>
              <a:t> Glasgow</a:t>
            </a:r>
            <a:endParaRPr lang="en-GB" sz="18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7.61342048201943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88485513829999"/>
          <c:y val="8.3217798792586645E-2"/>
          <c:w val="0.8038011288411957"/>
          <c:h val="0.77544391438341709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Sheet1!$R$3</c:f>
              <c:strCache>
                <c:ptCount val="1"/>
                <c:pt idx="0">
                  <c:v>Property crime 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sx="1000" sy="1000" algn="ctr" rotWithShape="0">
                <a:srgbClr val="000000"/>
              </a:outerShdw>
            </a:effectLst>
          </c:spPr>
          <c:marker>
            <c:symbol val="square"/>
            <c:size val="6"/>
            <c:spPr>
              <a:solidFill>
                <a:srgbClr val="00B050"/>
              </a:solidFill>
              <a:ln w="19050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numRef>
              <c:f>Sheet1!$Q$4:$Q$14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Sheet1!$R$4:$R$14</c:f>
              <c:numCache>
                <c:formatCode>General</c:formatCode>
                <c:ptCount val="11"/>
                <c:pt idx="0">
                  <c:v>49991</c:v>
                </c:pt>
                <c:pt idx="1">
                  <c:v>46822</c:v>
                </c:pt>
                <c:pt idx="2">
                  <c:v>40649</c:v>
                </c:pt>
                <c:pt idx="3">
                  <c:v>45120</c:v>
                </c:pt>
                <c:pt idx="4">
                  <c:v>43631</c:v>
                </c:pt>
                <c:pt idx="5">
                  <c:v>43473</c:v>
                </c:pt>
                <c:pt idx="6">
                  <c:v>38921</c:v>
                </c:pt>
                <c:pt idx="7">
                  <c:v>38502</c:v>
                </c:pt>
                <c:pt idx="8">
                  <c:v>33883</c:v>
                </c:pt>
                <c:pt idx="9">
                  <c:v>32864</c:v>
                </c:pt>
                <c:pt idx="10">
                  <c:v>35031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7-4255-8B3C-2676B0269016}"/>
            </c:ext>
          </c:extLst>
        </c:ser>
        <c:ser>
          <c:idx val="0"/>
          <c:order val="1"/>
          <c:tx>
            <c:strRef>
              <c:f>Sheet1!$V$3</c:f>
              <c:strCache>
                <c:ptCount val="1"/>
                <c:pt idx="0">
                  <c:v>Violence crime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sx="1000" sy="1000" algn="ctr" rotWithShape="0">
                <a:srgbClr val="000000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15875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numRef>
              <c:f>Sheet1!$Q$4:$Q$14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Sheet1!$V$4:$V$14</c:f>
              <c:numCache>
                <c:formatCode>General</c:formatCode>
                <c:ptCount val="11"/>
                <c:pt idx="0">
                  <c:v>18169</c:v>
                </c:pt>
                <c:pt idx="1">
                  <c:v>19300</c:v>
                </c:pt>
                <c:pt idx="2">
                  <c:v>19029</c:v>
                </c:pt>
                <c:pt idx="3">
                  <c:v>21710</c:v>
                </c:pt>
                <c:pt idx="4">
                  <c:v>20981</c:v>
                </c:pt>
                <c:pt idx="5">
                  <c:v>21169</c:v>
                </c:pt>
                <c:pt idx="6">
                  <c:v>19927</c:v>
                </c:pt>
                <c:pt idx="7">
                  <c:v>20025</c:v>
                </c:pt>
                <c:pt idx="8">
                  <c:v>19849</c:v>
                </c:pt>
                <c:pt idx="9">
                  <c:v>18770</c:v>
                </c:pt>
                <c:pt idx="10">
                  <c:v>17458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D17-4255-8B3C-2676B02690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399513040"/>
        <c:axId val="399513432"/>
      </c:scatterChart>
      <c:valAx>
        <c:axId val="3995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13432"/>
        <c:crosses val="autoZero"/>
        <c:crossBetween val="midCat"/>
      </c:valAx>
      <c:valAx>
        <c:axId val="39951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1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8705386396227"/>
          <c:y val="0.11295568612084016"/>
          <c:w val="0.803451366835507"/>
          <c:h val="0.732264196952730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'for JQC'!$B$38</c:f>
              <c:strCache>
                <c:ptCount val="1"/>
                <c:pt idx="0">
                  <c:v>Dep_Class1</c:v>
                </c:pt>
              </c:strCache>
            </c:strRef>
          </c:tx>
          <c:spPr>
            <a:solidFill>
              <a:srgbClr val="8A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'for JQC'!$C$37:$E$37</c15:sqref>
                  </c15:fullRef>
                </c:ext>
              </c:extLst>
              <c:f>('for JQC'!$C$37,'for JQC'!$E$37)</c:f>
              <c:strCache>
                <c:ptCount val="2"/>
                <c:pt idx="0">
                  <c:v>Decreasing</c:v>
                </c:pt>
                <c:pt idx="1">
                  <c:v>Increasing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JQC'!$C$38:$E$38</c15:sqref>
                  </c15:fullRef>
                </c:ext>
              </c:extLst>
              <c:f>('for JQC'!$C$38,'for JQC'!$E$38)</c:f>
              <c:numCache>
                <c:formatCode>General</c:formatCode>
                <c:ptCount val="2"/>
                <c:pt idx="0">
                  <c:v>0.26450000000000001</c:v>
                </c:pt>
                <c:pt idx="1">
                  <c:v>0.34300000000000003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C-4F01-94A4-02ADCEB2B1D0}"/>
            </c:ext>
          </c:extLst>
        </c:ser>
        <c:ser>
          <c:idx val="1"/>
          <c:order val="1"/>
          <c:tx>
            <c:strRef>
              <c:f>'for JQC'!$B$39</c:f>
              <c:strCache>
                <c:ptCount val="1"/>
                <c:pt idx="0">
                  <c:v>Dep_Class2</c:v>
                </c:pt>
              </c:strCache>
            </c:strRef>
          </c:tx>
          <c:spPr>
            <a:solidFill>
              <a:srgbClr val="D65E4A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'for JQC'!$C$37:$E$37</c15:sqref>
                  </c15:fullRef>
                </c:ext>
              </c:extLst>
              <c:f>('for JQC'!$C$37,'for JQC'!$E$37)</c:f>
              <c:strCache>
                <c:ptCount val="2"/>
                <c:pt idx="0">
                  <c:v>Decreasing</c:v>
                </c:pt>
                <c:pt idx="1">
                  <c:v>Increasing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JQC'!$C$39:$E$39</c15:sqref>
                  </c15:fullRef>
                </c:ext>
              </c:extLst>
              <c:f>('for JQC'!$C$39,'for JQC'!$E$39)</c:f>
              <c:numCache>
                <c:formatCode>General</c:formatCode>
                <c:ptCount val="2"/>
                <c:pt idx="0">
                  <c:v>0.2215</c:v>
                </c:pt>
                <c:pt idx="1">
                  <c:v>0.3165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C-4F01-94A4-02ADCEB2B1D0}"/>
            </c:ext>
          </c:extLst>
        </c:ser>
        <c:ser>
          <c:idx val="2"/>
          <c:order val="2"/>
          <c:tx>
            <c:strRef>
              <c:f>'for JQC'!$B$40</c:f>
              <c:strCache>
                <c:ptCount val="1"/>
                <c:pt idx="0">
                  <c:v>Dep_Class3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'for JQC'!$C$37:$E$37</c15:sqref>
                  </c15:fullRef>
                </c:ext>
              </c:extLst>
              <c:f>('for JQC'!$C$37,'for JQC'!$E$37)</c:f>
              <c:strCache>
                <c:ptCount val="2"/>
                <c:pt idx="0">
                  <c:v>Decreasing</c:v>
                </c:pt>
                <c:pt idx="1">
                  <c:v>Increasing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JQC'!$C$40:$E$40</c15:sqref>
                  </c15:fullRef>
                </c:ext>
              </c:extLst>
              <c:f>('for JQC'!$C$40,'for JQC'!$E$40)</c:f>
              <c:numCache>
                <c:formatCode>General</c:formatCode>
                <c:ptCount val="2"/>
                <c:pt idx="0">
                  <c:v>0.25950000000000001</c:v>
                </c:pt>
                <c:pt idx="1">
                  <c:v>0.20549999999999999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C-4F01-94A4-02ADCEB2B1D0}"/>
            </c:ext>
          </c:extLst>
        </c:ser>
        <c:ser>
          <c:idx val="3"/>
          <c:order val="3"/>
          <c:tx>
            <c:strRef>
              <c:f>'for JQC'!$B$41</c:f>
              <c:strCache>
                <c:ptCount val="1"/>
                <c:pt idx="0">
                  <c:v>Dep_Class4</c:v>
                </c:pt>
              </c:strCache>
            </c:strRef>
          </c:tx>
          <c:spPr>
            <a:solidFill>
              <a:srgbClr val="6890B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'for JQC'!$C$37:$E$37</c15:sqref>
                  </c15:fullRef>
                </c:ext>
              </c:extLst>
              <c:f>('for JQC'!$C$37,'for JQC'!$E$37)</c:f>
              <c:strCache>
                <c:ptCount val="2"/>
                <c:pt idx="0">
                  <c:v>Decreasing</c:v>
                </c:pt>
                <c:pt idx="1">
                  <c:v>Increasing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JQC'!$C$41:$E$41</c15:sqref>
                  </c15:fullRef>
                </c:ext>
              </c:extLst>
              <c:f>('for JQC'!$C$41,'for JQC'!$E$41)</c:f>
              <c:numCache>
                <c:formatCode>General</c:formatCode>
                <c:ptCount val="2"/>
                <c:pt idx="0">
                  <c:v>0.17849999999999999</c:v>
                </c:pt>
                <c:pt idx="1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CC-4F01-94A4-02ADCEB2B1D0}"/>
            </c:ext>
          </c:extLst>
        </c:ser>
        <c:ser>
          <c:idx val="4"/>
          <c:order val="4"/>
          <c:tx>
            <c:strRef>
              <c:f>'for JQC'!$B$42</c:f>
              <c:strCache>
                <c:ptCount val="1"/>
                <c:pt idx="0">
                  <c:v>Dep_Class5</c:v>
                </c:pt>
              </c:strCache>
            </c:strRef>
          </c:tx>
          <c:spPr>
            <a:solidFill>
              <a:srgbClr val="2D4587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'for JQC'!$C$37:$E$37</c15:sqref>
                  </c15:fullRef>
                </c:ext>
              </c:extLst>
              <c:f>('for JQC'!$C$37,'for JQC'!$E$37)</c:f>
              <c:strCache>
                <c:ptCount val="2"/>
                <c:pt idx="0">
                  <c:v>Decreasing</c:v>
                </c:pt>
                <c:pt idx="1">
                  <c:v>Increasing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'for JQC'!$C$42:$E$42</c15:sqref>
                  </c15:fullRef>
                </c:ext>
              </c:extLst>
              <c:f>('for JQC'!$C$42,'for JQC'!$E$42)</c:f>
              <c:numCache>
                <c:formatCode>General</c:formatCode>
                <c:ptCount val="2"/>
                <c:pt idx="0">
                  <c:v>7.5499999999999998E-2</c:v>
                </c:pt>
                <c:pt idx="1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CC-4F01-94A4-02ADCEB2B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31845048"/>
        <c:axId val="531923352"/>
      </c:barChart>
      <c:catAx>
        <c:axId val="53184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23352"/>
        <c:crosses val="autoZero"/>
        <c:auto val="1"/>
        <c:lblAlgn val="ctr"/>
        <c:lblOffset val="100"/>
        <c:noMultiLvlLbl val="0"/>
      </c:catAx>
      <c:valAx>
        <c:axId val="531923352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450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7721122110504"/>
          <c:y val="9.0547692856854517E-2"/>
          <c:w val="0.84987514687842081"/>
          <c:h val="0.723111102080445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JQC'!$H$147:$H$151</c:f>
              <c:numCache>
                <c:formatCode>0%</c:formatCode>
                <c:ptCount val="5"/>
                <c:pt idx="0">
                  <c:v>0.18359375</c:v>
                </c:pt>
                <c:pt idx="1">
                  <c:v>5.078125E-2</c:v>
                </c:pt>
                <c:pt idx="2">
                  <c:v>4.6875E-2</c:v>
                </c:pt>
                <c:pt idx="3">
                  <c:v>2.734375E-2</c:v>
                </c:pt>
                <c:pt idx="4">
                  <c:v>1.171875E-2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9-47BD-9858-6AC07E1871F6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JQC'!$I$147:$I$151</c:f>
              <c:numCache>
                <c:formatCode>0%</c:formatCode>
                <c:ptCount val="5"/>
                <c:pt idx="0">
                  <c:v>0.3984375</c:v>
                </c:pt>
                <c:pt idx="1">
                  <c:v>0.5703125</c:v>
                </c:pt>
                <c:pt idx="2">
                  <c:v>0.59765625</c:v>
                </c:pt>
                <c:pt idx="3">
                  <c:v>0.703125</c:v>
                </c:pt>
                <c:pt idx="4">
                  <c:v>0.85546875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9-47BD-9858-6AC07E1871F6}"/>
            </c:ext>
          </c:extLst>
        </c:ser>
        <c:ser>
          <c:idx val="2"/>
          <c:order val="2"/>
          <c:spPr>
            <a:solidFill>
              <a:srgbClr val="58F7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JQC'!$J$147:$J$151</c:f>
              <c:numCache>
                <c:formatCode>0%</c:formatCode>
                <c:ptCount val="5"/>
                <c:pt idx="0">
                  <c:v>0.41796875</c:v>
                </c:pt>
                <c:pt idx="1">
                  <c:v>0.37890625</c:v>
                </c:pt>
                <c:pt idx="2">
                  <c:v>0.35546875</c:v>
                </c:pt>
                <c:pt idx="3">
                  <c:v>0.26953125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E9-47BD-9858-6AC07E18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31924136"/>
        <c:axId val="531924528"/>
      </c:barChart>
      <c:catAx>
        <c:axId val="531924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531924528"/>
        <c:crosses val="autoZero"/>
        <c:auto val="1"/>
        <c:lblAlgn val="ctr"/>
        <c:lblOffset val="100"/>
        <c:noMultiLvlLbl val="0"/>
      </c:catAx>
      <c:valAx>
        <c:axId val="531924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2413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7721122110504"/>
          <c:y val="9.0547692856854517E-2"/>
          <c:w val="0.84987514687842081"/>
          <c:h val="0.723111102080445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JQC'!$H$154:$H$158</c:f>
              <c:numCache>
                <c:formatCode>0%</c:formatCode>
                <c:ptCount val="5"/>
                <c:pt idx="0">
                  <c:v>0.19921875</c:v>
                </c:pt>
                <c:pt idx="1">
                  <c:v>1.953125E-2</c:v>
                </c:pt>
                <c:pt idx="2">
                  <c:v>7.8125E-3</c:v>
                </c:pt>
                <c:pt idx="3">
                  <c:v>7.8125E-3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9-497F-BE8E-9E3E86DA1E43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JQC'!$I$154:$I$158</c:f>
              <c:numCache>
                <c:formatCode>0%</c:formatCode>
                <c:ptCount val="5"/>
                <c:pt idx="0">
                  <c:v>0.35546875</c:v>
                </c:pt>
                <c:pt idx="1">
                  <c:v>0.48046875</c:v>
                </c:pt>
                <c:pt idx="2">
                  <c:v>0.62890625</c:v>
                </c:pt>
                <c:pt idx="3">
                  <c:v>0.78515625</c:v>
                </c:pt>
                <c:pt idx="4">
                  <c:v>0.9453125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9-497F-BE8E-9E3E86DA1E43}"/>
            </c:ext>
          </c:extLst>
        </c:ser>
        <c:ser>
          <c:idx val="2"/>
          <c:order val="2"/>
          <c:spPr>
            <a:solidFill>
              <a:srgbClr val="58F7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JQC'!$J$154:$J$158</c:f>
              <c:numCache>
                <c:formatCode>0%</c:formatCode>
                <c:ptCount val="5"/>
                <c:pt idx="0">
                  <c:v>0.4453125</c:v>
                </c:pt>
                <c:pt idx="1">
                  <c:v>0.5</c:v>
                </c:pt>
                <c:pt idx="2">
                  <c:v>0.36328125</c:v>
                </c:pt>
                <c:pt idx="3">
                  <c:v>0.20703125</c:v>
                </c:pt>
                <c:pt idx="4">
                  <c:v>4.6875E-2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09-497F-BE8E-9E3E86DA1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36186952"/>
        <c:axId val="536187344"/>
      </c:barChart>
      <c:catAx>
        <c:axId val="536186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536187344"/>
        <c:crosses val="autoZero"/>
        <c:auto val="1"/>
        <c:lblAlgn val="ctr"/>
        <c:lblOffset val="100"/>
        <c:noMultiLvlLbl val="0"/>
      </c:catAx>
      <c:valAx>
        <c:axId val="536187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695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>
                <a:solidFill>
                  <a:sysClr val="windowText" lastClr="000000"/>
                </a:solidFill>
              </a:rPr>
              <a:t>Crime rate in Birmingham from</a:t>
            </a:r>
            <a:r>
              <a:rPr lang="en-GB" sz="1200" b="0" baseline="0">
                <a:solidFill>
                  <a:sysClr val="windowText" lastClr="000000"/>
                </a:solidFill>
              </a:rPr>
              <a:t> 2001 to 2012</a:t>
            </a:r>
            <a:endParaRPr lang="en-GB" sz="12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086506744387499"/>
          <c:y val="2.3686686125747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40811118744746"/>
          <c:y val="0.12666663881682741"/>
          <c:w val="0.76315566285316827"/>
          <c:h val="0.7343909110856085"/>
        </c:manualLayout>
      </c:layout>
      <c:scatterChart>
        <c:scatterStyle val="lineMarker"/>
        <c:varyColors val="0"/>
        <c:ser>
          <c:idx val="2"/>
          <c:order val="0"/>
          <c:tx>
            <c:strRef>
              <c:f>'for JQC'!$L$3</c:f>
              <c:strCache>
                <c:ptCount val="1"/>
                <c:pt idx="0">
                  <c:v>Burglary</c:v>
                </c:pt>
              </c:strCache>
            </c:strRef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8"/>
            <c:spPr>
              <a:solidFill>
                <a:schemeClr val="tx1"/>
              </a:solidFill>
              <a:ln w="22225">
                <a:solidFill>
                  <a:schemeClr val="tx1"/>
                </a:solidFill>
                <a:prstDash val="dash"/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strRef>
              <c:f>'for JQC'!$H$4:$H$18</c:f>
              <c:strCache>
                <c:ptCount val="15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  <c:pt idx="11">
                  <c:v>2012/13</c:v>
                </c:pt>
                <c:pt idx="12">
                  <c:v>2013/14</c:v>
                </c:pt>
                <c:pt idx="13">
                  <c:v>2014/15</c:v>
                </c:pt>
                <c:pt idx="14">
                  <c:v>2015/16</c:v>
                </c:pt>
              </c:strCache>
            </c:strRef>
          </c:xVal>
          <c:yVal>
            <c:numRef>
              <c:f>'for JQC'!$L$4:$L$18</c:f>
              <c:numCache>
                <c:formatCode>General</c:formatCode>
                <c:ptCount val="15"/>
                <c:pt idx="0">
                  <c:v>17.578952550418901</c:v>
                </c:pt>
                <c:pt idx="1">
                  <c:v>13.678826813527801</c:v>
                </c:pt>
                <c:pt idx="2">
                  <c:v>12.153860260626701</c:v>
                </c:pt>
                <c:pt idx="3">
                  <c:v>10.266774272417001</c:v>
                </c:pt>
                <c:pt idx="4">
                  <c:v>10.0193071734409</c:v>
                </c:pt>
                <c:pt idx="5">
                  <c:v>9.4071285510393992</c:v>
                </c:pt>
                <c:pt idx="6">
                  <c:v>8.2135141452063305</c:v>
                </c:pt>
                <c:pt idx="7">
                  <c:v>7.2133589574930204</c:v>
                </c:pt>
                <c:pt idx="8">
                  <c:v>6.4178801085944803</c:v>
                </c:pt>
                <c:pt idx="9">
                  <c:v>6.93176456717344</c:v>
                </c:pt>
                <c:pt idx="10">
                  <c:v>6.2518408284207299</c:v>
                </c:pt>
                <c:pt idx="11">
                  <c:v>5.35156489295687</c:v>
                </c:pt>
                <c:pt idx="12">
                  <c:v>6.0031121129382603</c:v>
                </c:pt>
                <c:pt idx="13">
                  <c:v>5.7957421905057398</c:v>
                </c:pt>
                <c:pt idx="14">
                  <c:v>5.5065553428482801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7-4255-8B3C-2676B0269016}"/>
            </c:ext>
          </c:extLst>
        </c:ser>
        <c:ser>
          <c:idx val="0"/>
          <c:order val="1"/>
          <c:tx>
            <c:strRef>
              <c:f>'for JQC'!$M$3</c:f>
              <c:strCache>
                <c:ptCount val="1"/>
                <c:pt idx="0">
                  <c:v>Assault</c:v>
                </c:pt>
              </c:strCache>
            </c:strRef>
          </c:tx>
          <c:spPr>
            <a:ln w="34925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9"/>
            <c:spPr>
              <a:solidFill>
                <a:schemeClr val="tx1"/>
              </a:solidFill>
              <a:ln w="22225">
                <a:solidFill>
                  <a:schemeClr val="tx1"/>
                </a:solidFill>
                <a:prstDash val="sysDot"/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strRef>
              <c:f>'for JQC'!$H$4:$H$18</c:f>
              <c:strCache>
                <c:ptCount val="15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  <c:pt idx="11">
                  <c:v>2012/13</c:v>
                </c:pt>
                <c:pt idx="12">
                  <c:v>2013/14</c:v>
                </c:pt>
                <c:pt idx="13">
                  <c:v>2014/15</c:v>
                </c:pt>
                <c:pt idx="14">
                  <c:v>2015/16</c:v>
                </c:pt>
              </c:strCache>
            </c:strRef>
          </c:xVal>
          <c:yVal>
            <c:numRef>
              <c:f>'for JQC'!$M$4:$M$18</c:f>
              <c:numCache>
                <c:formatCode>General</c:formatCode>
                <c:ptCount val="15"/>
                <c:pt idx="0">
                  <c:v>4.7650376326404</c:v>
                </c:pt>
                <c:pt idx="1">
                  <c:v>3.5602452435619001</c:v>
                </c:pt>
                <c:pt idx="2">
                  <c:v>3.5308594104871198</c:v>
                </c:pt>
                <c:pt idx="3">
                  <c:v>3.5486824294135899</c:v>
                </c:pt>
                <c:pt idx="4">
                  <c:v>3.5228755228048398</c:v>
                </c:pt>
                <c:pt idx="5">
                  <c:v>3.5743162333229899</c:v>
                </c:pt>
                <c:pt idx="6">
                  <c:v>3.1497216040955598</c:v>
                </c:pt>
                <c:pt idx="7">
                  <c:v>2.8507392181197599</c:v>
                </c:pt>
                <c:pt idx="8">
                  <c:v>2.7311416909711399</c:v>
                </c:pt>
                <c:pt idx="9">
                  <c:v>2.5568728141483099</c:v>
                </c:pt>
                <c:pt idx="10">
                  <c:v>2.2780719143654999</c:v>
                </c:pt>
                <c:pt idx="11">
                  <c:v>2.0827396400868801</c:v>
                </c:pt>
                <c:pt idx="12">
                  <c:v>2.6487462550418899</c:v>
                </c:pt>
                <c:pt idx="13">
                  <c:v>2.3268054235184601</c:v>
                </c:pt>
                <c:pt idx="14">
                  <c:v>2.6153943220601898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D17-4255-8B3C-2676B02690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536188128"/>
        <c:axId val="536188520"/>
      </c:scatterChart>
      <c:valAx>
        <c:axId val="536188128"/>
        <c:scaling>
          <c:orientation val="minMax"/>
          <c:max val="1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GB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8520"/>
        <c:crosses val="autoZero"/>
        <c:crossBetween val="midCat"/>
      </c:valAx>
      <c:valAx>
        <c:axId val="53618852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9.878015345028443E-2"/>
          <c:y val="0.94726155514695864"/>
          <c:w val="0.85663349235949016"/>
          <c:h val="5.2738444853041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7721122110504"/>
          <c:y val="9.0547692856854517E-2"/>
          <c:w val="0.84987514687842081"/>
          <c:h val="0.723111102080445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JQC'!$H$116:$H$120</c:f>
              <c:numCache>
                <c:formatCode>0%</c:formatCode>
                <c:ptCount val="5"/>
                <c:pt idx="0">
                  <c:v>0.18359375</c:v>
                </c:pt>
                <c:pt idx="1">
                  <c:v>5.078125E-2</c:v>
                </c:pt>
                <c:pt idx="2">
                  <c:v>4.6875E-2</c:v>
                </c:pt>
                <c:pt idx="3">
                  <c:v>2.734375E-2</c:v>
                </c:pt>
                <c:pt idx="4">
                  <c:v>1.171875E-2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5-4F5E-879C-71B9C6CD6311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JQC'!$I$116:$I$120</c:f>
              <c:numCache>
                <c:formatCode>0%</c:formatCode>
                <c:ptCount val="5"/>
                <c:pt idx="0">
                  <c:v>0.1796875</c:v>
                </c:pt>
                <c:pt idx="1">
                  <c:v>0.30859375</c:v>
                </c:pt>
                <c:pt idx="2">
                  <c:v>0.39453125</c:v>
                </c:pt>
                <c:pt idx="3">
                  <c:v>0.4765625</c:v>
                </c:pt>
                <c:pt idx="4">
                  <c:v>0.7578125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5-4F5E-879C-71B9C6CD6311}"/>
            </c:ext>
          </c:extLst>
        </c:ser>
        <c:ser>
          <c:idx val="2"/>
          <c:order val="2"/>
          <c:spPr>
            <a:solidFill>
              <a:srgbClr val="58F7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JQC'!$J$116:$J$120</c:f>
              <c:numCache>
                <c:formatCode>0%</c:formatCode>
                <c:ptCount val="5"/>
                <c:pt idx="0">
                  <c:v>0.63671875</c:v>
                </c:pt>
                <c:pt idx="1">
                  <c:v>0.640625</c:v>
                </c:pt>
                <c:pt idx="2">
                  <c:v>0.55859375</c:v>
                </c:pt>
                <c:pt idx="3">
                  <c:v>0.49609375</c:v>
                </c:pt>
                <c:pt idx="4">
                  <c:v>0.22265625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5-4F5E-879C-71B9C6CD6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36258000"/>
        <c:axId val="536258392"/>
      </c:barChart>
      <c:catAx>
        <c:axId val="536258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536258392"/>
        <c:crosses val="autoZero"/>
        <c:auto val="1"/>
        <c:lblAlgn val="ctr"/>
        <c:lblOffset val="100"/>
        <c:noMultiLvlLbl val="0"/>
      </c:catAx>
      <c:valAx>
        <c:axId val="536258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5800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7721122110504"/>
          <c:y val="9.0547692856854517E-2"/>
          <c:w val="0.84987514687842081"/>
          <c:h val="0.723111102080445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JQC'!$H$123:$H$127</c:f>
              <c:numCache>
                <c:formatCode>0%</c:formatCode>
                <c:ptCount val="5"/>
                <c:pt idx="0">
                  <c:v>0.3125</c:v>
                </c:pt>
                <c:pt idx="1">
                  <c:v>6.25E-2</c:v>
                </c:pt>
                <c:pt idx="2">
                  <c:v>7.8125E-3</c:v>
                </c:pt>
                <c:pt idx="3">
                  <c:v>1.953125E-2</c:v>
                </c:pt>
                <c:pt idx="4">
                  <c:v>3.90625E-3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E-40AE-BA21-AC2695ACC650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JQC'!$I$123:$I$127</c:f>
              <c:numCache>
                <c:formatCode>0%</c:formatCode>
                <c:ptCount val="5"/>
                <c:pt idx="0">
                  <c:v>0.16015625</c:v>
                </c:pt>
                <c:pt idx="1">
                  <c:v>0.2734375</c:v>
                </c:pt>
                <c:pt idx="2">
                  <c:v>0.4140625</c:v>
                </c:pt>
                <c:pt idx="3">
                  <c:v>0.6953125</c:v>
                </c:pt>
                <c:pt idx="4">
                  <c:v>0.88671875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E-40AE-BA21-AC2695ACC650}"/>
            </c:ext>
          </c:extLst>
        </c:ser>
        <c:ser>
          <c:idx val="2"/>
          <c:order val="2"/>
          <c:spPr>
            <a:solidFill>
              <a:srgbClr val="58F7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JQC'!$J$123:$J$127</c:f>
              <c:numCache>
                <c:formatCode>0%</c:formatCode>
                <c:ptCount val="5"/>
                <c:pt idx="0">
                  <c:v>0.52734375</c:v>
                </c:pt>
                <c:pt idx="1">
                  <c:v>0.6640625</c:v>
                </c:pt>
                <c:pt idx="2">
                  <c:v>0.578125</c:v>
                </c:pt>
                <c:pt idx="3">
                  <c:v>0.28515625</c:v>
                </c:pt>
                <c:pt idx="4">
                  <c:v>0.1015625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9E-40AE-BA21-AC2695ACC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36259176"/>
        <c:axId val="536353872"/>
      </c:barChart>
      <c:catAx>
        <c:axId val="536259176"/>
        <c:scaling>
          <c:orientation val="minMax"/>
        </c:scaling>
        <c:delete val="1"/>
        <c:axPos val="b"/>
        <c:majorTickMark val="none"/>
        <c:minorTickMark val="none"/>
        <c:tickLblPos val="nextTo"/>
        <c:crossAx val="536353872"/>
        <c:crosses val="autoZero"/>
        <c:auto val="1"/>
        <c:lblAlgn val="ctr"/>
        <c:lblOffset val="100"/>
        <c:noMultiLvlLbl val="0"/>
      </c:catAx>
      <c:valAx>
        <c:axId val="536353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5917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7721122110504"/>
          <c:y val="9.0547692856854517E-2"/>
          <c:w val="0.84987514687842081"/>
          <c:h val="0.723111102080445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JQC'!$H$133:$H$137</c:f>
              <c:numCache>
                <c:formatCode>0%</c:formatCode>
                <c:ptCount val="5"/>
                <c:pt idx="0">
                  <c:v>0.52517985611510787</c:v>
                </c:pt>
                <c:pt idx="1">
                  <c:v>0.41366906474820142</c:v>
                </c:pt>
                <c:pt idx="2">
                  <c:v>0.46043165467625902</c:v>
                </c:pt>
                <c:pt idx="3">
                  <c:v>0.31294964028776978</c:v>
                </c:pt>
                <c:pt idx="4">
                  <c:v>0.20143884892086331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F-490B-992D-54127024E977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JQC'!$I$133:$I$137</c:f>
              <c:numCache>
                <c:formatCode>0%</c:formatCode>
                <c:ptCount val="5"/>
                <c:pt idx="0">
                  <c:v>0.17625899280575538</c:v>
                </c:pt>
                <c:pt idx="1">
                  <c:v>0.31294964028776978</c:v>
                </c:pt>
                <c:pt idx="2">
                  <c:v>0.35971223021582732</c:v>
                </c:pt>
                <c:pt idx="3">
                  <c:v>0.5539568345323741</c:v>
                </c:pt>
                <c:pt idx="4">
                  <c:v>0.74100719424460426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F-490B-992D-54127024E977}"/>
            </c:ext>
          </c:extLst>
        </c:ser>
        <c:ser>
          <c:idx val="2"/>
          <c:order val="2"/>
          <c:spPr>
            <a:solidFill>
              <a:srgbClr val="58F7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JQC'!$J$133:$J$137</c:f>
              <c:numCache>
                <c:formatCode>0%</c:formatCode>
                <c:ptCount val="5"/>
                <c:pt idx="0">
                  <c:v>0.29856115107913667</c:v>
                </c:pt>
                <c:pt idx="1">
                  <c:v>0.2733812949640288</c:v>
                </c:pt>
                <c:pt idx="2">
                  <c:v>0.17985611510791366</c:v>
                </c:pt>
                <c:pt idx="3">
                  <c:v>0.13309352517985612</c:v>
                </c:pt>
                <c:pt idx="4">
                  <c:v>5.0359712230215826E-2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F-490B-992D-54127024E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36354656"/>
        <c:axId val="536355048"/>
      </c:barChart>
      <c:catAx>
        <c:axId val="536354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536355048"/>
        <c:crosses val="autoZero"/>
        <c:auto val="1"/>
        <c:lblAlgn val="ctr"/>
        <c:lblOffset val="100"/>
        <c:noMultiLvlLbl val="0"/>
      </c:catAx>
      <c:valAx>
        <c:axId val="536355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465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7721122110504"/>
          <c:y val="9.0547692856854517E-2"/>
          <c:w val="0.84987514687842081"/>
          <c:h val="0.723111102080445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JQC'!$H$140:$H$144</c:f>
              <c:numCache>
                <c:formatCode>0%</c:formatCode>
                <c:ptCount val="5"/>
                <c:pt idx="0">
                  <c:v>0.39568345323741005</c:v>
                </c:pt>
                <c:pt idx="1">
                  <c:v>0.26618705035971224</c:v>
                </c:pt>
                <c:pt idx="2">
                  <c:v>0.3273381294964029</c:v>
                </c:pt>
                <c:pt idx="3">
                  <c:v>0.19784172661870503</c:v>
                </c:pt>
                <c:pt idx="4">
                  <c:v>8.6330935251798566E-2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3-4457-9C4E-29C98B390DE2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JQC'!$I$140:$I$144</c:f>
              <c:numCache>
                <c:formatCode>0%</c:formatCode>
                <c:ptCount val="5"/>
                <c:pt idx="0">
                  <c:v>8.9928057553956831E-2</c:v>
                </c:pt>
                <c:pt idx="1">
                  <c:v>0.30215827338129497</c:v>
                </c:pt>
                <c:pt idx="2">
                  <c:v>0.41366906474820142</c:v>
                </c:pt>
                <c:pt idx="3">
                  <c:v>0.69784172661870503</c:v>
                </c:pt>
                <c:pt idx="4">
                  <c:v>0.8848920863309353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3-4457-9C4E-29C98B390DE2}"/>
            </c:ext>
          </c:extLst>
        </c:ser>
        <c:ser>
          <c:idx val="2"/>
          <c:order val="2"/>
          <c:spPr>
            <a:solidFill>
              <a:srgbClr val="58F7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JQC'!$J$140:$J$144</c:f>
              <c:numCache>
                <c:formatCode>0%</c:formatCode>
                <c:ptCount val="5"/>
                <c:pt idx="0">
                  <c:v>0.51438848920863312</c:v>
                </c:pt>
                <c:pt idx="1">
                  <c:v>0.43165467625899279</c:v>
                </c:pt>
                <c:pt idx="2">
                  <c:v>0.25899280575539568</c:v>
                </c:pt>
                <c:pt idx="3">
                  <c:v>0.10431654676258993</c:v>
                </c:pt>
                <c:pt idx="4">
                  <c:v>2.1582733812949641E-2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3-4457-9C4E-29C98B390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70472224"/>
        <c:axId val="670472616"/>
      </c:barChart>
      <c:catAx>
        <c:axId val="670472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670472616"/>
        <c:crosses val="autoZero"/>
        <c:auto val="1"/>
        <c:lblAlgn val="ctr"/>
        <c:lblOffset val="100"/>
        <c:noMultiLvlLbl val="0"/>
      </c:catAx>
      <c:valAx>
        <c:axId val="670472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7222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JQC'!$AC$134</c:f>
              <c:strCache>
                <c:ptCount val="1"/>
                <c:pt idx="0">
                  <c:v>Property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">
              <a:solidFill>
                <a:schemeClr val="tx1">
                  <a:lumMod val="75000"/>
                  <a:lumOff val="25000"/>
                </a:schemeClr>
              </a:solidFill>
              <a:prstDash val="dash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31-4132-855E-94AAEED5DE1F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31-4132-855E-94AAEED5DE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 JQC'!$AD$133:$AF$133</c:f>
              <c:strCache>
                <c:ptCount val="3"/>
                <c:pt idx="0">
                  <c:v>D-class</c:v>
                </c:pt>
                <c:pt idx="1">
                  <c:v>E-Class</c:v>
                </c:pt>
                <c:pt idx="2">
                  <c:v>I-Class</c:v>
                </c:pt>
              </c:strCache>
            </c:strRef>
          </c:cat>
          <c:val>
            <c:numRef>
              <c:f>'for JQC'!$AD$134:$AF$134</c:f>
              <c:numCache>
                <c:formatCode>General</c:formatCode>
                <c:ptCount val="3"/>
                <c:pt idx="0">
                  <c:v>137</c:v>
                </c:pt>
                <c:pt idx="1">
                  <c:v>2256</c:v>
                </c:pt>
                <c:pt idx="2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1-4132-855E-94AAEED5DE1F}"/>
            </c:ext>
          </c:extLst>
        </c:ser>
        <c:ser>
          <c:idx val="2"/>
          <c:order val="2"/>
          <c:tx>
            <c:strRef>
              <c:f>'for JQC'!$AC$136</c:f>
              <c:strCache>
                <c:ptCount val="1"/>
                <c:pt idx="0">
                  <c:v>Violent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">
              <a:solidFill>
                <a:schemeClr val="tx1">
                  <a:lumMod val="75000"/>
                  <a:lumOff val="25000"/>
                </a:schemeClr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1F31-4132-855E-94AAEED5DE1F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8-1F31-4132-855E-94AAEED5DE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 JQC'!$AD$133:$AF$133</c:f>
              <c:strCache>
                <c:ptCount val="3"/>
                <c:pt idx="0">
                  <c:v>D-class</c:v>
                </c:pt>
                <c:pt idx="1">
                  <c:v>E-Class</c:v>
                </c:pt>
                <c:pt idx="2">
                  <c:v>I-Class</c:v>
                </c:pt>
              </c:strCache>
            </c:strRef>
          </c:cat>
          <c:val>
            <c:numRef>
              <c:f>'for JQC'!$AD$136:$AF$136</c:f>
              <c:numCache>
                <c:formatCode>General</c:formatCode>
                <c:ptCount val="3"/>
                <c:pt idx="0">
                  <c:v>194</c:v>
                </c:pt>
                <c:pt idx="1">
                  <c:v>2042</c:v>
                </c:pt>
                <c:pt idx="2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31-4132-855E-94AAEED5D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10"/>
        <c:axId val="670473400"/>
        <c:axId val="670473792"/>
      </c:barChart>
      <c:barChart>
        <c:barDir val="col"/>
        <c:grouping val="clustered"/>
        <c:varyColors val="0"/>
        <c:ser>
          <c:idx val="1"/>
          <c:order val="1"/>
          <c:tx>
            <c:strRef>
              <c:f>'for JQC'!$AC$135</c:f>
              <c:strCache>
                <c:ptCount val="1"/>
                <c:pt idx="0">
                  <c:v>common1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tx1">
                  <a:lumMod val="75000"/>
                  <a:lumOff val="25000"/>
                </a:schemeClr>
              </a:solidFill>
              <a:prstDash val="dash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1F31-4132-855E-94AAEED5DE1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1F31-4132-855E-94AAEED5DE1F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F-1F31-4132-855E-94AAEED5DE1F}"/>
              </c:ext>
            </c:extLst>
          </c:dPt>
          <c:dLbls>
            <c:dLbl>
              <c:idx val="0"/>
              <c:layout>
                <c:manualLayout>
                  <c:x val="0"/>
                  <c:y val="3.847997650607558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58%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F31-4132-855E-94AAEED5DE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73%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F31-4132-855E-94AAEED5DE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>
                            <a:lumMod val="85000"/>
                          </a:schemeClr>
                        </a:solidFill>
                      </a:rPr>
                      <a:t>52%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F31-4132-855E-94AAEED5DE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 JQC'!$AD$133:$AF$133</c:f>
              <c:strCache>
                <c:ptCount val="3"/>
                <c:pt idx="0">
                  <c:v>D-class</c:v>
                </c:pt>
                <c:pt idx="1">
                  <c:v>E-Class</c:v>
                </c:pt>
                <c:pt idx="2">
                  <c:v>I-Class</c:v>
                </c:pt>
              </c:strCache>
            </c:strRef>
          </c:cat>
          <c:val>
            <c:numRef>
              <c:f>'for JQC'!$AD$135:$AF$135</c:f>
              <c:numCache>
                <c:formatCode>General</c:formatCode>
                <c:ptCount val="3"/>
                <c:pt idx="0">
                  <c:v>79</c:v>
                </c:pt>
                <c:pt idx="1">
                  <c:v>1651</c:v>
                </c:pt>
                <c:pt idx="2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F31-4132-855E-94AAEED5DE1F}"/>
            </c:ext>
          </c:extLst>
        </c:ser>
        <c:ser>
          <c:idx val="3"/>
          <c:order val="3"/>
          <c:tx>
            <c:strRef>
              <c:f>'for JQC'!$AC$137</c:f>
              <c:strCache>
                <c:ptCount val="1"/>
                <c:pt idx="0">
                  <c:v>common2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tx1">
                  <a:lumMod val="75000"/>
                  <a:lumOff val="25000"/>
                </a:schemeClr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2-1F31-4132-855E-94AAEED5DE1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4-1F31-4132-855E-94AAEED5DE1F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6-1F31-4132-855E-94AAEED5DE1F}"/>
              </c:ext>
            </c:extLst>
          </c:dPt>
          <c:dLbls>
            <c:dLbl>
              <c:idx val="0"/>
              <c:layout>
                <c:manualLayout>
                  <c:x val="0"/>
                  <c:y val="3.64396808270683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41%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F31-4132-855E-94AAEED5DE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81%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F31-4132-855E-94AAEED5DE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>
                            <a:lumMod val="85000"/>
                          </a:schemeClr>
                        </a:solidFill>
                      </a:rPr>
                      <a:t>43%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F31-4132-855E-94AAEED5DE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 JQC'!$AD$133:$AF$133</c:f>
              <c:strCache>
                <c:ptCount val="3"/>
                <c:pt idx="0">
                  <c:v>D-class</c:v>
                </c:pt>
                <c:pt idx="1">
                  <c:v>E-Class</c:v>
                </c:pt>
                <c:pt idx="2">
                  <c:v>I-Class</c:v>
                </c:pt>
              </c:strCache>
            </c:strRef>
          </c:cat>
          <c:val>
            <c:numRef>
              <c:f>'for JQC'!$AD$137:$AF$137</c:f>
              <c:numCache>
                <c:formatCode>General</c:formatCode>
                <c:ptCount val="3"/>
                <c:pt idx="0">
                  <c:v>79</c:v>
                </c:pt>
                <c:pt idx="1">
                  <c:v>1651</c:v>
                </c:pt>
                <c:pt idx="2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F31-4132-855E-94AAEED5D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10"/>
        <c:axId val="670474576"/>
        <c:axId val="670474184"/>
      </c:barChart>
      <c:lineChart>
        <c:grouping val="standard"/>
        <c:varyColors val="0"/>
        <c:ser>
          <c:idx val="4"/>
          <c:order val="4"/>
          <c:tx>
            <c:strRef>
              <c:f>'for JQC'!$AG$133</c:f>
              <c:strCache>
                <c:ptCount val="1"/>
                <c:pt idx="0">
                  <c:v>Inv.value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'for JQC'!$AG$134</c:f>
              <c:numCache>
                <c:formatCode>General</c:formatCode>
                <c:ptCount val="1"/>
                <c:pt idx="0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F31-4132-855E-94AAEED5D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474576"/>
        <c:axId val="670474184"/>
      </c:lineChart>
      <c:catAx>
        <c:axId val="67047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73792"/>
        <c:crosses val="autoZero"/>
        <c:auto val="1"/>
        <c:lblAlgn val="ctr"/>
        <c:lblOffset val="100"/>
        <c:noMultiLvlLbl val="0"/>
      </c:catAx>
      <c:valAx>
        <c:axId val="6704737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0473400"/>
        <c:crosses val="autoZero"/>
        <c:crossBetween val="between"/>
      </c:valAx>
      <c:valAx>
        <c:axId val="6704741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0474576"/>
        <c:crosses val="max"/>
        <c:crossBetween val="between"/>
      </c:valAx>
      <c:catAx>
        <c:axId val="67047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047418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'for JQC'!$AB$3</c:f>
              <c:strCache>
                <c:ptCount val="1"/>
                <c:pt idx="0">
                  <c:v>Property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'for JQC'!$AA$4:$AA$18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'for JQC'!$AB$4:$AB$18</c:f>
              <c:numCache>
                <c:formatCode>General</c:formatCode>
                <c:ptCount val="15"/>
                <c:pt idx="0">
                  <c:v>0.32168440109178797</c:v>
                </c:pt>
                <c:pt idx="1">
                  <c:v>0.31942227343288399</c:v>
                </c:pt>
                <c:pt idx="2">
                  <c:v>0.31730057709388099</c:v>
                </c:pt>
                <c:pt idx="3">
                  <c:v>0.31900800583782102</c:v>
                </c:pt>
                <c:pt idx="4">
                  <c:v>0.32191092914674402</c:v>
                </c:pt>
                <c:pt idx="5">
                  <c:v>0.31882208623507102</c:v>
                </c:pt>
                <c:pt idx="6">
                  <c:v>0.31277740562310302</c:v>
                </c:pt>
                <c:pt idx="7">
                  <c:v>0.31876860287824299</c:v>
                </c:pt>
                <c:pt idx="8">
                  <c:v>0.32413145338913402</c:v>
                </c:pt>
                <c:pt idx="9">
                  <c:v>0.31659514715463</c:v>
                </c:pt>
                <c:pt idx="10">
                  <c:v>0.31829962702807002</c:v>
                </c:pt>
                <c:pt idx="11">
                  <c:v>0.33173260300952401</c:v>
                </c:pt>
                <c:pt idx="12">
                  <c:v>0.32694673962257698</c:v>
                </c:pt>
                <c:pt idx="13">
                  <c:v>0.33403991675075401</c:v>
                </c:pt>
                <c:pt idx="14">
                  <c:v>0.32971839802439101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6-4598-A620-040E26A7245A}"/>
            </c:ext>
          </c:extLst>
        </c:ser>
        <c:ser>
          <c:idx val="1"/>
          <c:order val="1"/>
          <c:tx>
            <c:strRef>
              <c:f>'for JQC'!$AC$3</c:f>
              <c:strCache>
                <c:ptCount val="1"/>
                <c:pt idx="0">
                  <c:v>Violent</c:v>
                </c:pt>
              </c:strCache>
            </c:strRef>
          </c:tx>
          <c:spPr>
            <a:ln w="381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'for JQC'!$AA$4:$AA$18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'for JQC'!$AC$4:$AC$18</c:f>
              <c:numCache>
                <c:formatCode>General</c:formatCode>
                <c:ptCount val="15"/>
                <c:pt idx="0">
                  <c:v>0.43646810662857699</c:v>
                </c:pt>
                <c:pt idx="1">
                  <c:v>0.43829820349654802</c:v>
                </c:pt>
                <c:pt idx="2">
                  <c:v>0.43034599257533201</c:v>
                </c:pt>
                <c:pt idx="3">
                  <c:v>0.42810532596867801</c:v>
                </c:pt>
                <c:pt idx="4">
                  <c:v>0.42292281835544998</c:v>
                </c:pt>
                <c:pt idx="5">
                  <c:v>0.41810875667431302</c:v>
                </c:pt>
                <c:pt idx="6">
                  <c:v>0.42584362371975898</c:v>
                </c:pt>
                <c:pt idx="7">
                  <c:v>0.42644713893149599</c:v>
                </c:pt>
                <c:pt idx="8">
                  <c:v>0.42260034495049398</c:v>
                </c:pt>
                <c:pt idx="9">
                  <c:v>0.42562685691597202</c:v>
                </c:pt>
                <c:pt idx="10">
                  <c:v>0.44850516965291998</c:v>
                </c:pt>
                <c:pt idx="11">
                  <c:v>0.44288362910978601</c:v>
                </c:pt>
                <c:pt idx="12">
                  <c:v>0.42435649480759602</c:v>
                </c:pt>
                <c:pt idx="13">
                  <c:v>0.42727466801814301</c:v>
                </c:pt>
                <c:pt idx="14">
                  <c:v>0.40741678365467399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6-4598-A620-040E26A72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75752"/>
        <c:axId val="670652904"/>
      </c:scatterChart>
      <c:valAx>
        <c:axId val="670475752"/>
        <c:scaling>
          <c:orientation val="minMax"/>
          <c:max val="2016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52904"/>
        <c:crosses val="autoZero"/>
        <c:crossBetween val="midCat"/>
        <c:majorUnit val="2"/>
      </c:valAx>
      <c:valAx>
        <c:axId val="670652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75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>
                <a:solidFill>
                  <a:sysClr val="windowText" lastClr="000000"/>
                </a:solidFill>
              </a:rPr>
              <a:t>Crime rate in Birmingham from</a:t>
            </a:r>
            <a:r>
              <a:rPr lang="en-GB" sz="1200" b="0" baseline="0">
                <a:solidFill>
                  <a:sysClr val="windowText" lastClr="000000"/>
                </a:solidFill>
              </a:rPr>
              <a:t> 2001 to 2012</a:t>
            </a:r>
            <a:endParaRPr lang="en-GB" sz="12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086506744387499"/>
          <c:y val="2.3686686125747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40811118744746"/>
          <c:y val="0.12666663881682741"/>
          <c:w val="0.76315566285316827"/>
          <c:h val="0.7343909110856085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Sheet1!$L$3</c:f>
              <c:strCache>
                <c:ptCount val="1"/>
                <c:pt idx="0">
                  <c:v>Property Crime (/2) 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8"/>
            <c:spPr>
              <a:solidFill>
                <a:srgbClr val="C00000"/>
              </a:solidFill>
              <a:ln w="22225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strRef>
              <c:f>Sheet1!$H$4:$H$14</c:f>
              <c:strCache>
                <c:ptCount val="11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</c:strCache>
            </c:strRef>
          </c:xVal>
          <c:yVal>
            <c:numRef>
              <c:f>Sheet1!$K$4:$K$14</c:f>
              <c:numCache>
                <c:formatCode>0</c:formatCode>
                <c:ptCount val="11"/>
                <c:pt idx="0">
                  <c:v>157.21499965571201</c:v>
                </c:pt>
                <c:pt idx="1">
                  <c:v>122.693955461659</c:v>
                </c:pt>
                <c:pt idx="2">
                  <c:v>110.718884632238</c:v>
                </c:pt>
                <c:pt idx="3">
                  <c:v>93.4667204538341</c:v>
                </c:pt>
                <c:pt idx="4">
                  <c:v>89.344168951486694</c:v>
                </c:pt>
                <c:pt idx="5">
                  <c:v>81.973707652582206</c:v>
                </c:pt>
                <c:pt idx="6">
                  <c:v>69.672333677621296</c:v>
                </c:pt>
                <c:pt idx="7">
                  <c:v>61.665509921752701</c:v>
                </c:pt>
                <c:pt idx="8">
                  <c:v>54.093073302034398</c:v>
                </c:pt>
                <c:pt idx="9">
                  <c:v>57.2214481377152</c:v>
                </c:pt>
                <c:pt idx="10">
                  <c:v>52.283971126760598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7-4255-8B3C-2676B0269016}"/>
            </c:ext>
          </c:extLst>
        </c:ser>
        <c:ser>
          <c:idx val="0"/>
          <c:order val="1"/>
          <c:tx>
            <c:strRef>
              <c:f>Sheet1!$M$3</c:f>
              <c:strCache>
                <c:ptCount val="1"/>
                <c:pt idx="0">
                  <c:v>Violent Crime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9"/>
            <c:spPr>
              <a:solidFill>
                <a:srgbClr val="FFC000"/>
              </a:solidFill>
              <a:ln w="22225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strRef>
              <c:f>Sheet1!$H$4:$H$14</c:f>
              <c:strCache>
                <c:ptCount val="11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</c:strCache>
            </c:strRef>
          </c:xVal>
          <c:yVal>
            <c:numRef>
              <c:f>Sheet1!$M$4:$M$14</c:f>
              <c:numCache>
                <c:formatCode>0</c:formatCode>
                <c:ptCount val="11"/>
                <c:pt idx="0">
                  <c:v>40.490304491392799</c:v>
                </c:pt>
                <c:pt idx="1">
                  <c:v>31.824812848200299</c:v>
                </c:pt>
                <c:pt idx="2">
                  <c:v>32.422674788732401</c:v>
                </c:pt>
                <c:pt idx="3">
                  <c:v>32.0937402503912</c:v>
                </c:pt>
                <c:pt idx="4">
                  <c:v>31.171371580594698</c:v>
                </c:pt>
                <c:pt idx="5">
                  <c:v>31.118646948356801</c:v>
                </c:pt>
                <c:pt idx="6">
                  <c:v>26.436905633802802</c:v>
                </c:pt>
                <c:pt idx="7">
                  <c:v>24.09250342723</c:v>
                </c:pt>
                <c:pt idx="8">
                  <c:v>22.881441940532099</c:v>
                </c:pt>
                <c:pt idx="9">
                  <c:v>20.916009154929601</c:v>
                </c:pt>
                <c:pt idx="10">
                  <c:v>17.3956158372457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D17-4255-8B3C-2676B02690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529064432"/>
        <c:axId val="529064824"/>
      </c:scatterChart>
      <c:valAx>
        <c:axId val="529064432"/>
        <c:scaling>
          <c:orientation val="minMax"/>
          <c:max val="11"/>
          <c:min val="1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64824"/>
        <c:crosses val="autoZero"/>
        <c:crossBetween val="midCat"/>
      </c:valAx>
      <c:valAx>
        <c:axId val="52906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9.878015345028443E-2"/>
          <c:y val="0.94726155514695864"/>
          <c:w val="0.85663349235949016"/>
          <c:h val="5.2738444853041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 JQC'!$AB$3</c:f>
              <c:strCache>
                <c:ptCount val="1"/>
                <c:pt idx="0">
                  <c:v>Property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'for JQC'!$AA$4:$AA$18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'for JQC'!$AB$4:$AB$18</c:f>
              <c:numCache>
                <c:formatCode>General</c:formatCode>
                <c:ptCount val="15"/>
                <c:pt idx="0">
                  <c:v>0.32168440109178797</c:v>
                </c:pt>
                <c:pt idx="1">
                  <c:v>0.31942227343288399</c:v>
                </c:pt>
                <c:pt idx="2">
                  <c:v>0.31730057709388099</c:v>
                </c:pt>
                <c:pt idx="3">
                  <c:v>0.31900800583782102</c:v>
                </c:pt>
                <c:pt idx="4">
                  <c:v>0.32191092914674402</c:v>
                </c:pt>
                <c:pt idx="5">
                  <c:v>0.31882208623507102</c:v>
                </c:pt>
                <c:pt idx="6">
                  <c:v>0.31277740562310302</c:v>
                </c:pt>
                <c:pt idx="7">
                  <c:v>0.31876860287824299</c:v>
                </c:pt>
                <c:pt idx="8">
                  <c:v>0.32413145338913402</c:v>
                </c:pt>
                <c:pt idx="9">
                  <c:v>0.31659514715463</c:v>
                </c:pt>
                <c:pt idx="10">
                  <c:v>0.31829962702807002</c:v>
                </c:pt>
                <c:pt idx="11">
                  <c:v>0.33173260300952401</c:v>
                </c:pt>
                <c:pt idx="12">
                  <c:v>0.32694673962257698</c:v>
                </c:pt>
                <c:pt idx="13">
                  <c:v>0.33403991675075401</c:v>
                </c:pt>
                <c:pt idx="14">
                  <c:v>0.32971839802439101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F-41DA-9613-5BFB1730F4C7}"/>
            </c:ext>
          </c:extLst>
        </c:ser>
        <c:ser>
          <c:idx val="1"/>
          <c:order val="1"/>
          <c:tx>
            <c:strRef>
              <c:f>'for JQC'!$AC$3</c:f>
              <c:strCache>
                <c:ptCount val="1"/>
                <c:pt idx="0">
                  <c:v>Violent</c:v>
                </c:pt>
              </c:strCache>
            </c:strRef>
          </c:tx>
          <c:spPr>
            <a:ln w="381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'for JQC'!$AA$4:$AA$18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'for JQC'!$AC$4:$AC$18</c:f>
              <c:numCache>
                <c:formatCode>General</c:formatCode>
                <c:ptCount val="15"/>
                <c:pt idx="0">
                  <c:v>0.43646810662857699</c:v>
                </c:pt>
                <c:pt idx="1">
                  <c:v>0.43829820349654802</c:v>
                </c:pt>
                <c:pt idx="2">
                  <c:v>0.43034599257533201</c:v>
                </c:pt>
                <c:pt idx="3">
                  <c:v>0.42810532596867801</c:v>
                </c:pt>
                <c:pt idx="4">
                  <c:v>0.42292281835544998</c:v>
                </c:pt>
                <c:pt idx="5">
                  <c:v>0.41810875667431302</c:v>
                </c:pt>
                <c:pt idx="6">
                  <c:v>0.42584362371975898</c:v>
                </c:pt>
                <c:pt idx="7">
                  <c:v>0.42644713893149599</c:v>
                </c:pt>
                <c:pt idx="8">
                  <c:v>0.42260034495049398</c:v>
                </c:pt>
                <c:pt idx="9">
                  <c:v>0.42562685691597202</c:v>
                </c:pt>
                <c:pt idx="10">
                  <c:v>0.44850516965291998</c:v>
                </c:pt>
                <c:pt idx="11">
                  <c:v>0.44288362910978601</c:v>
                </c:pt>
                <c:pt idx="12">
                  <c:v>0.42435649480759602</c:v>
                </c:pt>
                <c:pt idx="13">
                  <c:v>0.42727466801814301</c:v>
                </c:pt>
                <c:pt idx="14">
                  <c:v>0.40741678365467399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2F-41DA-9613-5BFB1730F4C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'for JQC'!$AA$4:$AA$18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[1]ressss2!$B$2:$B$16</c:f>
              <c:numCache>
                <c:formatCode>General</c:formatCode>
                <c:ptCount val="15"/>
                <c:pt idx="0">
                  <c:v>0.32168440109178797</c:v>
                </c:pt>
                <c:pt idx="1">
                  <c:v>0.31942227343288399</c:v>
                </c:pt>
                <c:pt idx="2">
                  <c:v>0.31730057709388099</c:v>
                </c:pt>
                <c:pt idx="3">
                  <c:v>0.31900800583782102</c:v>
                </c:pt>
                <c:pt idx="4">
                  <c:v>0.32191092914674402</c:v>
                </c:pt>
                <c:pt idx="5">
                  <c:v>0.31882208623507102</c:v>
                </c:pt>
                <c:pt idx="6">
                  <c:v>0.31277740562310302</c:v>
                </c:pt>
                <c:pt idx="7">
                  <c:v>0.31876860287824299</c:v>
                </c:pt>
                <c:pt idx="8">
                  <c:v>0.32413145338913402</c:v>
                </c:pt>
                <c:pt idx="9">
                  <c:v>0.31659514715463</c:v>
                </c:pt>
                <c:pt idx="10">
                  <c:v>0.31829962702807002</c:v>
                </c:pt>
                <c:pt idx="11">
                  <c:v>0.33173260300952401</c:v>
                </c:pt>
                <c:pt idx="12">
                  <c:v>0.32694673962257698</c:v>
                </c:pt>
                <c:pt idx="13">
                  <c:v>0.33403991675075401</c:v>
                </c:pt>
                <c:pt idx="14">
                  <c:v>0.32971839802439101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2F-41DA-9613-5BFB1730F4C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'for JQC'!$AA$4:$AA$18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xVal>
          <c:yVal>
            <c:numRef>
              <c:f>[1]ressss2!$C$2:$C$16</c:f>
              <c:numCache>
                <c:formatCode>General</c:formatCode>
                <c:ptCount val="15"/>
                <c:pt idx="0">
                  <c:v>0.43646810662857699</c:v>
                </c:pt>
                <c:pt idx="1">
                  <c:v>0.43829820349654802</c:v>
                </c:pt>
                <c:pt idx="2">
                  <c:v>0.43034599257533201</c:v>
                </c:pt>
                <c:pt idx="3">
                  <c:v>0.42810532596867801</c:v>
                </c:pt>
                <c:pt idx="4">
                  <c:v>0.42292281835544998</c:v>
                </c:pt>
                <c:pt idx="5">
                  <c:v>0.41810875667431302</c:v>
                </c:pt>
                <c:pt idx="6">
                  <c:v>0.42584362371975898</c:v>
                </c:pt>
                <c:pt idx="7">
                  <c:v>0.42644713893149599</c:v>
                </c:pt>
                <c:pt idx="8">
                  <c:v>0.42260034495049398</c:v>
                </c:pt>
                <c:pt idx="9">
                  <c:v>0.42562685691597202</c:v>
                </c:pt>
                <c:pt idx="10">
                  <c:v>0.44850516965291998</c:v>
                </c:pt>
                <c:pt idx="11">
                  <c:v>0.44288362910978601</c:v>
                </c:pt>
                <c:pt idx="12">
                  <c:v>0.42435649480759602</c:v>
                </c:pt>
                <c:pt idx="13">
                  <c:v>0.42727466801814301</c:v>
                </c:pt>
                <c:pt idx="14">
                  <c:v>0.40741678365467399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2F-41DA-9613-5BFB1730F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54080"/>
        <c:axId val="670654472"/>
      </c:scatterChart>
      <c:valAx>
        <c:axId val="670654080"/>
        <c:scaling>
          <c:orientation val="minMax"/>
          <c:max val="2016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54472"/>
        <c:crosses val="autoZero"/>
        <c:crossBetween val="midCat"/>
        <c:majorUnit val="2"/>
      </c:valAx>
      <c:valAx>
        <c:axId val="67065447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5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7721122110504"/>
          <c:y val="9.0547692856854517E-2"/>
          <c:w val="0.84987514687842081"/>
          <c:h val="0.723111102080445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JQC'!$H$181:$H$185</c:f>
              <c:numCache>
                <c:formatCode>0%</c:formatCode>
                <c:ptCount val="5"/>
                <c:pt idx="0">
                  <c:v>0.1171875</c:v>
                </c:pt>
                <c:pt idx="1">
                  <c:v>7.03125E-2</c:v>
                </c:pt>
                <c:pt idx="2">
                  <c:v>8.59375E-2</c:v>
                </c:pt>
                <c:pt idx="3">
                  <c:v>3.515625E-2</c:v>
                </c:pt>
                <c:pt idx="4">
                  <c:v>1.171875E-2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9-487E-8D1A-163CF1CAC6B5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JQC'!$I$181:$I$185</c:f>
              <c:numCache>
                <c:formatCode>0%</c:formatCode>
                <c:ptCount val="5"/>
                <c:pt idx="0">
                  <c:v>0.30859375</c:v>
                </c:pt>
                <c:pt idx="1">
                  <c:v>0.3203125</c:v>
                </c:pt>
                <c:pt idx="2">
                  <c:v>0.33203125</c:v>
                </c:pt>
                <c:pt idx="3">
                  <c:v>0.43359375</c:v>
                </c:pt>
                <c:pt idx="4">
                  <c:v>0.72265625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9-487E-8D1A-163CF1CAC6B5}"/>
            </c:ext>
          </c:extLst>
        </c:ser>
        <c:ser>
          <c:idx val="2"/>
          <c:order val="2"/>
          <c:spPr>
            <a:solidFill>
              <a:srgbClr val="58F7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JQC'!$J$181:$J$185</c:f>
              <c:numCache>
                <c:formatCode>0%</c:formatCode>
                <c:ptCount val="5"/>
                <c:pt idx="0">
                  <c:v>0.57421875</c:v>
                </c:pt>
                <c:pt idx="1">
                  <c:v>0.609375</c:v>
                </c:pt>
                <c:pt idx="2">
                  <c:v>0.57421875</c:v>
                </c:pt>
                <c:pt idx="3">
                  <c:v>0.53125</c:v>
                </c:pt>
                <c:pt idx="4">
                  <c:v>0.265625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49-487E-8D1A-163CF1CAC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70654864"/>
        <c:axId val="670655256"/>
      </c:barChart>
      <c:catAx>
        <c:axId val="6706548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70655256"/>
        <c:crosses val="autoZero"/>
        <c:auto val="1"/>
        <c:lblAlgn val="ctr"/>
        <c:lblOffset val="100"/>
        <c:noMultiLvlLbl val="0"/>
      </c:catAx>
      <c:valAx>
        <c:axId val="670655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5486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7721122110504"/>
          <c:y val="9.0547692856854517E-2"/>
          <c:w val="0.84987514687842081"/>
          <c:h val="0.723111102080445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JQC'!$H$188:$H$192</c:f>
              <c:numCache>
                <c:formatCode>0%</c:formatCode>
                <c:ptCount val="5"/>
                <c:pt idx="0">
                  <c:v>0.1484375</c:v>
                </c:pt>
                <c:pt idx="1">
                  <c:v>4.6875E-2</c:v>
                </c:pt>
                <c:pt idx="2">
                  <c:v>3.125E-2</c:v>
                </c:pt>
                <c:pt idx="3">
                  <c:v>7.8125E-3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5-493D-A221-F4B939E6FCE1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JQC'!$I$188:$I$192</c:f>
              <c:numCache>
                <c:formatCode>0%</c:formatCode>
                <c:ptCount val="5"/>
                <c:pt idx="0">
                  <c:v>0.3828125</c:v>
                </c:pt>
                <c:pt idx="1">
                  <c:v>0.49609375</c:v>
                </c:pt>
                <c:pt idx="2">
                  <c:v>0.57421875</c:v>
                </c:pt>
                <c:pt idx="3">
                  <c:v>0.79296875</c:v>
                </c:pt>
                <c:pt idx="4">
                  <c:v>0.94921875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5-493D-A221-F4B939E6FCE1}"/>
            </c:ext>
          </c:extLst>
        </c:ser>
        <c:ser>
          <c:idx val="2"/>
          <c:order val="2"/>
          <c:spPr>
            <a:solidFill>
              <a:srgbClr val="58F7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JQC'!$J$188:$J$192</c:f>
              <c:numCache>
                <c:formatCode>0%</c:formatCode>
                <c:ptCount val="5"/>
                <c:pt idx="0">
                  <c:v>0.46875</c:v>
                </c:pt>
                <c:pt idx="1">
                  <c:v>0.45703125</c:v>
                </c:pt>
                <c:pt idx="2">
                  <c:v>0.38671875</c:v>
                </c:pt>
                <c:pt idx="3">
                  <c:v>0.19921875</c:v>
                </c:pt>
                <c:pt idx="4">
                  <c:v>5.078125E-2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45-493D-A221-F4B939E6F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70656040"/>
        <c:axId val="670656432"/>
      </c:barChart>
      <c:catAx>
        <c:axId val="670656040"/>
        <c:scaling>
          <c:orientation val="minMax"/>
        </c:scaling>
        <c:delete val="1"/>
        <c:axPos val="b"/>
        <c:majorTickMark val="none"/>
        <c:minorTickMark val="none"/>
        <c:tickLblPos val="nextTo"/>
        <c:crossAx val="670656432"/>
        <c:crosses val="autoZero"/>
        <c:auto val="1"/>
        <c:lblAlgn val="ctr"/>
        <c:lblOffset val="100"/>
        <c:noMultiLvlLbl val="0"/>
      </c:catAx>
      <c:valAx>
        <c:axId val="670656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5604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7721122110504"/>
          <c:y val="9.0547692856854517E-2"/>
          <c:w val="0.84987514687842081"/>
          <c:h val="0.723111102080445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JQC'!$H$167:$H$171</c:f>
              <c:numCache>
                <c:formatCode>0%</c:formatCode>
                <c:ptCount val="5"/>
                <c:pt idx="0">
                  <c:v>0.3523489932885906</c:v>
                </c:pt>
                <c:pt idx="1">
                  <c:v>0.23154362416107382</c:v>
                </c:pt>
                <c:pt idx="2">
                  <c:v>0.26174496644295303</c:v>
                </c:pt>
                <c:pt idx="3">
                  <c:v>0.17449664429530201</c:v>
                </c:pt>
                <c:pt idx="4">
                  <c:v>8.0536912751677847E-2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6-458C-B374-8744A08586A4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JQC'!$I$167:$I$171</c:f>
              <c:numCache>
                <c:formatCode>0%</c:formatCode>
                <c:ptCount val="5"/>
                <c:pt idx="0">
                  <c:v>0.30201342281879195</c:v>
                </c:pt>
                <c:pt idx="1">
                  <c:v>0.40268456375838924</c:v>
                </c:pt>
                <c:pt idx="2">
                  <c:v>0.43959731543624159</c:v>
                </c:pt>
                <c:pt idx="3">
                  <c:v>0.57046979865771807</c:v>
                </c:pt>
                <c:pt idx="4">
                  <c:v>0.71476510067114096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6-458C-B374-8744A08586A4}"/>
            </c:ext>
          </c:extLst>
        </c:ser>
        <c:ser>
          <c:idx val="2"/>
          <c:order val="2"/>
          <c:spPr>
            <a:solidFill>
              <a:srgbClr val="58F7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JQC'!$J$167:$J$171</c:f>
              <c:numCache>
                <c:formatCode>0%</c:formatCode>
                <c:ptCount val="5"/>
                <c:pt idx="0">
                  <c:v>0.34563758389261745</c:v>
                </c:pt>
                <c:pt idx="1">
                  <c:v>0.36577181208053694</c:v>
                </c:pt>
                <c:pt idx="2">
                  <c:v>0.29865771812080538</c:v>
                </c:pt>
                <c:pt idx="3">
                  <c:v>0.25503355704697989</c:v>
                </c:pt>
                <c:pt idx="4">
                  <c:v>0.21140939597315436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56-458C-B374-8744A0858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87973104"/>
        <c:axId val="587973496"/>
      </c:barChart>
      <c:catAx>
        <c:axId val="587973104"/>
        <c:scaling>
          <c:orientation val="minMax"/>
        </c:scaling>
        <c:delete val="1"/>
        <c:axPos val="b"/>
        <c:majorTickMark val="none"/>
        <c:minorTickMark val="none"/>
        <c:tickLblPos val="nextTo"/>
        <c:crossAx val="587973496"/>
        <c:crosses val="autoZero"/>
        <c:auto val="1"/>
        <c:lblAlgn val="ctr"/>
        <c:lblOffset val="100"/>
        <c:noMultiLvlLbl val="0"/>
      </c:catAx>
      <c:valAx>
        <c:axId val="58797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7310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7721122110504"/>
          <c:y val="9.0547692856854517E-2"/>
          <c:w val="0.84987514687842081"/>
          <c:h val="0.723111102080445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JQC'!$H$174:$H$178</c:f>
              <c:numCache>
                <c:formatCode>0%</c:formatCode>
                <c:ptCount val="5"/>
                <c:pt idx="0">
                  <c:v>0.22483221476510068</c:v>
                </c:pt>
                <c:pt idx="1">
                  <c:v>0.26845637583892618</c:v>
                </c:pt>
                <c:pt idx="2">
                  <c:v>0.29530201342281881</c:v>
                </c:pt>
                <c:pt idx="3">
                  <c:v>0.20805369127516779</c:v>
                </c:pt>
                <c:pt idx="4">
                  <c:v>5.0335570469798654E-2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F-4778-A07B-074658011D44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JQC'!$I$174:$I$178</c:f>
              <c:numCache>
                <c:formatCode>0%</c:formatCode>
                <c:ptCount val="5"/>
                <c:pt idx="0">
                  <c:v>0.24832214765100671</c:v>
                </c:pt>
                <c:pt idx="1">
                  <c:v>0.28523489932885904</c:v>
                </c:pt>
                <c:pt idx="2">
                  <c:v>0.39932885906040266</c:v>
                </c:pt>
                <c:pt idx="3">
                  <c:v>0.65436241610738255</c:v>
                </c:pt>
                <c:pt idx="4">
                  <c:v>0.90268456375838924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F-4778-A07B-074658011D44}"/>
            </c:ext>
          </c:extLst>
        </c:ser>
        <c:ser>
          <c:idx val="2"/>
          <c:order val="2"/>
          <c:spPr>
            <a:solidFill>
              <a:srgbClr val="58F7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JQC'!$J$174:$J$178</c:f>
              <c:numCache>
                <c:formatCode>0%</c:formatCode>
                <c:ptCount val="5"/>
                <c:pt idx="0">
                  <c:v>0.52684563758389258</c:v>
                </c:pt>
                <c:pt idx="1">
                  <c:v>0.44630872483221479</c:v>
                </c:pt>
                <c:pt idx="2">
                  <c:v>0.30536912751677853</c:v>
                </c:pt>
                <c:pt idx="3">
                  <c:v>0.13758389261744966</c:v>
                </c:pt>
                <c:pt idx="4">
                  <c:v>5.3691275167785234E-2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F-4778-A07B-074658011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87974280"/>
        <c:axId val="587974672"/>
      </c:barChart>
      <c:catAx>
        <c:axId val="5879742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87974672"/>
        <c:crosses val="autoZero"/>
        <c:auto val="1"/>
        <c:lblAlgn val="ctr"/>
        <c:lblOffset val="100"/>
        <c:noMultiLvlLbl val="0"/>
      </c:catAx>
      <c:valAx>
        <c:axId val="587974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7428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7721122110504"/>
          <c:y val="9.0547692856854517E-2"/>
          <c:w val="0.84987514687842081"/>
          <c:h val="0.723111102080445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1.82758860117159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C3-41C5-B555-85E963CB17CB}"/>
                </c:ext>
              </c:extLst>
            </c:dLbl>
            <c:dLbl>
              <c:idx val="4"/>
              <c:layout>
                <c:manualLayout>
                  <c:x val="-2.0309154285109769E-16"/>
                  <c:y val="3.655177202343198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C3-41C5-B555-85E963CB1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JQC'!$H$215:$H$219</c:f>
              <c:numCache>
                <c:formatCode>0%</c:formatCode>
                <c:ptCount val="5"/>
                <c:pt idx="0">
                  <c:v>4.6948356807511735E-2</c:v>
                </c:pt>
                <c:pt idx="1">
                  <c:v>1.2519561815336464E-2</c:v>
                </c:pt>
                <c:pt idx="2">
                  <c:v>3.1298904538341159E-3</c:v>
                </c:pt>
                <c:pt idx="3">
                  <c:v>1.5649452269170579E-3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3-41C5-B555-85E963CB17CB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JQC'!$I$215:$I$219</c:f>
              <c:numCache>
                <c:formatCode>0%</c:formatCode>
                <c:ptCount val="5"/>
                <c:pt idx="0">
                  <c:v>0.16588419405320814</c:v>
                </c:pt>
                <c:pt idx="1">
                  <c:v>7.1205007824726135E-2</c:v>
                </c:pt>
                <c:pt idx="2">
                  <c:v>9.7809076682316115E-2</c:v>
                </c:pt>
                <c:pt idx="3">
                  <c:v>5.242566510172144E-2</c:v>
                </c:pt>
                <c:pt idx="4">
                  <c:v>3.6776212832550864E-2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C3-41C5-B555-85E963CB17CB}"/>
            </c:ext>
          </c:extLst>
        </c:ser>
        <c:ser>
          <c:idx val="2"/>
          <c:order val="2"/>
          <c:spPr>
            <a:solidFill>
              <a:srgbClr val="58F72D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-1.82758860117159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C3-41C5-B555-85E963CB17CB}"/>
                </c:ext>
              </c:extLst>
            </c:dLbl>
            <c:dLbl>
              <c:idx val="4"/>
              <c:layout>
                <c:manualLayout>
                  <c:x val="-1.0120466543127579E-16"/>
                  <c:y val="-1.37069145087869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C3-41C5-B555-85E963CB1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JQC'!$J$215:$J$219</c:f>
              <c:numCache>
                <c:formatCode>0%</c:formatCode>
                <c:ptCount val="5"/>
                <c:pt idx="0">
                  <c:v>0.29577464788732394</c:v>
                </c:pt>
                <c:pt idx="1">
                  <c:v>0.11580594679186229</c:v>
                </c:pt>
                <c:pt idx="2">
                  <c:v>8.2159624413145546E-2</c:v>
                </c:pt>
                <c:pt idx="3">
                  <c:v>1.4084507042253521E-2</c:v>
                </c:pt>
                <c:pt idx="4">
                  <c:v>3.9123630672926448E-3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C3-41C5-B555-85E963CB1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87975456"/>
        <c:axId val="587975848"/>
      </c:barChart>
      <c:catAx>
        <c:axId val="587975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587975848"/>
        <c:crosses val="autoZero"/>
        <c:auto val="1"/>
        <c:lblAlgn val="ctr"/>
        <c:lblOffset val="100"/>
        <c:noMultiLvlLbl val="0"/>
      </c:catAx>
      <c:valAx>
        <c:axId val="587975848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7545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7721122110504"/>
          <c:y val="9.0547692856854517E-2"/>
          <c:w val="0.84987514687842081"/>
          <c:h val="0.723111102080445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0184873719763846E-16"/>
                  <c:y val="2.284485751464499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5D-4DDA-A3AC-3DA4F5675269}"/>
                </c:ext>
              </c:extLst>
            </c:dLbl>
            <c:dLbl>
              <c:idx val="4"/>
              <c:layout>
                <c:manualLayout>
                  <c:x val="-2.7777249208076017E-3"/>
                  <c:y val="2.741382901757399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5D-4DDA-A3AC-3DA4F56752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JQC'!$H$222:$H$226</c:f>
              <c:numCache>
                <c:formatCode>0%</c:formatCode>
                <c:ptCount val="5"/>
                <c:pt idx="0">
                  <c:v>4.4600938967136149E-2</c:v>
                </c:pt>
                <c:pt idx="1">
                  <c:v>7.8247261345852897E-4</c:v>
                </c:pt>
                <c:pt idx="2">
                  <c:v>1.5649452269170579E-3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D-4DDA-A3AC-3DA4F5675269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JQC'!$I$222:$I$226</c:f>
              <c:numCache>
                <c:formatCode>0%</c:formatCode>
                <c:ptCount val="5"/>
                <c:pt idx="0">
                  <c:v>0.23474178403755869</c:v>
                </c:pt>
                <c:pt idx="1">
                  <c:v>0.14084507042253522</c:v>
                </c:pt>
                <c:pt idx="2">
                  <c:v>0.15962441314553991</c:v>
                </c:pt>
                <c:pt idx="3">
                  <c:v>6.416275430359937E-2</c:v>
                </c:pt>
                <c:pt idx="4">
                  <c:v>4.0688575899843503E-2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D-4DDA-A3AC-3DA4F5675269}"/>
            </c:ext>
          </c:extLst>
        </c:ser>
        <c:ser>
          <c:idx val="2"/>
          <c:order val="2"/>
          <c:spPr>
            <a:solidFill>
              <a:srgbClr val="58F72D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0184873719763846E-16"/>
                  <c:y val="-2.284485751464499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5D-4DDA-A3AC-3DA4F5675269}"/>
                </c:ext>
              </c:extLst>
            </c:dLbl>
            <c:dLbl>
              <c:idx val="4"/>
              <c:layout>
                <c:manualLayout>
                  <c:x val="0"/>
                  <c:y val="-2.741382901757390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5D-4DDA-A3AC-3DA4F56752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JQC'!$J$222:$J$226</c:f>
              <c:numCache>
                <c:formatCode>0%</c:formatCode>
                <c:ptCount val="5"/>
                <c:pt idx="0">
                  <c:v>0.22926447574334899</c:v>
                </c:pt>
                <c:pt idx="1">
                  <c:v>5.7902973395931145E-2</c:v>
                </c:pt>
                <c:pt idx="2">
                  <c:v>2.1909233176838811E-2</c:v>
                </c:pt>
                <c:pt idx="3">
                  <c:v>3.9123630672926448E-3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5D-4DDA-A3AC-3DA4F5675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88081256"/>
        <c:axId val="588081648"/>
      </c:barChart>
      <c:catAx>
        <c:axId val="588081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588081648"/>
        <c:crosses val="autoZero"/>
        <c:auto val="1"/>
        <c:lblAlgn val="ctr"/>
        <c:lblOffset val="100"/>
        <c:noMultiLvlLbl val="0"/>
      </c:catAx>
      <c:valAx>
        <c:axId val="588081648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8125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7721122110504"/>
          <c:y val="9.0547692856854517E-2"/>
          <c:w val="0.84987514687842081"/>
          <c:h val="0.7231111020804457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1.37069145087869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AB-43F8-8253-5E0F37C72748}"/>
                </c:ext>
              </c:extLst>
            </c:dLbl>
            <c:dLbl>
              <c:idx val="3"/>
              <c:layout>
                <c:manualLayout>
                  <c:x val="-2.7660824279495421E-3"/>
                  <c:y val="1.827588601171599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AB-43F8-8253-5E0F37C72748}"/>
                </c:ext>
              </c:extLst>
            </c:dLbl>
            <c:dLbl>
              <c:idx val="4"/>
              <c:layout>
                <c:manualLayout>
                  <c:x val="-1.0142185072427566E-16"/>
                  <c:y val="4.112074352636098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AB-43F8-8253-5E0F37C727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JQC'!$H$201:$H$205</c:f>
              <c:numCache>
                <c:formatCode>0%</c:formatCode>
                <c:ptCount val="5"/>
                <c:pt idx="0">
                  <c:v>0.15482573726541554</c:v>
                </c:pt>
                <c:pt idx="1">
                  <c:v>4.2895442359249331E-2</c:v>
                </c:pt>
                <c:pt idx="2">
                  <c:v>1.3404825737265416E-2</c:v>
                </c:pt>
                <c:pt idx="3">
                  <c:v>8.7131367292225207E-3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AB-43F8-8253-5E0F37C72748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JQC'!$I$201:$I$205</c:f>
              <c:numCache>
                <c:formatCode>0%</c:formatCode>
                <c:ptCount val="5"/>
                <c:pt idx="0">
                  <c:v>0.20978552278820375</c:v>
                </c:pt>
                <c:pt idx="1">
                  <c:v>0.10924932975871314</c:v>
                </c:pt>
                <c:pt idx="2">
                  <c:v>7.0375335120643437E-2</c:v>
                </c:pt>
                <c:pt idx="3">
                  <c:v>7.439678284182305E-2</c:v>
                </c:pt>
                <c:pt idx="4">
                  <c:v>2.1447721179624665E-2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AB-43F8-8253-5E0F37C72748}"/>
            </c:ext>
          </c:extLst>
        </c:ser>
        <c:ser>
          <c:idx val="2"/>
          <c:order val="2"/>
          <c:spPr>
            <a:solidFill>
              <a:srgbClr val="58F72D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-1.37069145087869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AB-43F8-8253-5E0F37C72748}"/>
                </c:ext>
              </c:extLst>
            </c:dLbl>
            <c:dLbl>
              <c:idx val="4"/>
              <c:layout>
                <c:manualLayout>
                  <c:x val="-1.0142185072427566E-16"/>
                  <c:y val="-4.112074352636107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AB-43F8-8253-5E0F37C727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'for JQC'!$J$201:$J$205</c:f>
              <c:numCache>
                <c:formatCode>0%</c:formatCode>
                <c:ptCount val="5"/>
                <c:pt idx="0">
                  <c:v>0.19302949061662197</c:v>
                </c:pt>
                <c:pt idx="1">
                  <c:v>4.8927613941018765E-2</c:v>
                </c:pt>
                <c:pt idx="2">
                  <c:v>3.351206434316354E-2</c:v>
                </c:pt>
                <c:pt idx="3">
                  <c:v>1.4075067024128687E-2</c:v>
                </c:pt>
                <c:pt idx="4">
                  <c:v>5.3619302949061663E-3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AB-43F8-8253-5E0F37C72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88082432"/>
        <c:axId val="588082824"/>
      </c:barChart>
      <c:catAx>
        <c:axId val="588082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588082824"/>
        <c:crosses val="autoZero"/>
        <c:auto val="1"/>
        <c:lblAlgn val="ctr"/>
        <c:lblOffset val="100"/>
        <c:noMultiLvlLbl val="0"/>
      </c:catAx>
      <c:valAx>
        <c:axId val="588082824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8243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800"/>
              <a:t>.</a:t>
            </a:r>
          </a:p>
        </c:rich>
      </c:tx>
      <c:layout>
        <c:manualLayout>
          <c:xMode val="edge"/>
          <c:yMode val="edge"/>
          <c:x val="0.359604571036117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71638161396002"/>
          <c:y val="0.1405151193486302"/>
          <c:w val="0.65206373754315816"/>
          <c:h val="0.74095007519951916"/>
        </c:manualLayout>
      </c:layout>
      <c:lineChart>
        <c:grouping val="standard"/>
        <c:varyColors val="0"/>
        <c:ser>
          <c:idx val="1"/>
          <c:order val="1"/>
          <c:tx>
            <c:v>Slope (crime rates)</c:v>
          </c:tx>
          <c:spPr>
            <a:ln w="3175" cap="rnd">
              <a:noFill/>
              <a:prstDash val="lg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3175">
                <a:noFill/>
                <a:prstDash val="sysDot"/>
                <a:round/>
              </a:ln>
              <a:effectLst/>
            </c:spPr>
          </c:marker>
          <c:val>
            <c:numRef>
              <c:f>Sheet2!$C$3:$C$14</c:f>
              <c:numCache>
                <c:formatCode>0.00</c:formatCode>
                <c:ptCount val="12"/>
                <c:pt idx="0">
                  <c:v>-6.3582319622002101</c:v>
                </c:pt>
                <c:pt idx="1">
                  <c:v>-0.94766572028514995</c:v>
                </c:pt>
                <c:pt idx="2">
                  <c:v>-0.65301407182247895</c:v>
                </c:pt>
                <c:pt idx="3">
                  <c:v>-0.56527862539682605</c:v>
                </c:pt>
                <c:pt idx="4">
                  <c:v>-0.46128842940199399</c:v>
                </c:pt>
                <c:pt idx="5">
                  <c:v>-0.358528305418719</c:v>
                </c:pt>
                <c:pt idx="6">
                  <c:v>-0.21039835946622201</c:v>
                </c:pt>
                <c:pt idx="7">
                  <c:v>-0.206483983737245</c:v>
                </c:pt>
                <c:pt idx="8">
                  <c:v>-0.23668822283702201</c:v>
                </c:pt>
                <c:pt idx="9">
                  <c:v>-0.189339117464905</c:v>
                </c:pt>
                <c:pt idx="10">
                  <c:v>-0.26894750521541899</c:v>
                </c:pt>
                <c:pt idx="11">
                  <c:v>-0.77859848539982102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D-437D-9F67-BE1A193A9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083608"/>
        <c:axId val="588084000"/>
      </c:lineChart>
      <c:lineChart>
        <c:grouping val="standard"/>
        <c:varyColors val="0"/>
        <c:ser>
          <c:idx val="0"/>
          <c:order val="0"/>
          <c:tx>
            <c:v>Slope (crime prop.)</c:v>
          </c:tx>
          <c:spPr>
            <a:ln w="6350" cap="rnd">
              <a:noFill/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6350">
                <a:noFill/>
                <a:prstDash val="sysDot"/>
                <a:round/>
              </a:ln>
              <a:effectLst/>
            </c:spPr>
          </c:marker>
          <c:cat>
            <c:numRef>
              <c:f>Sheet2!$A$3:$A$14</c:f>
              <c:numCache>
                <c:formatCode>General</c:formatCode>
                <c:ptCount val="12"/>
              </c:numCache>
            </c:numRef>
          </c:cat>
          <c:val>
            <c:numRef>
              <c:f>Sheet2!$B$3:$B$14</c:f>
              <c:numCache>
                <c:formatCode>General</c:formatCode>
                <c:ptCount val="12"/>
                <c:pt idx="0">
                  <c:v>-8.6999999999999994E-3</c:v>
                </c:pt>
                <c:pt idx="1">
                  <c:v>-7.1000000000000004E-3</c:v>
                </c:pt>
                <c:pt idx="2">
                  <c:v>-6.0999999999999997E-4</c:v>
                </c:pt>
                <c:pt idx="3">
                  <c:v>-5.8E-4</c:v>
                </c:pt>
                <c:pt idx="4">
                  <c:v>-3.6000000000000002E-4</c:v>
                </c:pt>
                <c:pt idx="5">
                  <c:v>4.1E-5</c:v>
                </c:pt>
                <c:pt idx="6">
                  <c:v>7.8999999999999996E-5</c:v>
                </c:pt>
                <c:pt idx="7">
                  <c:v>4.2000000000000002E-4</c:v>
                </c:pt>
                <c:pt idx="8">
                  <c:v>4.2999999999999999E-4</c:v>
                </c:pt>
                <c:pt idx="9">
                  <c:v>7.1000000000000002E-4</c:v>
                </c:pt>
                <c:pt idx="10">
                  <c:v>1E-3</c:v>
                </c:pt>
                <c:pt idx="11">
                  <c:v>4.1999999999999997E-3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D-437D-9F67-BE1A193A9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084784"/>
        <c:axId val="588084392"/>
      </c:lineChart>
      <c:catAx>
        <c:axId val="5880836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88084000"/>
        <c:crosses val="autoZero"/>
        <c:auto val="1"/>
        <c:lblAlgn val="ctr"/>
        <c:lblOffset val="100"/>
        <c:noMultiLvlLbl val="0"/>
      </c:catAx>
      <c:valAx>
        <c:axId val="5880840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83608"/>
        <c:crosses val="autoZero"/>
        <c:crossBetween val="between"/>
      </c:valAx>
      <c:valAx>
        <c:axId val="588084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84784"/>
        <c:crosses val="max"/>
        <c:crossBetween val="between"/>
      </c:valAx>
      <c:catAx>
        <c:axId val="58808478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84392"/>
        <c:crosses val="max"/>
        <c:auto val="1"/>
        <c:lblAlgn val="ctr"/>
        <c:lblOffset val="100"/>
        <c:noMultiLvlLbl val="0"/>
      </c:catAx>
      <c:spPr>
        <a:noFill/>
        <a:ln w="3175">
          <a:solidFill>
            <a:srgbClr val="BFBFBF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800"/>
              <a:t>.</a:t>
            </a:r>
          </a:p>
        </c:rich>
      </c:tx>
      <c:layout>
        <c:manualLayout>
          <c:xMode val="edge"/>
          <c:yMode val="edge"/>
          <c:x val="0.359604571036117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40847640133513"/>
          <c:y val="0.1405151193486302"/>
          <c:w val="0.658626950138684"/>
          <c:h val="0.74095007519951916"/>
        </c:manualLayout>
      </c:layout>
      <c:lineChart>
        <c:grouping val="standard"/>
        <c:varyColors val="0"/>
        <c:ser>
          <c:idx val="1"/>
          <c:order val="1"/>
          <c:tx>
            <c:v>Slope (crime rates)</c:v>
          </c:tx>
          <c:spPr>
            <a:ln w="3175" cap="rnd">
              <a:noFill/>
              <a:prstDash val="lg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3175">
                <a:noFill/>
                <a:prstDash val="sysDot"/>
                <a:round/>
              </a:ln>
              <a:effectLst/>
            </c:spPr>
          </c:marker>
          <c:val>
            <c:numRef>
              <c:f>Sheet2!$G$3:$G$15</c:f>
              <c:numCache>
                <c:formatCode>0.00</c:formatCode>
                <c:ptCount val="13"/>
                <c:pt idx="0">
                  <c:v>-1.10692398435199</c:v>
                </c:pt>
                <c:pt idx="1">
                  <c:v>-0.26239016050664499</c:v>
                </c:pt>
                <c:pt idx="2">
                  <c:v>-0.161068884085213</c:v>
                </c:pt>
                <c:pt idx="3">
                  <c:v>-0.12968607372598201</c:v>
                </c:pt>
                <c:pt idx="4">
                  <c:v>-0.110541336734694</c:v>
                </c:pt>
                <c:pt idx="5">
                  <c:v>-9.17208763316648E-3</c:v>
                </c:pt>
                <c:pt idx="6">
                  <c:v>-5.87381790123456E-3</c:v>
                </c:pt>
                <c:pt idx="7">
                  <c:v>-3.4971822172619099E-2</c:v>
                </c:pt>
                <c:pt idx="8">
                  <c:v>3.85016140350877E-2</c:v>
                </c:pt>
                <c:pt idx="9">
                  <c:v>1.0732686741363601E-3</c:v>
                </c:pt>
                <c:pt idx="10">
                  <c:v>3.7336411785714299E-2</c:v>
                </c:pt>
                <c:pt idx="11">
                  <c:v>4.8142668938944901E-2</c:v>
                </c:pt>
                <c:pt idx="12">
                  <c:v>-4.5399185374149498E-2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C-43EC-977F-61470A30C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760872"/>
        <c:axId val="537761264"/>
      </c:lineChart>
      <c:lineChart>
        <c:grouping val="standard"/>
        <c:varyColors val="0"/>
        <c:ser>
          <c:idx val="0"/>
          <c:order val="0"/>
          <c:tx>
            <c:v>Slope (crime prop.)</c:v>
          </c:tx>
          <c:spPr>
            <a:ln w="3175" cap="rnd">
              <a:noFill/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3175">
                <a:noFill/>
                <a:prstDash val="sysDot"/>
                <a:round/>
              </a:ln>
              <a:effectLst/>
            </c:spPr>
          </c:marker>
          <c:cat>
            <c:numRef>
              <c:f>Sheet2!$A$3:$A$14</c:f>
              <c:numCache>
                <c:formatCode>General</c:formatCode>
                <c:ptCount val="12"/>
              </c:numCache>
            </c:numRef>
          </c:cat>
          <c:val>
            <c:numRef>
              <c:f>Sheet2!$F$3:$F$15</c:f>
              <c:numCache>
                <c:formatCode>General</c:formatCode>
                <c:ptCount val="13"/>
                <c:pt idx="0">
                  <c:v>-5.3E-3</c:v>
                </c:pt>
                <c:pt idx="1">
                  <c:v>-1E-3</c:v>
                </c:pt>
                <c:pt idx="2">
                  <c:v>-5.5999999999999995E-4</c:v>
                </c:pt>
                <c:pt idx="3">
                  <c:v>-5.2999999999999998E-4</c:v>
                </c:pt>
                <c:pt idx="4">
                  <c:v>-5.0000000000000001E-4</c:v>
                </c:pt>
                <c:pt idx="5">
                  <c:v>2.2000000000000001E-4</c:v>
                </c:pt>
                <c:pt idx="6">
                  <c:v>5.5000000000000003E-4</c:v>
                </c:pt>
                <c:pt idx="7">
                  <c:v>6.4000000000000005E-4</c:v>
                </c:pt>
                <c:pt idx="8">
                  <c:v>1.1000000000000001E-3</c:v>
                </c:pt>
                <c:pt idx="9">
                  <c:v>8.0000000000000004E-4</c:v>
                </c:pt>
                <c:pt idx="10">
                  <c:v>1.2999999999999999E-3</c:v>
                </c:pt>
                <c:pt idx="11">
                  <c:v>1.8E-3</c:v>
                </c:pt>
                <c:pt idx="12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C-43EC-977F-61470A30C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762048"/>
        <c:axId val="537761656"/>
      </c:lineChart>
      <c:catAx>
        <c:axId val="5377608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37761264"/>
        <c:crosses val="autoZero"/>
        <c:auto val="1"/>
        <c:lblAlgn val="ctr"/>
        <c:lblOffset val="100"/>
        <c:noMultiLvlLbl val="0"/>
      </c:catAx>
      <c:valAx>
        <c:axId val="53776126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60872"/>
        <c:crosses val="autoZero"/>
        <c:crossBetween val="between"/>
      </c:valAx>
      <c:valAx>
        <c:axId val="537761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62048"/>
        <c:crosses val="max"/>
        <c:crossBetween val="between"/>
      </c:valAx>
      <c:catAx>
        <c:axId val="5377620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61656"/>
        <c:crosses val="max"/>
        <c:auto val="1"/>
        <c:lblAlgn val="ctr"/>
        <c:lblOffset val="100"/>
        <c:noMultiLvlLbl val="0"/>
      </c:catAx>
      <c:spPr>
        <a:noFill/>
        <a:ln w="3175">
          <a:solidFill>
            <a:srgbClr val="BFBFBF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>
                <a:solidFill>
                  <a:sysClr val="windowText" lastClr="000000"/>
                </a:solidFill>
              </a:rPr>
              <a:t>Crime rate in Birmingham from</a:t>
            </a:r>
            <a:r>
              <a:rPr lang="en-GB" sz="1200" b="0" baseline="0">
                <a:solidFill>
                  <a:sysClr val="windowText" lastClr="000000"/>
                </a:solidFill>
              </a:rPr>
              <a:t> 2001 to 2012</a:t>
            </a:r>
            <a:endParaRPr lang="en-GB" sz="1200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086506744387499"/>
          <c:y val="2.3686686125747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40811118744746"/>
          <c:y val="0.12666663881682741"/>
          <c:w val="0.76315566285316827"/>
          <c:h val="0.7343909110856085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Sheet1!$T$3</c:f>
              <c:strCache>
                <c:ptCount val="1"/>
                <c:pt idx="0">
                  <c:v>Property Crime (/2)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8"/>
            <c:spPr>
              <a:solidFill>
                <a:srgbClr val="C00000"/>
              </a:solidFill>
              <a:ln w="25400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strRef>
              <c:f>Sheet1!$H$4:$H$14</c:f>
              <c:strCache>
                <c:ptCount val="11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</c:strCache>
            </c:strRef>
          </c:xVal>
          <c:yVal>
            <c:numRef>
              <c:f>Sheet1!$S$4:$S$14</c:f>
              <c:numCache>
                <c:formatCode>General</c:formatCode>
                <c:ptCount val="11"/>
                <c:pt idx="0">
                  <c:v>86.491335605187302</c:v>
                </c:pt>
                <c:pt idx="1">
                  <c:v>82.317397896253595</c:v>
                </c:pt>
                <c:pt idx="2">
                  <c:v>71.221118573487004</c:v>
                </c:pt>
                <c:pt idx="3">
                  <c:v>78.717081484149901</c:v>
                </c:pt>
                <c:pt idx="4">
                  <c:v>75.891711613832896</c:v>
                </c:pt>
                <c:pt idx="5">
                  <c:v>75.412487708933696</c:v>
                </c:pt>
                <c:pt idx="6">
                  <c:v>66.412008011527405</c:v>
                </c:pt>
                <c:pt idx="7">
                  <c:v>64.485972435158502</c:v>
                </c:pt>
                <c:pt idx="8">
                  <c:v>56.210110302593698</c:v>
                </c:pt>
                <c:pt idx="9">
                  <c:v>53.959097752161398</c:v>
                </c:pt>
                <c:pt idx="10">
                  <c:v>56.537139149855903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7-4255-8B3C-2676B0269016}"/>
            </c:ext>
          </c:extLst>
        </c:ser>
        <c:ser>
          <c:idx val="0"/>
          <c:order val="1"/>
          <c:tx>
            <c:strRef>
              <c:f>Sheet1!$U$3</c:f>
              <c:strCache>
                <c:ptCount val="1"/>
                <c:pt idx="0">
                  <c:v>Violent Crime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9"/>
            <c:spPr>
              <a:solidFill>
                <a:srgbClr val="FFC000"/>
              </a:solidFill>
              <a:ln w="22225">
                <a:solidFill>
                  <a:schemeClr val="tx1"/>
                </a:solidFill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dLbls>
            <c:delete val="1"/>
          </c:dLbls>
          <c:xVal>
            <c:strRef>
              <c:f>Sheet1!$H$4:$H$14</c:f>
              <c:strCache>
                <c:ptCount val="11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</c:strCache>
            </c:strRef>
          </c:xVal>
          <c:yVal>
            <c:numRef>
              <c:f>Sheet1!$U$4:$U$14</c:f>
              <c:numCache>
                <c:formatCode>0</c:formatCode>
                <c:ptCount val="11"/>
                <c:pt idx="0">
                  <c:v>31.1055347694525</c:v>
                </c:pt>
                <c:pt idx="1">
                  <c:v>33.393113674351603</c:v>
                </c:pt>
                <c:pt idx="2">
                  <c:v>32.928318083573501</c:v>
                </c:pt>
                <c:pt idx="3">
                  <c:v>37.4158072478386</c:v>
                </c:pt>
                <c:pt idx="4">
                  <c:v>36.417502795388998</c:v>
                </c:pt>
                <c:pt idx="5">
                  <c:v>36.295336282420699</c:v>
                </c:pt>
                <c:pt idx="6">
                  <c:v>33.668979726224798</c:v>
                </c:pt>
                <c:pt idx="7">
                  <c:v>33.719692723342902</c:v>
                </c:pt>
                <c:pt idx="8">
                  <c:v>33.259535302593697</c:v>
                </c:pt>
                <c:pt idx="9">
                  <c:v>30.944247002881799</c:v>
                </c:pt>
                <c:pt idx="10">
                  <c:v>28.706220158501399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D17-4255-8B3C-2676B02690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527656832"/>
        <c:axId val="527657224"/>
      </c:scatterChart>
      <c:valAx>
        <c:axId val="527656832"/>
        <c:scaling>
          <c:orientation val="minMax"/>
          <c:max val="11"/>
          <c:min val="1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57224"/>
        <c:crosses val="autoZero"/>
        <c:crossBetween val="midCat"/>
      </c:valAx>
      <c:valAx>
        <c:axId val="52765722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5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9.878015345028443E-2"/>
          <c:y val="0.94726155514695864"/>
          <c:w val="0.85663349235949016"/>
          <c:h val="5.2738444853041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17F12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17F121"/>
              </a:solidFill>
              <a:ln w="28575">
                <a:solidFill>
                  <a:srgbClr val="17F121"/>
                </a:solidFill>
                <a:prstDash val="sysDash"/>
              </a:ln>
              <a:effectLst/>
            </c:spPr>
          </c:marker>
          <c:val>
            <c:numRef>
              <c:f>Sheet2!$B$59:$P$59</c:f>
              <c:numCache>
                <c:formatCode>General</c:formatCode>
                <c:ptCount val="15"/>
                <c:pt idx="0">
                  <c:v>0.74759025684992997</c:v>
                </c:pt>
                <c:pt idx="1">
                  <c:v>0.42771640391243698</c:v>
                </c:pt>
                <c:pt idx="2">
                  <c:v>0.300408116430182</c:v>
                </c:pt>
                <c:pt idx="3">
                  <c:v>0.21234588458870099</c:v>
                </c:pt>
                <c:pt idx="4">
                  <c:v>0.214331649577084</c:v>
                </c:pt>
                <c:pt idx="5">
                  <c:v>0.16458121978836401</c:v>
                </c:pt>
                <c:pt idx="6">
                  <c:v>0.14084580666173599</c:v>
                </c:pt>
                <c:pt idx="7">
                  <c:v>0.11899824947569899</c:v>
                </c:pt>
                <c:pt idx="8">
                  <c:v>9.0068173628762793E-2</c:v>
                </c:pt>
                <c:pt idx="9">
                  <c:v>0.110997762069797</c:v>
                </c:pt>
                <c:pt idx="10">
                  <c:v>0.110544929506818</c:v>
                </c:pt>
                <c:pt idx="11">
                  <c:v>0.115673104297778</c:v>
                </c:pt>
                <c:pt idx="12">
                  <c:v>8.4051438680671706E-2</c:v>
                </c:pt>
                <c:pt idx="13">
                  <c:v>9.03365742612873E-2</c:v>
                </c:pt>
                <c:pt idx="14">
                  <c:v>8.4551848900131302E-2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B-4386-A376-7FFD2A512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762832"/>
        <c:axId val="537763224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17F12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17F121"/>
              </a:solidFill>
              <a:ln w="28575">
                <a:solidFill>
                  <a:srgbClr val="17F121"/>
                </a:solidFill>
                <a:prstDash val="sysDash"/>
              </a:ln>
              <a:effectLst/>
            </c:spPr>
          </c:marker>
          <c:val>
            <c:numRef>
              <c:f>Sheet2!$B$60:$P$60</c:f>
              <c:numCache>
                <c:formatCode>General</c:formatCode>
                <c:ptCount val="15"/>
                <c:pt idx="0">
                  <c:v>4.1114048222972099E-2</c:v>
                </c:pt>
                <c:pt idx="1">
                  <c:v>4.5062011546062597E-2</c:v>
                </c:pt>
                <c:pt idx="2">
                  <c:v>4.5370834613180998E-2</c:v>
                </c:pt>
                <c:pt idx="3">
                  <c:v>4.5613728350193603E-2</c:v>
                </c:pt>
                <c:pt idx="4">
                  <c:v>4.2978278005866601E-2</c:v>
                </c:pt>
                <c:pt idx="5">
                  <c:v>4.1188973549367597E-2</c:v>
                </c:pt>
                <c:pt idx="6">
                  <c:v>3.8952806544893699E-2</c:v>
                </c:pt>
                <c:pt idx="7">
                  <c:v>3.79349850477671E-2</c:v>
                </c:pt>
                <c:pt idx="8">
                  <c:v>3.6101301701523501E-2</c:v>
                </c:pt>
                <c:pt idx="9">
                  <c:v>3.3308858641468798E-2</c:v>
                </c:pt>
                <c:pt idx="10">
                  <c:v>3.1658272403479501E-2</c:v>
                </c:pt>
                <c:pt idx="11">
                  <c:v>2.9285045671938199E-2</c:v>
                </c:pt>
                <c:pt idx="12">
                  <c:v>2.66710179608847E-2</c:v>
                </c:pt>
                <c:pt idx="13">
                  <c:v>2.6204384927697701E-2</c:v>
                </c:pt>
                <c:pt idx="14">
                  <c:v>2.63363111635944E-2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B-4386-A376-7FFD2A512D09}"/>
            </c:ext>
          </c:extLst>
        </c:ser>
        <c:ser>
          <c:idx val="2"/>
          <c:order val="2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val>
            <c:numRef>
              <c:f>Sheet2!$B$61:$P$61</c:f>
              <c:numCache>
                <c:formatCode>General</c:formatCode>
                <c:ptCount val="15"/>
                <c:pt idx="0">
                  <c:v>1.4058394063008701E-2</c:v>
                </c:pt>
                <c:pt idx="1">
                  <c:v>1.6416627110906801E-2</c:v>
                </c:pt>
                <c:pt idx="2">
                  <c:v>1.7701464021436599E-2</c:v>
                </c:pt>
                <c:pt idx="3">
                  <c:v>1.83798829143016E-2</c:v>
                </c:pt>
                <c:pt idx="4">
                  <c:v>1.8464535751269901E-2</c:v>
                </c:pt>
                <c:pt idx="5">
                  <c:v>1.8960928587376E-2</c:v>
                </c:pt>
                <c:pt idx="6">
                  <c:v>1.9111550233260201E-2</c:v>
                </c:pt>
                <c:pt idx="7">
                  <c:v>1.9841543805863601E-2</c:v>
                </c:pt>
                <c:pt idx="8">
                  <c:v>2.01390848509343E-2</c:v>
                </c:pt>
                <c:pt idx="9">
                  <c:v>1.86287297707226E-2</c:v>
                </c:pt>
                <c:pt idx="10">
                  <c:v>1.8597849399768E-2</c:v>
                </c:pt>
                <c:pt idx="11">
                  <c:v>1.7289782005094598E-2</c:v>
                </c:pt>
                <c:pt idx="12">
                  <c:v>1.50711621031309E-2</c:v>
                </c:pt>
                <c:pt idx="13">
                  <c:v>1.4893445290827499E-2</c:v>
                </c:pt>
                <c:pt idx="14">
                  <c:v>1.5381671246963199E-2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B-4386-A376-7FFD2A512D09}"/>
            </c:ext>
          </c:extLst>
        </c:ser>
        <c:ser>
          <c:idx val="3"/>
          <c:order val="3"/>
          <c:spPr>
            <a:ln w="28575" cap="rnd">
              <a:solidFill>
                <a:srgbClr val="FF33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>
                <a:solidFill>
                  <a:srgbClr val="FF3300"/>
                </a:solidFill>
              </a:ln>
              <a:effectLst/>
            </c:spPr>
          </c:marker>
          <c:val>
            <c:numRef>
              <c:f>Sheet2!$B$62:$P$62</c:f>
              <c:numCache>
                <c:formatCode>General</c:formatCode>
                <c:ptCount val="15"/>
                <c:pt idx="0">
                  <c:v>1.4044245751707801E-2</c:v>
                </c:pt>
                <c:pt idx="1">
                  <c:v>1.6224727906648001E-2</c:v>
                </c:pt>
                <c:pt idx="2">
                  <c:v>1.8554906426038499E-2</c:v>
                </c:pt>
                <c:pt idx="3">
                  <c:v>1.9310428624331199E-2</c:v>
                </c:pt>
                <c:pt idx="4">
                  <c:v>1.9420075786836102E-2</c:v>
                </c:pt>
                <c:pt idx="5">
                  <c:v>2.1204151644000399E-2</c:v>
                </c:pt>
                <c:pt idx="6">
                  <c:v>2.1982065095895901E-2</c:v>
                </c:pt>
                <c:pt idx="7">
                  <c:v>2.3641892028904501E-2</c:v>
                </c:pt>
                <c:pt idx="8">
                  <c:v>2.4570709760129001E-2</c:v>
                </c:pt>
                <c:pt idx="9">
                  <c:v>2.4481222642462198E-2</c:v>
                </c:pt>
                <c:pt idx="10">
                  <c:v>2.6330068717758798E-2</c:v>
                </c:pt>
                <c:pt idx="11">
                  <c:v>2.6023858607388099E-2</c:v>
                </c:pt>
                <c:pt idx="12">
                  <c:v>2.2695106482538599E-2</c:v>
                </c:pt>
                <c:pt idx="13">
                  <c:v>2.3176609826767301E-2</c:v>
                </c:pt>
                <c:pt idx="14">
                  <c:v>2.49568787495256E-2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6B-4386-A376-7FFD2A512D09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>
                <a:solidFill>
                  <a:srgbClr val="FF0000"/>
                </a:solidFill>
                <a:prstDash val="dashDot"/>
              </a:ln>
              <a:effectLst/>
            </c:spPr>
          </c:marker>
          <c:val>
            <c:numRef>
              <c:f>Sheet2!$B$63:$P$63</c:f>
              <c:numCache>
                <c:formatCode>General</c:formatCode>
                <c:ptCount val="15"/>
                <c:pt idx="0">
                  <c:v>5.5197274872811002E-2</c:v>
                </c:pt>
                <c:pt idx="1">
                  <c:v>6.0875050194600003E-2</c:v>
                </c:pt>
                <c:pt idx="2">
                  <c:v>6.6235183499856201E-2</c:v>
                </c:pt>
                <c:pt idx="3">
                  <c:v>6.6621808335997401E-2</c:v>
                </c:pt>
                <c:pt idx="4">
                  <c:v>6.8496050701639402E-2</c:v>
                </c:pt>
                <c:pt idx="5">
                  <c:v>7.5547437204823806E-2</c:v>
                </c:pt>
                <c:pt idx="6">
                  <c:v>7.5276563386924206E-2</c:v>
                </c:pt>
                <c:pt idx="7">
                  <c:v>7.9225844167667495E-2</c:v>
                </c:pt>
                <c:pt idx="8">
                  <c:v>8.4155307152394304E-2</c:v>
                </c:pt>
                <c:pt idx="9">
                  <c:v>9.8076327657661402E-2</c:v>
                </c:pt>
                <c:pt idx="10">
                  <c:v>0.106214846568139</c:v>
                </c:pt>
                <c:pt idx="11">
                  <c:v>0.114834570316524</c:v>
                </c:pt>
                <c:pt idx="12">
                  <c:v>0.108927097229851</c:v>
                </c:pt>
                <c:pt idx="13">
                  <c:v>0.123240722737706</c:v>
                </c:pt>
                <c:pt idx="14">
                  <c:v>0.13039585311764099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6B-4386-A376-7FFD2A512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764008"/>
        <c:axId val="537763616"/>
      </c:lineChart>
      <c:catAx>
        <c:axId val="537762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63224"/>
        <c:crosses val="autoZero"/>
        <c:auto val="1"/>
        <c:lblAlgn val="ctr"/>
        <c:lblOffset val="100"/>
        <c:noMultiLvlLbl val="0"/>
      </c:catAx>
      <c:valAx>
        <c:axId val="537763224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Mean</a:t>
                </a:r>
                <a:r>
                  <a:rPr lang="en-GB" sz="1400" baseline="0"/>
                  <a:t> crime proportion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2.0353307851481796E-2"/>
              <c:y val="0.19373965421530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62832"/>
        <c:crosses val="autoZero"/>
        <c:crossBetween val="between"/>
      </c:valAx>
      <c:valAx>
        <c:axId val="5377636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37764008"/>
        <c:crosses val="max"/>
        <c:crossBetween val="between"/>
      </c:valAx>
      <c:catAx>
        <c:axId val="537764008"/>
        <c:scaling>
          <c:orientation val="minMax"/>
        </c:scaling>
        <c:delete val="1"/>
        <c:axPos val="b"/>
        <c:majorTickMark val="out"/>
        <c:minorTickMark val="none"/>
        <c:tickLblPos val="nextTo"/>
        <c:crossAx val="53776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17F12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17F121"/>
              </a:solidFill>
              <a:ln w="28575">
                <a:solidFill>
                  <a:srgbClr val="17F121"/>
                </a:solidFill>
                <a:prstDash val="sysDash"/>
              </a:ln>
              <a:effectLst/>
            </c:spPr>
          </c:marker>
          <c:val>
            <c:numRef>
              <c:f>Sheet2!$B$59:$P$59</c:f>
              <c:numCache>
                <c:formatCode>General</c:formatCode>
                <c:ptCount val="15"/>
                <c:pt idx="0">
                  <c:v>0.74759025684992997</c:v>
                </c:pt>
                <c:pt idx="1">
                  <c:v>0.42771640391243698</c:v>
                </c:pt>
                <c:pt idx="2">
                  <c:v>0.300408116430182</c:v>
                </c:pt>
                <c:pt idx="3">
                  <c:v>0.21234588458870099</c:v>
                </c:pt>
                <c:pt idx="4">
                  <c:v>0.214331649577084</c:v>
                </c:pt>
                <c:pt idx="5">
                  <c:v>0.16458121978836401</c:v>
                </c:pt>
                <c:pt idx="6">
                  <c:v>0.14084580666173599</c:v>
                </c:pt>
                <c:pt idx="7">
                  <c:v>0.11899824947569899</c:v>
                </c:pt>
                <c:pt idx="8">
                  <c:v>9.0068173628762793E-2</c:v>
                </c:pt>
                <c:pt idx="9">
                  <c:v>0.110997762069797</c:v>
                </c:pt>
                <c:pt idx="10">
                  <c:v>0.110544929506818</c:v>
                </c:pt>
                <c:pt idx="11">
                  <c:v>0.115673104297778</c:v>
                </c:pt>
                <c:pt idx="12">
                  <c:v>8.4051438680671706E-2</c:v>
                </c:pt>
                <c:pt idx="13">
                  <c:v>9.03365742612873E-2</c:v>
                </c:pt>
                <c:pt idx="14">
                  <c:v>8.4551848900131302E-2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2-4AE7-9259-E23780633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773160"/>
        <c:axId val="537773552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17F12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17F121"/>
              </a:solidFill>
              <a:ln w="28575">
                <a:solidFill>
                  <a:srgbClr val="17F121"/>
                </a:solidFill>
                <a:prstDash val="sysDash"/>
              </a:ln>
              <a:effectLst/>
            </c:spPr>
          </c:marker>
          <c:val>
            <c:numRef>
              <c:f>Sheet2!$B$60:$P$60</c:f>
              <c:numCache>
                <c:formatCode>General</c:formatCode>
                <c:ptCount val="15"/>
                <c:pt idx="0">
                  <c:v>4.1114048222972099E-2</c:v>
                </c:pt>
                <c:pt idx="1">
                  <c:v>4.5062011546062597E-2</c:v>
                </c:pt>
                <c:pt idx="2">
                  <c:v>4.5370834613180998E-2</c:v>
                </c:pt>
                <c:pt idx="3">
                  <c:v>4.5613728350193603E-2</c:v>
                </c:pt>
                <c:pt idx="4">
                  <c:v>4.2978278005866601E-2</c:v>
                </c:pt>
                <c:pt idx="5">
                  <c:v>4.1188973549367597E-2</c:v>
                </c:pt>
                <c:pt idx="6">
                  <c:v>3.8952806544893699E-2</c:v>
                </c:pt>
                <c:pt idx="7">
                  <c:v>3.79349850477671E-2</c:v>
                </c:pt>
                <c:pt idx="8">
                  <c:v>3.6101301701523501E-2</c:v>
                </c:pt>
                <c:pt idx="9">
                  <c:v>3.3308858641468798E-2</c:v>
                </c:pt>
                <c:pt idx="10">
                  <c:v>3.1658272403479501E-2</c:v>
                </c:pt>
                <c:pt idx="11">
                  <c:v>2.9285045671938199E-2</c:v>
                </c:pt>
                <c:pt idx="12">
                  <c:v>2.66710179608847E-2</c:v>
                </c:pt>
                <c:pt idx="13">
                  <c:v>2.6204384927697701E-2</c:v>
                </c:pt>
                <c:pt idx="14">
                  <c:v>2.63363111635944E-2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2-4AE7-9259-E237806330BC}"/>
            </c:ext>
          </c:extLst>
        </c:ser>
        <c:ser>
          <c:idx val="2"/>
          <c:order val="2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val>
            <c:numRef>
              <c:f>Sheet2!$B$61:$P$61</c:f>
              <c:numCache>
                <c:formatCode>General</c:formatCode>
                <c:ptCount val="15"/>
                <c:pt idx="0">
                  <c:v>1.4058394063008701E-2</c:v>
                </c:pt>
                <c:pt idx="1">
                  <c:v>1.6416627110906801E-2</c:v>
                </c:pt>
                <c:pt idx="2">
                  <c:v>1.7701464021436599E-2</c:v>
                </c:pt>
                <c:pt idx="3">
                  <c:v>1.83798829143016E-2</c:v>
                </c:pt>
                <c:pt idx="4">
                  <c:v>1.8464535751269901E-2</c:v>
                </c:pt>
                <c:pt idx="5">
                  <c:v>1.8960928587376E-2</c:v>
                </c:pt>
                <c:pt idx="6">
                  <c:v>1.9111550233260201E-2</c:v>
                </c:pt>
                <c:pt idx="7">
                  <c:v>1.9841543805863601E-2</c:v>
                </c:pt>
                <c:pt idx="8">
                  <c:v>2.01390848509343E-2</c:v>
                </c:pt>
                <c:pt idx="9">
                  <c:v>1.86287297707226E-2</c:v>
                </c:pt>
                <c:pt idx="10">
                  <c:v>1.8597849399768E-2</c:v>
                </c:pt>
                <c:pt idx="11">
                  <c:v>1.7289782005094598E-2</c:v>
                </c:pt>
                <c:pt idx="12">
                  <c:v>1.50711621031309E-2</c:v>
                </c:pt>
                <c:pt idx="13">
                  <c:v>1.4893445290827499E-2</c:v>
                </c:pt>
                <c:pt idx="14">
                  <c:v>1.5381671246963199E-2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2-4AE7-9259-E237806330BC}"/>
            </c:ext>
          </c:extLst>
        </c:ser>
        <c:ser>
          <c:idx val="3"/>
          <c:order val="3"/>
          <c:spPr>
            <a:ln w="28575" cap="rnd">
              <a:solidFill>
                <a:srgbClr val="FF33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>
                <a:solidFill>
                  <a:srgbClr val="FF3300"/>
                </a:solidFill>
              </a:ln>
              <a:effectLst/>
            </c:spPr>
          </c:marker>
          <c:val>
            <c:numRef>
              <c:f>Sheet2!$B$62:$P$62</c:f>
              <c:numCache>
                <c:formatCode>General</c:formatCode>
                <c:ptCount val="15"/>
                <c:pt idx="0">
                  <c:v>1.4044245751707801E-2</c:v>
                </c:pt>
                <c:pt idx="1">
                  <c:v>1.6224727906648001E-2</c:v>
                </c:pt>
                <c:pt idx="2">
                  <c:v>1.8554906426038499E-2</c:v>
                </c:pt>
                <c:pt idx="3">
                  <c:v>1.9310428624331199E-2</c:v>
                </c:pt>
                <c:pt idx="4">
                  <c:v>1.9420075786836102E-2</c:v>
                </c:pt>
                <c:pt idx="5">
                  <c:v>2.1204151644000399E-2</c:v>
                </c:pt>
                <c:pt idx="6">
                  <c:v>2.1982065095895901E-2</c:v>
                </c:pt>
                <c:pt idx="7">
                  <c:v>2.3641892028904501E-2</c:v>
                </c:pt>
                <c:pt idx="8">
                  <c:v>2.4570709760129001E-2</c:v>
                </c:pt>
                <c:pt idx="9">
                  <c:v>2.4481222642462198E-2</c:v>
                </c:pt>
                <c:pt idx="10">
                  <c:v>2.6330068717758798E-2</c:v>
                </c:pt>
                <c:pt idx="11">
                  <c:v>2.6023858607388099E-2</c:v>
                </c:pt>
                <c:pt idx="12">
                  <c:v>2.2695106482538599E-2</c:v>
                </c:pt>
                <c:pt idx="13">
                  <c:v>2.3176609826767301E-2</c:v>
                </c:pt>
                <c:pt idx="14">
                  <c:v>2.49568787495256E-2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F2-4AE7-9259-E237806330BC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>
                <a:solidFill>
                  <a:srgbClr val="FF0000"/>
                </a:solidFill>
                <a:prstDash val="dashDot"/>
              </a:ln>
              <a:effectLst/>
            </c:spPr>
          </c:marker>
          <c:val>
            <c:numRef>
              <c:f>Sheet2!$B$63:$P$63</c:f>
              <c:numCache>
                <c:formatCode>General</c:formatCode>
                <c:ptCount val="15"/>
                <c:pt idx="0">
                  <c:v>5.5197274872811002E-2</c:v>
                </c:pt>
                <c:pt idx="1">
                  <c:v>6.0875050194600003E-2</c:v>
                </c:pt>
                <c:pt idx="2">
                  <c:v>6.6235183499856201E-2</c:v>
                </c:pt>
                <c:pt idx="3">
                  <c:v>6.6621808335997401E-2</c:v>
                </c:pt>
                <c:pt idx="4">
                  <c:v>6.8496050701639402E-2</c:v>
                </c:pt>
                <c:pt idx="5">
                  <c:v>7.5547437204823806E-2</c:v>
                </c:pt>
                <c:pt idx="6">
                  <c:v>7.5276563386924206E-2</c:v>
                </c:pt>
                <c:pt idx="7">
                  <c:v>7.9225844167667495E-2</c:v>
                </c:pt>
                <c:pt idx="8">
                  <c:v>8.4155307152394304E-2</c:v>
                </c:pt>
                <c:pt idx="9">
                  <c:v>9.8076327657661402E-2</c:v>
                </c:pt>
                <c:pt idx="10">
                  <c:v>0.106214846568139</c:v>
                </c:pt>
                <c:pt idx="11">
                  <c:v>0.114834570316524</c:v>
                </c:pt>
                <c:pt idx="12">
                  <c:v>0.108927097229851</c:v>
                </c:pt>
                <c:pt idx="13">
                  <c:v>0.123240722737706</c:v>
                </c:pt>
                <c:pt idx="14">
                  <c:v>0.13039585311764099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F2-4AE7-9259-E23780633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774336"/>
        <c:axId val="537773944"/>
      </c:lineChart>
      <c:catAx>
        <c:axId val="53777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73552"/>
        <c:crosses val="autoZero"/>
        <c:auto val="1"/>
        <c:lblAlgn val="ctr"/>
        <c:lblOffset val="100"/>
        <c:noMultiLvlLbl val="0"/>
      </c:catAx>
      <c:valAx>
        <c:axId val="537773552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Mean</a:t>
                </a:r>
                <a:r>
                  <a:rPr lang="en-GB" sz="1400" baseline="0"/>
                  <a:t> crime proportion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2.0353307851481796E-2"/>
              <c:y val="0.19373965421530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73160"/>
        <c:crosses val="autoZero"/>
        <c:crossBetween val="between"/>
      </c:valAx>
      <c:valAx>
        <c:axId val="537773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74336"/>
        <c:crosses val="max"/>
        <c:crossBetween val="between"/>
      </c:valAx>
      <c:catAx>
        <c:axId val="537774336"/>
        <c:scaling>
          <c:orientation val="minMax"/>
        </c:scaling>
        <c:delete val="1"/>
        <c:axPos val="b"/>
        <c:majorTickMark val="out"/>
        <c:minorTickMark val="none"/>
        <c:tickLblPos val="nextTo"/>
        <c:crossAx val="537773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Victim</a:t>
            </a:r>
            <a:r>
              <a:rPr lang="en-GB" sz="1800" b="1" baseline="0"/>
              <a:t> of property crime </a:t>
            </a:r>
          </a:p>
          <a:p>
            <a:pPr algn="l">
              <a:defRPr/>
            </a:pPr>
            <a:r>
              <a:rPr lang="en-GB" baseline="0"/>
              <a:t>2010-2017 (Rate per 100,000)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7F121"/>
              </a:solidFill>
              <a:ln w="28575">
                <a:solidFill>
                  <a:srgbClr val="17F121"/>
                </a:solidFill>
                <a:prstDash val="sysDash"/>
              </a:ln>
              <a:effectLst/>
            </c:spPr>
          </c:marker>
          <c:val>
            <c:numRef>
              <c:f>Sheet2!$B$92:$I$92</c:f>
              <c:numCache>
                <c:formatCode>General</c:formatCode>
                <c:ptCount val="8"/>
                <c:pt idx="0">
                  <c:v>3358</c:v>
                </c:pt>
                <c:pt idx="1">
                  <c:v>3430</c:v>
                </c:pt>
                <c:pt idx="2">
                  <c:v>3455</c:v>
                </c:pt>
                <c:pt idx="3">
                  <c:v>3201</c:v>
                </c:pt>
                <c:pt idx="4">
                  <c:v>3054</c:v>
                </c:pt>
                <c:pt idx="5">
                  <c:v>3126</c:v>
                </c:pt>
                <c:pt idx="6">
                  <c:v>3233</c:v>
                </c:pt>
                <c:pt idx="7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7-4228-8F0C-F2F4FDCB5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356552"/>
        <c:axId val="527356944"/>
      </c:lineChart>
      <c:catAx>
        <c:axId val="527356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56944"/>
        <c:crosses val="autoZero"/>
        <c:auto val="1"/>
        <c:lblAlgn val="ctr"/>
        <c:lblOffset val="100"/>
        <c:noMultiLvlLbl val="0"/>
      </c:catAx>
      <c:valAx>
        <c:axId val="527356944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Rate per 1</a:t>
                </a:r>
                <a:r>
                  <a:rPr lang="en-GB" sz="1200" baseline="0"/>
                  <a:t>00,000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1.7804855143540094E-2"/>
              <c:y val="0.37318171656506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5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8705386396227"/>
          <c:y val="0.11295568612084016"/>
          <c:w val="0.803451366835507"/>
          <c:h val="0.732264196952730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Dep_Class1</c:v>
                </c:pt>
              </c:strCache>
            </c:strRef>
          </c:tx>
          <c:spPr>
            <a:solidFill>
              <a:srgbClr val="8A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Sheet1!$C$37:$E$37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Sheet1!$C$38:$E$38</c:f>
              <c:numCache>
                <c:formatCode>General</c:formatCode>
                <c:ptCount val="3"/>
                <c:pt idx="0">
                  <c:v>0.26450000000000001</c:v>
                </c:pt>
                <c:pt idx="1">
                  <c:v>6.3E-2</c:v>
                </c:pt>
                <c:pt idx="2">
                  <c:v>0.34300000000000003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D-48F6-AD48-83FE024F7B56}"/>
            </c:ext>
          </c:extLst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Dep_Class2</c:v>
                </c:pt>
              </c:strCache>
            </c:strRef>
          </c:tx>
          <c:spPr>
            <a:solidFill>
              <a:srgbClr val="D65E4A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Sheet1!$C$37:$E$37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Sheet1!$C$39:$E$39</c:f>
              <c:numCache>
                <c:formatCode>General</c:formatCode>
                <c:ptCount val="3"/>
                <c:pt idx="0">
                  <c:v>0.2215</c:v>
                </c:pt>
                <c:pt idx="1">
                  <c:v>0.1075</c:v>
                </c:pt>
                <c:pt idx="2">
                  <c:v>0.3165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D-48F6-AD48-83FE024F7B56}"/>
            </c:ext>
          </c:extLst>
        </c:ser>
        <c:ser>
          <c:idx val="2"/>
          <c:order val="2"/>
          <c:tx>
            <c:strRef>
              <c:f>Sheet1!$B$40</c:f>
              <c:strCache>
                <c:ptCount val="1"/>
                <c:pt idx="0">
                  <c:v>Dep_Class3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Sheet1!$C$37:$E$37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Sheet1!$C$40:$E$40</c:f>
              <c:numCache>
                <c:formatCode>General</c:formatCode>
                <c:ptCount val="3"/>
                <c:pt idx="0">
                  <c:v>0.25950000000000001</c:v>
                </c:pt>
                <c:pt idx="1">
                  <c:v>0.1605</c:v>
                </c:pt>
                <c:pt idx="2">
                  <c:v>0.20549999999999999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D-48F6-AD48-83FE024F7B56}"/>
            </c:ext>
          </c:extLst>
        </c:ser>
        <c:ser>
          <c:idx val="3"/>
          <c:order val="3"/>
          <c:tx>
            <c:strRef>
              <c:f>Sheet1!$B$41</c:f>
              <c:strCache>
                <c:ptCount val="1"/>
                <c:pt idx="0">
                  <c:v>Dep_Class4</c:v>
                </c:pt>
              </c:strCache>
            </c:strRef>
          </c:tx>
          <c:spPr>
            <a:solidFill>
              <a:srgbClr val="6890B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Sheet1!$C$37:$E$37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Sheet1!$C$41:$E$41</c:f>
              <c:numCache>
                <c:formatCode>General</c:formatCode>
                <c:ptCount val="3"/>
                <c:pt idx="0">
                  <c:v>0.17849999999999999</c:v>
                </c:pt>
                <c:pt idx="1">
                  <c:v>0.27150000000000002</c:v>
                </c:pt>
                <c:pt idx="2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D-48F6-AD48-83FE024F7B56}"/>
            </c:ext>
          </c:extLst>
        </c:ser>
        <c:ser>
          <c:idx val="4"/>
          <c:order val="4"/>
          <c:tx>
            <c:strRef>
              <c:f>Sheet1!$B$42</c:f>
              <c:strCache>
                <c:ptCount val="1"/>
                <c:pt idx="0">
                  <c:v>Dep_Class5</c:v>
                </c:pt>
              </c:strCache>
            </c:strRef>
          </c:tx>
          <c:spPr>
            <a:solidFill>
              <a:srgbClr val="2D4587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Sheet1!$C$37:$E$37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Sheet1!$C$42:$E$42</c:f>
              <c:numCache>
                <c:formatCode>General</c:formatCode>
                <c:ptCount val="3"/>
                <c:pt idx="0">
                  <c:v>7.5499999999999998E-2</c:v>
                </c:pt>
                <c:pt idx="1">
                  <c:v>0.39700000000000002</c:v>
                </c:pt>
                <c:pt idx="2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D-48F6-AD48-83FE024F7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94188832"/>
        <c:axId val="394189224"/>
      </c:barChart>
      <c:catAx>
        <c:axId val="3941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89224"/>
        <c:crosses val="autoZero"/>
        <c:auto val="1"/>
        <c:lblAlgn val="ctr"/>
        <c:lblOffset val="100"/>
        <c:noMultiLvlLbl val="0"/>
      </c:catAx>
      <c:valAx>
        <c:axId val="394189224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8883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8705386396227"/>
          <c:y val="0.11295568612084016"/>
          <c:w val="0.803451366835507"/>
          <c:h val="0.732264196952730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Dep_Class1</c:v>
                </c:pt>
              </c:strCache>
            </c:strRef>
          </c:tx>
          <c:spPr>
            <a:solidFill>
              <a:srgbClr val="8A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Sheet1!$C$37:$E$37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Sheet1!$C$38:$E$38</c:f>
              <c:numCache>
                <c:formatCode>General</c:formatCode>
                <c:ptCount val="3"/>
                <c:pt idx="0">
                  <c:v>0.26450000000000001</c:v>
                </c:pt>
                <c:pt idx="1">
                  <c:v>6.3E-2</c:v>
                </c:pt>
                <c:pt idx="2">
                  <c:v>0.34300000000000003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1-4481-9D4E-71F8FC67324A}"/>
            </c:ext>
          </c:extLst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Dep_Class2</c:v>
                </c:pt>
              </c:strCache>
            </c:strRef>
          </c:tx>
          <c:spPr>
            <a:solidFill>
              <a:srgbClr val="D65E4A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Sheet1!$C$37:$E$37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Sheet1!$C$39:$E$39</c:f>
              <c:numCache>
                <c:formatCode>General</c:formatCode>
                <c:ptCount val="3"/>
                <c:pt idx="0">
                  <c:v>0.2215</c:v>
                </c:pt>
                <c:pt idx="1">
                  <c:v>0.1075</c:v>
                </c:pt>
                <c:pt idx="2">
                  <c:v>0.3165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1-4481-9D4E-71F8FC67324A}"/>
            </c:ext>
          </c:extLst>
        </c:ser>
        <c:ser>
          <c:idx val="2"/>
          <c:order val="2"/>
          <c:tx>
            <c:strRef>
              <c:f>Sheet1!$B$40</c:f>
              <c:strCache>
                <c:ptCount val="1"/>
                <c:pt idx="0">
                  <c:v>Dep_Class3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Sheet1!$C$37:$E$37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Sheet1!$C$40:$E$40</c:f>
              <c:numCache>
                <c:formatCode>General</c:formatCode>
                <c:ptCount val="3"/>
                <c:pt idx="0">
                  <c:v>0.25950000000000001</c:v>
                </c:pt>
                <c:pt idx="1">
                  <c:v>0.1605</c:v>
                </c:pt>
                <c:pt idx="2">
                  <c:v>0.20549999999999999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1-4481-9D4E-71F8FC67324A}"/>
            </c:ext>
          </c:extLst>
        </c:ser>
        <c:ser>
          <c:idx val="3"/>
          <c:order val="3"/>
          <c:tx>
            <c:strRef>
              <c:f>Sheet1!$B$41</c:f>
              <c:strCache>
                <c:ptCount val="1"/>
                <c:pt idx="0">
                  <c:v>Dep_Class4</c:v>
                </c:pt>
              </c:strCache>
            </c:strRef>
          </c:tx>
          <c:spPr>
            <a:solidFill>
              <a:srgbClr val="6890B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Sheet1!$C$37:$E$37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Sheet1!$C$41:$E$41</c:f>
              <c:numCache>
                <c:formatCode>General</c:formatCode>
                <c:ptCount val="3"/>
                <c:pt idx="0">
                  <c:v>0.17849999999999999</c:v>
                </c:pt>
                <c:pt idx="1">
                  <c:v>0.27150000000000002</c:v>
                </c:pt>
                <c:pt idx="2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1-4481-9D4E-71F8FC67324A}"/>
            </c:ext>
          </c:extLst>
        </c:ser>
        <c:ser>
          <c:idx val="4"/>
          <c:order val="4"/>
          <c:tx>
            <c:strRef>
              <c:f>Sheet1!$B$42</c:f>
              <c:strCache>
                <c:ptCount val="1"/>
                <c:pt idx="0">
                  <c:v>Dep_Class5</c:v>
                </c:pt>
              </c:strCache>
            </c:strRef>
          </c:tx>
          <c:spPr>
            <a:solidFill>
              <a:srgbClr val="2D4587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Sheet1!$C$37:$E$37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Sheet1!$C$42:$E$42</c:f>
              <c:numCache>
                <c:formatCode>General</c:formatCode>
                <c:ptCount val="3"/>
                <c:pt idx="0">
                  <c:v>7.5499999999999998E-2</c:v>
                </c:pt>
                <c:pt idx="1">
                  <c:v>0.39700000000000002</c:v>
                </c:pt>
                <c:pt idx="2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A1-4481-9D4E-71F8FC67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29064040"/>
        <c:axId val="529063648"/>
      </c:barChart>
      <c:catAx>
        <c:axId val="52906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63648"/>
        <c:crosses val="autoZero"/>
        <c:auto val="1"/>
        <c:lblAlgn val="ctr"/>
        <c:lblOffset val="100"/>
        <c:noMultiLvlLbl val="0"/>
      </c:catAx>
      <c:valAx>
        <c:axId val="52906364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640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8705386396227"/>
          <c:y val="0.11295568612084016"/>
          <c:w val="0.803451366835507"/>
          <c:h val="0.732264196952730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Dep_Class1</c:v>
                </c:pt>
              </c:strCache>
            </c:strRef>
          </c:tx>
          <c:spPr>
            <a:solidFill>
              <a:srgbClr val="8A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Sheet1!$C$47:$E$47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Sheet1!$C$48:$E$48</c:f>
              <c:numCache>
                <c:formatCode>General</c:formatCode>
                <c:ptCount val="3"/>
                <c:pt idx="0">
                  <c:v>0.26450000000000001</c:v>
                </c:pt>
                <c:pt idx="1">
                  <c:v>6.3E-2</c:v>
                </c:pt>
                <c:pt idx="2">
                  <c:v>0.34300000000000003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6-45A4-AF42-697DCAE303F6}"/>
            </c:ext>
          </c:extLst>
        </c:ser>
        <c:ser>
          <c:idx val="1"/>
          <c:order val="1"/>
          <c:tx>
            <c:strRef>
              <c:f>Sheet1!$B$49</c:f>
              <c:strCache>
                <c:ptCount val="1"/>
                <c:pt idx="0">
                  <c:v>Dep_Class2</c:v>
                </c:pt>
              </c:strCache>
            </c:strRef>
          </c:tx>
          <c:spPr>
            <a:solidFill>
              <a:srgbClr val="D65E4A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Sheet1!$C$47:$E$47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Sheet1!$C$49:$E$49</c:f>
              <c:numCache>
                <c:formatCode>General</c:formatCode>
                <c:ptCount val="3"/>
                <c:pt idx="0">
                  <c:v>0.2215</c:v>
                </c:pt>
                <c:pt idx="1">
                  <c:v>0.1075</c:v>
                </c:pt>
                <c:pt idx="2">
                  <c:v>0.3165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6-45A4-AF42-697DCAE303F6}"/>
            </c:ext>
          </c:extLst>
        </c:ser>
        <c:ser>
          <c:idx val="2"/>
          <c:order val="2"/>
          <c:tx>
            <c:strRef>
              <c:f>Sheet1!$B$50</c:f>
              <c:strCache>
                <c:ptCount val="1"/>
                <c:pt idx="0">
                  <c:v>Dep_Class3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Sheet1!$C$47:$E$47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Sheet1!$C$50:$E$50</c:f>
              <c:numCache>
                <c:formatCode>General</c:formatCode>
                <c:ptCount val="3"/>
                <c:pt idx="0">
                  <c:v>0.25950000000000001</c:v>
                </c:pt>
                <c:pt idx="1">
                  <c:v>0.1605</c:v>
                </c:pt>
                <c:pt idx="2">
                  <c:v>0.20549999999999999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6-45A4-AF42-697DCAE303F6}"/>
            </c:ext>
          </c:extLst>
        </c:ser>
        <c:ser>
          <c:idx val="3"/>
          <c:order val="3"/>
          <c:tx>
            <c:strRef>
              <c:f>Sheet1!$B$51</c:f>
              <c:strCache>
                <c:ptCount val="1"/>
                <c:pt idx="0">
                  <c:v>Dep_Class4</c:v>
                </c:pt>
              </c:strCache>
            </c:strRef>
          </c:tx>
          <c:spPr>
            <a:solidFill>
              <a:srgbClr val="6890BC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Sheet1!$C$47:$E$47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Sheet1!$C$51:$E$51</c:f>
              <c:numCache>
                <c:formatCode>General</c:formatCode>
                <c:ptCount val="3"/>
                <c:pt idx="0">
                  <c:v>0.17849999999999999</c:v>
                </c:pt>
                <c:pt idx="1">
                  <c:v>0.27150000000000002</c:v>
                </c:pt>
                <c:pt idx="2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96-45A4-AF42-697DCAE303F6}"/>
            </c:ext>
          </c:extLst>
        </c:ser>
        <c:ser>
          <c:idx val="4"/>
          <c:order val="4"/>
          <c:tx>
            <c:strRef>
              <c:f>Sheet1!$B$52</c:f>
              <c:strCache>
                <c:ptCount val="1"/>
                <c:pt idx="0">
                  <c:v>Dep_Class5</c:v>
                </c:pt>
              </c:strCache>
            </c:strRef>
          </c:tx>
          <c:spPr>
            <a:solidFill>
              <a:srgbClr val="2D4587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Sheet1!$C$47:$E$47</c:f>
              <c:strCache>
                <c:ptCount val="3"/>
                <c:pt idx="0">
                  <c:v>Decreasing</c:v>
                </c:pt>
                <c:pt idx="1">
                  <c:v>Equal</c:v>
                </c:pt>
                <c:pt idx="2">
                  <c:v>Increasing</c:v>
                </c:pt>
              </c:strCache>
            </c:strRef>
          </c:cat>
          <c:val>
            <c:numRef>
              <c:f>Sheet1!$C$52:$E$52</c:f>
              <c:numCache>
                <c:formatCode>General</c:formatCode>
                <c:ptCount val="3"/>
                <c:pt idx="0">
                  <c:v>7.5499999999999998E-2</c:v>
                </c:pt>
                <c:pt idx="1">
                  <c:v>0.39700000000000002</c:v>
                </c:pt>
                <c:pt idx="2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96-45A4-AF42-697DCAE3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36188200"/>
        <c:axId val="399514216"/>
      </c:barChart>
      <c:catAx>
        <c:axId val="33618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14216"/>
        <c:crosses val="autoZero"/>
        <c:auto val="1"/>
        <c:lblAlgn val="ctr"/>
        <c:lblOffset val="100"/>
        <c:noMultiLvlLbl val="0"/>
      </c:catAx>
      <c:valAx>
        <c:axId val="39951421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882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8705386396227"/>
          <c:y val="0.11295568612084016"/>
          <c:w val="0.803451366835507"/>
          <c:h val="0.732264196952730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Dep_Class1</c:v>
                </c:pt>
              </c:strCache>
            </c:strRef>
          </c:tx>
          <c:spPr>
            <a:solidFill>
              <a:srgbClr val="8A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Sheet1!$C$37:$E$37</c15:sqref>
                  </c15:fullRef>
                </c:ext>
              </c:extLst>
              <c:f>(Sheet1!$C$37,Sheet1!$E$37)</c:f>
              <c:strCache>
                <c:ptCount val="2"/>
                <c:pt idx="0">
                  <c:v>Decreasing</c:v>
                </c:pt>
                <c:pt idx="1">
                  <c:v>Increasing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Sheet1!$C$38:$E$38</c15:sqref>
                  </c15:fullRef>
                </c:ext>
              </c:extLst>
              <c:f>(Sheet1!$C$38,Sheet1!$E$38)</c:f>
              <c:numCache>
                <c:formatCode>General</c:formatCode>
                <c:ptCount val="2"/>
                <c:pt idx="0">
                  <c:v>0.26450000000000001</c:v>
                </c:pt>
                <c:pt idx="1">
                  <c:v>0.34300000000000003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1-4330-AF89-91AC1932B084}"/>
            </c:ext>
          </c:extLst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Dep_Class2</c:v>
                </c:pt>
              </c:strCache>
            </c:strRef>
          </c:tx>
          <c:spPr>
            <a:solidFill>
              <a:srgbClr val="D65E4A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Sheet1!$C$37:$E$37</c15:sqref>
                  </c15:fullRef>
                </c:ext>
              </c:extLst>
              <c:f>(Sheet1!$C$37,Sheet1!$E$37)</c:f>
              <c:strCache>
                <c:ptCount val="2"/>
                <c:pt idx="0">
                  <c:v>Decreasing</c:v>
                </c:pt>
                <c:pt idx="1">
                  <c:v>Increasing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Sheet1!$C$39:$E$39</c15:sqref>
                  </c15:fullRef>
                </c:ext>
              </c:extLst>
              <c:f>(Sheet1!$C$39,Sheet1!$E$39)</c:f>
              <c:numCache>
                <c:formatCode>General</c:formatCode>
                <c:ptCount val="2"/>
                <c:pt idx="0">
                  <c:v>0.2215</c:v>
                </c:pt>
                <c:pt idx="1">
                  <c:v>0.3165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1-4330-AF89-91AC1932B084}"/>
            </c:ext>
          </c:extLst>
        </c:ser>
        <c:ser>
          <c:idx val="2"/>
          <c:order val="2"/>
          <c:tx>
            <c:strRef>
              <c:f>Sheet1!$B$40</c:f>
              <c:strCache>
                <c:ptCount val="1"/>
                <c:pt idx="0">
                  <c:v>Dep_Class3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Sheet1!$C$37:$E$37</c15:sqref>
                  </c15:fullRef>
                </c:ext>
              </c:extLst>
              <c:f>(Sheet1!$C$37,Sheet1!$E$37)</c:f>
              <c:strCache>
                <c:ptCount val="2"/>
                <c:pt idx="0">
                  <c:v>Decreasing</c:v>
                </c:pt>
                <c:pt idx="1">
                  <c:v>Increasing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Sheet1!$C$40:$E$40</c15:sqref>
                  </c15:fullRef>
                </c:ext>
              </c:extLst>
              <c:f>(Sheet1!$C$40,Sheet1!$E$40)</c:f>
              <c:numCache>
                <c:formatCode>General</c:formatCode>
                <c:ptCount val="2"/>
                <c:pt idx="0">
                  <c:v>0.25950000000000001</c:v>
                </c:pt>
                <c:pt idx="1">
                  <c:v>0.20549999999999999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61-4330-AF89-91AC1932B084}"/>
            </c:ext>
          </c:extLst>
        </c:ser>
        <c:ser>
          <c:idx val="3"/>
          <c:order val="3"/>
          <c:tx>
            <c:strRef>
              <c:f>Sheet1!$B$41</c:f>
              <c:strCache>
                <c:ptCount val="1"/>
                <c:pt idx="0">
                  <c:v>Dep_Class4</c:v>
                </c:pt>
              </c:strCache>
            </c:strRef>
          </c:tx>
          <c:spPr>
            <a:solidFill>
              <a:srgbClr val="6890B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Sheet1!$C$37:$E$37</c15:sqref>
                  </c15:fullRef>
                </c:ext>
              </c:extLst>
              <c:f>(Sheet1!$C$37,Sheet1!$E$37)</c:f>
              <c:strCache>
                <c:ptCount val="2"/>
                <c:pt idx="0">
                  <c:v>Decreasing</c:v>
                </c:pt>
                <c:pt idx="1">
                  <c:v>Increasing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Sheet1!$C$41:$E$41</c15:sqref>
                  </c15:fullRef>
                </c:ext>
              </c:extLst>
              <c:f>(Sheet1!$C$41,Sheet1!$E$41)</c:f>
              <c:numCache>
                <c:formatCode>General</c:formatCode>
                <c:ptCount val="2"/>
                <c:pt idx="0">
                  <c:v>0.17849999999999999</c:v>
                </c:pt>
                <c:pt idx="1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61-4330-AF89-91AC1932B084}"/>
            </c:ext>
          </c:extLst>
        </c:ser>
        <c:ser>
          <c:idx val="4"/>
          <c:order val="4"/>
          <c:tx>
            <c:strRef>
              <c:f>Sheet1!$B$42</c:f>
              <c:strCache>
                <c:ptCount val="1"/>
                <c:pt idx="0">
                  <c:v>Dep_Class5</c:v>
                </c:pt>
              </c:strCache>
            </c:strRef>
          </c:tx>
          <c:spPr>
            <a:solidFill>
              <a:srgbClr val="2D4587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Sheet1!$C$37:$E$37</c15:sqref>
                  </c15:fullRef>
                </c:ext>
              </c:extLst>
              <c:f>(Sheet1!$C$37,Sheet1!$E$37)</c:f>
              <c:strCache>
                <c:ptCount val="2"/>
                <c:pt idx="0">
                  <c:v>Decreasing</c:v>
                </c:pt>
                <c:pt idx="1">
                  <c:v>Increasing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Sheet1!$C$42:$E$42</c15:sqref>
                  </c15:fullRef>
                </c:ext>
              </c:extLst>
              <c:f>(Sheet1!$C$42,Sheet1!$E$42)</c:f>
              <c:numCache>
                <c:formatCode>General</c:formatCode>
                <c:ptCount val="2"/>
                <c:pt idx="0">
                  <c:v>7.5499999999999998E-2</c:v>
                </c:pt>
                <c:pt idx="1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61-4330-AF89-91AC1932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27656440"/>
        <c:axId val="2933432"/>
      </c:barChart>
      <c:catAx>
        <c:axId val="52765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432"/>
        <c:crosses val="autoZero"/>
        <c:auto val="1"/>
        <c:lblAlgn val="ctr"/>
        <c:lblOffset val="100"/>
        <c:noMultiLvlLbl val="0"/>
      </c:catAx>
      <c:valAx>
        <c:axId val="2933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564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26" Type="http://schemas.openxmlformats.org/officeDocument/2006/relationships/chart" Target="../charts/chart46.xml"/><Relationship Id="rId3" Type="http://schemas.openxmlformats.org/officeDocument/2006/relationships/chart" Target="../charts/chart23.xml"/><Relationship Id="rId21" Type="http://schemas.openxmlformats.org/officeDocument/2006/relationships/chart" Target="../charts/chart41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5" Type="http://schemas.openxmlformats.org/officeDocument/2006/relationships/chart" Target="../charts/chart45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24" Type="http://schemas.openxmlformats.org/officeDocument/2006/relationships/chart" Target="../charts/chart44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23" Type="http://schemas.openxmlformats.org/officeDocument/2006/relationships/chart" Target="../charts/chart43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Relationship Id="rId22" Type="http://schemas.openxmlformats.org/officeDocument/2006/relationships/chart" Target="../charts/chart42.xml"/><Relationship Id="rId27" Type="http://schemas.openxmlformats.org/officeDocument/2006/relationships/chart" Target="../charts/chart4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14</xdr:row>
      <xdr:rowOff>129540</xdr:rowOff>
    </xdr:from>
    <xdr:to>
      <xdr:col>5</xdr:col>
      <xdr:colOff>121920</xdr:colOff>
      <xdr:row>32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340168</xdr:colOff>
      <xdr:row>49</xdr:row>
      <xdr:rowOff>79460</xdr:rowOff>
    </xdr:from>
    <xdr:to>
      <xdr:col>30</xdr:col>
      <xdr:colOff>314273</xdr:colOff>
      <xdr:row>77</xdr:row>
      <xdr:rowOff>46963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465336</xdr:colOff>
      <xdr:row>49</xdr:row>
      <xdr:rowOff>75425</xdr:rowOff>
    </xdr:from>
    <xdr:to>
      <xdr:col>35</xdr:col>
      <xdr:colOff>413095</xdr:colOff>
      <xdr:row>77</xdr:row>
      <xdr:rowOff>46963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581251</xdr:colOff>
      <xdr:row>80</xdr:row>
      <xdr:rowOff>90985</xdr:rowOff>
    </xdr:from>
    <xdr:to>
      <xdr:col>28</xdr:col>
      <xdr:colOff>438733</xdr:colOff>
      <xdr:row>106</xdr:row>
      <xdr:rowOff>164944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267953</xdr:colOff>
      <xdr:row>79</xdr:row>
      <xdr:rowOff>164943</xdr:rowOff>
    </xdr:from>
    <xdr:to>
      <xdr:col>35</xdr:col>
      <xdr:colOff>46336</xdr:colOff>
      <xdr:row>106</xdr:row>
      <xdr:rowOff>48402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109904</xdr:colOff>
      <xdr:row>26</xdr:row>
      <xdr:rowOff>36634</xdr:rowOff>
    </xdr:from>
    <xdr:to>
      <xdr:col>15</xdr:col>
      <xdr:colOff>234641</xdr:colOff>
      <xdr:row>26</xdr:row>
      <xdr:rowOff>189034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147039" y="7576038"/>
          <a:ext cx="1436256" cy="152400"/>
        </a:xfrm>
        <a:prstGeom prst="rect">
          <a:avLst/>
        </a:prstGeom>
        <a:solidFill>
          <a:srgbClr val="8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GB" sz="800">
              <a:latin typeface="Arial Rounded MT Bold" panose="020F0704030504030204" pitchFamily="34" charset="0"/>
            </a:rPr>
            <a:t>Most deprived QU</a:t>
          </a:r>
        </a:p>
      </xdr:txBody>
    </xdr:sp>
    <xdr:clientData/>
  </xdr:twoCellAnchor>
  <xdr:twoCellAnchor>
    <xdr:from>
      <xdr:col>13</xdr:col>
      <xdr:colOff>109904</xdr:colOff>
      <xdr:row>26</xdr:row>
      <xdr:rowOff>184271</xdr:rowOff>
    </xdr:from>
    <xdr:to>
      <xdr:col>13</xdr:col>
      <xdr:colOff>397241</xdr:colOff>
      <xdr:row>28</xdr:row>
      <xdr:rowOff>49334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147039" y="7723675"/>
          <a:ext cx="287337" cy="246063"/>
        </a:xfrm>
        <a:prstGeom prst="rect">
          <a:avLst/>
        </a:prstGeom>
        <a:solidFill>
          <a:srgbClr val="8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GB" sz="1000">
              <a:latin typeface="Arial Rounded MT Bold" panose="020F0704030504030204" pitchFamily="34" charset="0"/>
            </a:rPr>
            <a:t>1st</a:t>
          </a:r>
        </a:p>
      </xdr:txBody>
    </xdr:sp>
    <xdr:clientData/>
  </xdr:twoCellAnchor>
  <xdr:twoCellAnchor>
    <xdr:from>
      <xdr:col>13</xdr:col>
      <xdr:colOff>397241</xdr:colOff>
      <xdr:row>26</xdr:row>
      <xdr:rowOff>184271</xdr:rowOff>
    </xdr:from>
    <xdr:to>
      <xdr:col>14</xdr:col>
      <xdr:colOff>76445</xdr:colOff>
      <xdr:row>28</xdr:row>
      <xdr:rowOff>49334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434376" y="7723675"/>
          <a:ext cx="287338" cy="246063"/>
        </a:xfrm>
        <a:prstGeom prst="rect">
          <a:avLst/>
        </a:prstGeom>
        <a:solidFill>
          <a:srgbClr val="D65E4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GB" sz="1000">
              <a:latin typeface="Arial Rounded MT Bold" panose="020F0704030504030204" pitchFamily="34" charset="0"/>
            </a:rPr>
            <a:t>2nd</a:t>
          </a:r>
          <a:endParaRPr lang="en-GB" sz="1100"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14</xdr:col>
      <xdr:colOff>76445</xdr:colOff>
      <xdr:row>26</xdr:row>
      <xdr:rowOff>184271</xdr:rowOff>
    </xdr:from>
    <xdr:to>
      <xdr:col>14</xdr:col>
      <xdr:colOff>363351</xdr:colOff>
      <xdr:row>28</xdr:row>
      <xdr:rowOff>49334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721714" y="7723675"/>
          <a:ext cx="286906" cy="246063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GB" sz="1000">
              <a:latin typeface="Arial Rounded MT Bold" panose="020F0704030504030204" pitchFamily="34" charset="0"/>
            </a:rPr>
            <a:t>3rd</a:t>
          </a:r>
        </a:p>
      </xdr:txBody>
    </xdr:sp>
    <xdr:clientData/>
  </xdr:twoCellAnchor>
  <xdr:twoCellAnchor>
    <xdr:from>
      <xdr:col>14</xdr:col>
      <xdr:colOff>363351</xdr:colOff>
      <xdr:row>26</xdr:row>
      <xdr:rowOff>184271</xdr:rowOff>
    </xdr:from>
    <xdr:to>
      <xdr:col>14</xdr:col>
      <xdr:colOff>650689</xdr:colOff>
      <xdr:row>28</xdr:row>
      <xdr:rowOff>49334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008620" y="7723675"/>
          <a:ext cx="287338" cy="246063"/>
        </a:xfrm>
        <a:prstGeom prst="rect">
          <a:avLst/>
        </a:prstGeom>
        <a:solidFill>
          <a:srgbClr val="6890B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GB" sz="1000">
              <a:latin typeface="Arial Rounded MT Bold" panose="020F0704030504030204" pitchFamily="34" charset="0"/>
            </a:rPr>
            <a:t>4th</a:t>
          </a:r>
        </a:p>
      </xdr:txBody>
    </xdr:sp>
    <xdr:clientData/>
  </xdr:twoCellAnchor>
  <xdr:twoCellAnchor>
    <xdr:from>
      <xdr:col>13</xdr:col>
      <xdr:colOff>109904</xdr:colOff>
      <xdr:row>28</xdr:row>
      <xdr:rowOff>49334</xdr:rowOff>
    </xdr:from>
    <xdr:to>
      <xdr:col>15</xdr:col>
      <xdr:colOff>234641</xdr:colOff>
      <xdr:row>29</xdr:row>
      <xdr:rowOff>8059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147039" y="7969738"/>
          <a:ext cx="1436256" cy="149225"/>
        </a:xfrm>
        <a:prstGeom prst="rect">
          <a:avLst/>
        </a:prstGeom>
        <a:solidFill>
          <a:srgbClr val="2D458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800">
              <a:latin typeface="Arial Rounded MT Bold" panose="020F0704030504030204" pitchFamily="34" charset="0"/>
            </a:rPr>
            <a:t>Least deprived QU</a:t>
          </a:r>
        </a:p>
      </xdr:txBody>
    </xdr:sp>
    <xdr:clientData/>
  </xdr:twoCellAnchor>
  <xdr:twoCellAnchor>
    <xdr:from>
      <xdr:col>14</xdr:col>
      <xdr:colOff>650054</xdr:colOff>
      <xdr:row>26</xdr:row>
      <xdr:rowOff>183319</xdr:rowOff>
    </xdr:from>
    <xdr:to>
      <xdr:col>15</xdr:col>
      <xdr:colOff>234006</xdr:colOff>
      <xdr:row>28</xdr:row>
      <xdr:rowOff>48381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295323" y="7722723"/>
          <a:ext cx="287337" cy="246062"/>
        </a:xfrm>
        <a:prstGeom prst="rect">
          <a:avLst/>
        </a:prstGeom>
        <a:solidFill>
          <a:srgbClr val="2D458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GB" sz="1000">
              <a:latin typeface="Arial Rounded MT Bold" panose="020F0704030504030204" pitchFamily="34" charset="0"/>
            </a:rPr>
            <a:t>5th</a:t>
          </a:r>
        </a:p>
      </xdr:txBody>
    </xdr:sp>
    <xdr:clientData/>
  </xdr:twoCellAnchor>
  <xdr:twoCellAnchor>
    <xdr:from>
      <xdr:col>13</xdr:col>
      <xdr:colOff>549088</xdr:colOff>
      <xdr:row>27</xdr:row>
      <xdr:rowOff>190499</xdr:rowOff>
    </xdr:from>
    <xdr:to>
      <xdr:col>20</xdr:col>
      <xdr:colOff>463319</xdr:colOff>
      <xdr:row>41</xdr:row>
      <xdr:rowOff>17495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202011</xdr:colOff>
      <xdr:row>92</xdr:row>
      <xdr:rowOff>169106</xdr:rowOff>
    </xdr:from>
    <xdr:to>
      <xdr:col>22</xdr:col>
      <xdr:colOff>290035</xdr:colOff>
      <xdr:row>102</xdr:row>
      <xdr:rowOff>186603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544606</xdr:colOff>
      <xdr:row>42</xdr:row>
      <xdr:rowOff>62752</xdr:rowOff>
    </xdr:from>
    <xdr:to>
      <xdr:col>20</xdr:col>
      <xdr:colOff>11207</xdr:colOff>
      <xdr:row>57</xdr:row>
      <xdr:rowOff>67234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627530</xdr:colOff>
      <xdr:row>26</xdr:row>
      <xdr:rowOff>168087</xdr:rowOff>
    </xdr:from>
    <xdr:to>
      <xdr:col>11</xdr:col>
      <xdr:colOff>627530</xdr:colOff>
      <xdr:row>40</xdr:row>
      <xdr:rowOff>158689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6724</xdr:colOff>
      <xdr:row>41</xdr:row>
      <xdr:rowOff>62752</xdr:rowOff>
    </xdr:from>
    <xdr:to>
      <xdr:col>11</xdr:col>
      <xdr:colOff>645460</xdr:colOff>
      <xdr:row>55</xdr:row>
      <xdr:rowOff>154207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157444</xdr:colOff>
      <xdr:row>99</xdr:row>
      <xdr:rowOff>143434</xdr:rowOff>
    </xdr:from>
    <xdr:to>
      <xdr:col>17</xdr:col>
      <xdr:colOff>657227</xdr:colOff>
      <xdr:row>114</xdr:row>
      <xdr:rowOff>65553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355707</xdr:colOff>
      <xdr:row>17</xdr:row>
      <xdr:rowOff>11206</xdr:rowOff>
    </xdr:from>
    <xdr:to>
      <xdr:col>26</xdr:col>
      <xdr:colOff>593912</xdr:colOff>
      <xdr:row>35</xdr:row>
      <xdr:rowOff>89647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508107</xdr:colOff>
      <xdr:row>7</xdr:row>
      <xdr:rowOff>118783</xdr:rowOff>
    </xdr:from>
    <xdr:to>
      <xdr:col>33</xdr:col>
      <xdr:colOff>589429</xdr:colOff>
      <xdr:row>26</xdr:row>
      <xdr:rowOff>96371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109258</xdr:colOff>
      <xdr:row>116</xdr:row>
      <xdr:rowOff>183776</xdr:rowOff>
    </xdr:from>
    <xdr:to>
      <xdr:col>17</xdr:col>
      <xdr:colOff>609602</xdr:colOff>
      <xdr:row>131</xdr:row>
      <xdr:rowOff>105895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89087</xdr:colOff>
      <xdr:row>132</xdr:row>
      <xdr:rowOff>143434</xdr:rowOff>
    </xdr:from>
    <xdr:to>
      <xdr:col>17</xdr:col>
      <xdr:colOff>589431</xdr:colOff>
      <xdr:row>147</xdr:row>
      <xdr:rowOff>46727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DEBDF29-AFF7-41F4-9217-CDBA74D2B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0</xdr:rowOff>
    </xdr:from>
    <xdr:to>
      <xdr:col>5</xdr:col>
      <xdr:colOff>121920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6F2AF-DC94-420F-BDAF-14EB1F36F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23161</xdr:colOff>
      <xdr:row>3</xdr:row>
      <xdr:rowOff>43543</xdr:rowOff>
    </xdr:from>
    <xdr:to>
      <xdr:col>17</xdr:col>
      <xdr:colOff>842158</xdr:colOff>
      <xdr:row>18</xdr:row>
      <xdr:rowOff>10886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FA6A115-43FB-48FE-8D3B-1D802FB08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320657</xdr:colOff>
      <xdr:row>3</xdr:row>
      <xdr:rowOff>61298</xdr:rowOff>
    </xdr:from>
    <xdr:to>
      <xdr:col>24</xdr:col>
      <xdr:colOff>482683</xdr:colOff>
      <xdr:row>18</xdr:row>
      <xdr:rowOff>177636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B16BC3A-5BE1-4C6C-9FD1-B011DEDC2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679275</xdr:colOff>
      <xdr:row>19</xdr:row>
      <xdr:rowOff>158338</xdr:rowOff>
    </xdr:from>
    <xdr:to>
      <xdr:col>17</xdr:col>
      <xdr:colOff>779814</xdr:colOff>
      <xdr:row>34</xdr:row>
      <xdr:rowOff>130629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F05F9FA-3739-4E0B-8EEA-59720C880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287388</xdr:colOff>
      <xdr:row>20</xdr:row>
      <xdr:rowOff>82138</xdr:rowOff>
    </xdr:from>
    <xdr:to>
      <xdr:col>24</xdr:col>
      <xdr:colOff>540328</xdr:colOff>
      <xdr:row>35</xdr:row>
      <xdr:rowOff>54429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53BF1F5-F2C4-4F6C-B517-C27BED6E6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14</xdr:row>
      <xdr:rowOff>129540</xdr:rowOff>
    </xdr:from>
    <xdr:to>
      <xdr:col>5</xdr:col>
      <xdr:colOff>121920</xdr:colOff>
      <xdr:row>32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340168</xdr:colOff>
      <xdr:row>49</xdr:row>
      <xdr:rowOff>79460</xdr:rowOff>
    </xdr:from>
    <xdr:to>
      <xdr:col>30</xdr:col>
      <xdr:colOff>314273</xdr:colOff>
      <xdr:row>77</xdr:row>
      <xdr:rowOff>46963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465336</xdr:colOff>
      <xdr:row>49</xdr:row>
      <xdr:rowOff>75425</xdr:rowOff>
    </xdr:from>
    <xdr:to>
      <xdr:col>35</xdr:col>
      <xdr:colOff>413095</xdr:colOff>
      <xdr:row>77</xdr:row>
      <xdr:rowOff>46963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581251</xdr:colOff>
      <xdr:row>80</xdr:row>
      <xdr:rowOff>90985</xdr:rowOff>
    </xdr:from>
    <xdr:to>
      <xdr:col>28</xdr:col>
      <xdr:colOff>438733</xdr:colOff>
      <xdr:row>106</xdr:row>
      <xdr:rowOff>164944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267953</xdr:colOff>
      <xdr:row>79</xdr:row>
      <xdr:rowOff>164943</xdr:rowOff>
    </xdr:from>
    <xdr:to>
      <xdr:col>35</xdr:col>
      <xdr:colOff>46336</xdr:colOff>
      <xdr:row>106</xdr:row>
      <xdr:rowOff>48402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109904</xdr:colOff>
      <xdr:row>26</xdr:row>
      <xdr:rowOff>36634</xdr:rowOff>
    </xdr:from>
    <xdr:to>
      <xdr:col>15</xdr:col>
      <xdr:colOff>234641</xdr:colOff>
      <xdr:row>26</xdr:row>
      <xdr:rowOff>189034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9187229" y="5380159"/>
          <a:ext cx="1553487" cy="152400"/>
        </a:xfrm>
        <a:prstGeom prst="rect">
          <a:avLst/>
        </a:prstGeom>
        <a:solidFill>
          <a:srgbClr val="8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GB" sz="800">
              <a:latin typeface="Arial Rounded MT Bold" panose="020F0704030504030204" pitchFamily="34" charset="0"/>
            </a:rPr>
            <a:t>Most deprived QU</a:t>
          </a:r>
        </a:p>
      </xdr:txBody>
    </xdr:sp>
    <xdr:clientData/>
  </xdr:twoCellAnchor>
  <xdr:twoCellAnchor>
    <xdr:from>
      <xdr:col>13</xdr:col>
      <xdr:colOff>109904</xdr:colOff>
      <xdr:row>26</xdr:row>
      <xdr:rowOff>184271</xdr:rowOff>
    </xdr:from>
    <xdr:to>
      <xdr:col>13</xdr:col>
      <xdr:colOff>397241</xdr:colOff>
      <xdr:row>28</xdr:row>
      <xdr:rowOff>49334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9187229" y="5527796"/>
          <a:ext cx="287337" cy="246063"/>
        </a:xfrm>
        <a:prstGeom prst="rect">
          <a:avLst/>
        </a:prstGeom>
        <a:solidFill>
          <a:srgbClr val="8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GB" sz="1000">
              <a:latin typeface="Arial Rounded MT Bold" panose="020F0704030504030204" pitchFamily="34" charset="0"/>
            </a:rPr>
            <a:t>1st</a:t>
          </a:r>
        </a:p>
      </xdr:txBody>
    </xdr:sp>
    <xdr:clientData/>
  </xdr:twoCellAnchor>
  <xdr:twoCellAnchor>
    <xdr:from>
      <xdr:col>13</xdr:col>
      <xdr:colOff>397241</xdr:colOff>
      <xdr:row>26</xdr:row>
      <xdr:rowOff>184271</xdr:rowOff>
    </xdr:from>
    <xdr:to>
      <xdr:col>14</xdr:col>
      <xdr:colOff>76445</xdr:colOff>
      <xdr:row>28</xdr:row>
      <xdr:rowOff>49334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9474566" y="5527796"/>
          <a:ext cx="431679" cy="246063"/>
        </a:xfrm>
        <a:prstGeom prst="rect">
          <a:avLst/>
        </a:prstGeom>
        <a:solidFill>
          <a:srgbClr val="D65E4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GB" sz="1000">
              <a:latin typeface="Arial Rounded MT Bold" panose="020F0704030504030204" pitchFamily="34" charset="0"/>
            </a:rPr>
            <a:t>2nd</a:t>
          </a:r>
          <a:endParaRPr lang="en-GB" sz="1100"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14</xdr:col>
      <xdr:colOff>76445</xdr:colOff>
      <xdr:row>26</xdr:row>
      <xdr:rowOff>184271</xdr:rowOff>
    </xdr:from>
    <xdr:to>
      <xdr:col>14</xdr:col>
      <xdr:colOff>363351</xdr:colOff>
      <xdr:row>28</xdr:row>
      <xdr:rowOff>49334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9906245" y="5527796"/>
          <a:ext cx="286906" cy="246063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GB" sz="1000">
              <a:latin typeface="Arial Rounded MT Bold" panose="020F0704030504030204" pitchFamily="34" charset="0"/>
            </a:rPr>
            <a:t>3rd</a:t>
          </a:r>
        </a:p>
      </xdr:txBody>
    </xdr:sp>
    <xdr:clientData/>
  </xdr:twoCellAnchor>
  <xdr:twoCellAnchor>
    <xdr:from>
      <xdr:col>14</xdr:col>
      <xdr:colOff>363351</xdr:colOff>
      <xdr:row>26</xdr:row>
      <xdr:rowOff>184271</xdr:rowOff>
    </xdr:from>
    <xdr:to>
      <xdr:col>14</xdr:col>
      <xdr:colOff>650689</xdr:colOff>
      <xdr:row>28</xdr:row>
      <xdr:rowOff>49334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0193151" y="5527796"/>
          <a:ext cx="287338" cy="246063"/>
        </a:xfrm>
        <a:prstGeom prst="rect">
          <a:avLst/>
        </a:prstGeom>
        <a:solidFill>
          <a:srgbClr val="6890B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GB" sz="1000">
              <a:latin typeface="Arial Rounded MT Bold" panose="020F0704030504030204" pitchFamily="34" charset="0"/>
            </a:rPr>
            <a:t>4th</a:t>
          </a:r>
        </a:p>
      </xdr:txBody>
    </xdr:sp>
    <xdr:clientData/>
  </xdr:twoCellAnchor>
  <xdr:twoCellAnchor>
    <xdr:from>
      <xdr:col>13</xdr:col>
      <xdr:colOff>109904</xdr:colOff>
      <xdr:row>28</xdr:row>
      <xdr:rowOff>49334</xdr:rowOff>
    </xdr:from>
    <xdr:to>
      <xdr:col>15</xdr:col>
      <xdr:colOff>234641</xdr:colOff>
      <xdr:row>29</xdr:row>
      <xdr:rowOff>8059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9187229" y="5773859"/>
          <a:ext cx="1553487" cy="149225"/>
        </a:xfrm>
        <a:prstGeom prst="rect">
          <a:avLst/>
        </a:prstGeom>
        <a:solidFill>
          <a:srgbClr val="2D458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800">
              <a:latin typeface="Arial Rounded MT Bold" panose="020F0704030504030204" pitchFamily="34" charset="0"/>
            </a:rPr>
            <a:t>Least deprived QU</a:t>
          </a:r>
        </a:p>
      </xdr:txBody>
    </xdr:sp>
    <xdr:clientData/>
  </xdr:twoCellAnchor>
  <xdr:twoCellAnchor>
    <xdr:from>
      <xdr:col>14</xdr:col>
      <xdr:colOff>650054</xdr:colOff>
      <xdr:row>26</xdr:row>
      <xdr:rowOff>183319</xdr:rowOff>
    </xdr:from>
    <xdr:to>
      <xdr:col>15</xdr:col>
      <xdr:colOff>234006</xdr:colOff>
      <xdr:row>28</xdr:row>
      <xdr:rowOff>48381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0479854" y="5526844"/>
          <a:ext cx="260227" cy="246062"/>
        </a:xfrm>
        <a:prstGeom prst="rect">
          <a:avLst/>
        </a:prstGeom>
        <a:solidFill>
          <a:srgbClr val="2D458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GB" sz="1000">
              <a:latin typeface="Arial Rounded MT Bold" panose="020F0704030504030204" pitchFamily="34" charset="0"/>
            </a:rPr>
            <a:t>5th</a:t>
          </a:r>
        </a:p>
      </xdr:txBody>
    </xdr:sp>
    <xdr:clientData/>
  </xdr:twoCellAnchor>
  <xdr:twoCellAnchor>
    <xdr:from>
      <xdr:col>13</xdr:col>
      <xdr:colOff>549088</xdr:colOff>
      <xdr:row>27</xdr:row>
      <xdr:rowOff>190499</xdr:rowOff>
    </xdr:from>
    <xdr:to>
      <xdr:col>20</xdr:col>
      <xdr:colOff>463319</xdr:colOff>
      <xdr:row>41</xdr:row>
      <xdr:rowOff>17495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892573</xdr:colOff>
      <xdr:row>62</xdr:row>
      <xdr:rowOff>97668</xdr:rowOff>
    </xdr:from>
    <xdr:to>
      <xdr:col>23</xdr:col>
      <xdr:colOff>290035</xdr:colOff>
      <xdr:row>72</xdr:row>
      <xdr:rowOff>115165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544606</xdr:colOff>
      <xdr:row>42</xdr:row>
      <xdr:rowOff>62752</xdr:rowOff>
    </xdr:from>
    <xdr:to>
      <xdr:col>20</xdr:col>
      <xdr:colOff>11207</xdr:colOff>
      <xdr:row>57</xdr:row>
      <xdr:rowOff>67234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627530</xdr:colOff>
      <xdr:row>26</xdr:row>
      <xdr:rowOff>168087</xdr:rowOff>
    </xdr:from>
    <xdr:to>
      <xdr:col>11</xdr:col>
      <xdr:colOff>627530</xdr:colOff>
      <xdr:row>40</xdr:row>
      <xdr:rowOff>158689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6724</xdr:colOff>
      <xdr:row>41</xdr:row>
      <xdr:rowOff>62752</xdr:rowOff>
    </xdr:from>
    <xdr:to>
      <xdr:col>11</xdr:col>
      <xdr:colOff>645460</xdr:colOff>
      <xdr:row>55</xdr:row>
      <xdr:rowOff>154207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35379</xdr:colOff>
      <xdr:row>143</xdr:row>
      <xdr:rowOff>178253</xdr:rowOff>
    </xdr:from>
    <xdr:to>
      <xdr:col>17</xdr:col>
      <xdr:colOff>530960</xdr:colOff>
      <xdr:row>158</xdr:row>
      <xdr:rowOff>100372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357869</xdr:colOff>
      <xdr:row>143</xdr:row>
      <xdr:rowOff>185057</xdr:rowOff>
    </xdr:from>
    <xdr:to>
      <xdr:col>24</xdr:col>
      <xdr:colOff>300320</xdr:colOff>
      <xdr:row>158</xdr:row>
      <xdr:rowOff>107176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492123</xdr:colOff>
      <xdr:row>25</xdr:row>
      <xdr:rowOff>35877</xdr:rowOff>
    </xdr:from>
    <xdr:to>
      <xdr:col>19</xdr:col>
      <xdr:colOff>649740</xdr:colOff>
      <xdr:row>51</xdr:row>
      <xdr:rowOff>979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453118</xdr:colOff>
      <xdr:row>114</xdr:row>
      <xdr:rowOff>21090</xdr:rowOff>
    </xdr:from>
    <xdr:to>
      <xdr:col>18</xdr:col>
      <xdr:colOff>9807</xdr:colOff>
      <xdr:row>128</xdr:row>
      <xdr:rowOff>133709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326571</xdr:colOff>
      <xdr:row>114</xdr:row>
      <xdr:rowOff>95929</xdr:rowOff>
    </xdr:from>
    <xdr:to>
      <xdr:col>24</xdr:col>
      <xdr:colOff>255415</xdr:colOff>
      <xdr:row>129</xdr:row>
      <xdr:rowOff>18048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51707</xdr:colOff>
      <xdr:row>130</xdr:row>
      <xdr:rowOff>44903</xdr:rowOff>
    </xdr:from>
    <xdr:to>
      <xdr:col>17</xdr:col>
      <xdr:colOff>547288</xdr:colOff>
      <xdr:row>144</xdr:row>
      <xdr:rowOff>157522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54429</xdr:colOff>
      <xdr:row>130</xdr:row>
      <xdr:rowOff>20410</xdr:rowOff>
    </xdr:from>
    <xdr:to>
      <xdr:col>23</xdr:col>
      <xdr:colOff>686081</xdr:colOff>
      <xdr:row>144</xdr:row>
      <xdr:rowOff>133029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295275</xdr:colOff>
      <xdr:row>128</xdr:row>
      <xdr:rowOff>190218</xdr:rowOff>
    </xdr:from>
    <xdr:to>
      <xdr:col>44</xdr:col>
      <xdr:colOff>345142</xdr:colOff>
      <xdr:row>161</xdr:row>
      <xdr:rowOff>128306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537882</xdr:colOff>
      <xdr:row>11</xdr:row>
      <xdr:rowOff>44824</xdr:rowOff>
    </xdr:from>
    <xdr:to>
      <xdr:col>39</xdr:col>
      <xdr:colOff>502226</xdr:colOff>
      <xdr:row>35</xdr:row>
      <xdr:rowOff>51955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242454</xdr:colOff>
      <xdr:row>31</xdr:row>
      <xdr:rowOff>121227</xdr:rowOff>
    </xdr:from>
    <xdr:to>
      <xdr:col>29</xdr:col>
      <xdr:colOff>173182</xdr:colOff>
      <xdr:row>58</xdr:row>
      <xdr:rowOff>81396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400691</xdr:colOff>
      <xdr:row>180</xdr:row>
      <xdr:rowOff>39301</xdr:rowOff>
    </xdr:from>
    <xdr:to>
      <xdr:col>17</xdr:col>
      <xdr:colOff>896272</xdr:colOff>
      <xdr:row>194</xdr:row>
      <xdr:rowOff>151920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261738</xdr:colOff>
      <xdr:row>180</xdr:row>
      <xdr:rowOff>23612</xdr:rowOff>
    </xdr:from>
    <xdr:to>
      <xdr:col>24</xdr:col>
      <xdr:colOff>208231</xdr:colOff>
      <xdr:row>194</xdr:row>
      <xdr:rowOff>136231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362591</xdr:colOff>
      <xdr:row>164</xdr:row>
      <xdr:rowOff>134551</xdr:rowOff>
    </xdr:from>
    <xdr:to>
      <xdr:col>17</xdr:col>
      <xdr:colOff>858172</xdr:colOff>
      <xdr:row>179</xdr:row>
      <xdr:rowOff>56670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190020</xdr:colOff>
      <xdr:row>164</xdr:row>
      <xdr:rowOff>85245</xdr:rowOff>
    </xdr:from>
    <xdr:to>
      <xdr:col>24</xdr:col>
      <xdr:colOff>136513</xdr:colOff>
      <xdr:row>179</xdr:row>
      <xdr:rowOff>7364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93650</xdr:colOff>
      <xdr:row>213</xdr:row>
      <xdr:rowOff>90848</xdr:rowOff>
    </xdr:from>
    <xdr:to>
      <xdr:col>17</xdr:col>
      <xdr:colOff>589231</xdr:colOff>
      <xdr:row>228</xdr:row>
      <xdr:rowOff>12967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776136</xdr:colOff>
      <xdr:row>213</xdr:row>
      <xdr:rowOff>85878</xdr:rowOff>
    </xdr:from>
    <xdr:to>
      <xdr:col>23</xdr:col>
      <xdr:colOff>484870</xdr:colOff>
      <xdr:row>228</xdr:row>
      <xdr:rowOff>7997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112700</xdr:colOff>
      <xdr:row>199</xdr:row>
      <xdr:rowOff>62273</xdr:rowOff>
    </xdr:from>
    <xdr:to>
      <xdr:col>17</xdr:col>
      <xdr:colOff>608281</xdr:colOff>
      <xdr:row>213</xdr:row>
      <xdr:rowOff>174892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FC0CD7A2-2A41-43B3-9A9E-7066E837742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10933" y="2400266"/>
          <a:ext cx="5990276" cy="5907453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126546</xdr:colOff>
      <xdr:row>16</xdr:row>
      <xdr:rowOff>23133</xdr:rowOff>
    </xdr:from>
    <xdr:to>
      <xdr:col>7</xdr:col>
      <xdr:colOff>193221</xdr:colOff>
      <xdr:row>31</xdr:row>
      <xdr:rowOff>4082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31370</xdr:colOff>
      <xdr:row>30</xdr:row>
      <xdr:rowOff>60155</xdr:rowOff>
    </xdr:from>
    <xdr:to>
      <xdr:col>5</xdr:col>
      <xdr:colOff>1504</xdr:colOff>
      <xdr:row>31</xdr:row>
      <xdr:rowOff>69680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231645" y="5775155"/>
          <a:ext cx="1189334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Group Number</a:t>
          </a:r>
        </a:p>
      </xdr:txBody>
    </xdr:sp>
    <xdr:clientData/>
  </xdr:twoCellAnchor>
  <xdr:twoCellAnchor>
    <xdr:from>
      <xdr:col>1</xdr:col>
      <xdr:colOff>914400</xdr:colOff>
      <xdr:row>18</xdr:row>
      <xdr:rowOff>38100</xdr:rowOff>
    </xdr:from>
    <xdr:to>
      <xdr:col>6</xdr:col>
      <xdr:colOff>293915</xdr:colOff>
      <xdr:row>18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1524000" y="3467100"/>
          <a:ext cx="2797629" cy="0"/>
        </a:xfrm>
        <a:prstGeom prst="line">
          <a:avLst/>
        </a:prstGeom>
        <a:ln w="3175">
          <a:solidFill>
            <a:srgbClr val="BFBFB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903516</xdr:colOff>
      <xdr:row>29</xdr:row>
      <xdr:rowOff>48995</xdr:rowOff>
    </xdr:from>
    <xdr:to>
      <xdr:col>6</xdr:col>
      <xdr:colOff>210516</xdr:colOff>
      <xdr:row>29</xdr:row>
      <xdr:rowOff>48995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1515121" y="5573495"/>
          <a:ext cx="2736000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147028</xdr:colOff>
      <xdr:row>19</xdr:row>
      <xdr:rowOff>62882</xdr:rowOff>
    </xdr:from>
    <xdr:to>
      <xdr:col>7</xdr:col>
      <xdr:colOff>349059</xdr:colOff>
      <xdr:row>28</xdr:row>
      <xdr:rowOff>115305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 rot="5400000">
          <a:off x="4016793" y="4464828"/>
          <a:ext cx="1766923" cy="202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Slopes</a:t>
          </a:r>
          <a:r>
            <a:rPr lang="en-GB" sz="1100" baseline="0"/>
            <a:t> (crime proportion)</a:t>
          </a:r>
          <a:endParaRPr lang="en-GB" sz="1100"/>
        </a:p>
      </xdr:txBody>
    </xdr:sp>
    <xdr:clientData/>
  </xdr:twoCellAnchor>
  <xdr:twoCellAnchor>
    <xdr:from>
      <xdr:col>1</xdr:col>
      <xdr:colOff>246572</xdr:colOff>
      <xdr:row>19</xdr:row>
      <xdr:rowOff>120539</xdr:rowOff>
    </xdr:from>
    <xdr:to>
      <xdr:col>1</xdr:col>
      <xdr:colOff>446597</xdr:colOff>
      <xdr:row>26</xdr:row>
      <xdr:rowOff>139733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 rot="16200000" flipH="1">
          <a:off x="283151" y="4316373"/>
          <a:ext cx="1352694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Slopes (crime rates)</a:t>
          </a:r>
        </a:p>
      </xdr:txBody>
    </xdr:sp>
    <xdr:clientData/>
  </xdr:twoCellAnchor>
  <xdr:twoCellAnchor>
    <xdr:from>
      <xdr:col>1</xdr:col>
      <xdr:colOff>880461</xdr:colOff>
      <xdr:row>29</xdr:row>
      <xdr:rowOff>51005</xdr:rowOff>
    </xdr:from>
    <xdr:to>
      <xdr:col>1</xdr:col>
      <xdr:colOff>934461</xdr:colOff>
      <xdr:row>29</xdr:row>
      <xdr:rowOff>51005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1492066" y="5575505"/>
          <a:ext cx="54000" cy="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872440</xdr:colOff>
      <xdr:row>27</xdr:row>
      <xdr:rowOff>123195</xdr:rowOff>
    </xdr:from>
    <xdr:to>
      <xdr:col>1</xdr:col>
      <xdr:colOff>926440</xdr:colOff>
      <xdr:row>27</xdr:row>
      <xdr:rowOff>123195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1484045" y="5266695"/>
          <a:ext cx="54000" cy="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874445</xdr:colOff>
      <xdr:row>26</xdr:row>
      <xdr:rowOff>14911</xdr:rowOff>
    </xdr:from>
    <xdr:to>
      <xdr:col>1</xdr:col>
      <xdr:colOff>928445</xdr:colOff>
      <xdr:row>26</xdr:row>
      <xdr:rowOff>14911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>
          <a:off x="1486050" y="4967911"/>
          <a:ext cx="54000" cy="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876450</xdr:colOff>
      <xdr:row>24</xdr:row>
      <xdr:rowOff>97127</xdr:rowOff>
    </xdr:from>
    <xdr:to>
      <xdr:col>1</xdr:col>
      <xdr:colOff>930450</xdr:colOff>
      <xdr:row>24</xdr:row>
      <xdr:rowOff>97127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>
          <a:off x="1488055" y="4669127"/>
          <a:ext cx="54000" cy="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878455</xdr:colOff>
      <xdr:row>22</xdr:row>
      <xdr:rowOff>179343</xdr:rowOff>
    </xdr:from>
    <xdr:to>
      <xdr:col>1</xdr:col>
      <xdr:colOff>932455</xdr:colOff>
      <xdr:row>22</xdr:row>
      <xdr:rowOff>179343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>
          <a:off x="1488055" y="4370343"/>
          <a:ext cx="54000" cy="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880460</xdr:colOff>
      <xdr:row>21</xdr:row>
      <xdr:rowOff>71059</xdr:rowOff>
    </xdr:from>
    <xdr:to>
      <xdr:col>1</xdr:col>
      <xdr:colOff>934460</xdr:colOff>
      <xdr:row>21</xdr:row>
      <xdr:rowOff>71059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>
          <a:off x="1490060" y="4071559"/>
          <a:ext cx="54000" cy="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882465</xdr:colOff>
      <xdr:row>19</xdr:row>
      <xdr:rowOff>153275</xdr:rowOff>
    </xdr:from>
    <xdr:to>
      <xdr:col>1</xdr:col>
      <xdr:colOff>936465</xdr:colOff>
      <xdr:row>19</xdr:row>
      <xdr:rowOff>153275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>
          <a:off x="1492065" y="3772775"/>
          <a:ext cx="54000" cy="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884470</xdr:colOff>
      <xdr:row>18</xdr:row>
      <xdr:rowOff>44991</xdr:rowOff>
    </xdr:from>
    <xdr:to>
      <xdr:col>1</xdr:col>
      <xdr:colOff>938470</xdr:colOff>
      <xdr:row>18</xdr:row>
      <xdr:rowOff>44991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>
          <a:off x="1496075" y="3473991"/>
          <a:ext cx="54000" cy="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530755</xdr:colOff>
      <xdr:row>27</xdr:row>
      <xdr:rowOff>104775</xdr:rowOff>
    </xdr:from>
    <xdr:to>
      <xdr:col>4</xdr:col>
      <xdr:colOff>285750</xdr:colOff>
      <xdr:row>29</xdr:row>
      <xdr:rowOff>57151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2121430" y="5248275"/>
          <a:ext cx="974195" cy="333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>
            <a:lnSpc>
              <a:spcPct val="80000"/>
            </a:lnSpc>
          </a:pPr>
          <a:r>
            <a:rPr lang="en-GB" sz="1100"/>
            <a:t>slope </a:t>
          </a:r>
        </a:p>
        <a:p>
          <a:pPr>
            <a:lnSpc>
              <a:spcPct val="80000"/>
            </a:lnSpc>
          </a:pPr>
          <a:r>
            <a:rPr lang="en-GB" sz="1100"/>
            <a:t>(crime prop.)</a:t>
          </a:r>
        </a:p>
      </xdr:txBody>
    </xdr:sp>
    <xdr:clientData/>
  </xdr:twoCellAnchor>
  <xdr:twoCellAnchor>
    <xdr:from>
      <xdr:col>1</xdr:col>
      <xdr:colOff>914187</xdr:colOff>
      <xdr:row>29</xdr:row>
      <xdr:rowOff>53353</xdr:rowOff>
    </xdr:from>
    <xdr:to>
      <xdr:col>2</xdr:col>
      <xdr:colOff>185488</xdr:colOff>
      <xdr:row>30</xdr:row>
      <xdr:rowOff>62878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1523787" y="5577853"/>
          <a:ext cx="252376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</a:t>
          </a:r>
        </a:p>
      </xdr:txBody>
    </xdr:sp>
    <xdr:clientData/>
  </xdr:twoCellAnchor>
  <xdr:twoCellAnchor>
    <xdr:from>
      <xdr:col>2</xdr:col>
      <xdr:colOff>369760</xdr:colOff>
      <xdr:row>29</xdr:row>
      <xdr:rowOff>55358</xdr:rowOff>
    </xdr:from>
    <xdr:to>
      <xdr:col>3</xdr:col>
      <xdr:colOff>12035</xdr:colOff>
      <xdr:row>30</xdr:row>
      <xdr:rowOff>64883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960435" y="5579858"/>
          <a:ext cx="25187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3</a:t>
          </a:r>
        </a:p>
      </xdr:txBody>
    </xdr:sp>
    <xdr:clientData/>
  </xdr:twoCellAnchor>
  <xdr:twoCellAnchor>
    <xdr:from>
      <xdr:col>3</xdr:col>
      <xdr:colOff>221372</xdr:colOff>
      <xdr:row>29</xdr:row>
      <xdr:rowOff>57363</xdr:rowOff>
    </xdr:from>
    <xdr:to>
      <xdr:col>3</xdr:col>
      <xdr:colOff>475252</xdr:colOff>
      <xdr:row>30</xdr:row>
      <xdr:rowOff>66888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2421647" y="5581863"/>
          <a:ext cx="25388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5</a:t>
          </a:r>
        </a:p>
      </xdr:txBody>
    </xdr:sp>
    <xdr:clientData/>
  </xdr:twoCellAnchor>
  <xdr:twoCellAnchor>
    <xdr:from>
      <xdr:col>4</xdr:col>
      <xdr:colOff>57944</xdr:colOff>
      <xdr:row>29</xdr:row>
      <xdr:rowOff>54355</xdr:rowOff>
    </xdr:from>
    <xdr:to>
      <xdr:col>4</xdr:col>
      <xdr:colOff>311824</xdr:colOff>
      <xdr:row>30</xdr:row>
      <xdr:rowOff>63880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2867819" y="5578855"/>
          <a:ext cx="25388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7</a:t>
          </a:r>
        </a:p>
      </xdr:txBody>
    </xdr:sp>
    <xdr:clientData/>
  </xdr:twoCellAnchor>
  <xdr:twoCellAnchor>
    <xdr:from>
      <xdr:col>4</xdr:col>
      <xdr:colOff>491083</xdr:colOff>
      <xdr:row>29</xdr:row>
      <xdr:rowOff>46334</xdr:rowOff>
    </xdr:from>
    <xdr:to>
      <xdr:col>5</xdr:col>
      <xdr:colOff>133358</xdr:colOff>
      <xdr:row>30</xdr:row>
      <xdr:rowOff>55859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3300958" y="5570834"/>
          <a:ext cx="25187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9</a:t>
          </a:r>
        </a:p>
      </xdr:txBody>
    </xdr:sp>
    <xdr:clientData/>
  </xdr:twoCellAnchor>
  <xdr:twoCellAnchor>
    <xdr:from>
      <xdr:col>5</xdr:col>
      <xdr:colOff>297577</xdr:colOff>
      <xdr:row>29</xdr:row>
      <xdr:rowOff>58365</xdr:rowOff>
    </xdr:from>
    <xdr:to>
      <xdr:col>6</xdr:col>
      <xdr:colOff>70188</xdr:colOff>
      <xdr:row>30</xdr:row>
      <xdr:rowOff>67890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3717052" y="5582865"/>
          <a:ext cx="382211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11</a:t>
          </a:r>
        </a:p>
      </xdr:txBody>
    </xdr:sp>
    <xdr:clientData/>
  </xdr:twoCellAnchor>
  <xdr:twoCellAnchor>
    <xdr:from>
      <xdr:col>2</xdr:col>
      <xdr:colOff>314363</xdr:colOff>
      <xdr:row>19</xdr:row>
      <xdr:rowOff>154907</xdr:rowOff>
    </xdr:from>
    <xdr:to>
      <xdr:col>2</xdr:col>
      <xdr:colOff>481340</xdr:colOff>
      <xdr:row>20</xdr:row>
      <xdr:rowOff>89736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/>
      </xdr:nvCxnSpPr>
      <xdr:spPr>
        <a:xfrm flipH="1" flipV="1">
          <a:off x="1905038" y="3774407"/>
          <a:ext cx="166977" cy="125329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317410</xdr:colOff>
      <xdr:row>27</xdr:row>
      <xdr:rowOff>60659</xdr:rowOff>
    </xdr:from>
    <xdr:to>
      <xdr:col>2</xdr:col>
      <xdr:colOff>487857</xdr:colOff>
      <xdr:row>27</xdr:row>
      <xdr:rowOff>185988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 flipH="1" flipV="1">
          <a:off x="1908085" y="5204159"/>
          <a:ext cx="170447" cy="125329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912538</xdr:colOff>
      <xdr:row>22</xdr:row>
      <xdr:rowOff>68045</xdr:rowOff>
    </xdr:from>
    <xdr:to>
      <xdr:col>6</xdr:col>
      <xdr:colOff>219538</xdr:colOff>
      <xdr:row>22</xdr:row>
      <xdr:rowOff>68045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/>
      </xdr:nvCxnSpPr>
      <xdr:spPr>
        <a:xfrm>
          <a:off x="1524143" y="4259045"/>
          <a:ext cx="2736000" cy="0"/>
        </a:xfrm>
        <a:prstGeom prst="line">
          <a:avLst/>
        </a:prstGeom>
        <a:ln w="3175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884464</xdr:colOff>
      <xdr:row>18</xdr:row>
      <xdr:rowOff>39972</xdr:rowOff>
    </xdr:from>
    <xdr:to>
      <xdr:col>6</xdr:col>
      <xdr:colOff>191464</xdr:colOff>
      <xdr:row>18</xdr:row>
      <xdr:rowOff>39972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>
          <a:off x="1494064" y="3468972"/>
          <a:ext cx="2726475" cy="0"/>
        </a:xfrm>
        <a:prstGeom prst="line">
          <a:avLst/>
        </a:prstGeom>
        <a:ln w="3175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568837</xdr:colOff>
      <xdr:row>15</xdr:row>
      <xdr:rowOff>183816</xdr:rowOff>
    </xdr:from>
    <xdr:to>
      <xdr:col>15</xdr:col>
      <xdr:colOff>115957</xdr:colOff>
      <xdr:row>31</xdr:row>
      <xdr:rowOff>8283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564358</xdr:colOff>
      <xdr:row>29</xdr:row>
      <xdr:rowOff>180252</xdr:rowOff>
    </xdr:from>
    <xdr:to>
      <xdr:col>12</xdr:col>
      <xdr:colOff>534492</xdr:colOff>
      <xdr:row>30</xdr:row>
      <xdr:rowOff>189777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7057923" y="5704752"/>
          <a:ext cx="119596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Group Number</a:t>
          </a:r>
        </a:p>
      </xdr:txBody>
    </xdr:sp>
    <xdr:clientData/>
  </xdr:twoCellAnchor>
  <xdr:twoCellAnchor>
    <xdr:from>
      <xdr:col>9</xdr:col>
      <xdr:colOff>72676</xdr:colOff>
      <xdr:row>29</xdr:row>
      <xdr:rowOff>10283</xdr:rowOff>
    </xdr:from>
    <xdr:to>
      <xdr:col>9</xdr:col>
      <xdr:colOff>321325</xdr:colOff>
      <xdr:row>30</xdr:row>
      <xdr:rowOff>19808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5953328" y="5534783"/>
          <a:ext cx="24864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</a:t>
          </a:r>
        </a:p>
      </xdr:txBody>
    </xdr:sp>
    <xdr:clientData/>
  </xdr:twoCellAnchor>
  <xdr:twoCellAnchor>
    <xdr:from>
      <xdr:col>9</xdr:col>
      <xdr:colOff>497314</xdr:colOff>
      <xdr:row>29</xdr:row>
      <xdr:rowOff>12288</xdr:rowOff>
    </xdr:from>
    <xdr:to>
      <xdr:col>10</xdr:col>
      <xdr:colOff>139589</xdr:colOff>
      <xdr:row>30</xdr:row>
      <xdr:rowOff>21813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/>
      </xdr:nvSpPr>
      <xdr:spPr>
        <a:xfrm>
          <a:off x="6377966" y="5536788"/>
          <a:ext cx="255188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3</a:t>
          </a:r>
        </a:p>
      </xdr:txBody>
    </xdr:sp>
    <xdr:clientData/>
  </xdr:twoCellAnchor>
  <xdr:twoCellAnchor>
    <xdr:from>
      <xdr:col>10</xdr:col>
      <xdr:colOff>348926</xdr:colOff>
      <xdr:row>29</xdr:row>
      <xdr:rowOff>14293</xdr:rowOff>
    </xdr:from>
    <xdr:to>
      <xdr:col>10</xdr:col>
      <xdr:colOff>602806</xdr:colOff>
      <xdr:row>30</xdr:row>
      <xdr:rowOff>23818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/>
      </xdr:nvSpPr>
      <xdr:spPr>
        <a:xfrm>
          <a:off x="6842491" y="5538793"/>
          <a:ext cx="25388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5</a:t>
          </a:r>
        </a:p>
      </xdr:txBody>
    </xdr:sp>
    <xdr:clientData/>
  </xdr:twoCellAnchor>
  <xdr:twoCellAnchor>
    <xdr:from>
      <xdr:col>11</xdr:col>
      <xdr:colOff>185498</xdr:colOff>
      <xdr:row>29</xdr:row>
      <xdr:rowOff>11285</xdr:rowOff>
    </xdr:from>
    <xdr:to>
      <xdr:col>11</xdr:col>
      <xdr:colOff>439378</xdr:colOff>
      <xdr:row>30</xdr:row>
      <xdr:rowOff>20810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7291976" y="5535785"/>
          <a:ext cx="25388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7</a:t>
          </a:r>
        </a:p>
      </xdr:txBody>
    </xdr:sp>
    <xdr:clientData/>
  </xdr:twoCellAnchor>
  <xdr:twoCellAnchor>
    <xdr:from>
      <xdr:col>12</xdr:col>
      <xdr:colOff>32000</xdr:colOff>
      <xdr:row>29</xdr:row>
      <xdr:rowOff>16402</xdr:rowOff>
    </xdr:from>
    <xdr:to>
      <xdr:col>12</xdr:col>
      <xdr:colOff>287188</xdr:colOff>
      <xdr:row>30</xdr:row>
      <xdr:rowOff>25927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7730828" y="5540902"/>
          <a:ext cx="255188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9</a:t>
          </a:r>
        </a:p>
      </xdr:txBody>
    </xdr:sp>
    <xdr:clientData/>
  </xdr:twoCellAnchor>
  <xdr:twoCellAnchor>
    <xdr:from>
      <xdr:col>12</xdr:col>
      <xdr:colOff>451407</xdr:colOff>
      <xdr:row>29</xdr:row>
      <xdr:rowOff>21864</xdr:rowOff>
    </xdr:from>
    <xdr:to>
      <xdr:col>13</xdr:col>
      <xdr:colOff>224018</xdr:colOff>
      <xdr:row>30</xdr:row>
      <xdr:rowOff>31389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 txBox="1"/>
      </xdr:nvSpPr>
      <xdr:spPr>
        <a:xfrm>
          <a:off x="8150235" y="5546364"/>
          <a:ext cx="383524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11</a:t>
          </a:r>
        </a:p>
      </xdr:txBody>
    </xdr:sp>
    <xdr:clientData/>
  </xdr:twoCellAnchor>
  <xdr:twoCellAnchor>
    <xdr:from>
      <xdr:col>13</xdr:col>
      <xdr:colOff>275359</xdr:colOff>
      <xdr:row>29</xdr:row>
      <xdr:rowOff>23178</xdr:rowOff>
    </xdr:from>
    <xdr:to>
      <xdr:col>14</xdr:col>
      <xdr:colOff>47969</xdr:colOff>
      <xdr:row>30</xdr:row>
      <xdr:rowOff>32703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 txBox="1"/>
      </xdr:nvSpPr>
      <xdr:spPr>
        <a:xfrm>
          <a:off x="8585100" y="5547678"/>
          <a:ext cx="383524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13</a:t>
          </a:r>
        </a:p>
      </xdr:txBody>
    </xdr:sp>
    <xdr:clientData/>
  </xdr:twoCellAnchor>
  <xdr:twoCellAnchor>
    <xdr:from>
      <xdr:col>9</xdr:col>
      <xdr:colOff>82548</xdr:colOff>
      <xdr:row>21</xdr:row>
      <xdr:rowOff>154755</xdr:rowOff>
    </xdr:from>
    <xdr:to>
      <xdr:col>13</xdr:col>
      <xdr:colOff>596148</xdr:colOff>
      <xdr:row>21</xdr:row>
      <xdr:rowOff>154755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CxnSpPr/>
      </xdr:nvCxnSpPr>
      <xdr:spPr>
        <a:xfrm>
          <a:off x="5940423" y="4155255"/>
          <a:ext cx="2952000" cy="0"/>
        </a:xfrm>
        <a:prstGeom prst="line">
          <a:avLst/>
        </a:prstGeom>
        <a:ln w="3175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37726</xdr:colOff>
      <xdr:row>29</xdr:row>
      <xdr:rowOff>50309</xdr:rowOff>
    </xdr:from>
    <xdr:to>
      <xdr:col>14</xdr:col>
      <xdr:colOff>7157</xdr:colOff>
      <xdr:row>29</xdr:row>
      <xdr:rowOff>50309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CxnSpPr/>
      </xdr:nvCxnSpPr>
      <xdr:spPr>
        <a:xfrm>
          <a:off x="5903812" y="5574809"/>
          <a:ext cx="3024000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28797</xdr:colOff>
      <xdr:row>26</xdr:row>
      <xdr:rowOff>3452</xdr:rowOff>
    </xdr:from>
    <xdr:to>
      <xdr:col>9</xdr:col>
      <xdr:colOff>82797</xdr:colOff>
      <xdr:row>26</xdr:row>
      <xdr:rowOff>3452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CxnSpPr/>
      </xdr:nvCxnSpPr>
      <xdr:spPr>
        <a:xfrm>
          <a:off x="5885311" y="4956452"/>
          <a:ext cx="54000" cy="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30802</xdr:colOff>
      <xdr:row>24</xdr:row>
      <xdr:rowOff>85668</xdr:rowOff>
    </xdr:from>
    <xdr:to>
      <xdr:col>9</xdr:col>
      <xdr:colOff>84802</xdr:colOff>
      <xdr:row>24</xdr:row>
      <xdr:rowOff>85668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/>
      </xdr:nvCxnSpPr>
      <xdr:spPr>
        <a:xfrm>
          <a:off x="5887316" y="4657668"/>
          <a:ext cx="54000" cy="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32807</xdr:colOff>
      <xdr:row>22</xdr:row>
      <xdr:rowOff>167884</xdr:rowOff>
    </xdr:from>
    <xdr:to>
      <xdr:col>9</xdr:col>
      <xdr:colOff>86807</xdr:colOff>
      <xdr:row>22</xdr:row>
      <xdr:rowOff>167884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CxnSpPr/>
      </xdr:nvCxnSpPr>
      <xdr:spPr>
        <a:xfrm>
          <a:off x="5889321" y="4358884"/>
          <a:ext cx="54000" cy="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34812</xdr:colOff>
      <xdr:row>21</xdr:row>
      <xdr:rowOff>59600</xdr:rowOff>
    </xdr:from>
    <xdr:to>
      <xdr:col>9</xdr:col>
      <xdr:colOff>88812</xdr:colOff>
      <xdr:row>21</xdr:row>
      <xdr:rowOff>59600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CxnSpPr/>
      </xdr:nvCxnSpPr>
      <xdr:spPr>
        <a:xfrm>
          <a:off x="5891326" y="4060100"/>
          <a:ext cx="54000" cy="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36817</xdr:colOff>
      <xdr:row>19</xdr:row>
      <xdr:rowOff>125487</xdr:rowOff>
    </xdr:from>
    <xdr:to>
      <xdr:col>9</xdr:col>
      <xdr:colOff>90817</xdr:colOff>
      <xdr:row>19</xdr:row>
      <xdr:rowOff>125487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CxnSpPr/>
      </xdr:nvCxnSpPr>
      <xdr:spPr>
        <a:xfrm>
          <a:off x="5893331" y="3744987"/>
          <a:ext cx="54000" cy="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38822</xdr:colOff>
      <xdr:row>18</xdr:row>
      <xdr:rowOff>17203</xdr:rowOff>
    </xdr:from>
    <xdr:to>
      <xdr:col>9</xdr:col>
      <xdr:colOff>92822</xdr:colOff>
      <xdr:row>18</xdr:row>
      <xdr:rowOff>17203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CxnSpPr/>
      </xdr:nvCxnSpPr>
      <xdr:spPr>
        <a:xfrm>
          <a:off x="5895336" y="3446203"/>
          <a:ext cx="54000" cy="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34237</xdr:colOff>
      <xdr:row>27</xdr:row>
      <xdr:rowOff>112313</xdr:rowOff>
    </xdr:from>
    <xdr:to>
      <xdr:col>9</xdr:col>
      <xdr:colOff>88237</xdr:colOff>
      <xdr:row>27</xdr:row>
      <xdr:rowOff>112313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CxnSpPr/>
      </xdr:nvCxnSpPr>
      <xdr:spPr>
        <a:xfrm>
          <a:off x="5890751" y="5255813"/>
          <a:ext cx="54000" cy="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570524</xdr:colOff>
      <xdr:row>19</xdr:row>
      <xdr:rowOff>61417</xdr:rowOff>
    </xdr:from>
    <xdr:to>
      <xdr:col>15</xdr:col>
      <xdr:colOff>164421</xdr:colOff>
      <xdr:row>28</xdr:row>
      <xdr:rowOff>113840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 txBox="1"/>
      </xdr:nvSpPr>
      <xdr:spPr>
        <a:xfrm rot="5400000">
          <a:off x="8675636" y="4463363"/>
          <a:ext cx="1766923" cy="202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Slopes</a:t>
          </a:r>
          <a:r>
            <a:rPr lang="en-GB" sz="1100" baseline="0"/>
            <a:t> (crime proportion)</a:t>
          </a:r>
          <a:endParaRPr lang="en-GB" sz="1100"/>
        </a:p>
      </xdr:txBody>
    </xdr:sp>
    <xdr:clientData/>
  </xdr:twoCellAnchor>
  <xdr:twoCellAnchor>
    <xdr:from>
      <xdr:col>8</xdr:col>
      <xdr:colOff>54608</xdr:colOff>
      <xdr:row>20</xdr:row>
      <xdr:rowOff>60458</xdr:rowOff>
    </xdr:from>
    <xdr:to>
      <xdr:col>8</xdr:col>
      <xdr:colOff>254633</xdr:colOff>
      <xdr:row>27</xdr:row>
      <xdr:rowOff>79652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 txBox="1"/>
      </xdr:nvSpPr>
      <xdr:spPr>
        <a:xfrm rot="16200000" flipH="1">
          <a:off x="4717024" y="4446792"/>
          <a:ext cx="1352694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Slopes (crime rates)</a:t>
          </a:r>
        </a:p>
      </xdr:txBody>
    </xdr:sp>
    <xdr:clientData/>
  </xdr:twoCellAnchor>
  <xdr:twoCellAnchor>
    <xdr:from>
      <xdr:col>9</xdr:col>
      <xdr:colOff>71558</xdr:colOff>
      <xdr:row>19</xdr:row>
      <xdr:rowOff>123982</xdr:rowOff>
    </xdr:from>
    <xdr:to>
      <xdr:col>13</xdr:col>
      <xdr:colOff>549158</xdr:colOff>
      <xdr:row>19</xdr:row>
      <xdr:rowOff>123982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CxnSpPr/>
      </xdr:nvCxnSpPr>
      <xdr:spPr>
        <a:xfrm>
          <a:off x="5929433" y="3743482"/>
          <a:ext cx="2916000" cy="0"/>
        </a:xfrm>
        <a:prstGeom prst="line">
          <a:avLst/>
        </a:prstGeom>
        <a:ln w="3175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58616</xdr:colOff>
      <xdr:row>18</xdr:row>
      <xdr:rowOff>43962</xdr:rowOff>
    </xdr:from>
    <xdr:to>
      <xdr:col>2</xdr:col>
      <xdr:colOff>58616</xdr:colOff>
      <xdr:row>28</xdr:row>
      <xdr:rowOff>29308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CxnSpPr/>
      </xdr:nvCxnSpPr>
      <xdr:spPr>
        <a:xfrm flipV="1">
          <a:off x="1648558" y="3472962"/>
          <a:ext cx="0" cy="1890346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267434</xdr:colOff>
      <xdr:row>18</xdr:row>
      <xdr:rowOff>35170</xdr:rowOff>
    </xdr:from>
    <xdr:to>
      <xdr:col>2</xdr:col>
      <xdr:colOff>267434</xdr:colOff>
      <xdr:row>19</xdr:row>
      <xdr:rowOff>132670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CxnSpPr/>
      </xdr:nvCxnSpPr>
      <xdr:spPr>
        <a:xfrm flipV="1">
          <a:off x="1858109" y="3464170"/>
          <a:ext cx="0" cy="288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487974</xdr:colOff>
      <xdr:row>18</xdr:row>
      <xdr:rowOff>33705</xdr:rowOff>
    </xdr:from>
    <xdr:to>
      <xdr:col>2</xdr:col>
      <xdr:colOff>487974</xdr:colOff>
      <xdr:row>19</xdr:row>
      <xdr:rowOff>59205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CxnSpPr/>
      </xdr:nvCxnSpPr>
      <xdr:spPr>
        <a:xfrm flipV="1">
          <a:off x="2077916" y="3462705"/>
          <a:ext cx="0" cy="216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112835</xdr:colOff>
      <xdr:row>18</xdr:row>
      <xdr:rowOff>39566</xdr:rowOff>
    </xdr:from>
    <xdr:to>
      <xdr:col>3</xdr:col>
      <xdr:colOff>112835</xdr:colOff>
      <xdr:row>18</xdr:row>
      <xdr:rowOff>183566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CxnSpPr/>
      </xdr:nvCxnSpPr>
      <xdr:spPr>
        <a:xfrm flipV="1">
          <a:off x="2310912" y="3468566"/>
          <a:ext cx="0" cy="144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331177</xdr:colOff>
      <xdr:row>18</xdr:row>
      <xdr:rowOff>45427</xdr:rowOff>
    </xdr:from>
    <xdr:to>
      <xdr:col>3</xdr:col>
      <xdr:colOff>331177</xdr:colOff>
      <xdr:row>18</xdr:row>
      <xdr:rowOff>153427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/>
      </xdr:nvCxnSpPr>
      <xdr:spPr>
        <a:xfrm flipV="1">
          <a:off x="2529254" y="3474427"/>
          <a:ext cx="0" cy="108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549519</xdr:colOff>
      <xdr:row>18</xdr:row>
      <xdr:rowOff>29307</xdr:rowOff>
    </xdr:from>
    <xdr:to>
      <xdr:col>3</xdr:col>
      <xdr:colOff>549519</xdr:colOff>
      <xdr:row>18</xdr:row>
      <xdr:rowOff>137307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CxnSpPr/>
      </xdr:nvCxnSpPr>
      <xdr:spPr>
        <a:xfrm flipV="1">
          <a:off x="2747596" y="3458307"/>
          <a:ext cx="0" cy="108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452803</xdr:colOff>
      <xdr:row>18</xdr:row>
      <xdr:rowOff>42495</xdr:rowOff>
    </xdr:from>
    <xdr:to>
      <xdr:col>5</xdr:col>
      <xdr:colOff>452803</xdr:colOff>
      <xdr:row>18</xdr:row>
      <xdr:rowOff>150495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CxnSpPr/>
      </xdr:nvCxnSpPr>
      <xdr:spPr>
        <a:xfrm flipV="1">
          <a:off x="3867149" y="3471495"/>
          <a:ext cx="0" cy="108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269631</xdr:colOff>
      <xdr:row>22</xdr:row>
      <xdr:rowOff>64477</xdr:rowOff>
    </xdr:from>
    <xdr:to>
      <xdr:col>2</xdr:col>
      <xdr:colOff>269631</xdr:colOff>
      <xdr:row>27</xdr:row>
      <xdr:rowOff>47977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CxnSpPr/>
      </xdr:nvCxnSpPr>
      <xdr:spPr>
        <a:xfrm flipV="1">
          <a:off x="1859573" y="4255477"/>
          <a:ext cx="0" cy="936000"/>
        </a:xfrm>
        <a:prstGeom prst="line">
          <a:avLst/>
        </a:prstGeom>
        <a:ln>
          <a:solidFill>
            <a:schemeClr val="tx1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172914</xdr:colOff>
      <xdr:row>18</xdr:row>
      <xdr:rowOff>26376</xdr:rowOff>
    </xdr:from>
    <xdr:to>
      <xdr:col>4</xdr:col>
      <xdr:colOff>172914</xdr:colOff>
      <xdr:row>18</xdr:row>
      <xdr:rowOff>98376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CxnSpPr/>
      </xdr:nvCxnSpPr>
      <xdr:spPr>
        <a:xfrm flipV="1">
          <a:off x="2979126" y="3455376"/>
          <a:ext cx="0" cy="72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22</xdr:row>
      <xdr:rowOff>70338</xdr:rowOff>
    </xdr:from>
    <xdr:to>
      <xdr:col>2</xdr:col>
      <xdr:colOff>495300</xdr:colOff>
      <xdr:row>22</xdr:row>
      <xdr:rowOff>142338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CxnSpPr/>
      </xdr:nvCxnSpPr>
      <xdr:spPr>
        <a:xfrm flipV="1">
          <a:off x="2085242" y="4261338"/>
          <a:ext cx="0" cy="72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120161</xdr:colOff>
      <xdr:row>22</xdr:row>
      <xdr:rowOff>76199</xdr:rowOff>
    </xdr:from>
    <xdr:to>
      <xdr:col>3</xdr:col>
      <xdr:colOff>120161</xdr:colOff>
      <xdr:row>22</xdr:row>
      <xdr:rowOff>148199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/>
      </xdr:nvCxnSpPr>
      <xdr:spPr>
        <a:xfrm flipV="1">
          <a:off x="2318238" y="4267199"/>
          <a:ext cx="0" cy="72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235932</xdr:colOff>
      <xdr:row>21</xdr:row>
      <xdr:rowOff>184635</xdr:rowOff>
    </xdr:from>
    <xdr:to>
      <xdr:col>5</xdr:col>
      <xdr:colOff>235932</xdr:colOff>
      <xdr:row>22</xdr:row>
      <xdr:rowOff>66135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CxnSpPr/>
      </xdr:nvCxnSpPr>
      <xdr:spPr>
        <a:xfrm flipV="1">
          <a:off x="3650278" y="4185135"/>
          <a:ext cx="0" cy="72000"/>
        </a:xfrm>
        <a:prstGeom prst="line">
          <a:avLst/>
        </a:prstGeom>
        <a:ln>
          <a:solidFill>
            <a:schemeClr val="tx1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454275</xdr:colOff>
      <xdr:row>21</xdr:row>
      <xdr:rowOff>153860</xdr:rowOff>
    </xdr:from>
    <xdr:to>
      <xdr:col>5</xdr:col>
      <xdr:colOff>454275</xdr:colOff>
      <xdr:row>22</xdr:row>
      <xdr:rowOff>71360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/>
      </xdr:nvCxnSpPr>
      <xdr:spPr>
        <a:xfrm flipV="1">
          <a:off x="3868621" y="4154360"/>
          <a:ext cx="0" cy="108000"/>
        </a:xfrm>
        <a:prstGeom prst="line">
          <a:avLst/>
        </a:prstGeom>
        <a:ln>
          <a:solidFill>
            <a:schemeClr val="tx1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64482</xdr:colOff>
      <xdr:row>19</xdr:row>
      <xdr:rowOff>108433</xdr:rowOff>
    </xdr:from>
    <xdr:to>
      <xdr:col>6</xdr:col>
      <xdr:colOff>64482</xdr:colOff>
      <xdr:row>22</xdr:row>
      <xdr:rowOff>76933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CxnSpPr/>
      </xdr:nvCxnSpPr>
      <xdr:spPr>
        <a:xfrm flipV="1">
          <a:off x="4086963" y="3727933"/>
          <a:ext cx="0" cy="540000"/>
        </a:xfrm>
        <a:prstGeom prst="line">
          <a:avLst/>
        </a:prstGeom>
        <a:ln>
          <a:solidFill>
            <a:schemeClr val="tx1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63017</xdr:colOff>
      <xdr:row>18</xdr:row>
      <xdr:rowOff>33698</xdr:rowOff>
    </xdr:from>
    <xdr:to>
      <xdr:col>6</xdr:col>
      <xdr:colOff>63017</xdr:colOff>
      <xdr:row>19</xdr:row>
      <xdr:rowOff>59198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CxnSpPr/>
      </xdr:nvCxnSpPr>
      <xdr:spPr>
        <a:xfrm flipV="1">
          <a:off x="4085498" y="3462698"/>
          <a:ext cx="0" cy="216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398584</xdr:colOff>
      <xdr:row>18</xdr:row>
      <xdr:rowOff>32236</xdr:rowOff>
    </xdr:from>
    <xdr:to>
      <xdr:col>4</xdr:col>
      <xdr:colOff>398584</xdr:colOff>
      <xdr:row>18</xdr:row>
      <xdr:rowOff>104236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CxnSpPr/>
      </xdr:nvCxnSpPr>
      <xdr:spPr>
        <a:xfrm flipV="1">
          <a:off x="3204796" y="3461236"/>
          <a:ext cx="0" cy="72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</xdr:colOff>
      <xdr:row>18</xdr:row>
      <xdr:rowOff>52751</xdr:rowOff>
    </xdr:from>
    <xdr:to>
      <xdr:col>5</xdr:col>
      <xdr:colOff>8792</xdr:colOff>
      <xdr:row>18</xdr:row>
      <xdr:rowOff>124751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CxnSpPr/>
      </xdr:nvCxnSpPr>
      <xdr:spPr>
        <a:xfrm flipV="1">
          <a:off x="3423138" y="3481751"/>
          <a:ext cx="0" cy="72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234461</xdr:colOff>
      <xdr:row>18</xdr:row>
      <xdr:rowOff>36632</xdr:rowOff>
    </xdr:from>
    <xdr:to>
      <xdr:col>5</xdr:col>
      <xdr:colOff>234461</xdr:colOff>
      <xdr:row>18</xdr:row>
      <xdr:rowOff>108632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CxnSpPr/>
      </xdr:nvCxnSpPr>
      <xdr:spPr>
        <a:xfrm flipV="1">
          <a:off x="3648807" y="3465632"/>
          <a:ext cx="0" cy="72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58616</xdr:colOff>
      <xdr:row>29</xdr:row>
      <xdr:rowOff>53487</xdr:rowOff>
    </xdr:from>
    <xdr:to>
      <xdr:col>2</xdr:col>
      <xdr:colOff>58616</xdr:colOff>
      <xdr:row>29</xdr:row>
      <xdr:rowOff>89487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CxnSpPr/>
      </xdr:nvCxnSpPr>
      <xdr:spPr>
        <a:xfrm flipV="1">
          <a:off x="1649291" y="5577987"/>
          <a:ext cx="0" cy="36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268166</xdr:colOff>
      <xdr:row>29</xdr:row>
      <xdr:rowOff>53487</xdr:rowOff>
    </xdr:from>
    <xdr:to>
      <xdr:col>2</xdr:col>
      <xdr:colOff>268166</xdr:colOff>
      <xdr:row>29</xdr:row>
      <xdr:rowOff>89487</xdr:rowOff>
    </xdr:to>
    <xdr:cxnSp macro="">
      <xdr:nvCxnSpPr>
        <xdr:cNvPr id="120" name="Straight Connector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CxnSpPr/>
      </xdr:nvCxnSpPr>
      <xdr:spPr>
        <a:xfrm flipV="1">
          <a:off x="1858841" y="5577987"/>
          <a:ext cx="0" cy="36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496766</xdr:colOff>
      <xdr:row>29</xdr:row>
      <xdr:rowOff>43962</xdr:rowOff>
    </xdr:from>
    <xdr:to>
      <xdr:col>2</xdr:col>
      <xdr:colOff>496766</xdr:colOff>
      <xdr:row>29</xdr:row>
      <xdr:rowOff>79962</xdr:rowOff>
    </xdr:to>
    <xdr:cxnSp macro="">
      <xdr:nvCxnSpPr>
        <xdr:cNvPr id="121" name="Straight Connector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CxnSpPr/>
      </xdr:nvCxnSpPr>
      <xdr:spPr>
        <a:xfrm flipV="1">
          <a:off x="2087441" y="5568462"/>
          <a:ext cx="0" cy="36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106241</xdr:colOff>
      <xdr:row>29</xdr:row>
      <xdr:rowOff>53487</xdr:rowOff>
    </xdr:from>
    <xdr:to>
      <xdr:col>3</xdr:col>
      <xdr:colOff>106241</xdr:colOff>
      <xdr:row>29</xdr:row>
      <xdr:rowOff>89487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CxnSpPr/>
      </xdr:nvCxnSpPr>
      <xdr:spPr>
        <a:xfrm flipV="1">
          <a:off x="2306516" y="5577987"/>
          <a:ext cx="0" cy="36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334841</xdr:colOff>
      <xdr:row>29</xdr:row>
      <xdr:rowOff>43962</xdr:rowOff>
    </xdr:from>
    <xdr:to>
      <xdr:col>3</xdr:col>
      <xdr:colOff>334841</xdr:colOff>
      <xdr:row>29</xdr:row>
      <xdr:rowOff>79962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CxnSpPr/>
      </xdr:nvCxnSpPr>
      <xdr:spPr>
        <a:xfrm flipV="1">
          <a:off x="2535116" y="5568462"/>
          <a:ext cx="0" cy="36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553916</xdr:colOff>
      <xdr:row>29</xdr:row>
      <xdr:rowOff>53487</xdr:rowOff>
    </xdr:from>
    <xdr:to>
      <xdr:col>3</xdr:col>
      <xdr:colOff>553916</xdr:colOff>
      <xdr:row>29</xdr:row>
      <xdr:rowOff>89487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CxnSpPr/>
      </xdr:nvCxnSpPr>
      <xdr:spPr>
        <a:xfrm flipV="1">
          <a:off x="2754191" y="5577987"/>
          <a:ext cx="0" cy="36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163391</xdr:colOff>
      <xdr:row>29</xdr:row>
      <xdr:rowOff>53487</xdr:rowOff>
    </xdr:from>
    <xdr:to>
      <xdr:col>4</xdr:col>
      <xdr:colOff>163391</xdr:colOff>
      <xdr:row>29</xdr:row>
      <xdr:rowOff>89487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CxnSpPr/>
      </xdr:nvCxnSpPr>
      <xdr:spPr>
        <a:xfrm flipV="1">
          <a:off x="2973266" y="5577987"/>
          <a:ext cx="0" cy="36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391991</xdr:colOff>
      <xdr:row>29</xdr:row>
      <xdr:rowOff>53487</xdr:rowOff>
    </xdr:from>
    <xdr:to>
      <xdr:col>4</xdr:col>
      <xdr:colOff>391991</xdr:colOff>
      <xdr:row>29</xdr:row>
      <xdr:rowOff>89487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CxnSpPr/>
      </xdr:nvCxnSpPr>
      <xdr:spPr>
        <a:xfrm flipV="1">
          <a:off x="3201866" y="5577987"/>
          <a:ext cx="0" cy="36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10991</xdr:colOff>
      <xdr:row>29</xdr:row>
      <xdr:rowOff>43962</xdr:rowOff>
    </xdr:from>
    <xdr:to>
      <xdr:col>5</xdr:col>
      <xdr:colOff>10991</xdr:colOff>
      <xdr:row>29</xdr:row>
      <xdr:rowOff>79962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CxnSpPr/>
      </xdr:nvCxnSpPr>
      <xdr:spPr>
        <a:xfrm flipV="1">
          <a:off x="3430466" y="5568462"/>
          <a:ext cx="0" cy="36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239591</xdr:colOff>
      <xdr:row>29</xdr:row>
      <xdr:rowOff>43962</xdr:rowOff>
    </xdr:from>
    <xdr:to>
      <xdr:col>5</xdr:col>
      <xdr:colOff>239591</xdr:colOff>
      <xdr:row>29</xdr:row>
      <xdr:rowOff>79962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CxnSpPr/>
      </xdr:nvCxnSpPr>
      <xdr:spPr>
        <a:xfrm flipV="1">
          <a:off x="3659066" y="5568462"/>
          <a:ext cx="0" cy="36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458666</xdr:colOff>
      <xdr:row>29</xdr:row>
      <xdr:rowOff>43962</xdr:rowOff>
    </xdr:from>
    <xdr:to>
      <xdr:col>5</xdr:col>
      <xdr:colOff>458666</xdr:colOff>
      <xdr:row>29</xdr:row>
      <xdr:rowOff>79962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CxnSpPr/>
      </xdr:nvCxnSpPr>
      <xdr:spPr>
        <a:xfrm flipV="1">
          <a:off x="3878141" y="5568462"/>
          <a:ext cx="0" cy="36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58616</xdr:colOff>
      <xdr:row>29</xdr:row>
      <xdr:rowOff>43962</xdr:rowOff>
    </xdr:from>
    <xdr:to>
      <xdr:col>6</xdr:col>
      <xdr:colOff>58616</xdr:colOff>
      <xdr:row>29</xdr:row>
      <xdr:rowOff>79962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CxnSpPr/>
      </xdr:nvCxnSpPr>
      <xdr:spPr>
        <a:xfrm flipV="1">
          <a:off x="4087691" y="5568462"/>
          <a:ext cx="0" cy="36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521230</xdr:colOff>
      <xdr:row>20</xdr:row>
      <xdr:rowOff>47625</xdr:rowOff>
    </xdr:from>
    <xdr:to>
      <xdr:col>4</xdr:col>
      <xdr:colOff>276225</xdr:colOff>
      <xdr:row>22</xdr:row>
      <xdr:rowOff>1</xdr:rowOff>
    </xdr:to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 txBox="1"/>
      </xdr:nvSpPr>
      <xdr:spPr>
        <a:xfrm>
          <a:off x="2111905" y="3857625"/>
          <a:ext cx="974195" cy="333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>
            <a:lnSpc>
              <a:spcPct val="80000"/>
            </a:lnSpc>
          </a:pPr>
          <a:r>
            <a:rPr lang="en-GB" sz="1100"/>
            <a:t>slope </a:t>
          </a:r>
        </a:p>
        <a:p>
          <a:pPr>
            <a:lnSpc>
              <a:spcPct val="80000"/>
            </a:lnSpc>
          </a:pPr>
          <a:r>
            <a:rPr lang="en-GB" sz="1100"/>
            <a:t>(crime rate)</a:t>
          </a:r>
        </a:p>
      </xdr:txBody>
    </xdr:sp>
    <xdr:clientData/>
  </xdr:twoCellAnchor>
  <xdr:twoCellAnchor>
    <xdr:from>
      <xdr:col>10</xdr:col>
      <xdr:colOff>54505</xdr:colOff>
      <xdr:row>23</xdr:row>
      <xdr:rowOff>95250</xdr:rowOff>
    </xdr:from>
    <xdr:to>
      <xdr:col>11</xdr:col>
      <xdr:colOff>419100</xdr:colOff>
      <xdr:row>25</xdr:row>
      <xdr:rowOff>47626</xdr:rowOff>
    </xdr:to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 txBox="1"/>
      </xdr:nvSpPr>
      <xdr:spPr>
        <a:xfrm>
          <a:off x="6521980" y="4476750"/>
          <a:ext cx="974195" cy="333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>
            <a:lnSpc>
              <a:spcPct val="80000"/>
            </a:lnSpc>
          </a:pPr>
          <a:r>
            <a:rPr lang="en-GB" sz="1100"/>
            <a:t>slope </a:t>
          </a:r>
        </a:p>
        <a:p>
          <a:pPr>
            <a:lnSpc>
              <a:spcPct val="80000"/>
            </a:lnSpc>
          </a:pPr>
          <a:r>
            <a:rPr lang="en-GB" sz="1100"/>
            <a:t>(crime prop.)</a:t>
          </a:r>
        </a:p>
      </xdr:txBody>
    </xdr:sp>
    <xdr:clientData/>
  </xdr:twoCellAnchor>
  <xdr:twoCellAnchor>
    <xdr:from>
      <xdr:col>9</xdr:col>
      <xdr:colOff>450760</xdr:colOff>
      <xdr:row>23</xdr:row>
      <xdr:rowOff>51134</xdr:rowOff>
    </xdr:from>
    <xdr:to>
      <xdr:col>10</xdr:col>
      <xdr:colOff>11607</xdr:colOff>
      <xdr:row>23</xdr:row>
      <xdr:rowOff>176463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CxnSpPr/>
      </xdr:nvCxnSpPr>
      <xdr:spPr>
        <a:xfrm flipH="1" flipV="1">
          <a:off x="6308635" y="4432634"/>
          <a:ext cx="170447" cy="125329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235480</xdr:colOff>
      <xdr:row>18</xdr:row>
      <xdr:rowOff>38100</xdr:rowOff>
    </xdr:from>
    <xdr:to>
      <xdr:col>10</xdr:col>
      <xdr:colOff>600075</xdr:colOff>
      <xdr:row>19</xdr:row>
      <xdr:rowOff>180976</xdr:rowOff>
    </xdr:to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 txBox="1"/>
      </xdr:nvSpPr>
      <xdr:spPr>
        <a:xfrm>
          <a:off x="6093355" y="3467100"/>
          <a:ext cx="974195" cy="333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>
            <a:lnSpc>
              <a:spcPct val="80000"/>
            </a:lnSpc>
          </a:pPr>
          <a:r>
            <a:rPr lang="en-GB" sz="1100"/>
            <a:t>slope </a:t>
          </a:r>
        </a:p>
        <a:p>
          <a:pPr>
            <a:lnSpc>
              <a:spcPct val="80000"/>
            </a:lnSpc>
          </a:pPr>
          <a:r>
            <a:rPr lang="en-GB" sz="1100"/>
            <a:t>(crime rate)</a:t>
          </a:r>
        </a:p>
      </xdr:txBody>
    </xdr:sp>
    <xdr:clientData/>
  </xdr:twoCellAnchor>
  <xdr:twoCellAnchor>
    <xdr:from>
      <xdr:col>9</xdr:col>
      <xdr:colOff>492673</xdr:colOff>
      <xdr:row>19</xdr:row>
      <xdr:rowOff>177362</xdr:rowOff>
    </xdr:from>
    <xdr:to>
      <xdr:col>9</xdr:col>
      <xdr:colOff>600771</xdr:colOff>
      <xdr:row>20</xdr:row>
      <xdr:rowOff>123377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CxnSpPr/>
      </xdr:nvCxnSpPr>
      <xdr:spPr>
        <a:xfrm>
          <a:off x="6358759" y="3796862"/>
          <a:ext cx="108098" cy="13651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422031</xdr:colOff>
      <xdr:row>21</xdr:row>
      <xdr:rowOff>169252</xdr:rowOff>
    </xdr:from>
    <xdr:to>
      <xdr:col>9</xdr:col>
      <xdr:colOff>422031</xdr:colOff>
      <xdr:row>23</xdr:row>
      <xdr:rowOff>40252</xdr:rowOff>
    </xdr:to>
    <xdr:cxnSp macro="">
      <xdr:nvCxnSpPr>
        <xdr:cNvPr id="152" name="Straight Connector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CxnSpPr/>
      </xdr:nvCxnSpPr>
      <xdr:spPr>
        <a:xfrm flipV="1">
          <a:off x="6279906" y="4169752"/>
          <a:ext cx="0" cy="252000"/>
        </a:xfrm>
        <a:prstGeom prst="line">
          <a:avLst/>
        </a:prstGeom>
        <a:ln>
          <a:solidFill>
            <a:schemeClr val="tx1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31506</xdr:colOff>
      <xdr:row>21</xdr:row>
      <xdr:rowOff>150202</xdr:rowOff>
    </xdr:from>
    <xdr:to>
      <xdr:col>10</xdr:col>
      <xdr:colOff>31506</xdr:colOff>
      <xdr:row>22</xdr:row>
      <xdr:rowOff>103702</xdr:rowOff>
    </xdr:to>
    <xdr:cxnSp macro="">
      <xdr:nvCxnSpPr>
        <xdr:cNvPr id="153" name="Straight Connector 15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CxnSpPr/>
      </xdr:nvCxnSpPr>
      <xdr:spPr>
        <a:xfrm flipV="1">
          <a:off x="6498981" y="4150702"/>
          <a:ext cx="0" cy="144000"/>
        </a:xfrm>
        <a:prstGeom prst="line">
          <a:avLst/>
        </a:prstGeom>
        <a:ln>
          <a:solidFill>
            <a:schemeClr val="tx1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250581</xdr:colOff>
      <xdr:row>21</xdr:row>
      <xdr:rowOff>140677</xdr:rowOff>
    </xdr:from>
    <xdr:to>
      <xdr:col>10</xdr:col>
      <xdr:colOff>250581</xdr:colOff>
      <xdr:row>22</xdr:row>
      <xdr:rowOff>94177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CxnSpPr/>
      </xdr:nvCxnSpPr>
      <xdr:spPr>
        <a:xfrm flipV="1">
          <a:off x="6718056" y="4141177"/>
          <a:ext cx="0" cy="144000"/>
        </a:xfrm>
        <a:prstGeom prst="line">
          <a:avLst/>
        </a:prstGeom>
        <a:ln>
          <a:solidFill>
            <a:schemeClr val="tx1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488706</xdr:colOff>
      <xdr:row>21</xdr:row>
      <xdr:rowOff>159727</xdr:rowOff>
    </xdr:from>
    <xdr:to>
      <xdr:col>10</xdr:col>
      <xdr:colOff>488706</xdr:colOff>
      <xdr:row>22</xdr:row>
      <xdr:rowOff>113227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CxnSpPr/>
      </xdr:nvCxnSpPr>
      <xdr:spPr>
        <a:xfrm flipV="1">
          <a:off x="6956181" y="4160227"/>
          <a:ext cx="0" cy="144000"/>
        </a:xfrm>
        <a:prstGeom prst="line">
          <a:avLst/>
        </a:prstGeom>
        <a:ln>
          <a:solidFill>
            <a:schemeClr val="tx1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326781</xdr:colOff>
      <xdr:row>21</xdr:row>
      <xdr:rowOff>7327</xdr:rowOff>
    </xdr:from>
    <xdr:to>
      <xdr:col>11</xdr:col>
      <xdr:colOff>326781</xdr:colOff>
      <xdr:row>21</xdr:row>
      <xdr:rowOff>151327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CxnSpPr/>
      </xdr:nvCxnSpPr>
      <xdr:spPr>
        <a:xfrm flipV="1">
          <a:off x="7403856" y="4007827"/>
          <a:ext cx="0" cy="144000"/>
        </a:xfrm>
        <a:prstGeom prst="line">
          <a:avLst/>
        </a:prstGeom>
        <a:ln>
          <a:solidFill>
            <a:schemeClr val="tx1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545856</xdr:colOff>
      <xdr:row>21</xdr:row>
      <xdr:rowOff>7327</xdr:rowOff>
    </xdr:from>
    <xdr:to>
      <xdr:col>11</xdr:col>
      <xdr:colOff>545856</xdr:colOff>
      <xdr:row>21</xdr:row>
      <xdr:rowOff>151327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CxnSpPr/>
      </xdr:nvCxnSpPr>
      <xdr:spPr>
        <a:xfrm flipV="1">
          <a:off x="7622931" y="4007827"/>
          <a:ext cx="0" cy="144000"/>
        </a:xfrm>
        <a:prstGeom prst="line">
          <a:avLst/>
        </a:prstGeom>
        <a:ln>
          <a:solidFill>
            <a:schemeClr val="tx1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155331</xdr:colOff>
      <xdr:row>20</xdr:row>
      <xdr:rowOff>121627</xdr:rowOff>
    </xdr:from>
    <xdr:to>
      <xdr:col>12</xdr:col>
      <xdr:colOff>155331</xdr:colOff>
      <xdr:row>21</xdr:row>
      <xdr:rowOff>147127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CxnSpPr/>
      </xdr:nvCxnSpPr>
      <xdr:spPr>
        <a:xfrm flipV="1">
          <a:off x="7842006" y="3931627"/>
          <a:ext cx="0" cy="216000"/>
        </a:xfrm>
        <a:prstGeom prst="line">
          <a:avLst/>
        </a:prstGeom>
        <a:ln>
          <a:solidFill>
            <a:schemeClr val="tx1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383931</xdr:colOff>
      <xdr:row>20</xdr:row>
      <xdr:rowOff>131152</xdr:rowOff>
    </xdr:from>
    <xdr:to>
      <xdr:col>12</xdr:col>
      <xdr:colOff>383931</xdr:colOff>
      <xdr:row>21</xdr:row>
      <xdr:rowOff>156652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CxnSpPr/>
      </xdr:nvCxnSpPr>
      <xdr:spPr>
        <a:xfrm flipV="1">
          <a:off x="8070606" y="3941152"/>
          <a:ext cx="0" cy="216000"/>
        </a:xfrm>
        <a:prstGeom prst="line">
          <a:avLst/>
        </a:prstGeom>
        <a:ln>
          <a:solidFill>
            <a:schemeClr val="tx1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231531</xdr:colOff>
      <xdr:row>19</xdr:row>
      <xdr:rowOff>169252</xdr:rowOff>
    </xdr:from>
    <xdr:to>
      <xdr:col>13</xdr:col>
      <xdr:colOff>231531</xdr:colOff>
      <xdr:row>21</xdr:row>
      <xdr:rowOff>148252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CxnSpPr/>
      </xdr:nvCxnSpPr>
      <xdr:spPr>
        <a:xfrm flipV="1">
          <a:off x="8527806" y="3788752"/>
          <a:ext cx="0" cy="360000"/>
        </a:xfrm>
        <a:prstGeom prst="line">
          <a:avLst/>
        </a:prstGeom>
        <a:ln>
          <a:solidFill>
            <a:schemeClr val="tx1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2931</xdr:colOff>
      <xdr:row>20</xdr:row>
      <xdr:rowOff>54952</xdr:rowOff>
    </xdr:from>
    <xdr:to>
      <xdr:col>13</xdr:col>
      <xdr:colOff>2931</xdr:colOff>
      <xdr:row>21</xdr:row>
      <xdr:rowOff>152452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CxnSpPr/>
      </xdr:nvCxnSpPr>
      <xdr:spPr>
        <a:xfrm flipV="1">
          <a:off x="8299206" y="3864952"/>
          <a:ext cx="0" cy="288000"/>
        </a:xfrm>
        <a:prstGeom prst="line">
          <a:avLst/>
        </a:prstGeom>
        <a:ln>
          <a:solidFill>
            <a:schemeClr val="tx1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450606</xdr:colOff>
      <xdr:row>19</xdr:row>
      <xdr:rowOff>169252</xdr:rowOff>
    </xdr:from>
    <xdr:to>
      <xdr:col>13</xdr:col>
      <xdr:colOff>450606</xdr:colOff>
      <xdr:row>21</xdr:row>
      <xdr:rowOff>148252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CxnSpPr/>
      </xdr:nvCxnSpPr>
      <xdr:spPr>
        <a:xfrm flipV="1">
          <a:off x="8746881" y="3788752"/>
          <a:ext cx="0" cy="360000"/>
        </a:xfrm>
        <a:prstGeom prst="line">
          <a:avLst/>
        </a:prstGeom>
        <a:ln>
          <a:solidFill>
            <a:schemeClr val="tx1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193431</xdr:colOff>
      <xdr:row>21</xdr:row>
      <xdr:rowOff>131152</xdr:rowOff>
    </xdr:from>
    <xdr:to>
      <xdr:col>9</xdr:col>
      <xdr:colOff>193431</xdr:colOff>
      <xdr:row>28</xdr:row>
      <xdr:rowOff>57652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CxnSpPr/>
      </xdr:nvCxnSpPr>
      <xdr:spPr>
        <a:xfrm flipV="1">
          <a:off x="6051306" y="4131652"/>
          <a:ext cx="0" cy="1260000"/>
        </a:xfrm>
        <a:prstGeom prst="line">
          <a:avLst/>
        </a:prstGeom>
        <a:ln>
          <a:solidFill>
            <a:schemeClr val="tx1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60081</xdr:colOff>
      <xdr:row>21</xdr:row>
      <xdr:rowOff>159727</xdr:rowOff>
    </xdr:from>
    <xdr:to>
      <xdr:col>2</xdr:col>
      <xdr:colOff>60081</xdr:colOff>
      <xdr:row>28</xdr:row>
      <xdr:rowOff>86227</xdr:rowOff>
    </xdr:to>
    <xdr:cxnSp macro="">
      <xdr:nvCxnSpPr>
        <xdr:cNvPr id="164" name="Straight Connector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CxnSpPr/>
      </xdr:nvCxnSpPr>
      <xdr:spPr>
        <a:xfrm flipV="1">
          <a:off x="1650756" y="4160227"/>
          <a:ext cx="0" cy="1260000"/>
        </a:xfrm>
        <a:prstGeom prst="line">
          <a:avLst/>
        </a:prstGeom>
        <a:ln>
          <a:solidFill>
            <a:schemeClr val="tx1"/>
          </a:solidFill>
          <a:prstDash val="lgDashDot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191966</xdr:colOff>
      <xdr:row>21</xdr:row>
      <xdr:rowOff>148737</xdr:rowOff>
    </xdr:from>
    <xdr:to>
      <xdr:col>9</xdr:col>
      <xdr:colOff>191966</xdr:colOff>
      <xdr:row>28</xdr:row>
      <xdr:rowOff>75237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CxnSpPr/>
      </xdr:nvCxnSpPr>
      <xdr:spPr>
        <a:xfrm flipV="1">
          <a:off x="6049841" y="4149237"/>
          <a:ext cx="0" cy="1260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39566</xdr:colOff>
      <xdr:row>19</xdr:row>
      <xdr:rowOff>139212</xdr:rowOff>
    </xdr:from>
    <xdr:to>
      <xdr:col>10</xdr:col>
      <xdr:colOff>39566</xdr:colOff>
      <xdr:row>20</xdr:row>
      <xdr:rowOff>164712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CxnSpPr/>
      </xdr:nvCxnSpPr>
      <xdr:spPr>
        <a:xfrm flipV="1">
          <a:off x="6507041" y="3758712"/>
          <a:ext cx="0" cy="216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258641</xdr:colOff>
      <xdr:row>19</xdr:row>
      <xdr:rowOff>139212</xdr:rowOff>
    </xdr:from>
    <xdr:to>
      <xdr:col>10</xdr:col>
      <xdr:colOff>258641</xdr:colOff>
      <xdr:row>20</xdr:row>
      <xdr:rowOff>128712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CxnSpPr/>
      </xdr:nvCxnSpPr>
      <xdr:spPr>
        <a:xfrm flipV="1">
          <a:off x="6726116" y="3758712"/>
          <a:ext cx="0" cy="180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487241</xdr:colOff>
      <xdr:row>20</xdr:row>
      <xdr:rowOff>139212</xdr:rowOff>
    </xdr:from>
    <xdr:to>
      <xdr:col>10</xdr:col>
      <xdr:colOff>487241</xdr:colOff>
      <xdr:row>21</xdr:row>
      <xdr:rowOff>164712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CxnSpPr/>
      </xdr:nvCxnSpPr>
      <xdr:spPr>
        <a:xfrm flipV="1">
          <a:off x="6954716" y="3949212"/>
          <a:ext cx="0" cy="216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344366</xdr:colOff>
      <xdr:row>8</xdr:row>
      <xdr:rowOff>91587</xdr:rowOff>
    </xdr:from>
    <xdr:to>
      <xdr:col>14</xdr:col>
      <xdr:colOff>344366</xdr:colOff>
      <xdr:row>10</xdr:row>
      <xdr:rowOff>34587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CxnSpPr/>
      </xdr:nvCxnSpPr>
      <xdr:spPr>
        <a:xfrm flipV="1">
          <a:off x="9250241" y="1615587"/>
          <a:ext cx="0" cy="324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487241</xdr:colOff>
      <xdr:row>19</xdr:row>
      <xdr:rowOff>120162</xdr:rowOff>
    </xdr:from>
    <xdr:to>
      <xdr:col>10</xdr:col>
      <xdr:colOff>487241</xdr:colOff>
      <xdr:row>20</xdr:row>
      <xdr:rowOff>109662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CxnSpPr/>
      </xdr:nvCxnSpPr>
      <xdr:spPr>
        <a:xfrm flipV="1">
          <a:off x="6954716" y="3739662"/>
          <a:ext cx="0" cy="180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153866</xdr:colOff>
      <xdr:row>19</xdr:row>
      <xdr:rowOff>43962</xdr:rowOff>
    </xdr:from>
    <xdr:to>
      <xdr:col>12</xdr:col>
      <xdr:colOff>153866</xdr:colOff>
      <xdr:row>19</xdr:row>
      <xdr:rowOff>115962</xdr:rowOff>
    </xdr:to>
    <xdr:cxnSp macro="">
      <xdr:nvCxnSpPr>
        <xdr:cNvPr id="173" name="Straight Connector 17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CxnSpPr/>
      </xdr:nvCxnSpPr>
      <xdr:spPr>
        <a:xfrm flipV="1">
          <a:off x="7840541" y="3663462"/>
          <a:ext cx="0" cy="72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601541</xdr:colOff>
      <xdr:row>19</xdr:row>
      <xdr:rowOff>53487</xdr:rowOff>
    </xdr:from>
    <xdr:to>
      <xdr:col>12</xdr:col>
      <xdr:colOff>601541</xdr:colOff>
      <xdr:row>19</xdr:row>
      <xdr:rowOff>125487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CxnSpPr/>
      </xdr:nvCxnSpPr>
      <xdr:spPr>
        <a:xfrm flipV="1">
          <a:off x="8288216" y="3672987"/>
          <a:ext cx="0" cy="7200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212913</xdr:colOff>
      <xdr:row>67</xdr:row>
      <xdr:rowOff>0</xdr:rowOff>
    </xdr:from>
    <xdr:to>
      <xdr:col>7</xdr:col>
      <xdr:colOff>579505</xdr:colOff>
      <xdr:row>83</xdr:row>
      <xdr:rowOff>136872</xdr:rowOff>
    </xdr:to>
    <xdr:graphicFrame macro="">
      <xdr:nvGraphicFramePr>
        <xdr:cNvPr id="175" name="Chart 17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544606</xdr:colOff>
      <xdr:row>31</xdr:row>
      <xdr:rowOff>17930</xdr:rowOff>
    </xdr:from>
    <xdr:to>
      <xdr:col>13</xdr:col>
      <xdr:colOff>81964</xdr:colOff>
      <xdr:row>47</xdr:row>
      <xdr:rowOff>154802</xdr:rowOff>
    </xdr:to>
    <xdr:graphicFrame macro="">
      <xdr:nvGraphicFramePr>
        <xdr:cNvPr id="177" name="Chart 176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51548</xdr:colOff>
      <xdr:row>93</xdr:row>
      <xdr:rowOff>152399</xdr:rowOff>
    </xdr:from>
    <xdr:to>
      <xdr:col>8</xdr:col>
      <xdr:colOff>418141</xdr:colOff>
      <xdr:row>110</xdr:row>
      <xdr:rowOff>98771</xdr:rowOff>
    </xdr:to>
    <xdr:graphicFrame macro="">
      <xdr:nvGraphicFramePr>
        <xdr:cNvPr id="115" name="Chart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ffhome\staff_home0\55131065\Documents\Monsuru_WMD_12062018\ressss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sss2"/>
    </sheetNames>
    <sheetDataSet>
      <sheetData sheetId="0">
        <row r="2">
          <cell r="B2">
            <v>0.32168440109178797</v>
          </cell>
          <cell r="C2">
            <v>0.43646810662857699</v>
          </cell>
        </row>
        <row r="3">
          <cell r="B3">
            <v>0.31942227343288399</v>
          </cell>
          <cell r="C3">
            <v>0.43829820349654802</v>
          </cell>
        </row>
        <row r="4">
          <cell r="B4">
            <v>0.31730057709388099</v>
          </cell>
          <cell r="C4">
            <v>0.43034599257533201</v>
          </cell>
        </row>
        <row r="5">
          <cell r="B5">
            <v>0.31900800583782102</v>
          </cell>
          <cell r="C5">
            <v>0.42810532596867801</v>
          </cell>
        </row>
        <row r="6">
          <cell r="B6">
            <v>0.32191092914674402</v>
          </cell>
          <cell r="C6">
            <v>0.42292281835544998</v>
          </cell>
        </row>
        <row r="7">
          <cell r="B7">
            <v>0.31882208623507102</v>
          </cell>
          <cell r="C7">
            <v>0.41810875667431302</v>
          </cell>
        </row>
        <row r="8">
          <cell r="B8">
            <v>0.31277740562310302</v>
          </cell>
          <cell r="C8">
            <v>0.42584362371975898</v>
          </cell>
        </row>
        <row r="9">
          <cell r="B9">
            <v>0.31876860287824299</v>
          </cell>
          <cell r="C9">
            <v>0.42644713893149599</v>
          </cell>
        </row>
        <row r="10">
          <cell r="B10">
            <v>0.32413145338913402</v>
          </cell>
          <cell r="C10">
            <v>0.42260034495049398</v>
          </cell>
        </row>
        <row r="11">
          <cell r="B11">
            <v>0.31659514715463</v>
          </cell>
          <cell r="C11">
            <v>0.42562685691597202</v>
          </cell>
        </row>
        <row r="12">
          <cell r="B12">
            <v>0.31829962702807002</v>
          </cell>
          <cell r="C12">
            <v>0.44850516965291998</v>
          </cell>
        </row>
        <row r="13">
          <cell r="B13">
            <v>0.33173260300952401</v>
          </cell>
          <cell r="C13">
            <v>0.44288362910978601</v>
          </cell>
        </row>
        <row r="14">
          <cell r="B14">
            <v>0.32694673962257698</v>
          </cell>
          <cell r="C14">
            <v>0.42435649480759602</v>
          </cell>
        </row>
        <row r="15">
          <cell r="B15">
            <v>0.33403991675075401</v>
          </cell>
          <cell r="C15">
            <v>0.42727466801814301</v>
          </cell>
        </row>
        <row r="16">
          <cell r="B16">
            <v>0.32971839802439101</v>
          </cell>
          <cell r="C16">
            <v>0.40741678365467399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136"/>
  <sheetViews>
    <sheetView topLeftCell="A118" zoomScale="40" zoomScaleNormal="40" workbookViewId="0">
      <selection activeCell="B122" sqref="B122"/>
    </sheetView>
  </sheetViews>
  <sheetFormatPr defaultRowHeight="14.4" x14ac:dyDescent="0.3"/>
  <cols>
    <col min="1" max="1" width="1.5546875" customWidth="1"/>
    <col min="2" max="2" width="12.5546875" customWidth="1"/>
    <col min="3" max="3" width="12" customWidth="1"/>
    <col min="4" max="4" width="11.6640625" customWidth="1"/>
    <col min="5" max="5" width="13.109375" customWidth="1"/>
    <col min="6" max="6" width="9.5546875" customWidth="1"/>
    <col min="8" max="8" width="10.5546875" customWidth="1"/>
    <col min="9" max="9" width="10.44140625" customWidth="1"/>
    <col min="10" max="10" width="14.109375" customWidth="1"/>
    <col min="11" max="13" width="10.44140625" customWidth="1"/>
    <col min="14" max="14" width="11.33203125" customWidth="1"/>
    <col min="15" max="15" width="10.109375" customWidth="1"/>
    <col min="16" max="16" width="9.44140625" customWidth="1"/>
    <col min="17" max="17" width="9.6640625" customWidth="1"/>
    <col min="18" max="19" width="13.88671875" customWidth="1"/>
    <col min="20" max="20" width="11.109375" customWidth="1"/>
    <col min="21" max="21" width="10.6640625" customWidth="1"/>
    <col min="22" max="22" width="13.109375" customWidth="1"/>
    <col min="23" max="24" width="10.44140625" customWidth="1"/>
    <col min="38" max="38" width="9.109375" style="45"/>
  </cols>
  <sheetData>
    <row r="1" spans="2:22" x14ac:dyDescent="0.3">
      <c r="B1" s="1" t="s">
        <v>14</v>
      </c>
      <c r="H1" s="1" t="s">
        <v>12</v>
      </c>
      <c r="Q1" s="1" t="s">
        <v>13</v>
      </c>
    </row>
    <row r="2" spans="2:22" ht="15" thickBot="1" x14ac:dyDescent="0.35"/>
    <row r="3" spans="2:22" ht="44.25" customHeight="1" x14ac:dyDescent="0.3">
      <c r="B3" s="3" t="s">
        <v>0</v>
      </c>
      <c r="C3" s="13" t="s">
        <v>15</v>
      </c>
      <c r="D3" s="12" t="s">
        <v>17</v>
      </c>
      <c r="E3" s="4" t="s">
        <v>16</v>
      </c>
      <c r="F3" s="2"/>
      <c r="H3" s="3" t="s">
        <v>0</v>
      </c>
      <c r="I3" s="13" t="s">
        <v>15</v>
      </c>
      <c r="J3" s="24" t="s">
        <v>18</v>
      </c>
      <c r="K3" s="23" t="s">
        <v>19</v>
      </c>
      <c r="L3" s="23" t="s">
        <v>20</v>
      </c>
      <c r="M3" s="23" t="s">
        <v>22</v>
      </c>
      <c r="N3" s="4" t="s">
        <v>16</v>
      </c>
      <c r="O3" s="10"/>
      <c r="Q3" s="3" t="s">
        <v>0</v>
      </c>
      <c r="R3" s="13" t="s">
        <v>15</v>
      </c>
      <c r="S3" s="23" t="s">
        <v>19</v>
      </c>
      <c r="T3" s="23" t="s">
        <v>21</v>
      </c>
      <c r="U3" s="23" t="s">
        <v>22</v>
      </c>
      <c r="V3" s="4" t="s">
        <v>16</v>
      </c>
    </row>
    <row r="4" spans="2:22" x14ac:dyDescent="0.3">
      <c r="B4" s="5" t="s">
        <v>2</v>
      </c>
      <c r="C4" s="14">
        <v>251364</v>
      </c>
      <c r="D4" s="11">
        <f>C4/2</f>
        <v>125682</v>
      </c>
      <c r="E4" s="7">
        <v>58468</v>
      </c>
      <c r="H4" s="26" t="s">
        <v>2</v>
      </c>
      <c r="I4" s="14">
        <v>105946</v>
      </c>
      <c r="J4" s="11">
        <f>I4/2</f>
        <v>52973</v>
      </c>
      <c r="K4" s="18">
        <v>157.21499965571201</v>
      </c>
      <c r="L4" s="19">
        <f>K4/2</f>
        <v>78.607499827856003</v>
      </c>
      <c r="M4" s="17">
        <v>40.490304491392799</v>
      </c>
      <c r="N4" s="7">
        <v>27267</v>
      </c>
      <c r="O4" s="6"/>
      <c r="Q4" s="5">
        <v>1</v>
      </c>
      <c r="R4" s="14">
        <v>49991</v>
      </c>
      <c r="S4" s="6">
        <v>86.491335605187302</v>
      </c>
      <c r="T4" s="19">
        <f>S4/2</f>
        <v>43.245667802593651</v>
      </c>
      <c r="U4" s="25">
        <v>31.1055347694525</v>
      </c>
      <c r="V4" s="7">
        <v>18169</v>
      </c>
    </row>
    <row r="5" spans="2:22" x14ac:dyDescent="0.3">
      <c r="B5" s="5" t="s">
        <v>3</v>
      </c>
      <c r="C5" s="14">
        <v>233920</v>
      </c>
      <c r="D5" s="11">
        <f t="shared" ref="D5:D14" si="0">C5/2</f>
        <v>116960</v>
      </c>
      <c r="E5" s="7">
        <v>55486</v>
      </c>
      <c r="H5" s="26" t="s">
        <v>3</v>
      </c>
      <c r="I5" s="14">
        <v>95589</v>
      </c>
      <c r="J5" s="11">
        <f t="shared" ref="J5:J14" si="1">I5/2</f>
        <v>47794.5</v>
      </c>
      <c r="K5" s="18">
        <v>122.693955461659</v>
      </c>
      <c r="L5" s="19">
        <f t="shared" ref="L5:L14" si="2">K5/2</f>
        <v>61.346977730829501</v>
      </c>
      <c r="M5" s="17">
        <v>31.824812848200299</v>
      </c>
      <c r="N5" s="7">
        <v>24740</v>
      </c>
      <c r="O5" s="6"/>
      <c r="Q5" s="5">
        <v>2</v>
      </c>
      <c r="R5" s="14">
        <v>46822</v>
      </c>
      <c r="S5" s="6">
        <v>82.317397896253595</v>
      </c>
      <c r="T5" s="19">
        <f t="shared" ref="T5:T14" si="3">S5/2</f>
        <v>41.158698948126798</v>
      </c>
      <c r="U5" s="25">
        <v>33.393113674351603</v>
      </c>
      <c r="V5" s="7">
        <v>19300</v>
      </c>
    </row>
    <row r="6" spans="2:22" x14ac:dyDescent="0.3">
      <c r="B6" s="5" t="s">
        <v>1</v>
      </c>
      <c r="C6" s="14">
        <v>224175</v>
      </c>
      <c r="D6" s="11">
        <f t="shared" si="0"/>
        <v>112087.5</v>
      </c>
      <c r="E6" s="7">
        <v>58403</v>
      </c>
      <c r="H6" s="26" t="s">
        <v>1</v>
      </c>
      <c r="I6" s="14">
        <v>91497</v>
      </c>
      <c r="J6" s="11">
        <f t="shared" si="1"/>
        <v>45748.5</v>
      </c>
      <c r="K6" s="18">
        <v>110.718884632238</v>
      </c>
      <c r="L6" s="19">
        <f t="shared" si="2"/>
        <v>55.359442316119001</v>
      </c>
      <c r="M6" s="17">
        <v>32.422674788732401</v>
      </c>
      <c r="N6" s="7">
        <v>26481</v>
      </c>
      <c r="O6" s="6"/>
      <c r="Q6" s="5">
        <v>3</v>
      </c>
      <c r="R6" s="14">
        <v>40649</v>
      </c>
      <c r="S6" s="6">
        <v>71.221118573487004</v>
      </c>
      <c r="T6" s="19">
        <f t="shared" si="3"/>
        <v>35.610559286743502</v>
      </c>
      <c r="U6" s="25">
        <v>32.928318083573501</v>
      </c>
      <c r="V6" s="7">
        <v>19029</v>
      </c>
    </row>
    <row r="7" spans="2:22" x14ac:dyDescent="0.3">
      <c r="B7" s="5" t="s">
        <v>4</v>
      </c>
      <c r="C7" s="14">
        <v>203888</v>
      </c>
      <c r="D7" s="11">
        <f t="shared" si="0"/>
        <v>101944</v>
      </c>
      <c r="E7" s="7">
        <v>60058</v>
      </c>
      <c r="H7" s="26" t="s">
        <v>4</v>
      </c>
      <c r="I7" s="14">
        <v>81048</v>
      </c>
      <c r="J7" s="11">
        <f t="shared" si="1"/>
        <v>40524</v>
      </c>
      <c r="K7" s="18">
        <v>93.4667204538341</v>
      </c>
      <c r="L7" s="19">
        <f t="shared" si="2"/>
        <v>46.73336022691705</v>
      </c>
      <c r="M7" s="17">
        <v>32.0937402503912</v>
      </c>
      <c r="N7" s="7">
        <v>27202</v>
      </c>
      <c r="O7" s="6"/>
      <c r="Q7" s="5">
        <v>4</v>
      </c>
      <c r="R7" s="14">
        <v>45120</v>
      </c>
      <c r="S7" s="6">
        <v>78.717081484149901</v>
      </c>
      <c r="T7" s="19">
        <f t="shared" si="3"/>
        <v>39.35854074207495</v>
      </c>
      <c r="U7" s="25">
        <v>37.4158072478386</v>
      </c>
      <c r="V7" s="7">
        <v>21710</v>
      </c>
    </row>
    <row r="8" spans="2:22" x14ac:dyDescent="0.3">
      <c r="B8" s="5" t="s">
        <v>5</v>
      </c>
      <c r="C8" s="14">
        <v>195742</v>
      </c>
      <c r="D8" s="11">
        <f t="shared" si="0"/>
        <v>97871</v>
      </c>
      <c r="E8" s="7">
        <v>61156</v>
      </c>
      <c r="H8" s="26" t="s">
        <v>5</v>
      </c>
      <c r="I8" s="14">
        <v>79147</v>
      </c>
      <c r="J8" s="11">
        <f t="shared" si="1"/>
        <v>39573.5</v>
      </c>
      <c r="K8" s="18">
        <v>89.344168951486694</v>
      </c>
      <c r="L8" s="19">
        <f t="shared" si="2"/>
        <v>44.672084475743347</v>
      </c>
      <c r="M8" s="17">
        <v>31.171371580594698</v>
      </c>
      <c r="N8" s="7">
        <v>27890</v>
      </c>
      <c r="O8" s="6"/>
      <c r="Q8" s="5">
        <v>5</v>
      </c>
      <c r="R8" s="14">
        <v>43631</v>
      </c>
      <c r="S8" s="6">
        <v>75.891711613832896</v>
      </c>
      <c r="T8" s="19">
        <f t="shared" si="3"/>
        <v>37.945855806916448</v>
      </c>
      <c r="U8" s="25">
        <v>36.417502795388998</v>
      </c>
      <c r="V8" s="7">
        <v>20981</v>
      </c>
    </row>
    <row r="9" spans="2:22" x14ac:dyDescent="0.3">
      <c r="B9" s="5" t="s">
        <v>6</v>
      </c>
      <c r="C9" s="14">
        <v>187661</v>
      </c>
      <c r="D9" s="11">
        <f t="shared" si="0"/>
        <v>93830.5</v>
      </c>
      <c r="E9" s="7">
        <v>61491</v>
      </c>
      <c r="H9" s="26" t="s">
        <v>6</v>
      </c>
      <c r="I9" s="14">
        <v>75960</v>
      </c>
      <c r="J9" s="11">
        <f t="shared" si="1"/>
        <v>37980</v>
      </c>
      <c r="K9" s="18">
        <v>81.973707652582206</v>
      </c>
      <c r="L9" s="19">
        <f t="shared" si="2"/>
        <v>40.986853826291103</v>
      </c>
      <c r="M9" s="17">
        <v>31.118646948356801</v>
      </c>
      <c r="N9" s="7">
        <v>28491</v>
      </c>
      <c r="O9" s="6"/>
      <c r="Q9" s="5">
        <v>6</v>
      </c>
      <c r="R9" s="14">
        <v>43473</v>
      </c>
      <c r="S9" s="6">
        <v>75.412487708933696</v>
      </c>
      <c r="T9" s="19">
        <f t="shared" si="3"/>
        <v>37.706243854466848</v>
      </c>
      <c r="U9" s="25">
        <v>36.295336282420699</v>
      </c>
      <c r="V9" s="7">
        <v>21169</v>
      </c>
    </row>
    <row r="10" spans="2:22" x14ac:dyDescent="0.3">
      <c r="B10" s="5" t="s">
        <v>7</v>
      </c>
      <c r="C10" s="14">
        <v>168918</v>
      </c>
      <c r="D10" s="11">
        <f t="shared" si="0"/>
        <v>84459</v>
      </c>
      <c r="E10" s="7">
        <v>57121</v>
      </c>
      <c r="H10" s="26" t="s">
        <v>7</v>
      </c>
      <c r="I10" s="14">
        <v>66876</v>
      </c>
      <c r="J10" s="11">
        <f t="shared" si="1"/>
        <v>33438</v>
      </c>
      <c r="K10" s="18">
        <v>69.672333677621296</v>
      </c>
      <c r="L10" s="19">
        <f t="shared" si="2"/>
        <v>34.836166838810648</v>
      </c>
      <c r="M10" s="17">
        <v>26.436905633802802</v>
      </c>
      <c r="N10" s="7">
        <v>25425</v>
      </c>
      <c r="O10" s="6"/>
      <c r="Q10" s="5">
        <v>7</v>
      </c>
      <c r="R10" s="14">
        <v>38921</v>
      </c>
      <c r="S10" s="6">
        <v>66.412008011527405</v>
      </c>
      <c r="T10" s="19">
        <f t="shared" si="3"/>
        <v>33.206004005763702</v>
      </c>
      <c r="U10" s="25">
        <v>33.668979726224798</v>
      </c>
      <c r="V10" s="7">
        <v>19927</v>
      </c>
    </row>
    <row r="11" spans="2:22" x14ac:dyDescent="0.3">
      <c r="B11" s="5" t="s">
        <v>8</v>
      </c>
      <c r="C11" s="14">
        <v>153509</v>
      </c>
      <c r="D11" s="11">
        <f t="shared" si="0"/>
        <v>76754.5</v>
      </c>
      <c r="E11" s="7">
        <v>53207</v>
      </c>
      <c r="H11" s="26" t="s">
        <v>8</v>
      </c>
      <c r="I11" s="14">
        <v>61173</v>
      </c>
      <c r="J11" s="11">
        <f t="shared" si="1"/>
        <v>30586.5</v>
      </c>
      <c r="K11" s="18">
        <v>61.665509921752701</v>
      </c>
      <c r="L11" s="19">
        <f t="shared" si="2"/>
        <v>30.83275496087635</v>
      </c>
      <c r="M11" s="17">
        <v>24.09250342723</v>
      </c>
      <c r="N11" s="7">
        <v>24120</v>
      </c>
      <c r="O11" s="6"/>
      <c r="Q11" s="5">
        <v>8</v>
      </c>
      <c r="R11" s="14">
        <v>38502</v>
      </c>
      <c r="S11" s="6">
        <v>64.485972435158502</v>
      </c>
      <c r="T11" s="19">
        <f t="shared" si="3"/>
        <v>32.242986217579251</v>
      </c>
      <c r="U11" s="25">
        <v>33.719692723342902</v>
      </c>
      <c r="V11" s="7">
        <v>20025</v>
      </c>
    </row>
    <row r="12" spans="2:22" x14ac:dyDescent="0.3">
      <c r="B12" s="5" t="s">
        <v>9</v>
      </c>
      <c r="C12" s="14">
        <v>138155</v>
      </c>
      <c r="D12" s="11">
        <f t="shared" si="0"/>
        <v>69077.5</v>
      </c>
      <c r="E12" s="7">
        <v>51494</v>
      </c>
      <c r="H12" s="26" t="s">
        <v>9</v>
      </c>
      <c r="I12" s="14">
        <v>55336</v>
      </c>
      <c r="J12" s="11">
        <f t="shared" si="1"/>
        <v>27668</v>
      </c>
      <c r="K12" s="18">
        <v>54.093073302034398</v>
      </c>
      <c r="L12" s="19">
        <f t="shared" si="2"/>
        <v>27.046536651017199</v>
      </c>
      <c r="M12" s="17">
        <v>22.881441940532099</v>
      </c>
      <c r="N12" s="7">
        <v>23570</v>
      </c>
      <c r="O12" s="6"/>
      <c r="Q12" s="5">
        <v>9</v>
      </c>
      <c r="R12" s="14">
        <v>33883</v>
      </c>
      <c r="S12" s="6">
        <v>56.210110302593698</v>
      </c>
      <c r="T12" s="19">
        <f t="shared" si="3"/>
        <v>28.105055151296849</v>
      </c>
      <c r="U12" s="25">
        <v>33.259535302593697</v>
      </c>
      <c r="V12" s="7">
        <v>19849</v>
      </c>
    </row>
    <row r="13" spans="2:22" x14ac:dyDescent="0.3">
      <c r="B13" s="5" t="s">
        <v>10</v>
      </c>
      <c r="C13" s="14">
        <v>147550</v>
      </c>
      <c r="D13" s="11">
        <f t="shared" si="0"/>
        <v>73775</v>
      </c>
      <c r="E13" s="7">
        <v>48030</v>
      </c>
      <c r="H13" s="26" t="s">
        <v>10</v>
      </c>
      <c r="I13" s="14">
        <v>59516</v>
      </c>
      <c r="J13" s="11">
        <f t="shared" si="1"/>
        <v>29758</v>
      </c>
      <c r="K13" s="18">
        <v>57.2214481377152</v>
      </c>
      <c r="L13" s="19">
        <f t="shared" si="2"/>
        <v>28.6107240688576</v>
      </c>
      <c r="M13" s="17">
        <v>20.916009154929601</v>
      </c>
      <c r="N13" s="7">
        <v>21963</v>
      </c>
      <c r="O13" s="6"/>
      <c r="Q13" s="5">
        <v>10</v>
      </c>
      <c r="R13" s="14">
        <v>32864</v>
      </c>
      <c r="S13" s="6">
        <v>53.959097752161398</v>
      </c>
      <c r="T13" s="19">
        <f t="shared" si="3"/>
        <v>26.979548876080699</v>
      </c>
      <c r="U13" s="25">
        <v>30.944247002881799</v>
      </c>
      <c r="V13" s="7">
        <v>18770</v>
      </c>
    </row>
    <row r="14" spans="2:22" ht="15" thickBot="1" x14ac:dyDescent="0.35">
      <c r="B14" s="8" t="s">
        <v>11</v>
      </c>
      <c r="C14" s="15">
        <v>133242</v>
      </c>
      <c r="D14" s="9">
        <f t="shared" si="0"/>
        <v>66621</v>
      </c>
      <c r="E14" s="9">
        <v>40450</v>
      </c>
      <c r="H14" s="27" t="s">
        <v>11</v>
      </c>
      <c r="I14" s="15">
        <v>55040</v>
      </c>
      <c r="J14" s="9">
        <f t="shared" si="1"/>
        <v>27520</v>
      </c>
      <c r="K14" s="20">
        <v>52.283971126760598</v>
      </c>
      <c r="L14" s="21">
        <f t="shared" si="2"/>
        <v>26.141985563380299</v>
      </c>
      <c r="M14" s="22">
        <v>17.3956158372457</v>
      </c>
      <c r="N14" s="9">
        <v>18607</v>
      </c>
      <c r="O14" s="6"/>
      <c r="Q14" s="8">
        <v>11</v>
      </c>
      <c r="R14" s="15">
        <v>35031</v>
      </c>
      <c r="S14" s="28">
        <v>56.537139149855903</v>
      </c>
      <c r="T14" s="21">
        <f t="shared" si="3"/>
        <v>28.268569574927952</v>
      </c>
      <c r="U14" s="29">
        <v>28.706220158501399</v>
      </c>
      <c r="V14" s="9">
        <v>17458</v>
      </c>
    </row>
    <row r="19" spans="8:38" x14ac:dyDescent="0.3">
      <c r="V19" s="1"/>
      <c r="W19" s="1"/>
      <c r="X19" s="1"/>
    </row>
    <row r="21" spans="8:38" x14ac:dyDescent="0.3">
      <c r="J21">
        <f>(K4-K14)/K4</f>
        <v>0.66743649625507595</v>
      </c>
      <c r="M21">
        <f>(M4-M14)/M4</f>
        <v>0.5703757712925186</v>
      </c>
      <c r="R21">
        <f>(S4-S14)/S4</f>
        <v>0.34632597873231247</v>
      </c>
      <c r="T21">
        <f>(U4-U14)/U4</f>
        <v>7.7134652361205258E-2</v>
      </c>
    </row>
    <row r="24" spans="8:38" x14ac:dyDescent="0.3">
      <c r="AJ24" s="45">
        <v>9.4017188954390303</v>
      </c>
      <c r="AL24" s="45">
        <v>8.9184589630763291</v>
      </c>
    </row>
    <row r="25" spans="8:38" x14ac:dyDescent="0.3">
      <c r="S25">
        <f>(U4-U14)/U4</f>
        <v>7.7134652361205258E-2</v>
      </c>
      <c r="U25">
        <f>(U7-U14)/U7</f>
        <v>0.23277827554663619</v>
      </c>
      <c r="AJ25" s="45">
        <v>8.2072758299720796</v>
      </c>
      <c r="AL25" s="45">
        <v>8.27786646259805</v>
      </c>
    </row>
    <row r="26" spans="8:38" x14ac:dyDescent="0.3">
      <c r="AJ26" s="45">
        <v>7.2108408315234298</v>
      </c>
      <c r="AL26" s="45">
        <v>9.1877442127415296</v>
      </c>
    </row>
    <row r="27" spans="8:38" x14ac:dyDescent="0.3">
      <c r="AJ27" s="45">
        <v>6.4159664908470404</v>
      </c>
      <c r="AL27" s="45">
        <v>9.2893889420317599</v>
      </c>
    </row>
    <row r="28" spans="8:38" x14ac:dyDescent="0.3">
      <c r="U28">
        <f>(U4-U7)/U4</f>
        <v>-0.20286654851480534</v>
      </c>
      <c r="AJ28" s="45">
        <v>6.9310642258765096</v>
      </c>
      <c r="AL28" s="45">
        <v>9.9822886933231292</v>
      </c>
    </row>
    <row r="29" spans="8:38" x14ac:dyDescent="0.3">
      <c r="AJ29" s="45">
        <v>6.2221067328575899</v>
      </c>
      <c r="AL29" s="45">
        <v>9.0237522479433707</v>
      </c>
    </row>
    <row r="30" spans="8:38" x14ac:dyDescent="0.3">
      <c r="AJ30" s="45">
        <v>5.3266925224945698</v>
      </c>
      <c r="AL30" s="45">
        <v>9.0427778840635202</v>
      </c>
    </row>
    <row r="31" spans="8:38" x14ac:dyDescent="0.3">
      <c r="H31" t="s">
        <v>40</v>
      </c>
      <c r="AJ31" s="45">
        <v>5.32091839900714</v>
      </c>
      <c r="AL31" s="45">
        <v>10.1458157643007</v>
      </c>
    </row>
    <row r="32" spans="8:38" x14ac:dyDescent="0.3">
      <c r="H32">
        <v>138</v>
      </c>
      <c r="I32">
        <v>214</v>
      </c>
      <c r="J32">
        <v>165</v>
      </c>
      <c r="K32">
        <v>104</v>
      </c>
      <c r="AJ32" s="45">
        <v>5.2846137139311198</v>
      </c>
      <c r="AL32" s="45">
        <v>10.851995025827399</v>
      </c>
    </row>
    <row r="33" spans="2:38" x14ac:dyDescent="0.3">
      <c r="H33">
        <v>0</v>
      </c>
      <c r="I33">
        <v>94</v>
      </c>
      <c r="J33">
        <v>165</v>
      </c>
      <c r="K33">
        <v>144</v>
      </c>
      <c r="AJ33" s="45">
        <v>5.1663853552590799</v>
      </c>
      <c r="AL33" s="45">
        <v>12.3698136598431</v>
      </c>
    </row>
    <row r="34" spans="2:38" x14ac:dyDescent="0.3">
      <c r="H34">
        <v>0</v>
      </c>
      <c r="I34">
        <v>74</v>
      </c>
      <c r="J34">
        <v>165</v>
      </c>
      <c r="K34">
        <v>188</v>
      </c>
      <c r="AF34" s="46"/>
    </row>
    <row r="35" spans="2:38" ht="23.25" customHeight="1" x14ac:dyDescent="0.3">
      <c r="B35" t="s">
        <v>24</v>
      </c>
      <c r="AF35" s="46"/>
    </row>
    <row r="36" spans="2:38" x14ac:dyDescent="0.3">
      <c r="B36" t="s">
        <v>38</v>
      </c>
      <c r="AF36" s="46"/>
    </row>
    <row r="37" spans="2:38" x14ac:dyDescent="0.3">
      <c r="C37" s="30" t="s">
        <v>30</v>
      </c>
      <c r="D37" s="30" t="s">
        <v>31</v>
      </c>
      <c r="E37" s="30" t="s">
        <v>32</v>
      </c>
      <c r="AF37" s="46"/>
    </row>
    <row r="38" spans="2:38" x14ac:dyDescent="0.3">
      <c r="B38" t="s">
        <v>25</v>
      </c>
      <c r="C38">
        <v>0.26450000000000001</v>
      </c>
      <c r="D38">
        <v>6.3E-2</v>
      </c>
      <c r="E38">
        <v>0.34300000000000003</v>
      </c>
      <c r="AF38" s="46"/>
    </row>
    <row r="39" spans="2:38" x14ac:dyDescent="0.3">
      <c r="B39" t="s">
        <v>26</v>
      </c>
      <c r="C39">
        <v>0.2215</v>
      </c>
      <c r="D39">
        <v>0.1075</v>
      </c>
      <c r="E39">
        <v>0.3165</v>
      </c>
      <c r="L39">
        <v>45</v>
      </c>
      <c r="AF39" s="46"/>
    </row>
    <row r="40" spans="2:38" x14ac:dyDescent="0.3">
      <c r="B40" t="s">
        <v>27</v>
      </c>
      <c r="C40">
        <v>0.25950000000000001</v>
      </c>
      <c r="D40">
        <v>0.1605</v>
      </c>
      <c r="E40">
        <v>0.20549999999999999</v>
      </c>
      <c r="L40">
        <v>69</v>
      </c>
      <c r="AF40" s="46"/>
    </row>
    <row r="41" spans="2:38" x14ac:dyDescent="0.3">
      <c r="B41" t="s">
        <v>28</v>
      </c>
      <c r="C41">
        <v>0.17849999999999999</v>
      </c>
      <c r="D41">
        <v>0.27150000000000002</v>
      </c>
      <c r="E41">
        <v>0.11600000000000001</v>
      </c>
      <c r="L41">
        <v>135</v>
      </c>
      <c r="AF41" s="46"/>
    </row>
    <row r="42" spans="2:38" x14ac:dyDescent="0.3">
      <c r="B42" t="s">
        <v>29</v>
      </c>
      <c r="C42">
        <v>7.5499999999999998E-2</v>
      </c>
      <c r="D42">
        <v>0.39700000000000002</v>
      </c>
      <c r="E42">
        <v>1.9E-2</v>
      </c>
      <c r="AF42" s="46"/>
    </row>
    <row r="43" spans="2:38" x14ac:dyDescent="0.3">
      <c r="B43" t="s">
        <v>23</v>
      </c>
      <c r="C43">
        <f>SUM(C38:C42)</f>
        <v>0.99950000000000006</v>
      </c>
      <c r="D43">
        <f t="shared" ref="D43:E43" si="4">SUM(D38:D42)</f>
        <v>0.99950000000000006</v>
      </c>
      <c r="E43">
        <f t="shared" si="4"/>
        <v>1</v>
      </c>
      <c r="AF43" s="46"/>
    </row>
    <row r="46" spans="2:38" x14ac:dyDescent="0.3">
      <c r="B46" t="s">
        <v>39</v>
      </c>
    </row>
    <row r="47" spans="2:38" x14ac:dyDescent="0.3">
      <c r="C47" s="30" t="s">
        <v>30</v>
      </c>
      <c r="D47" s="30" t="s">
        <v>31</v>
      </c>
      <c r="E47" s="30" t="s">
        <v>32</v>
      </c>
    </row>
    <row r="48" spans="2:38" x14ac:dyDescent="0.3">
      <c r="B48" t="s">
        <v>25</v>
      </c>
      <c r="C48">
        <v>0.26450000000000001</v>
      </c>
      <c r="D48">
        <v>6.3E-2</v>
      </c>
      <c r="E48">
        <v>0.34300000000000003</v>
      </c>
    </row>
    <row r="49" spans="2:12" x14ac:dyDescent="0.3">
      <c r="B49" t="s">
        <v>26</v>
      </c>
      <c r="C49">
        <v>0.2215</v>
      </c>
      <c r="D49">
        <v>0.1075</v>
      </c>
      <c r="E49">
        <v>0.3165</v>
      </c>
    </row>
    <row r="50" spans="2:12" x14ac:dyDescent="0.3">
      <c r="B50" t="s">
        <v>27</v>
      </c>
      <c r="C50">
        <v>0.25950000000000001</v>
      </c>
      <c r="D50">
        <v>0.1605</v>
      </c>
      <c r="E50">
        <v>0.20549999999999999</v>
      </c>
    </row>
    <row r="51" spans="2:12" x14ac:dyDescent="0.3">
      <c r="B51" t="s">
        <v>28</v>
      </c>
      <c r="C51">
        <v>0.17849999999999999</v>
      </c>
      <c r="D51">
        <v>0.27150000000000002</v>
      </c>
      <c r="E51">
        <v>0.11600000000000001</v>
      </c>
    </row>
    <row r="52" spans="2:12" x14ac:dyDescent="0.3">
      <c r="B52" t="s">
        <v>29</v>
      </c>
      <c r="C52">
        <v>7.5499999999999998E-2</v>
      </c>
      <c r="D52">
        <v>0.39700000000000002</v>
      </c>
      <c r="E52">
        <v>1.9E-2</v>
      </c>
    </row>
    <row r="53" spans="2:12" x14ac:dyDescent="0.3">
      <c r="B53" t="s">
        <v>23</v>
      </c>
      <c r="C53">
        <f>SUM(C48:C52)</f>
        <v>0.99950000000000006</v>
      </c>
      <c r="D53">
        <f t="shared" ref="D53" si="5">SUM(D48:D52)</f>
        <v>0.99950000000000006</v>
      </c>
      <c r="E53">
        <f t="shared" ref="E53" si="6">SUM(E48:E52)</f>
        <v>1</v>
      </c>
    </row>
    <row r="57" spans="2:12" x14ac:dyDescent="0.3">
      <c r="B57" s="1" t="s">
        <v>41</v>
      </c>
    </row>
    <row r="58" spans="2:12" x14ac:dyDescent="0.3">
      <c r="B58" t="s">
        <v>42</v>
      </c>
      <c r="F58" t="s">
        <v>43</v>
      </c>
      <c r="J58" t="s">
        <v>46</v>
      </c>
    </row>
    <row r="59" spans="2:12" x14ac:dyDescent="0.3">
      <c r="B59">
        <v>0.58499999999999996</v>
      </c>
      <c r="C59">
        <v>8.8999999999999996E-2</v>
      </c>
      <c r="D59">
        <v>0.245</v>
      </c>
      <c r="F59">
        <v>0.56100000000000005</v>
      </c>
      <c r="G59">
        <v>8.1000000000000003E-2</v>
      </c>
      <c r="H59">
        <v>0.254</v>
      </c>
      <c r="J59">
        <v>0.57299999999999995</v>
      </c>
      <c r="K59">
        <v>8.5000000000000006E-2</v>
      </c>
      <c r="L59">
        <v>0.2495</v>
      </c>
    </row>
    <row r="60" spans="2:12" x14ac:dyDescent="0.3">
      <c r="B60">
        <v>0.122</v>
      </c>
      <c r="C60">
        <v>0.16200000000000001</v>
      </c>
      <c r="D60">
        <v>0.24199999999999999</v>
      </c>
      <c r="F60">
        <v>0.19500000000000001</v>
      </c>
      <c r="G60">
        <v>0.129</v>
      </c>
      <c r="H60">
        <v>0.26</v>
      </c>
      <c r="J60">
        <v>0.1585</v>
      </c>
      <c r="K60">
        <v>0.14549999999999999</v>
      </c>
      <c r="L60">
        <v>0.251</v>
      </c>
    </row>
    <row r="61" spans="2:12" x14ac:dyDescent="0.3">
      <c r="B61">
        <v>0.17100000000000001</v>
      </c>
      <c r="C61">
        <v>0.17</v>
      </c>
      <c r="D61">
        <v>0.22900000000000001</v>
      </c>
      <c r="F61">
        <v>0.122</v>
      </c>
      <c r="G61">
        <v>0.20300000000000001</v>
      </c>
      <c r="H61">
        <v>0.20799999999999999</v>
      </c>
      <c r="J61">
        <v>0.14649999999999999</v>
      </c>
      <c r="K61">
        <v>0.1865</v>
      </c>
      <c r="L61">
        <v>0.2185</v>
      </c>
    </row>
    <row r="62" spans="2:12" x14ac:dyDescent="0.3">
      <c r="B62">
        <v>7.2999999999999995E-2</v>
      </c>
      <c r="C62">
        <v>0.22900000000000001</v>
      </c>
      <c r="D62">
        <v>0.193</v>
      </c>
      <c r="F62">
        <v>9.8000000000000004E-2</v>
      </c>
      <c r="G62">
        <v>0.221</v>
      </c>
      <c r="H62">
        <v>0.19600000000000001</v>
      </c>
      <c r="J62">
        <v>8.5500000000000007E-2</v>
      </c>
      <c r="K62">
        <v>0.22500000000000001</v>
      </c>
      <c r="L62">
        <v>0.19450000000000001</v>
      </c>
    </row>
    <row r="63" spans="2:12" x14ac:dyDescent="0.3">
      <c r="B63">
        <v>4.9000000000000002E-2</v>
      </c>
      <c r="C63">
        <v>0.35099999999999998</v>
      </c>
      <c r="D63">
        <v>9.1999999999999998E-2</v>
      </c>
      <c r="F63">
        <v>2.4E-2</v>
      </c>
      <c r="G63">
        <v>0.36499999999999999</v>
      </c>
      <c r="H63">
        <v>8.3000000000000004E-2</v>
      </c>
      <c r="J63">
        <v>3.6499999999999998E-2</v>
      </c>
      <c r="K63">
        <v>0.35799999999999998</v>
      </c>
      <c r="L63">
        <v>8.7499999999999994E-2</v>
      </c>
    </row>
    <row r="65" spans="2:17" x14ac:dyDescent="0.3">
      <c r="B65" t="s">
        <v>44</v>
      </c>
      <c r="F65" t="s">
        <v>45</v>
      </c>
    </row>
    <row r="66" spans="2:17" x14ac:dyDescent="0.3">
      <c r="B66">
        <v>0.76900000000000002</v>
      </c>
      <c r="C66">
        <v>6.0999999999999999E-2</v>
      </c>
      <c r="D66">
        <v>0.25</v>
      </c>
      <c r="F66">
        <v>0.76900000000000002</v>
      </c>
      <c r="G66">
        <v>7.0999999999999994E-2</v>
      </c>
      <c r="H66">
        <v>0.23899999999999999</v>
      </c>
      <c r="J66">
        <f>AVERAGE(B66,F66)</f>
        <v>0.76900000000000002</v>
      </c>
      <c r="K66">
        <f t="shared" ref="K66:L66" si="7">AVERAGE(C66,G66)</f>
        <v>6.6000000000000003E-2</v>
      </c>
      <c r="L66">
        <f t="shared" si="7"/>
        <v>0.2445</v>
      </c>
    </row>
    <row r="67" spans="2:17" x14ac:dyDescent="0.3">
      <c r="B67">
        <v>0.154</v>
      </c>
      <c r="C67">
        <v>0.129</v>
      </c>
      <c r="D67">
        <v>0.28999999999999998</v>
      </c>
      <c r="F67">
        <v>0.154</v>
      </c>
      <c r="G67">
        <v>9.6000000000000002E-2</v>
      </c>
      <c r="H67">
        <v>0.32600000000000001</v>
      </c>
      <c r="J67">
        <f>AVERAGE(B67,F67)</f>
        <v>0.154</v>
      </c>
      <c r="K67">
        <f>AVERAGE(C67,G67)</f>
        <v>0.1125</v>
      </c>
      <c r="L67">
        <f>AVERAGE(D67,H67)</f>
        <v>0.308</v>
      </c>
    </row>
    <row r="68" spans="2:17" x14ac:dyDescent="0.3">
      <c r="B68">
        <v>1.9E-2</v>
      </c>
      <c r="C68">
        <v>0.161</v>
      </c>
      <c r="D68">
        <v>0.27900000000000003</v>
      </c>
      <c r="F68">
        <v>1.9E-2</v>
      </c>
      <c r="G68">
        <v>0.18</v>
      </c>
      <c r="H68">
        <v>0.25700000000000001</v>
      </c>
      <c r="J68">
        <f t="shared" ref="J68:J69" si="8">AVERAGE(B68,F68)</f>
        <v>1.9E-2</v>
      </c>
      <c r="K68">
        <f t="shared" ref="K68:K70" si="9">AVERAGE(C68,G68)</f>
        <v>0.17049999999999998</v>
      </c>
      <c r="L68">
        <f t="shared" ref="L68:L70" si="10">AVERAGE(D68,H68)</f>
        <v>0.26800000000000002</v>
      </c>
    </row>
    <row r="69" spans="2:17" x14ac:dyDescent="0.3">
      <c r="B69">
        <v>3.7999999999999999E-2</v>
      </c>
      <c r="C69">
        <v>0.28599999999999998</v>
      </c>
      <c r="D69">
        <v>0.13400000000000001</v>
      </c>
      <c r="F69">
        <v>5.8000000000000003E-2</v>
      </c>
      <c r="G69">
        <v>0.28599999999999998</v>
      </c>
      <c r="H69">
        <v>0.13</v>
      </c>
      <c r="J69">
        <f t="shared" si="8"/>
        <v>4.8000000000000001E-2</v>
      </c>
      <c r="K69">
        <f t="shared" si="9"/>
        <v>0.28599999999999998</v>
      </c>
      <c r="L69">
        <f t="shared" si="10"/>
        <v>0.13200000000000001</v>
      </c>
    </row>
    <row r="70" spans="2:17" x14ac:dyDescent="0.3">
      <c r="B70">
        <v>1.9E-2</v>
      </c>
      <c r="C70">
        <v>0.36299999999999999</v>
      </c>
      <c r="D70">
        <v>4.7E-2</v>
      </c>
      <c r="F70">
        <v>0</v>
      </c>
      <c r="G70">
        <v>0.36699999999999999</v>
      </c>
      <c r="H70">
        <v>4.7E-2</v>
      </c>
      <c r="J70">
        <f>AVERAGE(B70,F70)</f>
        <v>9.4999999999999998E-3</v>
      </c>
      <c r="K70">
        <f t="shared" si="9"/>
        <v>0.36499999999999999</v>
      </c>
      <c r="L70">
        <f t="shared" si="10"/>
        <v>4.7E-2</v>
      </c>
    </row>
    <row r="73" spans="2:17" x14ac:dyDescent="0.3">
      <c r="B73" s="1" t="s">
        <v>47</v>
      </c>
    </row>
    <row r="74" spans="2:17" x14ac:dyDescent="0.3">
      <c r="J74" t="s">
        <v>48</v>
      </c>
      <c r="Q74" t="s">
        <v>33</v>
      </c>
    </row>
    <row r="75" spans="2:17" x14ac:dyDescent="0.3">
      <c r="J75">
        <v>0.23300000000000001</v>
      </c>
      <c r="K75">
        <v>0.104</v>
      </c>
      <c r="L75">
        <v>0.253</v>
      </c>
      <c r="Q75" t="s">
        <v>34</v>
      </c>
    </row>
    <row r="76" spans="2:17" x14ac:dyDescent="0.3">
      <c r="J76">
        <v>0.182</v>
      </c>
      <c r="K76">
        <v>0.14349999999999999</v>
      </c>
      <c r="L76">
        <v>0.30399999999999999</v>
      </c>
      <c r="Q76" t="s">
        <v>36</v>
      </c>
    </row>
    <row r="77" spans="2:17" x14ac:dyDescent="0.3">
      <c r="J77">
        <v>0.2205</v>
      </c>
      <c r="K77">
        <v>0.1535</v>
      </c>
      <c r="L77">
        <v>0.217</v>
      </c>
      <c r="Q77" t="s">
        <v>37</v>
      </c>
    </row>
    <row r="78" spans="2:17" x14ac:dyDescent="0.3">
      <c r="J78">
        <v>0.19</v>
      </c>
      <c r="K78">
        <v>0.28449999999999998</v>
      </c>
      <c r="L78">
        <v>0.11899999999999999</v>
      </c>
    </row>
    <row r="79" spans="2:17" x14ac:dyDescent="0.3">
      <c r="J79">
        <v>0.17449999999999999</v>
      </c>
      <c r="K79">
        <v>0.3145</v>
      </c>
      <c r="L79">
        <v>0.107</v>
      </c>
    </row>
    <row r="80" spans="2:17" x14ac:dyDescent="0.3">
      <c r="Q80" t="s">
        <v>35</v>
      </c>
    </row>
    <row r="81" spans="3:12" x14ac:dyDescent="0.3">
      <c r="J81" t="s">
        <v>39</v>
      </c>
    </row>
    <row r="82" spans="3:12" x14ac:dyDescent="0.3">
      <c r="J82">
        <v>0.26450000000000001</v>
      </c>
      <c r="K82">
        <v>6.3E-2</v>
      </c>
      <c r="L82">
        <v>0.34300000000000003</v>
      </c>
    </row>
    <row r="83" spans="3:12" x14ac:dyDescent="0.3">
      <c r="J83">
        <v>0.2215</v>
      </c>
      <c r="K83">
        <v>0.1075</v>
      </c>
      <c r="L83">
        <v>0.3165</v>
      </c>
    </row>
    <row r="84" spans="3:12" x14ac:dyDescent="0.3">
      <c r="J84">
        <v>0.25950000000000001</v>
      </c>
      <c r="K84">
        <v>0.1605</v>
      </c>
      <c r="L84">
        <v>0.20549999999999999</v>
      </c>
    </row>
    <row r="85" spans="3:12" x14ac:dyDescent="0.3">
      <c r="J85">
        <v>0.17849999999999999</v>
      </c>
      <c r="K85">
        <v>0.27150000000000002</v>
      </c>
      <c r="L85">
        <v>0.11600000000000001</v>
      </c>
    </row>
    <row r="86" spans="3:12" x14ac:dyDescent="0.3">
      <c r="J86">
        <v>7.5499999999999998E-2</v>
      </c>
      <c r="K86">
        <v>0.39700000000000002</v>
      </c>
      <c r="L86">
        <v>1.9E-2</v>
      </c>
    </row>
    <row r="92" spans="3:12" x14ac:dyDescent="0.3">
      <c r="C92" t="s">
        <v>49</v>
      </c>
    </row>
    <row r="93" spans="3:12" x14ac:dyDescent="0.3">
      <c r="C93" t="s">
        <v>50</v>
      </c>
      <c r="H93" t="s">
        <v>32</v>
      </c>
      <c r="I93" t="s">
        <v>31</v>
      </c>
      <c r="J93" t="s">
        <v>32</v>
      </c>
    </row>
    <row r="94" spans="3:12" x14ac:dyDescent="0.3">
      <c r="C94">
        <v>75.5</v>
      </c>
      <c r="D94">
        <v>21</v>
      </c>
      <c r="E94">
        <v>42.5</v>
      </c>
      <c r="F94">
        <f>SUM(C94:E94)</f>
        <v>139</v>
      </c>
      <c r="H94" s="31">
        <f>(C94/$F$94)</f>
        <v>0.54316546762589923</v>
      </c>
      <c r="I94" s="31">
        <f t="shared" ref="I94:J98" si="11">(D94/$F$94)</f>
        <v>0.15107913669064749</v>
      </c>
      <c r="J94" s="31">
        <f t="shared" si="11"/>
        <v>0.30575539568345322</v>
      </c>
    </row>
    <row r="95" spans="3:12" x14ac:dyDescent="0.3">
      <c r="C95">
        <v>59</v>
      </c>
      <c r="D95">
        <v>29</v>
      </c>
      <c r="E95">
        <v>51</v>
      </c>
      <c r="F95">
        <f t="shared" ref="F95:F98" si="12">SUM(C95:E95)</f>
        <v>139</v>
      </c>
      <c r="H95" s="31">
        <f t="shared" ref="H95:H113" si="13">(C95/$F$94)</f>
        <v>0.42446043165467628</v>
      </c>
      <c r="I95" s="31">
        <f t="shared" si="11"/>
        <v>0.20863309352517986</v>
      </c>
      <c r="J95" s="31">
        <f t="shared" si="11"/>
        <v>0.36690647482014388</v>
      </c>
    </row>
    <row r="96" spans="3:12" x14ac:dyDescent="0.3">
      <c r="C96">
        <v>71.5</v>
      </c>
      <c r="D96">
        <v>31</v>
      </c>
      <c r="E96">
        <v>36.5</v>
      </c>
      <c r="F96">
        <f t="shared" si="12"/>
        <v>139</v>
      </c>
      <c r="H96" s="31">
        <f t="shared" si="13"/>
        <v>0.51438848920863312</v>
      </c>
      <c r="I96" s="31">
        <f t="shared" si="11"/>
        <v>0.22302158273381295</v>
      </c>
      <c r="J96" s="31">
        <f t="shared" si="11"/>
        <v>0.26258992805755393</v>
      </c>
    </row>
    <row r="97" spans="3:11" x14ac:dyDescent="0.3">
      <c r="C97">
        <v>61.5</v>
      </c>
      <c r="D97">
        <v>57.5</v>
      </c>
      <c r="E97">
        <v>20</v>
      </c>
      <c r="F97">
        <f t="shared" si="12"/>
        <v>139</v>
      </c>
      <c r="H97" s="31">
        <f t="shared" si="13"/>
        <v>0.44244604316546765</v>
      </c>
      <c r="I97" s="31">
        <f t="shared" si="11"/>
        <v>0.41366906474820142</v>
      </c>
      <c r="J97" s="31">
        <f t="shared" si="11"/>
        <v>0.14388489208633093</v>
      </c>
    </row>
    <row r="98" spans="3:11" x14ac:dyDescent="0.3">
      <c r="C98">
        <v>56.5</v>
      </c>
      <c r="D98">
        <v>63.5</v>
      </c>
      <c r="E98">
        <v>18</v>
      </c>
      <c r="F98">
        <f t="shared" si="12"/>
        <v>138</v>
      </c>
      <c r="H98" s="31">
        <f t="shared" si="13"/>
        <v>0.40647482014388492</v>
      </c>
      <c r="I98" s="31">
        <f t="shared" si="11"/>
        <v>0.45683453237410071</v>
      </c>
      <c r="J98" s="31">
        <f t="shared" si="11"/>
        <v>0.12949640287769784</v>
      </c>
    </row>
    <row r="99" spans="3:11" x14ac:dyDescent="0.3">
      <c r="H99" s="31"/>
    </row>
    <row r="100" spans="3:11" x14ac:dyDescent="0.3">
      <c r="H100" s="31"/>
    </row>
    <row r="101" spans="3:11" x14ac:dyDescent="0.3">
      <c r="C101" t="s">
        <v>51</v>
      </c>
      <c r="H101" s="31"/>
    </row>
    <row r="102" spans="3:11" x14ac:dyDescent="0.3">
      <c r="C102">
        <v>75.5</v>
      </c>
      <c r="D102">
        <v>21</v>
      </c>
      <c r="E102">
        <v>42.5</v>
      </c>
      <c r="F102">
        <f>SUM(C102:E102)</f>
        <v>139</v>
      </c>
      <c r="H102" s="31">
        <f t="shared" si="13"/>
        <v>0.54316546762589923</v>
      </c>
      <c r="I102" s="31">
        <f t="shared" ref="I102" si="14">(D102/$F$94)</f>
        <v>0.15107913669064749</v>
      </c>
      <c r="J102" s="31">
        <f t="shared" ref="J102" si="15">(E102/$F$94)</f>
        <v>0.30575539568345322</v>
      </c>
    </row>
    <row r="103" spans="3:11" x14ac:dyDescent="0.3">
      <c r="C103">
        <v>59</v>
      </c>
      <c r="D103">
        <v>29</v>
      </c>
      <c r="E103">
        <v>51</v>
      </c>
      <c r="F103">
        <f t="shared" ref="F103:F106" si="16">SUM(C103:E103)</f>
        <v>139</v>
      </c>
      <c r="H103" s="31">
        <f t="shared" ref="H103:H106" si="17">(C103/$F$94)</f>
        <v>0.42446043165467628</v>
      </c>
      <c r="I103" s="31">
        <f t="shared" ref="I103:I106" si="18">(D103/$F$94)</f>
        <v>0.20863309352517986</v>
      </c>
      <c r="J103" s="31">
        <f t="shared" ref="J103:J106" si="19">(E103/$F$94)</f>
        <v>0.36690647482014388</v>
      </c>
    </row>
    <row r="104" spans="3:11" x14ac:dyDescent="0.3">
      <c r="C104">
        <v>71.5</v>
      </c>
      <c r="D104">
        <v>31</v>
      </c>
      <c r="E104">
        <v>36.5</v>
      </c>
      <c r="F104">
        <f t="shared" si="16"/>
        <v>139</v>
      </c>
      <c r="H104" s="31">
        <f t="shared" si="17"/>
        <v>0.51438848920863312</v>
      </c>
      <c r="I104" s="31">
        <f t="shared" si="18"/>
        <v>0.22302158273381295</v>
      </c>
      <c r="J104" s="31">
        <f t="shared" si="19"/>
        <v>0.26258992805755393</v>
      </c>
    </row>
    <row r="105" spans="3:11" x14ac:dyDescent="0.3">
      <c r="C105">
        <v>61.5</v>
      </c>
      <c r="D105">
        <v>57.5</v>
      </c>
      <c r="E105">
        <v>20</v>
      </c>
      <c r="F105">
        <f t="shared" si="16"/>
        <v>139</v>
      </c>
      <c r="H105" s="31">
        <f t="shared" si="17"/>
        <v>0.44244604316546765</v>
      </c>
      <c r="I105" s="31">
        <f t="shared" si="18"/>
        <v>0.41366906474820142</v>
      </c>
      <c r="J105" s="31">
        <f t="shared" si="19"/>
        <v>0.14388489208633093</v>
      </c>
    </row>
    <row r="106" spans="3:11" x14ac:dyDescent="0.3">
      <c r="C106">
        <v>56.5</v>
      </c>
      <c r="D106">
        <v>63.5</v>
      </c>
      <c r="E106">
        <v>18</v>
      </c>
      <c r="F106">
        <f t="shared" si="16"/>
        <v>138</v>
      </c>
      <c r="H106" s="31">
        <f t="shared" si="17"/>
        <v>0.40647482014388492</v>
      </c>
      <c r="I106" s="31">
        <f t="shared" si="18"/>
        <v>0.45683453237410071</v>
      </c>
      <c r="J106" s="31">
        <f t="shared" si="19"/>
        <v>0.12949640287769784</v>
      </c>
    </row>
    <row r="107" spans="3:11" x14ac:dyDescent="0.3">
      <c r="H107" s="31"/>
    </row>
    <row r="108" spans="3:11" x14ac:dyDescent="0.3">
      <c r="C108" t="s">
        <v>52</v>
      </c>
      <c r="H108" s="31"/>
    </row>
    <row r="109" spans="3:11" x14ac:dyDescent="0.3">
      <c r="C109">
        <v>49</v>
      </c>
      <c r="D109">
        <v>19</v>
      </c>
      <c r="E109">
        <v>71</v>
      </c>
      <c r="F109">
        <f>SUM(C109:E109)</f>
        <v>139</v>
      </c>
      <c r="H109" s="31">
        <f t="shared" si="13"/>
        <v>0.35251798561151076</v>
      </c>
      <c r="I109" s="31">
        <f t="shared" ref="I109:I113" si="20">(D109/$F$94)</f>
        <v>0.1366906474820144</v>
      </c>
      <c r="J109" s="31">
        <f t="shared" ref="J109:J113" si="21">(E109/$F$94)</f>
        <v>0.51079136690647486</v>
      </c>
      <c r="K109" s="31">
        <f t="shared" ref="K109:K113" si="22">(F109/$F$94)</f>
        <v>1</v>
      </c>
    </row>
    <row r="110" spans="3:11" x14ac:dyDescent="0.3">
      <c r="C110">
        <v>41</v>
      </c>
      <c r="D110">
        <v>32.5</v>
      </c>
      <c r="E110">
        <v>65.5</v>
      </c>
      <c r="F110">
        <f t="shared" ref="F110:F127" si="23">SUM(C110:E110)</f>
        <v>139</v>
      </c>
      <c r="H110" s="31">
        <f t="shared" si="13"/>
        <v>0.29496402877697842</v>
      </c>
      <c r="I110" s="31">
        <f t="shared" si="20"/>
        <v>0.23381294964028776</v>
      </c>
      <c r="J110" s="31">
        <f t="shared" si="21"/>
        <v>0.47122302158273383</v>
      </c>
      <c r="K110" s="31">
        <f t="shared" si="22"/>
        <v>1</v>
      </c>
    </row>
    <row r="111" spans="3:11" x14ac:dyDescent="0.3">
      <c r="C111">
        <v>48</v>
      </c>
      <c r="D111">
        <v>48.5</v>
      </c>
      <c r="E111">
        <v>42.5</v>
      </c>
      <c r="F111">
        <f t="shared" si="23"/>
        <v>139</v>
      </c>
      <c r="H111" s="31">
        <f t="shared" si="13"/>
        <v>0.34532374100719426</v>
      </c>
      <c r="I111" s="31">
        <f t="shared" si="20"/>
        <v>0.34892086330935251</v>
      </c>
      <c r="J111" s="31">
        <f t="shared" si="21"/>
        <v>0.30575539568345322</v>
      </c>
      <c r="K111" s="31">
        <f t="shared" si="22"/>
        <v>1</v>
      </c>
    </row>
    <row r="112" spans="3:11" x14ac:dyDescent="0.3">
      <c r="C112">
        <v>33</v>
      </c>
      <c r="D112">
        <v>82</v>
      </c>
      <c r="E112">
        <v>24</v>
      </c>
      <c r="F112">
        <f t="shared" si="23"/>
        <v>139</v>
      </c>
      <c r="H112" s="31">
        <f t="shared" si="13"/>
        <v>0.23741007194244604</v>
      </c>
      <c r="I112" s="31">
        <f t="shared" si="20"/>
        <v>0.58992805755395683</v>
      </c>
      <c r="J112" s="31">
        <f t="shared" si="21"/>
        <v>0.17266187050359713</v>
      </c>
      <c r="K112" s="31">
        <f t="shared" si="22"/>
        <v>1</v>
      </c>
    </row>
    <row r="113" spans="2:11" x14ac:dyDescent="0.3">
      <c r="C113">
        <v>14</v>
      </c>
      <c r="D113">
        <v>120</v>
      </c>
      <c r="E113">
        <v>4</v>
      </c>
      <c r="F113">
        <f t="shared" si="23"/>
        <v>138</v>
      </c>
      <c r="H113" s="31">
        <f t="shared" si="13"/>
        <v>0.10071942446043165</v>
      </c>
      <c r="I113" s="31">
        <f t="shared" si="20"/>
        <v>0.86330935251798557</v>
      </c>
      <c r="J113" s="31">
        <f t="shared" si="21"/>
        <v>2.8776978417266189E-2</v>
      </c>
      <c r="K113" s="31">
        <f t="shared" si="22"/>
        <v>0.9928057553956835</v>
      </c>
    </row>
    <row r="114" spans="2:11" x14ac:dyDescent="0.3">
      <c r="F114">
        <f t="shared" si="23"/>
        <v>0</v>
      </c>
    </row>
    <row r="115" spans="2:11" x14ac:dyDescent="0.3">
      <c r="C115" t="s">
        <v>53</v>
      </c>
      <c r="F115">
        <f t="shared" si="23"/>
        <v>0</v>
      </c>
    </row>
    <row r="116" spans="2:11" x14ac:dyDescent="0.3">
      <c r="C116">
        <v>23.5</v>
      </c>
      <c r="D116">
        <v>23</v>
      </c>
      <c r="E116">
        <v>81.5</v>
      </c>
      <c r="F116">
        <f t="shared" si="23"/>
        <v>128</v>
      </c>
      <c r="H116" s="31">
        <f>C116/$F$116</f>
        <v>0.18359375</v>
      </c>
      <c r="I116" s="31">
        <f t="shared" ref="I116:J120" si="24">D116/$F$116</f>
        <v>0.1796875</v>
      </c>
      <c r="J116" s="31">
        <f t="shared" si="24"/>
        <v>0.63671875</v>
      </c>
    </row>
    <row r="117" spans="2:11" x14ac:dyDescent="0.3">
      <c r="C117">
        <v>6.5</v>
      </c>
      <c r="D117">
        <v>39.5</v>
      </c>
      <c r="E117">
        <v>82</v>
      </c>
      <c r="F117">
        <f t="shared" si="23"/>
        <v>128</v>
      </c>
      <c r="H117" s="31">
        <f t="shared" ref="H117:H119" si="25">C117/$F$116</f>
        <v>5.078125E-2</v>
      </c>
      <c r="I117" s="31">
        <f t="shared" si="24"/>
        <v>0.30859375</v>
      </c>
      <c r="J117" s="31">
        <f t="shared" si="24"/>
        <v>0.640625</v>
      </c>
    </row>
    <row r="118" spans="2:11" x14ac:dyDescent="0.3">
      <c r="C118">
        <v>6</v>
      </c>
      <c r="D118">
        <v>50.5</v>
      </c>
      <c r="E118">
        <v>71.5</v>
      </c>
      <c r="F118">
        <f t="shared" si="23"/>
        <v>128</v>
      </c>
      <c r="H118" s="31">
        <f t="shared" si="25"/>
        <v>4.6875E-2</v>
      </c>
      <c r="I118" s="31">
        <f t="shared" si="24"/>
        <v>0.39453125</v>
      </c>
      <c r="J118" s="31">
        <f t="shared" si="24"/>
        <v>0.55859375</v>
      </c>
    </row>
    <row r="119" spans="2:11" x14ac:dyDescent="0.3">
      <c r="C119">
        <v>3.5</v>
      </c>
      <c r="D119">
        <v>61</v>
      </c>
      <c r="E119">
        <v>63.5</v>
      </c>
      <c r="F119">
        <f t="shared" si="23"/>
        <v>128</v>
      </c>
      <c r="H119" s="31">
        <f t="shared" si="25"/>
        <v>2.734375E-2</v>
      </c>
      <c r="I119" s="31">
        <f t="shared" si="24"/>
        <v>0.4765625</v>
      </c>
      <c r="J119" s="31">
        <f t="shared" si="24"/>
        <v>0.49609375</v>
      </c>
    </row>
    <row r="120" spans="2:11" x14ac:dyDescent="0.3">
      <c r="C120">
        <v>1.5</v>
      </c>
      <c r="D120">
        <v>97</v>
      </c>
      <c r="E120">
        <v>28.5</v>
      </c>
      <c r="F120">
        <f t="shared" si="23"/>
        <v>127</v>
      </c>
      <c r="H120" s="31">
        <f>C120/$F$116</f>
        <v>1.171875E-2</v>
      </c>
      <c r="I120" s="31">
        <f t="shared" si="24"/>
        <v>0.7578125</v>
      </c>
      <c r="J120" s="31">
        <f t="shared" si="24"/>
        <v>0.22265625</v>
      </c>
    </row>
    <row r="121" spans="2:11" x14ac:dyDescent="0.3">
      <c r="B121" t="s">
        <v>90</v>
      </c>
      <c r="H121" s="31"/>
    </row>
    <row r="122" spans="2:11" x14ac:dyDescent="0.3">
      <c r="C122" t="s">
        <v>54</v>
      </c>
      <c r="H122" s="31"/>
    </row>
    <row r="123" spans="2:11" x14ac:dyDescent="0.3">
      <c r="C123">
        <v>273</v>
      </c>
      <c r="D123">
        <v>152</v>
      </c>
      <c r="E123">
        <v>220</v>
      </c>
      <c r="F123">
        <f>SUM(C123:E123)</f>
        <v>645</v>
      </c>
      <c r="H123" s="31">
        <f>E123/$F$123</f>
        <v>0.34108527131782945</v>
      </c>
      <c r="I123" s="31">
        <f>D123/$F$123</f>
        <v>0.23565891472868217</v>
      </c>
      <c r="J123" s="31">
        <f>C123/$F$123</f>
        <v>0.42325581395348838</v>
      </c>
    </row>
    <row r="124" spans="2:11" x14ac:dyDescent="0.3">
      <c r="C124">
        <v>275</v>
      </c>
      <c r="D124">
        <v>181</v>
      </c>
      <c r="E124">
        <v>188</v>
      </c>
      <c r="F124">
        <f t="shared" si="23"/>
        <v>644</v>
      </c>
      <c r="H124" s="31">
        <f t="shared" ref="H124:H127" si="26">E124/$F$123</f>
        <v>0.29147286821705426</v>
      </c>
      <c r="I124" s="31">
        <f t="shared" ref="I124:I127" si="27">D124/$F$123</f>
        <v>0.2806201550387597</v>
      </c>
      <c r="J124" s="31">
        <f t="shared" ref="J124:J127" si="28">C124/$F$123</f>
        <v>0.4263565891472868</v>
      </c>
    </row>
    <row r="125" spans="2:11" x14ac:dyDescent="0.3">
      <c r="C125">
        <v>255</v>
      </c>
      <c r="D125">
        <v>182</v>
      </c>
      <c r="E125">
        <v>208</v>
      </c>
      <c r="F125">
        <f t="shared" si="23"/>
        <v>645</v>
      </c>
      <c r="H125" s="31">
        <f t="shared" si="26"/>
        <v>0.32248062015503876</v>
      </c>
      <c r="I125" s="31">
        <f t="shared" si="27"/>
        <v>0.28217054263565894</v>
      </c>
      <c r="J125" s="31">
        <f t="shared" si="28"/>
        <v>0.39534883720930231</v>
      </c>
    </row>
    <row r="126" spans="2:11" x14ac:dyDescent="0.3">
      <c r="C126">
        <v>252</v>
      </c>
      <c r="D126">
        <v>184</v>
      </c>
      <c r="E126">
        <v>208</v>
      </c>
      <c r="F126">
        <f t="shared" si="23"/>
        <v>644</v>
      </c>
      <c r="H126" s="31">
        <f t="shared" si="26"/>
        <v>0.32248062015503876</v>
      </c>
      <c r="I126" s="31">
        <f t="shared" si="27"/>
        <v>0.28527131782945736</v>
      </c>
      <c r="J126" s="31">
        <f t="shared" si="28"/>
        <v>0.39069767441860465</v>
      </c>
    </row>
    <row r="127" spans="2:11" x14ac:dyDescent="0.3">
      <c r="C127">
        <v>276</v>
      </c>
      <c r="D127">
        <v>157</v>
      </c>
      <c r="E127">
        <v>212</v>
      </c>
      <c r="F127">
        <f t="shared" si="23"/>
        <v>645</v>
      </c>
      <c r="H127" s="31">
        <f t="shared" si="26"/>
        <v>0.32868217054263565</v>
      </c>
      <c r="I127" s="31">
        <f t="shared" si="27"/>
        <v>0.24341085271317831</v>
      </c>
      <c r="J127" s="31">
        <f t="shared" si="28"/>
        <v>0.42790697674418604</v>
      </c>
    </row>
    <row r="131" spans="3:10" x14ac:dyDescent="0.3">
      <c r="C131" s="47">
        <v>573</v>
      </c>
      <c r="D131" s="47">
        <v>251</v>
      </c>
      <c r="E131" s="47">
        <v>214</v>
      </c>
      <c r="F131" s="47">
        <f t="shared" ref="F131:F135" si="29">SUM(C131:E131)</f>
        <v>1038</v>
      </c>
      <c r="G131" s="47"/>
      <c r="H131" s="31">
        <f>C131/F131</f>
        <v>0.55202312138728327</v>
      </c>
      <c r="I131" s="31">
        <f>D131/F131</f>
        <v>0.24181117533718691</v>
      </c>
      <c r="J131" s="31">
        <f>E131/F131</f>
        <v>0.20616570327552985</v>
      </c>
    </row>
    <row r="132" spans="3:10" x14ac:dyDescent="0.3">
      <c r="C132" s="47">
        <v>590</v>
      </c>
      <c r="D132" s="47">
        <v>255</v>
      </c>
      <c r="E132" s="47">
        <v>191</v>
      </c>
      <c r="F132" s="47">
        <f t="shared" si="29"/>
        <v>1036</v>
      </c>
      <c r="G132" s="47"/>
      <c r="H132" s="31">
        <f t="shared" ref="H132:H135" si="30">C132/F132</f>
        <v>0.56949806949806947</v>
      </c>
      <c r="I132" s="31">
        <f t="shared" ref="I132:I135" si="31">D132/F132</f>
        <v>0.24613899613899615</v>
      </c>
      <c r="J132" s="31">
        <f>E132/F132</f>
        <v>0.18436293436293436</v>
      </c>
    </row>
    <row r="133" spans="3:10" x14ac:dyDescent="0.3">
      <c r="C133" s="47">
        <v>620</v>
      </c>
      <c r="D133" s="47">
        <v>252</v>
      </c>
      <c r="E133" s="47">
        <v>181</v>
      </c>
      <c r="F133" s="47">
        <f t="shared" si="29"/>
        <v>1053</v>
      </c>
      <c r="G133" s="47"/>
      <c r="H133" s="31">
        <f t="shared" si="30"/>
        <v>0.58879392212725545</v>
      </c>
      <c r="I133" s="31">
        <f t="shared" si="31"/>
        <v>0.23931623931623933</v>
      </c>
      <c r="J133" s="31">
        <f t="shared" ref="J133:J135" si="32">E133/F133</f>
        <v>0.17188983855650522</v>
      </c>
    </row>
    <row r="134" spans="3:10" x14ac:dyDescent="0.3">
      <c r="C134" s="47">
        <v>613</v>
      </c>
      <c r="D134" s="47">
        <v>238</v>
      </c>
      <c r="E134" s="47">
        <v>159</v>
      </c>
      <c r="F134" s="47">
        <f t="shared" si="29"/>
        <v>1010</v>
      </c>
      <c r="G134" s="47"/>
      <c r="H134" s="31">
        <f t="shared" si="30"/>
        <v>0.60693069306930691</v>
      </c>
      <c r="I134" s="31">
        <f t="shared" si="31"/>
        <v>0.23564356435643563</v>
      </c>
      <c r="J134" s="31">
        <f t="shared" si="32"/>
        <v>0.15742574257425743</v>
      </c>
    </row>
    <row r="135" spans="3:10" x14ac:dyDescent="0.3">
      <c r="C135" s="47">
        <v>625</v>
      </c>
      <c r="D135" s="47">
        <v>261</v>
      </c>
      <c r="E135" s="47">
        <v>138</v>
      </c>
      <c r="F135" s="47">
        <f t="shared" si="29"/>
        <v>1024</v>
      </c>
      <c r="G135" s="47"/>
      <c r="H135" s="31">
        <f t="shared" si="30"/>
        <v>0.6103515625</v>
      </c>
      <c r="I135" s="31">
        <f t="shared" si="31"/>
        <v>0.2548828125</v>
      </c>
      <c r="J135" s="31">
        <f t="shared" si="32"/>
        <v>0.134765625</v>
      </c>
    </row>
    <row r="136" spans="3:10" x14ac:dyDescent="0.3">
      <c r="C136" s="47"/>
      <c r="D136" s="47"/>
      <c r="E136" s="47"/>
      <c r="F136" s="47"/>
      <c r="G136" s="47"/>
      <c r="H136" s="47"/>
      <c r="I136" s="47"/>
      <c r="J136" s="4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8D8E-77F5-48BD-9893-A06128D7A601}">
  <dimension ref="B1:J64"/>
  <sheetViews>
    <sheetView topLeftCell="A18" zoomScale="70" zoomScaleNormal="70" workbookViewId="0">
      <selection activeCell="V39" sqref="V39"/>
    </sheetView>
  </sheetViews>
  <sheetFormatPr defaultRowHeight="14.4" x14ac:dyDescent="0.3"/>
  <cols>
    <col min="1" max="1" width="1.5546875" style="47" customWidth="1"/>
    <col min="2" max="2" width="12.5546875" style="47" customWidth="1"/>
    <col min="3" max="3" width="12" style="47" customWidth="1"/>
    <col min="4" max="4" width="11.6640625" style="47" customWidth="1"/>
    <col min="5" max="5" width="13.109375" style="47" customWidth="1"/>
    <col min="6" max="6" width="9.5546875" style="47" customWidth="1"/>
    <col min="7" max="7" width="8.88671875" style="47"/>
    <col min="8" max="8" width="10.5546875" style="47" customWidth="1"/>
    <col min="9" max="9" width="10.44140625" style="47" customWidth="1"/>
    <col min="10" max="10" width="14.109375" style="47" customWidth="1"/>
    <col min="11" max="13" width="10.44140625" style="47" customWidth="1"/>
    <col min="14" max="14" width="11.33203125" style="47" customWidth="1"/>
    <col min="15" max="15" width="10.109375" style="47" customWidth="1"/>
    <col min="16" max="16" width="9.44140625" style="47" customWidth="1"/>
    <col min="17" max="17" width="9.6640625" style="47" customWidth="1"/>
    <col min="18" max="19" width="13.88671875" style="47" customWidth="1"/>
    <col min="20" max="20" width="11.109375" style="47" customWidth="1"/>
    <col min="21" max="21" width="10.6640625" style="47" customWidth="1"/>
    <col min="22" max="22" width="13.109375" style="47" customWidth="1"/>
    <col min="23" max="24" width="10.44140625" style="47" customWidth="1"/>
    <col min="25" max="16384" width="8.88671875" style="47"/>
  </cols>
  <sheetData>
    <row r="1" spans="2:10" x14ac:dyDescent="0.3">
      <c r="H1" s="31"/>
    </row>
    <row r="2" spans="2:10" x14ac:dyDescent="0.3">
      <c r="B2" s="47" t="s">
        <v>91</v>
      </c>
      <c r="C2" s="47" t="s">
        <v>30</v>
      </c>
      <c r="D2" s="47" t="s">
        <v>94</v>
      </c>
      <c r="E2" s="47" t="s">
        <v>32</v>
      </c>
      <c r="H2" s="31"/>
    </row>
    <row r="3" spans="2:10" x14ac:dyDescent="0.3">
      <c r="B3" s="47" t="s">
        <v>59</v>
      </c>
      <c r="H3" s="31"/>
    </row>
    <row r="4" spans="2:10" x14ac:dyDescent="0.3">
      <c r="B4" s="47" t="s">
        <v>92</v>
      </c>
      <c r="C4" s="47">
        <v>28</v>
      </c>
      <c r="D4" s="47">
        <v>58</v>
      </c>
      <c r="E4" s="47">
        <v>42</v>
      </c>
      <c r="F4" s="47">
        <f>SUM(C4:E4)</f>
        <v>128</v>
      </c>
      <c r="H4" s="31">
        <f>E4/$F$4</f>
        <v>0.328125</v>
      </c>
      <c r="I4" s="31">
        <f>D4/$F$4</f>
        <v>0.453125</v>
      </c>
      <c r="J4" s="31">
        <f>C4/$F$4</f>
        <v>0.21875</v>
      </c>
    </row>
    <row r="5" spans="2:10" x14ac:dyDescent="0.3">
      <c r="C5" s="47">
        <v>26</v>
      </c>
      <c r="D5" s="47">
        <v>64.5</v>
      </c>
      <c r="E5" s="47">
        <v>37.5</v>
      </c>
      <c r="F5" s="47">
        <f t="shared" ref="F5:F8" si="0">SUM(C5:E5)</f>
        <v>128</v>
      </c>
      <c r="H5" s="31">
        <f t="shared" ref="H5:H8" si="1">E5/$F$4</f>
        <v>0.29296875</v>
      </c>
      <c r="I5" s="31">
        <f t="shared" ref="I5:I8" si="2">D5/$F$4</f>
        <v>0.50390625</v>
      </c>
      <c r="J5" s="31">
        <f t="shared" ref="J5:J8" si="3">C5/$F$4</f>
        <v>0.203125</v>
      </c>
    </row>
    <row r="6" spans="2:10" x14ac:dyDescent="0.3">
      <c r="C6" s="47">
        <v>20.5</v>
      </c>
      <c r="D6" s="47">
        <v>62</v>
      </c>
      <c r="E6" s="47">
        <v>44.5</v>
      </c>
      <c r="F6" s="47">
        <f t="shared" si="0"/>
        <v>127</v>
      </c>
      <c r="H6" s="31">
        <f t="shared" si="1"/>
        <v>0.34765625</v>
      </c>
      <c r="I6" s="31">
        <f t="shared" si="2"/>
        <v>0.484375</v>
      </c>
      <c r="J6" s="31">
        <f t="shared" si="3"/>
        <v>0.16015625</v>
      </c>
    </row>
    <row r="7" spans="2:10" x14ac:dyDescent="0.3">
      <c r="C7" s="47">
        <v>10</v>
      </c>
      <c r="D7" s="47">
        <v>68</v>
      </c>
      <c r="E7" s="47">
        <v>50</v>
      </c>
      <c r="F7" s="47">
        <f t="shared" si="0"/>
        <v>128</v>
      </c>
      <c r="H7" s="31">
        <f t="shared" si="1"/>
        <v>0.390625</v>
      </c>
      <c r="I7" s="31">
        <f t="shared" si="2"/>
        <v>0.53125</v>
      </c>
      <c r="J7" s="31">
        <f t="shared" si="3"/>
        <v>7.8125E-2</v>
      </c>
    </row>
    <row r="8" spans="2:10" x14ac:dyDescent="0.3">
      <c r="B8" s="47" t="s">
        <v>93</v>
      </c>
      <c r="C8" s="47">
        <v>12.5</v>
      </c>
      <c r="D8" s="47">
        <v>89.5</v>
      </c>
      <c r="E8" s="47">
        <v>26</v>
      </c>
      <c r="F8" s="47">
        <f t="shared" si="0"/>
        <v>128</v>
      </c>
      <c r="H8" s="31">
        <f t="shared" si="1"/>
        <v>0.203125</v>
      </c>
      <c r="I8" s="31">
        <f t="shared" si="2"/>
        <v>0.69921875</v>
      </c>
      <c r="J8" s="31">
        <f t="shared" si="3"/>
        <v>9.765625E-2</v>
      </c>
    </row>
    <row r="11" spans="2:10" x14ac:dyDescent="0.3">
      <c r="B11" s="47" t="s">
        <v>96</v>
      </c>
    </row>
    <row r="12" spans="2:10" x14ac:dyDescent="0.3">
      <c r="C12" s="47">
        <v>28</v>
      </c>
      <c r="D12" s="47">
        <v>36</v>
      </c>
      <c r="E12" s="47">
        <v>64</v>
      </c>
      <c r="F12" s="47">
        <f t="shared" ref="F12:F16" si="4">SUM(C12:E12)</f>
        <v>128</v>
      </c>
      <c r="H12" s="31">
        <f>E12/F12</f>
        <v>0.5</v>
      </c>
      <c r="I12" s="31">
        <f>D12/F12</f>
        <v>0.28125</v>
      </c>
      <c r="J12" s="31">
        <f>C12/F12</f>
        <v>0.21875</v>
      </c>
    </row>
    <row r="13" spans="2:10" x14ac:dyDescent="0.3">
      <c r="C13" s="47">
        <v>14.5</v>
      </c>
      <c r="D13" s="47">
        <v>41.5</v>
      </c>
      <c r="E13" s="47">
        <v>72</v>
      </c>
      <c r="F13" s="47">
        <f t="shared" si="4"/>
        <v>128</v>
      </c>
      <c r="H13" s="31">
        <f t="shared" ref="H13:H16" si="5">E13/F13</f>
        <v>0.5625</v>
      </c>
      <c r="I13" s="31">
        <f t="shared" ref="I13:I16" si="6">D13/F13</f>
        <v>0.32421875</v>
      </c>
      <c r="J13" s="31">
        <f t="shared" ref="J13:J16" si="7">C13/F13</f>
        <v>0.11328125</v>
      </c>
    </row>
    <row r="14" spans="2:10" x14ac:dyDescent="0.3">
      <c r="C14" s="47">
        <v>18.5</v>
      </c>
      <c r="D14" s="47">
        <v>45.5</v>
      </c>
      <c r="E14" s="47">
        <v>63</v>
      </c>
      <c r="F14" s="47">
        <f t="shared" si="4"/>
        <v>127</v>
      </c>
      <c r="H14" s="31">
        <f t="shared" si="5"/>
        <v>0.49606299212598426</v>
      </c>
      <c r="I14" s="31">
        <f t="shared" si="6"/>
        <v>0.35826771653543305</v>
      </c>
      <c r="J14" s="31">
        <f t="shared" si="7"/>
        <v>0.14566929133858267</v>
      </c>
    </row>
    <row r="15" spans="2:10" x14ac:dyDescent="0.3">
      <c r="C15" s="47">
        <v>10</v>
      </c>
      <c r="D15" s="47">
        <v>65</v>
      </c>
      <c r="E15" s="47">
        <v>53</v>
      </c>
      <c r="F15" s="47">
        <f t="shared" si="4"/>
        <v>128</v>
      </c>
      <c r="H15" s="31">
        <f t="shared" si="5"/>
        <v>0.4140625</v>
      </c>
      <c r="I15" s="31">
        <f t="shared" si="6"/>
        <v>0.5078125</v>
      </c>
      <c r="J15" s="31">
        <f t="shared" si="7"/>
        <v>7.8125E-2</v>
      </c>
    </row>
    <row r="16" spans="2:10" x14ac:dyDescent="0.3">
      <c r="C16" s="47">
        <v>3</v>
      </c>
      <c r="D16" s="47">
        <v>94</v>
      </c>
      <c r="E16" s="47">
        <v>31</v>
      </c>
      <c r="F16" s="47">
        <f t="shared" si="4"/>
        <v>128</v>
      </c>
      <c r="H16" s="31">
        <f t="shared" si="5"/>
        <v>0.2421875</v>
      </c>
      <c r="I16" s="31">
        <f t="shared" si="6"/>
        <v>0.734375</v>
      </c>
      <c r="J16" s="31">
        <f t="shared" si="7"/>
        <v>2.34375E-2</v>
      </c>
    </row>
    <row r="19" spans="2:10" x14ac:dyDescent="0.3">
      <c r="B19" s="47" t="s">
        <v>95</v>
      </c>
    </row>
    <row r="20" spans="2:10" x14ac:dyDescent="0.3">
      <c r="B20" s="47" t="s">
        <v>59</v>
      </c>
    </row>
    <row r="21" spans="2:10" x14ac:dyDescent="0.3">
      <c r="B21" s="47" t="s">
        <v>92</v>
      </c>
      <c r="C21" s="47">
        <v>30.5</v>
      </c>
      <c r="D21" s="47">
        <v>55</v>
      </c>
      <c r="E21" s="47">
        <v>63.5</v>
      </c>
      <c r="F21" s="47">
        <f>SUM(C21:E21)</f>
        <v>149</v>
      </c>
      <c r="H21" s="31">
        <f>E21/$F$21</f>
        <v>0.4261744966442953</v>
      </c>
      <c r="I21" s="31">
        <f>D21/$F$21</f>
        <v>0.36912751677852351</v>
      </c>
      <c r="J21" s="31">
        <f>C21/$F$21</f>
        <v>0.20469798657718122</v>
      </c>
    </row>
    <row r="22" spans="2:10" x14ac:dyDescent="0.3">
      <c r="C22" s="47">
        <v>24</v>
      </c>
      <c r="D22" s="47">
        <v>54</v>
      </c>
      <c r="E22" s="47">
        <v>71</v>
      </c>
      <c r="F22" s="47">
        <f t="shared" ref="F22:F25" si="8">SUM(C22:E22)</f>
        <v>149</v>
      </c>
      <c r="H22" s="31">
        <f t="shared" ref="H22:H25" si="9">E22/$F$21</f>
        <v>0.47651006711409394</v>
      </c>
      <c r="I22" s="31">
        <f t="shared" ref="I22:I25" si="10">D22/$F$21</f>
        <v>0.36241610738255031</v>
      </c>
      <c r="J22" s="31">
        <f t="shared" ref="J22:J25" si="11">C22/$F$21</f>
        <v>0.16107382550335569</v>
      </c>
    </row>
    <row r="23" spans="2:10" x14ac:dyDescent="0.3">
      <c r="C23" s="47">
        <v>30</v>
      </c>
      <c r="D23" s="47">
        <v>62.5</v>
      </c>
      <c r="E23" s="47">
        <v>56.5</v>
      </c>
      <c r="F23" s="47">
        <f t="shared" si="8"/>
        <v>149</v>
      </c>
      <c r="H23" s="31">
        <f t="shared" si="9"/>
        <v>0.37919463087248323</v>
      </c>
      <c r="I23" s="31">
        <f t="shared" si="10"/>
        <v>0.41946308724832215</v>
      </c>
      <c r="J23" s="31">
        <f t="shared" si="11"/>
        <v>0.20134228187919462</v>
      </c>
    </row>
    <row r="24" spans="2:10" x14ac:dyDescent="0.3">
      <c r="C24" s="47">
        <v>25.5</v>
      </c>
      <c r="D24" s="47">
        <v>67</v>
      </c>
      <c r="E24" s="47">
        <v>56.5</v>
      </c>
      <c r="F24" s="47">
        <f t="shared" si="8"/>
        <v>149</v>
      </c>
      <c r="H24" s="31">
        <f t="shared" si="9"/>
        <v>0.37919463087248323</v>
      </c>
      <c r="I24" s="31">
        <f t="shared" si="10"/>
        <v>0.44966442953020136</v>
      </c>
      <c r="J24" s="31">
        <f t="shared" si="11"/>
        <v>0.17114093959731544</v>
      </c>
    </row>
    <row r="25" spans="2:10" x14ac:dyDescent="0.3">
      <c r="B25" s="47" t="s">
        <v>93</v>
      </c>
      <c r="C25" s="47">
        <v>18</v>
      </c>
      <c r="D25" s="47">
        <v>75.5</v>
      </c>
      <c r="E25" s="47">
        <v>56.5</v>
      </c>
      <c r="F25" s="47">
        <f t="shared" si="8"/>
        <v>150</v>
      </c>
      <c r="H25" s="31">
        <f t="shared" si="9"/>
        <v>0.37919463087248323</v>
      </c>
      <c r="I25" s="31">
        <f t="shared" si="10"/>
        <v>0.50671140939597314</v>
      </c>
      <c r="J25" s="31">
        <f t="shared" si="11"/>
        <v>0.12080536912751678</v>
      </c>
    </row>
    <row r="29" spans="2:10" x14ac:dyDescent="0.3">
      <c r="B29" s="47" t="s">
        <v>96</v>
      </c>
    </row>
    <row r="31" spans="2:10" x14ac:dyDescent="0.3">
      <c r="B31" s="47" t="s">
        <v>92</v>
      </c>
      <c r="C31" s="47">
        <v>20</v>
      </c>
      <c r="D31" s="47">
        <v>37</v>
      </c>
      <c r="E31" s="47">
        <v>92</v>
      </c>
      <c r="F31" s="47">
        <f>SUM(C31:E31)</f>
        <v>149</v>
      </c>
      <c r="H31" s="31">
        <f>E31/$F$31</f>
        <v>0.6174496644295302</v>
      </c>
      <c r="I31" s="31">
        <f>D31/$F$31</f>
        <v>0.24832214765100671</v>
      </c>
      <c r="J31" s="31">
        <f>C31/$F$31</f>
        <v>0.13422818791946309</v>
      </c>
    </row>
    <row r="32" spans="2:10" x14ac:dyDescent="0.3">
      <c r="C32" s="47">
        <v>24</v>
      </c>
      <c r="D32" s="47">
        <v>49</v>
      </c>
      <c r="E32" s="47">
        <v>76</v>
      </c>
      <c r="F32" s="47">
        <f>SUM(C32:E32)</f>
        <v>149</v>
      </c>
      <c r="H32" s="31">
        <f t="shared" ref="H32:H35" si="12">E32/$F$31</f>
        <v>0.51006711409395977</v>
      </c>
      <c r="I32" s="31">
        <f t="shared" ref="I32:I35" si="13">D32/$F$31</f>
        <v>0.32885906040268459</v>
      </c>
      <c r="J32" s="31">
        <f t="shared" ref="J32:J35" si="14">C32/$F$31</f>
        <v>0.16107382550335569</v>
      </c>
    </row>
    <row r="33" spans="2:10" x14ac:dyDescent="0.3">
      <c r="C33" s="47">
        <v>20</v>
      </c>
      <c r="D33" s="47">
        <v>66</v>
      </c>
      <c r="E33" s="47">
        <v>63</v>
      </c>
      <c r="F33" s="47">
        <f>SUM(C33:E33)</f>
        <v>149</v>
      </c>
      <c r="H33" s="31">
        <f t="shared" si="12"/>
        <v>0.42281879194630873</v>
      </c>
      <c r="I33" s="31">
        <f t="shared" si="13"/>
        <v>0.44295302013422821</v>
      </c>
      <c r="J33" s="31">
        <f t="shared" si="14"/>
        <v>0.13422818791946309</v>
      </c>
    </row>
    <row r="34" spans="2:10" x14ac:dyDescent="0.3">
      <c r="C34" s="47">
        <v>16</v>
      </c>
      <c r="D34" s="47">
        <v>82.5</v>
      </c>
      <c r="E34" s="47">
        <v>50.5</v>
      </c>
      <c r="F34" s="47">
        <f>SUM(C34:E34)</f>
        <v>149</v>
      </c>
      <c r="H34" s="31">
        <f t="shared" si="12"/>
        <v>0.33892617449664431</v>
      </c>
      <c r="I34" s="31">
        <f t="shared" si="13"/>
        <v>0.55369127516778527</v>
      </c>
      <c r="J34" s="31">
        <f t="shared" si="14"/>
        <v>0.10738255033557047</v>
      </c>
    </row>
    <row r="35" spans="2:10" x14ac:dyDescent="0.3">
      <c r="B35" s="47" t="s">
        <v>93</v>
      </c>
      <c r="C35" s="47">
        <v>7</v>
      </c>
      <c r="D35" s="47">
        <v>120.5</v>
      </c>
      <c r="E35" s="47">
        <v>22.5</v>
      </c>
      <c r="F35" s="47">
        <f>SUM(C35:E35)</f>
        <v>150</v>
      </c>
      <c r="H35" s="31">
        <f t="shared" si="12"/>
        <v>0.15100671140939598</v>
      </c>
      <c r="I35" s="31">
        <f t="shared" si="13"/>
        <v>0.8087248322147651</v>
      </c>
      <c r="J35" s="31">
        <f t="shared" si="14"/>
        <v>4.6979865771812082E-2</v>
      </c>
    </row>
    <row r="40" spans="2:10" x14ac:dyDescent="0.3">
      <c r="C40" s="47">
        <v>40</v>
      </c>
      <c r="D40" s="47">
        <v>17</v>
      </c>
      <c r="E40" s="47">
        <v>92</v>
      </c>
    </row>
    <row r="41" spans="2:10" x14ac:dyDescent="0.3">
      <c r="C41" s="47">
        <v>45</v>
      </c>
      <c r="D41" s="47">
        <v>28</v>
      </c>
      <c r="E41" s="47">
        <v>76</v>
      </c>
    </row>
    <row r="42" spans="2:10" x14ac:dyDescent="0.3">
      <c r="C42" s="47">
        <v>46</v>
      </c>
      <c r="D42" s="47">
        <v>40</v>
      </c>
      <c r="E42" s="47">
        <v>63</v>
      </c>
    </row>
    <row r="43" spans="2:10" x14ac:dyDescent="0.3">
      <c r="C43" s="47">
        <v>47</v>
      </c>
      <c r="D43" s="47">
        <v>51.5</v>
      </c>
      <c r="E43" s="47">
        <v>50.5</v>
      </c>
    </row>
    <row r="44" spans="2:10" x14ac:dyDescent="0.3">
      <c r="C44" s="47">
        <v>47</v>
      </c>
      <c r="D44" s="47">
        <v>80.5</v>
      </c>
      <c r="E44" s="47">
        <v>22.5</v>
      </c>
    </row>
    <row r="46" spans="2:10" x14ac:dyDescent="0.3">
      <c r="C46" s="47">
        <v>20</v>
      </c>
      <c r="D46" s="47">
        <v>37</v>
      </c>
      <c r="E46" s="47">
        <v>92</v>
      </c>
    </row>
    <row r="47" spans="2:10" x14ac:dyDescent="0.3">
      <c r="C47" s="47">
        <v>24</v>
      </c>
      <c r="D47" s="47">
        <v>49</v>
      </c>
      <c r="E47" s="47">
        <v>76</v>
      </c>
    </row>
    <row r="48" spans="2:10" x14ac:dyDescent="0.3">
      <c r="C48" s="47">
        <v>20</v>
      </c>
      <c r="D48" s="47">
        <v>66</v>
      </c>
      <c r="E48" s="47">
        <v>63</v>
      </c>
    </row>
    <row r="49" spans="3:5" x14ac:dyDescent="0.3">
      <c r="C49" s="47">
        <v>16</v>
      </c>
      <c r="D49" s="47">
        <v>82.5</v>
      </c>
      <c r="E49" s="47">
        <v>50.5</v>
      </c>
    </row>
    <row r="50" spans="3:5" x14ac:dyDescent="0.3">
      <c r="C50" s="47">
        <v>7</v>
      </c>
      <c r="D50" s="47">
        <v>120.5</v>
      </c>
      <c r="E50" s="47">
        <v>22.5</v>
      </c>
    </row>
    <row r="60" spans="3:5" x14ac:dyDescent="0.3">
      <c r="C60" s="47">
        <v>31</v>
      </c>
      <c r="D60" s="47">
        <v>27</v>
      </c>
      <c r="E60" s="47">
        <v>91</v>
      </c>
    </row>
    <row r="61" spans="3:5" x14ac:dyDescent="0.3">
      <c r="C61" s="47">
        <v>35</v>
      </c>
      <c r="D61" s="47">
        <v>38</v>
      </c>
      <c r="E61" s="47">
        <v>76</v>
      </c>
    </row>
    <row r="62" spans="3:5" x14ac:dyDescent="0.3">
      <c r="C62" s="47">
        <v>36.5</v>
      </c>
      <c r="D62" s="47">
        <v>49.5</v>
      </c>
      <c r="E62" s="47">
        <v>63</v>
      </c>
    </row>
    <row r="63" spans="3:5" x14ac:dyDescent="0.3">
      <c r="C63" s="47">
        <v>34</v>
      </c>
      <c r="D63" s="47">
        <v>64.5</v>
      </c>
      <c r="E63" s="47">
        <v>50.5</v>
      </c>
    </row>
    <row r="64" spans="3:5" x14ac:dyDescent="0.3">
      <c r="C64" s="47">
        <v>26.5</v>
      </c>
      <c r="D64" s="47">
        <v>101</v>
      </c>
      <c r="E64" s="47">
        <v>22.5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43B1-462D-45D6-8703-175E3168E9B2}">
  <dimension ref="A1:H18"/>
  <sheetViews>
    <sheetView tabSelected="1" workbookViewId="0">
      <selection activeCell="H12" sqref="H12:H17"/>
    </sheetView>
  </sheetViews>
  <sheetFormatPr defaultRowHeight="14.4" x14ac:dyDescent="0.3"/>
  <sheetData>
    <row r="1" spans="1:8" x14ac:dyDescent="0.3">
      <c r="A1" s="47"/>
      <c r="B1" s="47"/>
      <c r="C1" s="47"/>
      <c r="D1" s="47"/>
      <c r="E1" s="47"/>
    </row>
    <row r="2" spans="1:8" x14ac:dyDescent="0.3">
      <c r="A2" s="47"/>
      <c r="B2" s="47"/>
      <c r="C2" s="47"/>
      <c r="D2" s="47"/>
      <c r="E2" s="47"/>
    </row>
    <row r="3" spans="1:8" x14ac:dyDescent="0.3">
      <c r="A3" s="47"/>
      <c r="B3" s="47"/>
      <c r="C3" s="47"/>
      <c r="D3" s="47"/>
      <c r="E3" s="47"/>
    </row>
    <row r="4" spans="1:8" x14ac:dyDescent="0.3">
      <c r="A4" s="47"/>
      <c r="B4" s="47"/>
      <c r="C4" s="47"/>
      <c r="D4" s="47"/>
      <c r="E4" s="47"/>
    </row>
    <row r="5" spans="1:8" x14ac:dyDescent="0.3">
      <c r="A5" s="47"/>
      <c r="B5" s="47"/>
      <c r="C5" s="47"/>
      <c r="D5" s="47"/>
      <c r="E5" s="47"/>
    </row>
    <row r="7" spans="1:8" x14ac:dyDescent="0.3">
      <c r="A7" t="s">
        <v>98</v>
      </c>
      <c r="B7" s="48">
        <v>16.43</v>
      </c>
      <c r="C7" s="48">
        <v>3.6</v>
      </c>
      <c r="D7" s="48">
        <v>0</v>
      </c>
      <c r="E7" s="48">
        <v>0</v>
      </c>
      <c r="F7" s="48">
        <v>0</v>
      </c>
    </row>
    <row r="8" spans="1:8" x14ac:dyDescent="0.3">
      <c r="B8" s="48">
        <v>3.6</v>
      </c>
      <c r="C8" s="48">
        <v>13.62</v>
      </c>
      <c r="D8" s="48">
        <v>2.82</v>
      </c>
      <c r="E8" s="48">
        <v>0</v>
      </c>
      <c r="F8" s="48">
        <v>0</v>
      </c>
    </row>
    <row r="9" spans="1:8" x14ac:dyDescent="0.3">
      <c r="B9" s="48">
        <v>0</v>
      </c>
      <c r="C9" s="48">
        <v>2.66</v>
      </c>
      <c r="D9" s="48">
        <v>12.83</v>
      </c>
      <c r="E9" s="48">
        <v>4.38</v>
      </c>
      <c r="F9" s="48">
        <v>0</v>
      </c>
    </row>
    <row r="10" spans="1:8" x14ac:dyDescent="0.3">
      <c r="B10" s="48">
        <v>0</v>
      </c>
      <c r="C10" s="48">
        <v>0.16</v>
      </c>
      <c r="D10" s="48">
        <v>3.44</v>
      </c>
      <c r="E10" s="48">
        <v>12.99</v>
      </c>
      <c r="F10" s="48">
        <v>3.44</v>
      </c>
    </row>
    <row r="11" spans="1:8" x14ac:dyDescent="0.3">
      <c r="A11" t="s">
        <v>97</v>
      </c>
      <c r="B11" s="48">
        <v>0</v>
      </c>
      <c r="C11" s="48">
        <v>0</v>
      </c>
      <c r="D11" s="48">
        <v>0.78</v>
      </c>
      <c r="E11" s="48">
        <v>2.66</v>
      </c>
      <c r="F11" s="48">
        <v>16.59</v>
      </c>
      <c r="H11" s="48">
        <f>B7+C8+D9+E10+F11</f>
        <v>72.459999999999994</v>
      </c>
    </row>
    <row r="12" spans="1:8" x14ac:dyDescent="0.3">
      <c r="H12" s="48"/>
    </row>
    <row r="13" spans="1:8" x14ac:dyDescent="0.3">
      <c r="H13" s="48"/>
    </row>
    <row r="14" spans="1:8" x14ac:dyDescent="0.3">
      <c r="A14" s="47" t="s">
        <v>98</v>
      </c>
      <c r="B14" s="48">
        <v>16.489999999999998</v>
      </c>
      <c r="C14" s="48">
        <v>3.49</v>
      </c>
      <c r="D14" s="48">
        <v>0.13</v>
      </c>
      <c r="E14" s="48">
        <v>0</v>
      </c>
      <c r="F14" s="48">
        <v>0</v>
      </c>
      <c r="H14" s="48"/>
    </row>
    <row r="15" spans="1:8" x14ac:dyDescent="0.3">
      <c r="A15" s="47"/>
      <c r="B15" s="48">
        <v>2.41</v>
      </c>
      <c r="C15" s="48">
        <v>12.06</v>
      </c>
      <c r="D15" s="48">
        <v>5.09</v>
      </c>
      <c r="E15" s="48">
        <v>0.27</v>
      </c>
      <c r="F15" s="48">
        <v>0.13</v>
      </c>
      <c r="H15" s="48"/>
    </row>
    <row r="16" spans="1:8" x14ac:dyDescent="0.3">
      <c r="A16" s="47"/>
      <c r="B16" s="48">
        <v>0.54</v>
      </c>
      <c r="C16" s="48">
        <v>3.62</v>
      </c>
      <c r="D16" s="48">
        <v>9.52</v>
      </c>
      <c r="E16" s="48">
        <v>5.9</v>
      </c>
      <c r="F16" s="48">
        <v>0.4</v>
      </c>
      <c r="H16" s="48"/>
    </row>
    <row r="17" spans="1:8" x14ac:dyDescent="0.3">
      <c r="A17" s="47"/>
      <c r="B17" s="48">
        <v>0.4</v>
      </c>
      <c r="C17" s="48">
        <v>0.54</v>
      </c>
      <c r="D17" s="48">
        <v>3.75</v>
      </c>
      <c r="E17" s="48">
        <v>9.52</v>
      </c>
      <c r="F17" s="48">
        <v>5.76</v>
      </c>
      <c r="H17" s="48"/>
    </row>
    <row r="18" spans="1:8" x14ac:dyDescent="0.3">
      <c r="A18" s="47" t="s">
        <v>97</v>
      </c>
      <c r="B18" s="48">
        <v>0.27</v>
      </c>
      <c r="C18" s="48">
        <v>0.27</v>
      </c>
      <c r="D18" s="48">
        <v>1.47</v>
      </c>
      <c r="E18" s="48">
        <v>4.29</v>
      </c>
      <c r="F18" s="48">
        <v>13.67</v>
      </c>
      <c r="H18" s="48">
        <f t="shared" ref="H12:H18" si="0">B14+C15+D16+E17+F18</f>
        <v>61.259999999999991</v>
      </c>
    </row>
  </sheetData>
  <conditionalFormatting sqref="B7:F11">
    <cfRule type="colorScale" priority="2">
      <colorScale>
        <cfvo type="min"/>
        <cfvo type="max"/>
        <color rgb="FFFCFCFF"/>
        <color rgb="FFF8696B"/>
      </colorScale>
    </cfRule>
  </conditionalFormatting>
  <conditionalFormatting sqref="B14:F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G236"/>
  <sheetViews>
    <sheetView topLeftCell="A11" zoomScale="70" zoomScaleNormal="70" workbookViewId="0">
      <selection activeCell="T205" sqref="T205"/>
    </sheetView>
  </sheetViews>
  <sheetFormatPr defaultRowHeight="14.4" x14ac:dyDescent="0.3"/>
  <cols>
    <col min="1" max="1" width="1.5546875" customWidth="1"/>
    <col min="2" max="2" width="12.5546875" customWidth="1"/>
    <col min="3" max="3" width="12" customWidth="1"/>
    <col min="4" max="4" width="11.6640625" customWidth="1"/>
    <col min="5" max="5" width="13.109375" customWidth="1"/>
    <col min="6" max="6" width="9.5546875" customWidth="1"/>
    <col min="8" max="8" width="10.5546875" customWidth="1"/>
    <col min="9" max="9" width="10.44140625" customWidth="1"/>
    <col min="10" max="10" width="14.109375" customWidth="1"/>
    <col min="11" max="13" width="10.44140625" customWidth="1"/>
    <col min="14" max="14" width="11.33203125" customWidth="1"/>
    <col min="15" max="15" width="10.109375" customWidth="1"/>
    <col min="16" max="16" width="9.44140625" customWidth="1"/>
    <col min="17" max="17" width="9.6640625" customWidth="1"/>
    <col min="18" max="19" width="13.88671875" customWidth="1"/>
    <col min="20" max="20" width="11.109375" customWidth="1"/>
    <col min="21" max="21" width="10.6640625" customWidth="1"/>
    <col min="22" max="22" width="13.109375" customWidth="1"/>
    <col min="23" max="24" width="10.44140625" customWidth="1"/>
  </cols>
  <sheetData>
    <row r="1" spans="2:29" x14ac:dyDescent="0.3">
      <c r="B1" s="1" t="s">
        <v>14</v>
      </c>
      <c r="H1" s="1" t="s">
        <v>12</v>
      </c>
      <c r="Q1" s="1" t="s">
        <v>13</v>
      </c>
    </row>
    <row r="2" spans="2:29" ht="15" thickBot="1" x14ac:dyDescent="0.35"/>
    <row r="3" spans="2:29" ht="44.25" customHeight="1" x14ac:dyDescent="0.3">
      <c r="B3" s="3" t="s">
        <v>0</v>
      </c>
      <c r="C3" s="13" t="s">
        <v>15</v>
      </c>
      <c r="D3" s="12" t="s">
        <v>17</v>
      </c>
      <c r="E3" s="4" t="s">
        <v>16</v>
      </c>
      <c r="F3" s="2"/>
      <c r="H3" s="3" t="s">
        <v>0</v>
      </c>
      <c r="I3" s="13" t="s">
        <v>15</v>
      </c>
      <c r="J3" s="24" t="s">
        <v>18</v>
      </c>
      <c r="K3" s="23" t="s">
        <v>19</v>
      </c>
      <c r="L3" s="23" t="s">
        <v>59</v>
      </c>
      <c r="M3" s="23" t="s">
        <v>60</v>
      </c>
      <c r="N3" s="4" t="s">
        <v>16</v>
      </c>
      <c r="O3" s="10"/>
      <c r="Q3" s="3" t="s">
        <v>0</v>
      </c>
      <c r="R3" s="13" t="s">
        <v>15</v>
      </c>
      <c r="S3" s="23" t="s">
        <v>19</v>
      </c>
      <c r="T3" s="23" t="s">
        <v>21</v>
      </c>
      <c r="U3" s="23" t="s">
        <v>22</v>
      </c>
      <c r="V3" s="4" t="s">
        <v>16</v>
      </c>
      <c r="AA3" t="s">
        <v>70</v>
      </c>
      <c r="AB3" t="s">
        <v>38</v>
      </c>
      <c r="AC3" t="s">
        <v>39</v>
      </c>
    </row>
    <row r="4" spans="2:29" x14ac:dyDescent="0.3">
      <c r="B4" s="5" t="s">
        <v>2</v>
      </c>
      <c r="C4" s="14">
        <v>251364</v>
      </c>
      <c r="D4" s="11">
        <f>C4/2</f>
        <v>125682</v>
      </c>
      <c r="E4" s="7">
        <v>58468</v>
      </c>
      <c r="H4" s="26" t="s">
        <v>2</v>
      </c>
      <c r="I4" s="14">
        <v>105946</v>
      </c>
      <c r="J4" s="11">
        <f>I4/2</f>
        <v>52973</v>
      </c>
      <c r="K4" s="18">
        <v>157.21499965571201</v>
      </c>
      <c r="L4">
        <v>17.578952550418901</v>
      </c>
      <c r="M4">
        <v>4.7650376326404</v>
      </c>
      <c r="N4" s="7">
        <v>27267</v>
      </c>
      <c r="O4" s="6"/>
      <c r="Q4" s="5">
        <v>1</v>
      </c>
      <c r="R4" s="14">
        <v>49991</v>
      </c>
      <c r="S4" s="6">
        <v>86.491335605187302</v>
      </c>
      <c r="T4" s="19">
        <f>S4/2</f>
        <v>43.245667802593651</v>
      </c>
      <c r="U4" s="25">
        <v>31.1055347694525</v>
      </c>
      <c r="V4" s="7">
        <v>18169</v>
      </c>
      <c r="AA4">
        <v>2002</v>
      </c>
      <c r="AB4">
        <v>0.32168440109178797</v>
      </c>
      <c r="AC4">
        <v>0.43646810662857699</v>
      </c>
    </row>
    <row r="5" spans="2:29" x14ac:dyDescent="0.3">
      <c r="B5" s="5" t="s">
        <v>3</v>
      </c>
      <c r="C5" s="14">
        <v>233920</v>
      </c>
      <c r="D5" s="11">
        <f t="shared" ref="D5:D14" si="0">C5/2</f>
        <v>116960</v>
      </c>
      <c r="E5" s="7">
        <v>55486</v>
      </c>
      <c r="H5" s="26" t="s">
        <v>3</v>
      </c>
      <c r="I5" s="14">
        <v>95589</v>
      </c>
      <c r="J5" s="11">
        <f t="shared" ref="J5:J14" si="1">I5/2</f>
        <v>47794.5</v>
      </c>
      <c r="K5" s="18">
        <v>122.693955461659</v>
      </c>
      <c r="L5">
        <v>13.678826813527801</v>
      </c>
      <c r="M5">
        <v>3.5602452435619001</v>
      </c>
      <c r="N5" s="7">
        <v>24740</v>
      </c>
      <c r="O5" s="6"/>
      <c r="Q5" s="5">
        <v>2</v>
      </c>
      <c r="R5" s="14">
        <v>46822</v>
      </c>
      <c r="S5" s="6">
        <v>82.317397896253595</v>
      </c>
      <c r="T5" s="19">
        <f t="shared" ref="T5:T14" si="2">S5/2</f>
        <v>41.158698948126798</v>
      </c>
      <c r="U5" s="25">
        <v>33.393113674351603</v>
      </c>
      <c r="V5" s="7">
        <v>19300</v>
      </c>
      <c r="AA5">
        <v>2003</v>
      </c>
      <c r="AB5">
        <v>0.31942227343288399</v>
      </c>
      <c r="AC5">
        <v>0.43829820349654802</v>
      </c>
    </row>
    <row r="6" spans="2:29" x14ac:dyDescent="0.3">
      <c r="B6" s="5" t="s">
        <v>1</v>
      </c>
      <c r="C6" s="14">
        <v>224175</v>
      </c>
      <c r="D6" s="11">
        <f t="shared" si="0"/>
        <v>112087.5</v>
      </c>
      <c r="E6" s="7">
        <v>58403</v>
      </c>
      <c r="H6" s="26" t="s">
        <v>1</v>
      </c>
      <c r="I6" s="14">
        <v>91497</v>
      </c>
      <c r="J6" s="11">
        <f t="shared" si="1"/>
        <v>45748.5</v>
      </c>
      <c r="K6" s="18">
        <v>110.718884632238</v>
      </c>
      <c r="L6">
        <v>12.153860260626701</v>
      </c>
      <c r="M6">
        <v>3.5308594104871198</v>
      </c>
      <c r="N6" s="7">
        <v>26481</v>
      </c>
      <c r="O6" s="6"/>
      <c r="Q6" s="5">
        <v>3</v>
      </c>
      <c r="R6" s="14">
        <v>40649</v>
      </c>
      <c r="S6" s="6">
        <v>71.221118573487004</v>
      </c>
      <c r="T6" s="19">
        <f t="shared" si="2"/>
        <v>35.610559286743502</v>
      </c>
      <c r="U6" s="25">
        <v>32.928318083573501</v>
      </c>
      <c r="V6" s="7">
        <v>19029</v>
      </c>
      <c r="AA6">
        <v>2004</v>
      </c>
      <c r="AB6">
        <v>0.31730057709388099</v>
      </c>
      <c r="AC6">
        <v>0.43034599257533201</v>
      </c>
    </row>
    <row r="7" spans="2:29" x14ac:dyDescent="0.3">
      <c r="B7" s="5" t="s">
        <v>4</v>
      </c>
      <c r="C7" s="14">
        <v>203888</v>
      </c>
      <c r="D7" s="11">
        <f t="shared" si="0"/>
        <v>101944</v>
      </c>
      <c r="E7" s="7">
        <v>60058</v>
      </c>
      <c r="H7" s="26" t="s">
        <v>4</v>
      </c>
      <c r="I7" s="14">
        <v>81048</v>
      </c>
      <c r="J7" s="11">
        <f t="shared" si="1"/>
        <v>40524</v>
      </c>
      <c r="K7" s="18">
        <v>93.4667204538341</v>
      </c>
      <c r="L7">
        <v>10.266774272417001</v>
      </c>
      <c r="M7">
        <v>3.5486824294135899</v>
      </c>
      <c r="N7" s="7">
        <v>27202</v>
      </c>
      <c r="O7" s="6"/>
      <c r="Q7" s="5">
        <v>4</v>
      </c>
      <c r="R7" s="14">
        <v>45120</v>
      </c>
      <c r="S7" s="6">
        <v>78.717081484149901</v>
      </c>
      <c r="T7" s="19">
        <f t="shared" si="2"/>
        <v>39.35854074207495</v>
      </c>
      <c r="U7" s="25">
        <v>37.4158072478386</v>
      </c>
      <c r="V7" s="7">
        <v>21710</v>
      </c>
      <c r="AA7">
        <v>2005</v>
      </c>
      <c r="AB7">
        <v>0.31900800583782102</v>
      </c>
      <c r="AC7">
        <v>0.42810532596867801</v>
      </c>
    </row>
    <row r="8" spans="2:29" x14ac:dyDescent="0.3">
      <c r="B8" s="5" t="s">
        <v>5</v>
      </c>
      <c r="C8" s="14">
        <v>195742</v>
      </c>
      <c r="D8" s="11">
        <f t="shared" si="0"/>
        <v>97871</v>
      </c>
      <c r="E8" s="7">
        <v>61156</v>
      </c>
      <c r="H8" s="26" t="s">
        <v>5</v>
      </c>
      <c r="I8" s="14">
        <v>79147</v>
      </c>
      <c r="J8" s="11">
        <f t="shared" si="1"/>
        <v>39573.5</v>
      </c>
      <c r="K8" s="18">
        <v>89.344168951486694</v>
      </c>
      <c r="L8">
        <v>10.0193071734409</v>
      </c>
      <c r="M8">
        <v>3.5228755228048398</v>
      </c>
      <c r="N8" s="7">
        <v>27890</v>
      </c>
      <c r="O8" s="6"/>
      <c r="Q8" s="5">
        <v>5</v>
      </c>
      <c r="R8" s="14">
        <v>43631</v>
      </c>
      <c r="S8" s="6">
        <v>75.891711613832896</v>
      </c>
      <c r="T8" s="19">
        <f t="shared" si="2"/>
        <v>37.945855806916448</v>
      </c>
      <c r="U8" s="25">
        <v>36.417502795388998</v>
      </c>
      <c r="V8" s="7">
        <v>20981</v>
      </c>
      <c r="AA8">
        <v>2006</v>
      </c>
      <c r="AB8">
        <v>0.32191092914674402</v>
      </c>
      <c r="AC8">
        <v>0.42292281835544998</v>
      </c>
    </row>
    <row r="9" spans="2:29" x14ac:dyDescent="0.3">
      <c r="B9" s="5" t="s">
        <v>6</v>
      </c>
      <c r="C9" s="14">
        <v>187661</v>
      </c>
      <c r="D9" s="11">
        <f t="shared" si="0"/>
        <v>93830.5</v>
      </c>
      <c r="E9" s="7">
        <v>61491</v>
      </c>
      <c r="H9" s="26" t="s">
        <v>6</v>
      </c>
      <c r="I9" s="14">
        <v>75960</v>
      </c>
      <c r="J9" s="11">
        <f t="shared" si="1"/>
        <v>37980</v>
      </c>
      <c r="K9" s="18">
        <v>81.973707652582206</v>
      </c>
      <c r="L9">
        <v>9.4071285510393992</v>
      </c>
      <c r="M9">
        <v>3.5743162333229899</v>
      </c>
      <c r="N9" s="7">
        <v>28491</v>
      </c>
      <c r="O9" s="6"/>
      <c r="Q9" s="5">
        <v>6</v>
      </c>
      <c r="R9" s="14">
        <v>43473</v>
      </c>
      <c r="S9" s="6">
        <v>75.412487708933696</v>
      </c>
      <c r="T9" s="19">
        <f t="shared" si="2"/>
        <v>37.706243854466848</v>
      </c>
      <c r="U9" s="25">
        <v>36.295336282420699</v>
      </c>
      <c r="V9" s="7">
        <v>21169</v>
      </c>
      <c r="AA9">
        <v>2007</v>
      </c>
      <c r="AB9">
        <v>0.31882208623507102</v>
      </c>
      <c r="AC9">
        <v>0.41810875667431302</v>
      </c>
    </row>
    <row r="10" spans="2:29" x14ac:dyDescent="0.3">
      <c r="B10" s="5" t="s">
        <v>7</v>
      </c>
      <c r="C10" s="14">
        <v>168918</v>
      </c>
      <c r="D10" s="11">
        <f t="shared" si="0"/>
        <v>84459</v>
      </c>
      <c r="E10" s="7">
        <v>57121</v>
      </c>
      <c r="H10" s="26" t="s">
        <v>7</v>
      </c>
      <c r="I10" s="14">
        <v>66876</v>
      </c>
      <c r="J10" s="11">
        <f t="shared" si="1"/>
        <v>33438</v>
      </c>
      <c r="K10" s="18">
        <v>69.672333677621296</v>
      </c>
      <c r="L10">
        <v>8.2135141452063305</v>
      </c>
      <c r="M10">
        <v>3.1497216040955598</v>
      </c>
      <c r="N10" s="7">
        <v>25425</v>
      </c>
      <c r="O10" s="6"/>
      <c r="Q10" s="5">
        <v>7</v>
      </c>
      <c r="R10" s="14">
        <v>38921</v>
      </c>
      <c r="S10" s="6">
        <v>66.412008011527405</v>
      </c>
      <c r="T10" s="19">
        <f t="shared" si="2"/>
        <v>33.206004005763702</v>
      </c>
      <c r="U10" s="25">
        <v>33.668979726224798</v>
      </c>
      <c r="V10" s="7">
        <v>19927</v>
      </c>
      <c r="AA10">
        <v>2008</v>
      </c>
      <c r="AB10">
        <v>0.31277740562310302</v>
      </c>
      <c r="AC10">
        <v>0.42584362371975898</v>
      </c>
    </row>
    <row r="11" spans="2:29" x14ac:dyDescent="0.3">
      <c r="B11" s="5" t="s">
        <v>8</v>
      </c>
      <c r="C11" s="14">
        <v>153509</v>
      </c>
      <c r="D11" s="11">
        <f t="shared" si="0"/>
        <v>76754.5</v>
      </c>
      <c r="E11" s="7">
        <v>53207</v>
      </c>
      <c r="H11" s="26" t="s">
        <v>8</v>
      </c>
      <c r="I11" s="14">
        <v>61173</v>
      </c>
      <c r="J11" s="11">
        <f t="shared" si="1"/>
        <v>30586.5</v>
      </c>
      <c r="K11" s="18">
        <v>61.665509921752701</v>
      </c>
      <c r="L11">
        <v>7.2133589574930204</v>
      </c>
      <c r="M11">
        <v>2.8507392181197599</v>
      </c>
      <c r="N11" s="7">
        <v>24120</v>
      </c>
      <c r="O11" s="6"/>
      <c r="Q11" s="5">
        <v>8</v>
      </c>
      <c r="R11" s="14">
        <v>38502</v>
      </c>
      <c r="S11" s="6">
        <v>64.485972435158502</v>
      </c>
      <c r="T11" s="19">
        <f t="shared" si="2"/>
        <v>32.242986217579251</v>
      </c>
      <c r="U11" s="25">
        <v>33.719692723342902</v>
      </c>
      <c r="V11" s="7">
        <v>20025</v>
      </c>
      <c r="AA11">
        <v>2009</v>
      </c>
      <c r="AB11">
        <v>0.31876860287824299</v>
      </c>
      <c r="AC11">
        <v>0.42644713893149599</v>
      </c>
    </row>
    <row r="12" spans="2:29" x14ac:dyDescent="0.3">
      <c r="B12" s="5" t="s">
        <v>9</v>
      </c>
      <c r="C12" s="14">
        <v>138155</v>
      </c>
      <c r="D12" s="11">
        <f t="shared" si="0"/>
        <v>69077.5</v>
      </c>
      <c r="E12" s="7">
        <v>51494</v>
      </c>
      <c r="H12" s="26" t="s">
        <v>9</v>
      </c>
      <c r="I12" s="14">
        <v>55336</v>
      </c>
      <c r="J12" s="11">
        <f t="shared" si="1"/>
        <v>27668</v>
      </c>
      <c r="K12" s="18">
        <v>54.093073302034398</v>
      </c>
      <c r="L12">
        <v>6.4178801085944803</v>
      </c>
      <c r="M12">
        <v>2.7311416909711399</v>
      </c>
      <c r="N12" s="7">
        <v>23570</v>
      </c>
      <c r="O12" s="6"/>
      <c r="Q12" s="5">
        <v>9</v>
      </c>
      <c r="R12" s="14">
        <v>33883</v>
      </c>
      <c r="S12" s="6">
        <v>56.210110302593698</v>
      </c>
      <c r="T12" s="19">
        <f t="shared" si="2"/>
        <v>28.105055151296849</v>
      </c>
      <c r="U12" s="25">
        <v>33.259535302593697</v>
      </c>
      <c r="V12" s="7">
        <v>19849</v>
      </c>
      <c r="AA12">
        <v>2010</v>
      </c>
      <c r="AB12">
        <v>0.32413145338913402</v>
      </c>
      <c r="AC12">
        <v>0.42260034495049398</v>
      </c>
    </row>
    <row r="13" spans="2:29" x14ac:dyDescent="0.3">
      <c r="B13" s="5" t="s">
        <v>10</v>
      </c>
      <c r="C13" s="14">
        <v>147550</v>
      </c>
      <c r="D13" s="11">
        <f t="shared" si="0"/>
        <v>73775</v>
      </c>
      <c r="E13" s="7">
        <v>48030</v>
      </c>
      <c r="H13" s="26" t="s">
        <v>10</v>
      </c>
      <c r="I13" s="14">
        <v>59516</v>
      </c>
      <c r="J13" s="11">
        <f t="shared" si="1"/>
        <v>29758</v>
      </c>
      <c r="K13" s="18">
        <v>57.2214481377152</v>
      </c>
      <c r="L13">
        <v>6.93176456717344</v>
      </c>
      <c r="M13">
        <v>2.5568728141483099</v>
      </c>
      <c r="N13" s="7">
        <v>21963</v>
      </c>
      <c r="O13" s="6"/>
      <c r="Q13" s="5">
        <v>10</v>
      </c>
      <c r="R13" s="14">
        <v>32864</v>
      </c>
      <c r="S13" s="6">
        <v>53.959097752161398</v>
      </c>
      <c r="T13" s="19">
        <f t="shared" si="2"/>
        <v>26.979548876080699</v>
      </c>
      <c r="U13" s="25">
        <v>30.944247002881799</v>
      </c>
      <c r="V13" s="7">
        <v>18770</v>
      </c>
      <c r="AA13">
        <v>2011</v>
      </c>
      <c r="AB13">
        <v>0.31659514715463</v>
      </c>
      <c r="AC13">
        <v>0.42562685691597202</v>
      </c>
    </row>
    <row r="14" spans="2:29" ht="15" thickBot="1" x14ac:dyDescent="0.35">
      <c r="B14" s="8" t="s">
        <v>11</v>
      </c>
      <c r="C14" s="15">
        <v>133242</v>
      </c>
      <c r="D14" s="9">
        <f t="shared" si="0"/>
        <v>66621</v>
      </c>
      <c r="E14" s="9">
        <v>40450</v>
      </c>
      <c r="H14" s="27" t="s">
        <v>11</v>
      </c>
      <c r="I14" s="15">
        <v>55040</v>
      </c>
      <c r="J14" s="9">
        <f t="shared" si="1"/>
        <v>27520</v>
      </c>
      <c r="K14" s="20">
        <v>52.283971126760598</v>
      </c>
      <c r="L14">
        <v>6.2518408284207299</v>
      </c>
      <c r="M14">
        <v>2.2780719143654999</v>
      </c>
      <c r="N14" s="9">
        <v>18607</v>
      </c>
      <c r="O14" s="6"/>
      <c r="Q14" s="8">
        <v>11</v>
      </c>
      <c r="R14" s="15">
        <v>35031</v>
      </c>
      <c r="S14" s="28">
        <v>56.537139149855903</v>
      </c>
      <c r="T14" s="21">
        <f t="shared" si="2"/>
        <v>28.268569574927952</v>
      </c>
      <c r="U14" s="29">
        <v>28.706220158501399</v>
      </c>
      <c r="V14" s="9">
        <v>17458</v>
      </c>
      <c r="AA14">
        <v>2012</v>
      </c>
      <c r="AB14">
        <v>0.31829962702807002</v>
      </c>
      <c r="AC14">
        <v>0.44850516965291998</v>
      </c>
    </row>
    <row r="15" spans="2:29" x14ac:dyDescent="0.3">
      <c r="H15" s="32" t="s">
        <v>55</v>
      </c>
      <c r="L15">
        <v>5.35156489295687</v>
      </c>
      <c r="M15">
        <v>2.0827396400868801</v>
      </c>
      <c r="AA15">
        <v>2013</v>
      </c>
      <c r="AB15">
        <v>0.33173260300952401</v>
      </c>
      <c r="AC15">
        <v>0.44288362910978601</v>
      </c>
    </row>
    <row r="16" spans="2:29" x14ac:dyDescent="0.3">
      <c r="H16" s="32" t="s">
        <v>56</v>
      </c>
      <c r="L16">
        <v>6.0031121129382603</v>
      </c>
      <c r="M16">
        <v>2.6487462550418899</v>
      </c>
      <c r="AA16">
        <v>2014</v>
      </c>
      <c r="AB16">
        <v>0.32694673962257698</v>
      </c>
      <c r="AC16">
        <v>0.42435649480759602</v>
      </c>
    </row>
    <row r="17" spans="8:29" x14ac:dyDescent="0.3">
      <c r="H17" s="32" t="s">
        <v>57</v>
      </c>
      <c r="L17">
        <v>5.7957421905057398</v>
      </c>
      <c r="M17">
        <v>2.3268054235184601</v>
      </c>
      <c r="AA17">
        <v>2015</v>
      </c>
      <c r="AB17">
        <v>0.33403991675075401</v>
      </c>
      <c r="AC17">
        <v>0.42727466801814301</v>
      </c>
    </row>
    <row r="18" spans="8:29" x14ac:dyDescent="0.3">
      <c r="H18" s="32" t="s">
        <v>58</v>
      </c>
      <c r="L18">
        <v>5.5065553428482801</v>
      </c>
      <c r="M18">
        <v>2.6153943220601898</v>
      </c>
      <c r="AA18">
        <v>2016</v>
      </c>
      <c r="AB18">
        <v>0.32971839802439101</v>
      </c>
      <c r="AC18">
        <v>0.40741678365467399</v>
      </c>
    </row>
    <row r="19" spans="8:29" x14ac:dyDescent="0.3">
      <c r="V19" s="1"/>
      <c r="W19" s="1"/>
      <c r="X19" s="1"/>
    </row>
    <row r="21" spans="8:29" x14ac:dyDescent="0.3">
      <c r="J21">
        <f>(K4-K14)/K4</f>
        <v>0.66743649625507595</v>
      </c>
      <c r="L21">
        <f>(L4-L18)/L4</f>
        <v>0.68675293211841226</v>
      </c>
      <c r="M21">
        <f>(M4-M18)/M4</f>
        <v>0.45112829662775422</v>
      </c>
      <c r="R21">
        <f>(S4-S14)/S4</f>
        <v>0.34632597873231247</v>
      </c>
      <c r="T21">
        <f>(U4-U14)/U4</f>
        <v>7.7134652361205258E-2</v>
      </c>
    </row>
    <row r="25" spans="8:29" x14ac:dyDescent="0.3">
      <c r="S25">
        <f>(U4-U14)/U4</f>
        <v>7.7134652361205258E-2</v>
      </c>
      <c r="U25">
        <f>(U7-U14)/U7</f>
        <v>0.23277827554663619</v>
      </c>
    </row>
    <row r="28" spans="8:29" x14ac:dyDescent="0.3">
      <c r="U28">
        <f>(U4-U7)/U4</f>
        <v>-0.20286654851480534</v>
      </c>
    </row>
    <row r="31" spans="8:29" x14ac:dyDescent="0.3">
      <c r="H31" t="s">
        <v>40</v>
      </c>
    </row>
    <row r="32" spans="8:29" x14ac:dyDescent="0.3">
      <c r="H32">
        <v>138</v>
      </c>
      <c r="I32">
        <v>214</v>
      </c>
      <c r="J32">
        <v>165</v>
      </c>
      <c r="K32">
        <v>104</v>
      </c>
    </row>
    <row r="33" spans="2:12" x14ac:dyDescent="0.3">
      <c r="H33">
        <v>0</v>
      </c>
      <c r="I33">
        <v>94</v>
      </c>
      <c r="J33">
        <v>165</v>
      </c>
      <c r="K33">
        <v>144</v>
      </c>
    </row>
    <row r="34" spans="2:12" x14ac:dyDescent="0.3">
      <c r="H34">
        <v>0</v>
      </c>
      <c r="I34">
        <v>74</v>
      </c>
      <c r="J34">
        <v>165</v>
      </c>
      <c r="K34">
        <v>188</v>
      </c>
    </row>
    <row r="35" spans="2:12" ht="23.25" customHeight="1" x14ac:dyDescent="0.3">
      <c r="B35" t="s">
        <v>24</v>
      </c>
    </row>
    <row r="36" spans="2:12" x14ac:dyDescent="0.3">
      <c r="B36" t="s">
        <v>38</v>
      </c>
    </row>
    <row r="37" spans="2:12" x14ac:dyDescent="0.3">
      <c r="C37" s="30" t="s">
        <v>30</v>
      </c>
      <c r="D37" s="30" t="s">
        <v>31</v>
      </c>
      <c r="E37" s="30" t="s">
        <v>32</v>
      </c>
    </row>
    <row r="38" spans="2:12" x14ac:dyDescent="0.3">
      <c r="B38" t="s">
        <v>25</v>
      </c>
      <c r="C38">
        <v>0.26450000000000001</v>
      </c>
      <c r="D38">
        <v>6.3E-2</v>
      </c>
      <c r="E38">
        <v>0.34300000000000003</v>
      </c>
    </row>
    <row r="39" spans="2:12" x14ac:dyDescent="0.3">
      <c r="B39" t="s">
        <v>26</v>
      </c>
      <c r="C39">
        <v>0.2215</v>
      </c>
      <c r="D39">
        <v>0.1075</v>
      </c>
      <c r="E39">
        <v>0.3165</v>
      </c>
      <c r="L39">
        <v>45</v>
      </c>
    </row>
    <row r="40" spans="2:12" x14ac:dyDescent="0.3">
      <c r="B40" t="s">
        <v>27</v>
      </c>
      <c r="C40">
        <v>0.25950000000000001</v>
      </c>
      <c r="D40">
        <v>0.1605</v>
      </c>
      <c r="E40">
        <v>0.20549999999999999</v>
      </c>
      <c r="L40">
        <v>69</v>
      </c>
    </row>
    <row r="41" spans="2:12" x14ac:dyDescent="0.3">
      <c r="B41" t="s">
        <v>28</v>
      </c>
      <c r="C41">
        <v>0.17849999999999999</v>
      </c>
      <c r="D41">
        <v>0.27150000000000002</v>
      </c>
      <c r="E41">
        <v>0.11600000000000001</v>
      </c>
      <c r="L41">
        <v>135</v>
      </c>
    </row>
    <row r="42" spans="2:12" x14ac:dyDescent="0.3">
      <c r="B42" t="s">
        <v>29</v>
      </c>
      <c r="C42">
        <v>7.5499999999999998E-2</v>
      </c>
      <c r="D42">
        <v>0.39700000000000002</v>
      </c>
      <c r="E42">
        <v>1.9E-2</v>
      </c>
    </row>
    <row r="43" spans="2:12" x14ac:dyDescent="0.3">
      <c r="B43" t="s">
        <v>23</v>
      </c>
      <c r="C43">
        <f>SUM(C38:C42)</f>
        <v>0.99950000000000006</v>
      </c>
      <c r="D43">
        <f t="shared" ref="D43:E43" si="3">SUM(D38:D42)</f>
        <v>0.99950000000000006</v>
      </c>
      <c r="E43">
        <f t="shared" si="3"/>
        <v>1</v>
      </c>
    </row>
    <row r="46" spans="2:12" x14ac:dyDescent="0.3">
      <c r="B46" t="s">
        <v>39</v>
      </c>
    </row>
    <row r="47" spans="2:12" x14ac:dyDescent="0.3">
      <c r="C47" s="30" t="s">
        <v>30</v>
      </c>
      <c r="D47" s="30" t="s">
        <v>31</v>
      </c>
      <c r="E47" s="30" t="s">
        <v>32</v>
      </c>
    </row>
    <row r="48" spans="2:12" x14ac:dyDescent="0.3">
      <c r="B48" t="s">
        <v>25</v>
      </c>
      <c r="C48">
        <v>0.26450000000000001</v>
      </c>
      <c r="D48">
        <v>6.3E-2</v>
      </c>
      <c r="E48">
        <v>0.34300000000000003</v>
      </c>
    </row>
    <row r="49" spans="2:12" x14ac:dyDescent="0.3">
      <c r="B49" t="s">
        <v>26</v>
      </c>
      <c r="C49">
        <v>0.2215</v>
      </c>
      <c r="D49">
        <v>0.1075</v>
      </c>
      <c r="E49">
        <v>0.3165</v>
      </c>
    </row>
    <row r="50" spans="2:12" x14ac:dyDescent="0.3">
      <c r="B50" t="s">
        <v>27</v>
      </c>
      <c r="C50">
        <v>0.25950000000000001</v>
      </c>
      <c r="D50">
        <v>0.1605</v>
      </c>
      <c r="E50">
        <v>0.20549999999999999</v>
      </c>
    </row>
    <row r="51" spans="2:12" x14ac:dyDescent="0.3">
      <c r="B51" t="s">
        <v>28</v>
      </c>
      <c r="C51">
        <v>0.17849999999999999</v>
      </c>
      <c r="D51">
        <v>0.27150000000000002</v>
      </c>
      <c r="E51">
        <v>0.11600000000000001</v>
      </c>
    </row>
    <row r="52" spans="2:12" x14ac:dyDescent="0.3">
      <c r="B52" t="s">
        <v>29</v>
      </c>
      <c r="C52">
        <v>7.5499999999999998E-2</v>
      </c>
      <c r="D52">
        <v>0.39700000000000002</v>
      </c>
      <c r="E52">
        <v>1.9E-2</v>
      </c>
    </row>
    <row r="53" spans="2:12" x14ac:dyDescent="0.3">
      <c r="B53" t="s">
        <v>23</v>
      </c>
      <c r="C53">
        <f>SUM(C48:C52)</f>
        <v>0.99950000000000006</v>
      </c>
      <c r="D53">
        <f t="shared" ref="D53:E53" si="4">SUM(D48:D52)</f>
        <v>0.99950000000000006</v>
      </c>
      <c r="E53">
        <f t="shared" si="4"/>
        <v>1</v>
      </c>
    </row>
    <row r="57" spans="2:12" x14ac:dyDescent="0.3">
      <c r="B57" s="1" t="s">
        <v>41</v>
      </c>
    </row>
    <row r="58" spans="2:12" x14ac:dyDescent="0.3">
      <c r="B58" t="s">
        <v>42</v>
      </c>
      <c r="F58" t="s">
        <v>43</v>
      </c>
      <c r="J58" t="s">
        <v>46</v>
      </c>
    </row>
    <row r="59" spans="2:12" x14ac:dyDescent="0.3">
      <c r="B59">
        <v>0.58499999999999996</v>
      </c>
      <c r="C59">
        <v>8.8999999999999996E-2</v>
      </c>
      <c r="D59">
        <v>0.245</v>
      </c>
      <c r="F59">
        <v>0.56100000000000005</v>
      </c>
      <c r="G59">
        <v>8.1000000000000003E-2</v>
      </c>
      <c r="H59">
        <v>0.254</v>
      </c>
      <c r="J59">
        <v>0.57299999999999995</v>
      </c>
      <c r="K59">
        <v>8.5000000000000006E-2</v>
      </c>
      <c r="L59">
        <v>0.2495</v>
      </c>
    </row>
    <row r="60" spans="2:12" x14ac:dyDescent="0.3">
      <c r="B60">
        <v>0.122</v>
      </c>
      <c r="C60">
        <v>0.16200000000000001</v>
      </c>
      <c r="D60">
        <v>0.24199999999999999</v>
      </c>
      <c r="F60">
        <v>0.19500000000000001</v>
      </c>
      <c r="G60">
        <v>0.129</v>
      </c>
      <c r="H60">
        <v>0.26</v>
      </c>
      <c r="J60">
        <v>0.1585</v>
      </c>
      <c r="K60">
        <v>0.14549999999999999</v>
      </c>
      <c r="L60">
        <v>0.251</v>
      </c>
    </row>
    <row r="61" spans="2:12" x14ac:dyDescent="0.3">
      <c r="B61">
        <v>0.17100000000000001</v>
      </c>
      <c r="C61">
        <v>0.17</v>
      </c>
      <c r="D61">
        <v>0.22900000000000001</v>
      </c>
      <c r="F61">
        <v>0.122</v>
      </c>
      <c r="G61">
        <v>0.20300000000000001</v>
      </c>
      <c r="H61">
        <v>0.20799999999999999</v>
      </c>
      <c r="J61">
        <v>0.14649999999999999</v>
      </c>
      <c r="K61">
        <v>0.1865</v>
      </c>
      <c r="L61">
        <v>0.2185</v>
      </c>
    </row>
    <row r="62" spans="2:12" x14ac:dyDescent="0.3">
      <c r="B62">
        <v>7.2999999999999995E-2</v>
      </c>
      <c r="C62">
        <v>0.22900000000000001</v>
      </c>
      <c r="D62">
        <v>0.193</v>
      </c>
      <c r="F62">
        <v>9.8000000000000004E-2</v>
      </c>
      <c r="G62">
        <v>0.221</v>
      </c>
      <c r="H62">
        <v>0.19600000000000001</v>
      </c>
      <c r="J62">
        <v>8.5500000000000007E-2</v>
      </c>
      <c r="K62">
        <v>0.22500000000000001</v>
      </c>
      <c r="L62">
        <v>0.19450000000000001</v>
      </c>
    </row>
    <row r="63" spans="2:12" x14ac:dyDescent="0.3">
      <c r="B63">
        <v>4.9000000000000002E-2</v>
      </c>
      <c r="C63">
        <v>0.35099999999999998</v>
      </c>
      <c r="D63">
        <v>9.1999999999999998E-2</v>
      </c>
      <c r="F63">
        <v>2.4E-2</v>
      </c>
      <c r="G63">
        <v>0.36499999999999999</v>
      </c>
      <c r="H63">
        <v>8.3000000000000004E-2</v>
      </c>
      <c r="J63">
        <v>3.6499999999999998E-2</v>
      </c>
      <c r="K63">
        <v>0.35799999999999998</v>
      </c>
      <c r="L63">
        <v>8.7499999999999994E-2</v>
      </c>
    </row>
    <row r="65" spans="2:17" x14ac:dyDescent="0.3">
      <c r="B65" t="s">
        <v>44</v>
      </c>
      <c r="F65" t="s">
        <v>45</v>
      </c>
    </row>
    <row r="66" spans="2:17" x14ac:dyDescent="0.3">
      <c r="B66">
        <v>0.76900000000000002</v>
      </c>
      <c r="C66">
        <v>6.0999999999999999E-2</v>
      </c>
      <c r="D66">
        <v>0.25</v>
      </c>
      <c r="F66">
        <v>0.76900000000000002</v>
      </c>
      <c r="G66">
        <v>7.0999999999999994E-2</v>
      </c>
      <c r="H66">
        <v>0.23899999999999999</v>
      </c>
      <c r="J66">
        <f>AVERAGE(B66,F66)</f>
        <v>0.76900000000000002</v>
      </c>
      <c r="K66">
        <f t="shared" ref="K66:L66" si="5">AVERAGE(C66,G66)</f>
        <v>6.6000000000000003E-2</v>
      </c>
      <c r="L66">
        <f t="shared" si="5"/>
        <v>0.2445</v>
      </c>
    </row>
    <row r="67" spans="2:17" x14ac:dyDescent="0.3">
      <c r="B67">
        <v>0.154</v>
      </c>
      <c r="C67">
        <v>0.129</v>
      </c>
      <c r="D67">
        <v>0.28999999999999998</v>
      </c>
      <c r="F67">
        <v>0.154</v>
      </c>
      <c r="G67">
        <v>9.6000000000000002E-2</v>
      </c>
      <c r="H67">
        <v>0.32600000000000001</v>
      </c>
      <c r="J67">
        <f>AVERAGE(B67,F67)</f>
        <v>0.154</v>
      </c>
      <c r="K67">
        <f>AVERAGE(C67,G67)</f>
        <v>0.1125</v>
      </c>
      <c r="L67">
        <f>AVERAGE(D67,H67)</f>
        <v>0.308</v>
      </c>
    </row>
    <row r="68" spans="2:17" x14ac:dyDescent="0.3">
      <c r="B68">
        <v>1.9E-2</v>
      </c>
      <c r="C68">
        <v>0.161</v>
      </c>
      <c r="D68">
        <v>0.27900000000000003</v>
      </c>
      <c r="F68">
        <v>1.9E-2</v>
      </c>
      <c r="G68">
        <v>0.18</v>
      </c>
      <c r="H68">
        <v>0.25700000000000001</v>
      </c>
      <c r="J68">
        <f t="shared" ref="J68:L70" si="6">AVERAGE(B68,F68)</f>
        <v>1.9E-2</v>
      </c>
      <c r="K68">
        <f t="shared" si="6"/>
        <v>0.17049999999999998</v>
      </c>
      <c r="L68">
        <f t="shared" si="6"/>
        <v>0.26800000000000002</v>
      </c>
    </row>
    <row r="69" spans="2:17" x14ac:dyDescent="0.3">
      <c r="B69">
        <v>3.7999999999999999E-2</v>
      </c>
      <c r="C69">
        <v>0.28599999999999998</v>
      </c>
      <c r="D69">
        <v>0.13400000000000001</v>
      </c>
      <c r="F69">
        <v>5.8000000000000003E-2</v>
      </c>
      <c r="G69">
        <v>0.28599999999999998</v>
      </c>
      <c r="H69">
        <v>0.13</v>
      </c>
      <c r="J69">
        <f t="shared" si="6"/>
        <v>4.8000000000000001E-2</v>
      </c>
      <c r="K69">
        <f t="shared" si="6"/>
        <v>0.28599999999999998</v>
      </c>
      <c r="L69">
        <f t="shared" si="6"/>
        <v>0.13200000000000001</v>
      </c>
    </row>
    <row r="70" spans="2:17" x14ac:dyDescent="0.3">
      <c r="B70">
        <v>1.9E-2</v>
      </c>
      <c r="C70">
        <v>0.36299999999999999</v>
      </c>
      <c r="D70">
        <v>4.7E-2</v>
      </c>
      <c r="F70">
        <v>0</v>
      </c>
      <c r="G70">
        <v>0.36699999999999999</v>
      </c>
      <c r="H70">
        <v>4.7E-2</v>
      </c>
      <c r="J70">
        <f>AVERAGE(B70,F70)</f>
        <v>9.4999999999999998E-3</v>
      </c>
      <c r="K70">
        <f t="shared" si="6"/>
        <v>0.36499999999999999</v>
      </c>
      <c r="L70">
        <f t="shared" si="6"/>
        <v>4.7E-2</v>
      </c>
    </row>
    <row r="73" spans="2:17" x14ac:dyDescent="0.3">
      <c r="B73" s="1" t="s">
        <v>47</v>
      </c>
    </row>
    <row r="74" spans="2:17" x14ac:dyDescent="0.3">
      <c r="J74" t="s">
        <v>48</v>
      </c>
      <c r="Q74" t="s">
        <v>33</v>
      </c>
    </row>
    <row r="75" spans="2:17" x14ac:dyDescent="0.3">
      <c r="J75">
        <v>0.23300000000000001</v>
      </c>
      <c r="K75">
        <v>0.104</v>
      </c>
      <c r="L75">
        <v>0.253</v>
      </c>
      <c r="Q75" t="s">
        <v>34</v>
      </c>
    </row>
    <row r="76" spans="2:17" x14ac:dyDescent="0.3">
      <c r="J76">
        <v>0.182</v>
      </c>
      <c r="K76">
        <v>0.14349999999999999</v>
      </c>
      <c r="L76">
        <v>0.30399999999999999</v>
      </c>
      <c r="Q76" t="s">
        <v>36</v>
      </c>
    </row>
    <row r="77" spans="2:17" x14ac:dyDescent="0.3">
      <c r="J77">
        <v>0.2205</v>
      </c>
      <c r="K77">
        <v>0.1535</v>
      </c>
      <c r="L77">
        <v>0.217</v>
      </c>
      <c r="Q77" t="s">
        <v>37</v>
      </c>
    </row>
    <row r="78" spans="2:17" x14ac:dyDescent="0.3">
      <c r="J78">
        <v>0.19</v>
      </c>
      <c r="K78">
        <v>0.28449999999999998</v>
      </c>
      <c r="L78">
        <v>0.11899999999999999</v>
      </c>
    </row>
    <row r="79" spans="2:17" x14ac:dyDescent="0.3">
      <c r="J79">
        <v>0.17449999999999999</v>
      </c>
      <c r="K79">
        <v>0.3145</v>
      </c>
      <c r="L79">
        <v>0.107</v>
      </c>
    </row>
    <row r="80" spans="2:17" x14ac:dyDescent="0.3">
      <c r="Q80" t="s">
        <v>35</v>
      </c>
    </row>
    <row r="81" spans="3:12" x14ac:dyDescent="0.3">
      <c r="J81" t="s">
        <v>39</v>
      </c>
    </row>
    <row r="82" spans="3:12" x14ac:dyDescent="0.3">
      <c r="J82">
        <v>0.26450000000000001</v>
      </c>
      <c r="K82">
        <v>6.3E-2</v>
      </c>
      <c r="L82">
        <v>0.34300000000000003</v>
      </c>
    </row>
    <row r="83" spans="3:12" x14ac:dyDescent="0.3">
      <c r="J83">
        <v>0.2215</v>
      </c>
      <c r="K83">
        <v>0.1075</v>
      </c>
      <c r="L83">
        <v>0.3165</v>
      </c>
    </row>
    <row r="84" spans="3:12" x14ac:dyDescent="0.3">
      <c r="J84">
        <v>0.25950000000000001</v>
      </c>
      <c r="K84">
        <v>0.1605</v>
      </c>
      <c r="L84">
        <v>0.20549999999999999</v>
      </c>
    </row>
    <row r="85" spans="3:12" x14ac:dyDescent="0.3">
      <c r="J85">
        <v>0.17849999999999999</v>
      </c>
      <c r="K85">
        <v>0.27150000000000002</v>
      </c>
      <c r="L85">
        <v>0.11600000000000001</v>
      </c>
    </row>
    <row r="86" spans="3:12" x14ac:dyDescent="0.3">
      <c r="J86">
        <v>7.5499999999999998E-2</v>
      </c>
      <c r="K86">
        <v>0.39700000000000002</v>
      </c>
      <c r="L86">
        <v>1.9E-2</v>
      </c>
    </row>
    <row r="92" spans="3:12" x14ac:dyDescent="0.3">
      <c r="C92" t="s">
        <v>49</v>
      </c>
    </row>
    <row r="93" spans="3:12" x14ac:dyDescent="0.3">
      <c r="C93" t="s">
        <v>50</v>
      </c>
      <c r="H93" t="s">
        <v>32</v>
      </c>
      <c r="I93" t="s">
        <v>31</v>
      </c>
      <c r="J93" t="s">
        <v>32</v>
      </c>
    </row>
    <row r="94" spans="3:12" x14ac:dyDescent="0.3">
      <c r="C94">
        <v>75.5</v>
      </c>
      <c r="D94">
        <v>21</v>
      </c>
      <c r="E94">
        <v>42.5</v>
      </c>
      <c r="F94">
        <f>SUM(C94:E94)</f>
        <v>139</v>
      </c>
      <c r="H94" s="31">
        <f>(C94/$F$94)</f>
        <v>0.54316546762589923</v>
      </c>
      <c r="I94" s="31">
        <f t="shared" ref="I94:J98" si="7">(D94/$F$94)</f>
        <v>0.15107913669064749</v>
      </c>
      <c r="J94" s="31">
        <f t="shared" si="7"/>
        <v>0.30575539568345322</v>
      </c>
    </row>
    <row r="95" spans="3:12" x14ac:dyDescent="0.3">
      <c r="C95">
        <v>59</v>
      </c>
      <c r="D95">
        <v>29</v>
      </c>
      <c r="E95">
        <v>51</v>
      </c>
      <c r="F95">
        <f t="shared" ref="F95:F98" si="8">SUM(C95:E95)</f>
        <v>139</v>
      </c>
      <c r="H95" s="31">
        <f t="shared" ref="H95:K113" si="9">(C95/$F$94)</f>
        <v>0.42446043165467628</v>
      </c>
      <c r="I95" s="31">
        <f t="shared" si="7"/>
        <v>0.20863309352517986</v>
      </c>
      <c r="J95" s="31">
        <f t="shared" si="7"/>
        <v>0.36690647482014388</v>
      </c>
    </row>
    <row r="96" spans="3:12" x14ac:dyDescent="0.3">
      <c r="C96">
        <v>71.5</v>
      </c>
      <c r="D96">
        <v>31</v>
      </c>
      <c r="E96">
        <v>36.5</v>
      </c>
      <c r="F96">
        <f t="shared" si="8"/>
        <v>139</v>
      </c>
      <c r="H96" s="31">
        <f t="shared" si="9"/>
        <v>0.51438848920863312</v>
      </c>
      <c r="I96" s="31">
        <f t="shared" si="7"/>
        <v>0.22302158273381295</v>
      </c>
      <c r="J96" s="31">
        <f t="shared" si="7"/>
        <v>0.26258992805755393</v>
      </c>
    </row>
    <row r="97" spans="3:11" x14ac:dyDescent="0.3">
      <c r="C97">
        <v>61.5</v>
      </c>
      <c r="D97">
        <v>57.5</v>
      </c>
      <c r="E97">
        <v>20</v>
      </c>
      <c r="F97">
        <f t="shared" si="8"/>
        <v>139</v>
      </c>
      <c r="H97" s="31">
        <f t="shared" si="9"/>
        <v>0.44244604316546765</v>
      </c>
      <c r="I97" s="31">
        <f t="shared" si="7"/>
        <v>0.41366906474820142</v>
      </c>
      <c r="J97" s="31">
        <f t="shared" si="7"/>
        <v>0.14388489208633093</v>
      </c>
    </row>
    <row r="98" spans="3:11" x14ac:dyDescent="0.3">
      <c r="C98">
        <v>56.5</v>
      </c>
      <c r="D98">
        <v>63.5</v>
      </c>
      <c r="E98">
        <v>18</v>
      </c>
      <c r="F98">
        <f t="shared" si="8"/>
        <v>138</v>
      </c>
      <c r="H98" s="31">
        <f t="shared" si="9"/>
        <v>0.40647482014388492</v>
      </c>
      <c r="I98" s="31">
        <f t="shared" si="7"/>
        <v>0.45683453237410071</v>
      </c>
      <c r="J98" s="31">
        <f t="shared" si="7"/>
        <v>0.12949640287769784</v>
      </c>
    </row>
    <row r="99" spans="3:11" x14ac:dyDescent="0.3">
      <c r="H99" s="31"/>
    </row>
    <row r="100" spans="3:11" x14ac:dyDescent="0.3">
      <c r="H100" s="31"/>
    </row>
    <row r="101" spans="3:11" x14ac:dyDescent="0.3">
      <c r="C101" t="s">
        <v>51</v>
      </c>
      <c r="H101" s="31"/>
    </row>
    <row r="102" spans="3:11" x14ac:dyDescent="0.3">
      <c r="C102">
        <v>75.5</v>
      </c>
      <c r="D102">
        <v>21</v>
      </c>
      <c r="E102">
        <v>42.5</v>
      </c>
      <c r="F102">
        <f>SUM(C102:E102)</f>
        <v>139</v>
      </c>
      <c r="H102" s="31">
        <f t="shared" si="9"/>
        <v>0.54316546762589923</v>
      </c>
      <c r="I102" s="31">
        <f t="shared" si="9"/>
        <v>0.15107913669064749</v>
      </c>
      <c r="J102" s="31">
        <f t="shared" si="9"/>
        <v>0.30575539568345322</v>
      </c>
    </row>
    <row r="103" spans="3:11" x14ac:dyDescent="0.3">
      <c r="C103">
        <v>59</v>
      </c>
      <c r="D103">
        <v>29</v>
      </c>
      <c r="E103">
        <v>51</v>
      </c>
      <c r="F103">
        <f t="shared" ref="F103:F106" si="10">SUM(C103:E103)</f>
        <v>139</v>
      </c>
      <c r="H103" s="31">
        <f t="shared" si="9"/>
        <v>0.42446043165467628</v>
      </c>
      <c r="I103" s="31">
        <f t="shared" si="9"/>
        <v>0.20863309352517986</v>
      </c>
      <c r="J103" s="31">
        <f t="shared" si="9"/>
        <v>0.36690647482014388</v>
      </c>
    </row>
    <row r="104" spans="3:11" x14ac:dyDescent="0.3">
      <c r="C104">
        <v>71.5</v>
      </c>
      <c r="D104">
        <v>31</v>
      </c>
      <c r="E104">
        <v>36.5</v>
      </c>
      <c r="F104">
        <f t="shared" si="10"/>
        <v>139</v>
      </c>
      <c r="H104" s="31">
        <f t="shared" si="9"/>
        <v>0.51438848920863312</v>
      </c>
      <c r="I104" s="31">
        <f t="shared" si="9"/>
        <v>0.22302158273381295</v>
      </c>
      <c r="J104" s="31">
        <f t="shared" si="9"/>
        <v>0.26258992805755393</v>
      </c>
    </row>
    <row r="105" spans="3:11" x14ac:dyDescent="0.3">
      <c r="C105">
        <v>61.5</v>
      </c>
      <c r="D105">
        <v>57.5</v>
      </c>
      <c r="E105">
        <v>20</v>
      </c>
      <c r="F105">
        <f t="shared" si="10"/>
        <v>139</v>
      </c>
      <c r="H105" s="31">
        <f t="shared" si="9"/>
        <v>0.44244604316546765</v>
      </c>
      <c r="I105" s="31">
        <f t="shared" si="9"/>
        <v>0.41366906474820142</v>
      </c>
      <c r="J105" s="31">
        <f t="shared" si="9"/>
        <v>0.14388489208633093</v>
      </c>
    </row>
    <row r="106" spans="3:11" x14ac:dyDescent="0.3">
      <c r="C106">
        <v>56.5</v>
      </c>
      <c r="D106">
        <v>63.5</v>
      </c>
      <c r="E106">
        <v>18</v>
      </c>
      <c r="F106">
        <f t="shared" si="10"/>
        <v>138</v>
      </c>
      <c r="H106" s="31">
        <f t="shared" si="9"/>
        <v>0.40647482014388492</v>
      </c>
      <c r="I106" s="31">
        <f t="shared" si="9"/>
        <v>0.45683453237410071</v>
      </c>
      <c r="J106" s="31">
        <f t="shared" si="9"/>
        <v>0.12949640287769784</v>
      </c>
    </row>
    <row r="107" spans="3:11" x14ac:dyDescent="0.3">
      <c r="H107" s="31"/>
    </row>
    <row r="108" spans="3:11" x14ac:dyDescent="0.3">
      <c r="C108" t="s">
        <v>52</v>
      </c>
      <c r="H108" s="31"/>
    </row>
    <row r="109" spans="3:11" x14ac:dyDescent="0.3">
      <c r="C109">
        <v>49</v>
      </c>
      <c r="D109">
        <v>19</v>
      </c>
      <c r="E109">
        <v>71</v>
      </c>
      <c r="F109">
        <f>SUM(C109:E109)</f>
        <v>139</v>
      </c>
      <c r="H109" s="31">
        <f t="shared" si="9"/>
        <v>0.35251798561151076</v>
      </c>
      <c r="I109" s="31">
        <f t="shared" si="9"/>
        <v>0.1366906474820144</v>
      </c>
      <c r="J109" s="31">
        <f t="shared" si="9"/>
        <v>0.51079136690647486</v>
      </c>
      <c r="K109" s="31">
        <f t="shared" si="9"/>
        <v>1</v>
      </c>
    </row>
    <row r="110" spans="3:11" x14ac:dyDescent="0.3">
      <c r="C110">
        <v>41</v>
      </c>
      <c r="D110">
        <v>32.5</v>
      </c>
      <c r="E110">
        <v>65.5</v>
      </c>
      <c r="F110">
        <f t="shared" ref="F110:F127" si="11">SUM(C110:E110)</f>
        <v>139</v>
      </c>
      <c r="H110" s="31">
        <f t="shared" si="9"/>
        <v>0.29496402877697842</v>
      </c>
      <c r="I110" s="31">
        <f t="shared" si="9"/>
        <v>0.23381294964028776</v>
      </c>
      <c r="J110" s="31">
        <f t="shared" si="9"/>
        <v>0.47122302158273383</v>
      </c>
      <c r="K110" s="31">
        <f t="shared" si="9"/>
        <v>1</v>
      </c>
    </row>
    <row r="111" spans="3:11" x14ac:dyDescent="0.3">
      <c r="C111">
        <v>48</v>
      </c>
      <c r="D111">
        <v>48.5</v>
      </c>
      <c r="E111">
        <v>42.5</v>
      </c>
      <c r="F111">
        <f t="shared" si="11"/>
        <v>139</v>
      </c>
      <c r="H111" s="31">
        <f t="shared" si="9"/>
        <v>0.34532374100719426</v>
      </c>
      <c r="I111" s="31">
        <f t="shared" si="9"/>
        <v>0.34892086330935251</v>
      </c>
      <c r="J111" s="31">
        <f t="shared" si="9"/>
        <v>0.30575539568345322</v>
      </c>
      <c r="K111" s="31">
        <f t="shared" si="9"/>
        <v>1</v>
      </c>
    </row>
    <row r="112" spans="3:11" x14ac:dyDescent="0.3">
      <c r="C112">
        <v>33</v>
      </c>
      <c r="D112">
        <v>82</v>
      </c>
      <c r="E112">
        <v>24</v>
      </c>
      <c r="F112">
        <f t="shared" si="11"/>
        <v>139</v>
      </c>
      <c r="H112" s="31">
        <f t="shared" si="9"/>
        <v>0.23741007194244604</v>
      </c>
      <c r="I112" s="31">
        <f t="shared" si="9"/>
        <v>0.58992805755395683</v>
      </c>
      <c r="J112" s="31">
        <f t="shared" si="9"/>
        <v>0.17266187050359713</v>
      </c>
      <c r="K112" s="31">
        <f t="shared" si="9"/>
        <v>1</v>
      </c>
    </row>
    <row r="113" spans="3:11" x14ac:dyDescent="0.3">
      <c r="C113">
        <v>14</v>
      </c>
      <c r="D113">
        <v>120</v>
      </c>
      <c r="E113">
        <v>4</v>
      </c>
      <c r="F113">
        <f t="shared" si="11"/>
        <v>138</v>
      </c>
      <c r="H113" s="31">
        <f t="shared" si="9"/>
        <v>0.10071942446043165</v>
      </c>
      <c r="I113" s="31">
        <f t="shared" si="9"/>
        <v>0.86330935251798557</v>
      </c>
      <c r="J113" s="31">
        <f t="shared" si="9"/>
        <v>2.8776978417266189E-2</v>
      </c>
      <c r="K113" s="31">
        <f t="shared" si="9"/>
        <v>0.9928057553956835</v>
      </c>
    </row>
    <row r="114" spans="3:11" x14ac:dyDescent="0.3">
      <c r="F114">
        <f t="shared" si="11"/>
        <v>0</v>
      </c>
    </row>
    <row r="115" spans="3:11" x14ac:dyDescent="0.3">
      <c r="C115" t="s">
        <v>53</v>
      </c>
      <c r="F115">
        <f t="shared" si="11"/>
        <v>0</v>
      </c>
    </row>
    <row r="116" spans="3:11" x14ac:dyDescent="0.3">
      <c r="C116">
        <v>23.5</v>
      </c>
      <c r="D116">
        <v>23</v>
      </c>
      <c r="E116">
        <v>81.5</v>
      </c>
      <c r="F116">
        <f t="shared" si="11"/>
        <v>128</v>
      </c>
      <c r="H116" s="31">
        <f>C116/$F$116</f>
        <v>0.18359375</v>
      </c>
      <c r="I116" s="31">
        <f t="shared" ref="I116:J120" si="12">D116/$F$116</f>
        <v>0.1796875</v>
      </c>
      <c r="J116" s="31">
        <f t="shared" si="12"/>
        <v>0.63671875</v>
      </c>
    </row>
    <row r="117" spans="3:11" x14ac:dyDescent="0.3">
      <c r="C117">
        <v>6.5</v>
      </c>
      <c r="D117">
        <v>39.5</v>
      </c>
      <c r="E117">
        <v>82</v>
      </c>
      <c r="F117">
        <f t="shared" si="11"/>
        <v>128</v>
      </c>
      <c r="H117" s="31">
        <f t="shared" ref="H117:H119" si="13">C117/$F$116</f>
        <v>5.078125E-2</v>
      </c>
      <c r="I117" s="31">
        <f t="shared" si="12"/>
        <v>0.30859375</v>
      </c>
      <c r="J117" s="31">
        <f t="shared" si="12"/>
        <v>0.640625</v>
      </c>
    </row>
    <row r="118" spans="3:11" x14ac:dyDescent="0.3">
      <c r="C118">
        <v>6</v>
      </c>
      <c r="D118">
        <v>50.5</v>
      </c>
      <c r="E118">
        <v>71.5</v>
      </c>
      <c r="F118">
        <f t="shared" si="11"/>
        <v>128</v>
      </c>
      <c r="H118" s="31">
        <f t="shared" si="13"/>
        <v>4.6875E-2</v>
      </c>
      <c r="I118" s="31">
        <f t="shared" si="12"/>
        <v>0.39453125</v>
      </c>
      <c r="J118" s="31">
        <f t="shared" si="12"/>
        <v>0.55859375</v>
      </c>
    </row>
    <row r="119" spans="3:11" x14ac:dyDescent="0.3">
      <c r="C119">
        <v>3.5</v>
      </c>
      <c r="D119">
        <v>61</v>
      </c>
      <c r="E119">
        <v>63.5</v>
      </c>
      <c r="F119">
        <f t="shared" si="11"/>
        <v>128</v>
      </c>
      <c r="H119" s="31">
        <f t="shared" si="13"/>
        <v>2.734375E-2</v>
      </c>
      <c r="I119" s="31">
        <f t="shared" si="12"/>
        <v>0.4765625</v>
      </c>
      <c r="J119" s="31">
        <f t="shared" si="12"/>
        <v>0.49609375</v>
      </c>
    </row>
    <row r="120" spans="3:11" x14ac:dyDescent="0.3">
      <c r="C120">
        <v>1.5</v>
      </c>
      <c r="D120">
        <v>97</v>
      </c>
      <c r="E120">
        <v>28.5</v>
      </c>
      <c r="F120">
        <f t="shared" si="11"/>
        <v>127</v>
      </c>
      <c r="H120" s="31">
        <f>C120/$F$116</f>
        <v>1.171875E-2</v>
      </c>
      <c r="I120" s="31">
        <f t="shared" si="12"/>
        <v>0.7578125</v>
      </c>
      <c r="J120" s="31">
        <f t="shared" si="12"/>
        <v>0.22265625</v>
      </c>
    </row>
    <row r="121" spans="3:11" x14ac:dyDescent="0.3">
      <c r="H121" s="31"/>
    </row>
    <row r="122" spans="3:11" x14ac:dyDescent="0.3">
      <c r="C122" t="s">
        <v>54</v>
      </c>
      <c r="H122" s="31"/>
    </row>
    <row r="123" spans="3:11" x14ac:dyDescent="0.3">
      <c r="C123">
        <v>40</v>
      </c>
      <c r="D123">
        <v>20.5</v>
      </c>
      <c r="E123">
        <v>67.5</v>
      </c>
      <c r="F123">
        <f t="shared" si="11"/>
        <v>128</v>
      </c>
      <c r="H123" s="31">
        <f t="shared" ref="H123:J127" si="14">C123/$F$116</f>
        <v>0.3125</v>
      </c>
      <c r="I123" s="31">
        <f t="shared" si="14"/>
        <v>0.16015625</v>
      </c>
      <c r="J123" s="31">
        <f t="shared" si="14"/>
        <v>0.52734375</v>
      </c>
    </row>
    <row r="124" spans="3:11" x14ac:dyDescent="0.3">
      <c r="C124">
        <v>8</v>
      </c>
      <c r="D124">
        <v>35</v>
      </c>
      <c r="E124">
        <v>85</v>
      </c>
      <c r="F124">
        <f t="shared" si="11"/>
        <v>128</v>
      </c>
      <c r="H124" s="31">
        <f t="shared" si="14"/>
        <v>6.25E-2</v>
      </c>
      <c r="I124" s="31">
        <f t="shared" si="14"/>
        <v>0.2734375</v>
      </c>
      <c r="J124" s="31">
        <f t="shared" si="14"/>
        <v>0.6640625</v>
      </c>
    </row>
    <row r="125" spans="3:11" x14ac:dyDescent="0.3">
      <c r="C125">
        <v>1</v>
      </c>
      <c r="D125">
        <v>53</v>
      </c>
      <c r="E125">
        <v>74</v>
      </c>
      <c r="F125">
        <f t="shared" si="11"/>
        <v>128</v>
      </c>
      <c r="H125" s="31">
        <f t="shared" si="14"/>
        <v>7.8125E-3</v>
      </c>
      <c r="I125" s="31">
        <f t="shared" si="14"/>
        <v>0.4140625</v>
      </c>
      <c r="J125" s="31">
        <f t="shared" si="14"/>
        <v>0.578125</v>
      </c>
    </row>
    <row r="126" spans="3:11" x14ac:dyDescent="0.3">
      <c r="C126">
        <v>2.5</v>
      </c>
      <c r="D126">
        <v>89</v>
      </c>
      <c r="E126">
        <v>36.5</v>
      </c>
      <c r="F126">
        <f t="shared" si="11"/>
        <v>128</v>
      </c>
      <c r="H126" s="31">
        <f t="shared" si="14"/>
        <v>1.953125E-2</v>
      </c>
      <c r="I126" s="31">
        <f t="shared" si="14"/>
        <v>0.6953125</v>
      </c>
      <c r="J126" s="31">
        <f t="shared" si="14"/>
        <v>0.28515625</v>
      </c>
    </row>
    <row r="127" spans="3:11" x14ac:dyDescent="0.3">
      <c r="C127">
        <v>0.5</v>
      </c>
      <c r="D127">
        <v>113.5</v>
      </c>
      <c r="E127">
        <v>13</v>
      </c>
      <c r="F127">
        <f t="shared" si="11"/>
        <v>127</v>
      </c>
      <c r="H127" s="31">
        <f t="shared" si="14"/>
        <v>3.90625E-3</v>
      </c>
      <c r="I127" s="31">
        <f t="shared" si="14"/>
        <v>0.88671875</v>
      </c>
      <c r="J127" s="31">
        <f t="shared" si="14"/>
        <v>0.1015625</v>
      </c>
    </row>
    <row r="131" spans="3:33" x14ac:dyDescent="0.3">
      <c r="C131" t="s">
        <v>61</v>
      </c>
    </row>
    <row r="132" spans="3:33" x14ac:dyDescent="0.3">
      <c r="C132" t="s">
        <v>51</v>
      </c>
      <c r="H132" s="31"/>
      <c r="AD132" t="s">
        <v>62</v>
      </c>
    </row>
    <row r="133" spans="3:33" x14ac:dyDescent="0.3">
      <c r="C133">
        <v>73</v>
      </c>
      <c r="D133">
        <v>24.5</v>
      </c>
      <c r="E133">
        <v>41.5</v>
      </c>
      <c r="F133">
        <f>SUM(C133:E133)</f>
        <v>139</v>
      </c>
      <c r="H133" s="31">
        <f t="shared" ref="H133:H137" si="15">(C133/$F$94)</f>
        <v>0.52517985611510787</v>
      </c>
      <c r="I133" s="31">
        <f t="shared" ref="I133:I137" si="16">(D133/$F$94)</f>
        <v>0.17625899280575538</v>
      </c>
      <c r="J133" s="31">
        <f t="shared" ref="J133:J137" si="17">(E133/$F$94)</f>
        <v>0.29856115107913667</v>
      </c>
      <c r="AC133" t="s">
        <v>68</v>
      </c>
      <c r="AD133" s="33" t="s">
        <v>63</v>
      </c>
      <c r="AE133" s="33" t="s">
        <v>64</v>
      </c>
      <c r="AF133" s="33" t="s">
        <v>65</v>
      </c>
      <c r="AG133" s="33" t="s">
        <v>69</v>
      </c>
    </row>
    <row r="134" spans="3:33" x14ac:dyDescent="0.3">
      <c r="C134">
        <v>57.5</v>
      </c>
      <c r="D134">
        <v>43.5</v>
      </c>
      <c r="E134">
        <v>38</v>
      </c>
      <c r="F134">
        <f t="shared" ref="F134:F137" si="18">SUM(C134:E134)</f>
        <v>139</v>
      </c>
      <c r="H134" s="31">
        <f t="shared" si="15"/>
        <v>0.41366906474820142</v>
      </c>
      <c r="I134" s="31">
        <f t="shared" si="16"/>
        <v>0.31294964028776978</v>
      </c>
      <c r="J134" s="31">
        <f t="shared" si="17"/>
        <v>0.2733812949640288</v>
      </c>
      <c r="AC134" t="s">
        <v>38</v>
      </c>
      <c r="AD134">
        <v>137</v>
      </c>
      <c r="AE134">
        <v>2256</v>
      </c>
      <c r="AF134">
        <v>830</v>
      </c>
      <c r="AG134">
        <f>MAX(AD134:AF137)</f>
        <v>2256</v>
      </c>
    </row>
    <row r="135" spans="3:33" x14ac:dyDescent="0.3">
      <c r="C135">
        <v>64</v>
      </c>
      <c r="D135">
        <v>50</v>
      </c>
      <c r="E135">
        <v>25</v>
      </c>
      <c r="F135">
        <f t="shared" si="18"/>
        <v>139</v>
      </c>
      <c r="H135" s="31">
        <f t="shared" si="15"/>
        <v>0.46043165467625902</v>
      </c>
      <c r="I135" s="31">
        <f t="shared" si="16"/>
        <v>0.35971223021582732</v>
      </c>
      <c r="J135" s="31">
        <f t="shared" si="17"/>
        <v>0.17985611510791366</v>
      </c>
      <c r="AC135" t="s">
        <v>66</v>
      </c>
      <c r="AD135">
        <v>79</v>
      </c>
      <c r="AE135">
        <v>1651</v>
      </c>
      <c r="AF135">
        <v>421</v>
      </c>
    </row>
    <row r="136" spans="3:33" x14ac:dyDescent="0.3">
      <c r="C136">
        <v>43.5</v>
      </c>
      <c r="D136">
        <v>77</v>
      </c>
      <c r="E136">
        <v>18.5</v>
      </c>
      <c r="F136">
        <f t="shared" si="18"/>
        <v>139</v>
      </c>
      <c r="H136" s="31">
        <f t="shared" si="15"/>
        <v>0.31294964028776978</v>
      </c>
      <c r="I136" s="31">
        <f t="shared" si="16"/>
        <v>0.5539568345323741</v>
      </c>
      <c r="J136" s="31">
        <f t="shared" si="17"/>
        <v>0.13309352517985612</v>
      </c>
      <c r="AC136" t="s">
        <v>39</v>
      </c>
      <c r="AD136">
        <v>194</v>
      </c>
      <c r="AE136">
        <v>2042</v>
      </c>
      <c r="AF136">
        <v>987</v>
      </c>
    </row>
    <row r="137" spans="3:33" x14ac:dyDescent="0.3">
      <c r="C137">
        <v>28</v>
      </c>
      <c r="D137">
        <v>103</v>
      </c>
      <c r="E137">
        <v>7</v>
      </c>
      <c r="F137">
        <f t="shared" si="18"/>
        <v>138</v>
      </c>
      <c r="H137" s="31">
        <f t="shared" si="15"/>
        <v>0.20143884892086331</v>
      </c>
      <c r="I137" s="31">
        <f t="shared" si="16"/>
        <v>0.74100719424460426</v>
      </c>
      <c r="J137" s="31">
        <f t="shared" si="17"/>
        <v>5.0359712230215826E-2</v>
      </c>
      <c r="AC137" t="s">
        <v>67</v>
      </c>
      <c r="AD137">
        <v>79</v>
      </c>
      <c r="AE137">
        <v>1651</v>
      </c>
      <c r="AF137">
        <v>421</v>
      </c>
    </row>
    <row r="138" spans="3:33" x14ac:dyDescent="0.3">
      <c r="H138" s="31"/>
    </row>
    <row r="139" spans="3:33" x14ac:dyDescent="0.3">
      <c r="C139" t="s">
        <v>52</v>
      </c>
      <c r="H139" s="31"/>
      <c r="AD139" s="16">
        <v>100</v>
      </c>
      <c r="AE139" s="16">
        <v>100</v>
      </c>
      <c r="AF139" s="16">
        <v>100</v>
      </c>
    </row>
    <row r="140" spans="3:33" x14ac:dyDescent="0.3">
      <c r="C140">
        <v>55</v>
      </c>
      <c r="D140">
        <v>12.5</v>
      </c>
      <c r="E140">
        <v>71.5</v>
      </c>
      <c r="F140">
        <f>SUM(C140:E140)</f>
        <v>139</v>
      </c>
      <c r="H140" s="31">
        <f t="shared" ref="H140:H144" si="19">(C140/$F$94)</f>
        <v>0.39568345323741005</v>
      </c>
      <c r="I140" s="31">
        <f t="shared" ref="I140:I144" si="20">(D140/$F$94)</f>
        <v>8.9928057553956831E-2</v>
      </c>
      <c r="J140" s="31">
        <f t="shared" ref="J140:J144" si="21">(E140/$F$94)</f>
        <v>0.51438848920863312</v>
      </c>
      <c r="AD140" s="16">
        <v>57.664233576642303</v>
      </c>
      <c r="AE140" s="16">
        <v>73.1826241134752</v>
      </c>
      <c r="AF140" s="16">
        <v>50.722891566265098</v>
      </c>
    </row>
    <row r="141" spans="3:33" x14ac:dyDescent="0.3">
      <c r="C141">
        <v>37</v>
      </c>
      <c r="D141">
        <v>42</v>
      </c>
      <c r="E141">
        <v>60</v>
      </c>
      <c r="F141">
        <f t="shared" ref="F141:F151" si="22">SUM(C141:E141)</f>
        <v>139</v>
      </c>
      <c r="H141" s="31">
        <f t="shared" si="19"/>
        <v>0.26618705035971224</v>
      </c>
      <c r="I141" s="31">
        <f t="shared" si="20"/>
        <v>0.30215827338129497</v>
      </c>
      <c r="J141" s="31">
        <f t="shared" si="21"/>
        <v>0.43165467625899279</v>
      </c>
      <c r="AD141" s="16">
        <v>100</v>
      </c>
      <c r="AE141" s="16">
        <v>100</v>
      </c>
      <c r="AF141" s="16">
        <v>100</v>
      </c>
    </row>
    <row r="142" spans="3:33" x14ac:dyDescent="0.3">
      <c r="C142">
        <v>45.5</v>
      </c>
      <c r="D142">
        <v>57.5</v>
      </c>
      <c r="E142">
        <v>36</v>
      </c>
      <c r="F142">
        <f t="shared" si="22"/>
        <v>139</v>
      </c>
      <c r="H142" s="31">
        <f t="shared" si="19"/>
        <v>0.3273381294964029</v>
      </c>
      <c r="I142" s="31">
        <f t="shared" si="20"/>
        <v>0.41366906474820142</v>
      </c>
      <c r="J142" s="31">
        <f t="shared" si="21"/>
        <v>0.25899280575539568</v>
      </c>
      <c r="AD142" s="16">
        <v>40.721649484536101</v>
      </c>
      <c r="AE142" s="16">
        <v>80.852105778648394</v>
      </c>
      <c r="AF142" s="16">
        <v>42.6545086119554</v>
      </c>
    </row>
    <row r="143" spans="3:33" x14ac:dyDescent="0.3">
      <c r="C143">
        <v>27.5</v>
      </c>
      <c r="D143">
        <v>97</v>
      </c>
      <c r="E143">
        <v>14.5</v>
      </c>
      <c r="F143">
        <f t="shared" si="22"/>
        <v>139</v>
      </c>
      <c r="H143" s="31">
        <f t="shared" si="19"/>
        <v>0.19784172661870503</v>
      </c>
      <c r="I143" s="31">
        <f t="shared" si="20"/>
        <v>0.69784172661870503</v>
      </c>
      <c r="J143" s="31">
        <f t="shared" si="21"/>
        <v>0.10431654676258993</v>
      </c>
    </row>
    <row r="144" spans="3:33" x14ac:dyDescent="0.3">
      <c r="C144">
        <v>12</v>
      </c>
      <c r="D144">
        <v>123</v>
      </c>
      <c r="E144">
        <v>3</v>
      </c>
      <c r="F144">
        <f t="shared" si="22"/>
        <v>138</v>
      </c>
      <c r="H144" s="31">
        <f t="shared" si="19"/>
        <v>8.6330935251798566E-2</v>
      </c>
      <c r="I144" s="31">
        <f t="shared" si="20"/>
        <v>0.8848920863309353</v>
      </c>
      <c r="J144" s="31">
        <f t="shared" si="21"/>
        <v>2.1582733812949641E-2</v>
      </c>
    </row>
    <row r="145" spans="3:10" x14ac:dyDescent="0.3">
      <c r="F145">
        <f t="shared" si="22"/>
        <v>0</v>
      </c>
    </row>
    <row r="146" spans="3:10" x14ac:dyDescent="0.3">
      <c r="C146" t="s">
        <v>53</v>
      </c>
      <c r="F146">
        <f t="shared" si="22"/>
        <v>0</v>
      </c>
    </row>
    <row r="147" spans="3:10" x14ac:dyDescent="0.3">
      <c r="C147">
        <v>23.5</v>
      </c>
      <c r="D147">
        <v>51</v>
      </c>
      <c r="E147">
        <v>53.5</v>
      </c>
      <c r="F147">
        <f t="shared" si="22"/>
        <v>128</v>
      </c>
      <c r="H147" s="31">
        <f>C147/$F$116</f>
        <v>0.18359375</v>
      </c>
      <c r="I147" s="31">
        <f t="shared" ref="I147:I151" si="23">D147/$F$116</f>
        <v>0.3984375</v>
      </c>
      <c r="J147" s="31">
        <f t="shared" ref="J147:J151" si="24">E147/$F$116</f>
        <v>0.41796875</v>
      </c>
    </row>
    <row r="148" spans="3:10" x14ac:dyDescent="0.3">
      <c r="C148">
        <v>6.5</v>
      </c>
      <c r="D148">
        <v>73</v>
      </c>
      <c r="E148">
        <v>48.5</v>
      </c>
      <c r="F148">
        <f t="shared" si="22"/>
        <v>128</v>
      </c>
      <c r="H148" s="31">
        <f t="shared" ref="H148:H150" si="25">C148/$F$116</f>
        <v>5.078125E-2</v>
      </c>
      <c r="I148" s="31">
        <f t="shared" si="23"/>
        <v>0.5703125</v>
      </c>
      <c r="J148" s="31">
        <f t="shared" si="24"/>
        <v>0.37890625</v>
      </c>
    </row>
    <row r="149" spans="3:10" x14ac:dyDescent="0.3">
      <c r="C149">
        <v>6</v>
      </c>
      <c r="D149">
        <v>76.5</v>
      </c>
      <c r="E149">
        <v>45.5</v>
      </c>
      <c r="F149">
        <f t="shared" si="22"/>
        <v>128</v>
      </c>
      <c r="H149" s="31">
        <f t="shared" si="25"/>
        <v>4.6875E-2</v>
      </c>
      <c r="I149" s="31">
        <f t="shared" si="23"/>
        <v>0.59765625</v>
      </c>
      <c r="J149" s="31">
        <f t="shared" si="24"/>
        <v>0.35546875</v>
      </c>
    </row>
    <row r="150" spans="3:10" x14ac:dyDescent="0.3">
      <c r="C150">
        <v>3.5</v>
      </c>
      <c r="D150">
        <v>90</v>
      </c>
      <c r="E150">
        <v>34.5</v>
      </c>
      <c r="F150">
        <f t="shared" si="22"/>
        <v>128</v>
      </c>
      <c r="H150" s="31">
        <f t="shared" si="25"/>
        <v>2.734375E-2</v>
      </c>
      <c r="I150" s="31">
        <f t="shared" si="23"/>
        <v>0.703125</v>
      </c>
      <c r="J150" s="31">
        <f t="shared" si="24"/>
        <v>0.26953125</v>
      </c>
    </row>
    <row r="151" spans="3:10" x14ac:dyDescent="0.3">
      <c r="C151">
        <v>1.5</v>
      </c>
      <c r="D151">
        <v>109.5</v>
      </c>
      <c r="E151">
        <v>16</v>
      </c>
      <c r="F151">
        <f t="shared" si="22"/>
        <v>127</v>
      </c>
      <c r="H151" s="31">
        <f>C151/$F$116</f>
        <v>1.171875E-2</v>
      </c>
      <c r="I151" s="31">
        <f t="shared" si="23"/>
        <v>0.85546875</v>
      </c>
      <c r="J151" s="31">
        <f t="shared" si="24"/>
        <v>0.125</v>
      </c>
    </row>
    <row r="152" spans="3:10" x14ac:dyDescent="0.3">
      <c r="H152" s="31"/>
    </row>
    <row r="153" spans="3:10" x14ac:dyDescent="0.3">
      <c r="C153" t="s">
        <v>54</v>
      </c>
      <c r="H153" s="31"/>
    </row>
    <row r="154" spans="3:10" x14ac:dyDescent="0.3">
      <c r="C154">
        <v>25.5</v>
      </c>
      <c r="D154">
        <v>45.5</v>
      </c>
      <c r="E154">
        <v>57</v>
      </c>
      <c r="F154">
        <f t="shared" ref="F154:F158" si="26">SUM(C154:E154)</f>
        <v>128</v>
      </c>
      <c r="H154" s="31">
        <f t="shared" ref="H154:H158" si="27">C154/$F$116</f>
        <v>0.19921875</v>
      </c>
      <c r="I154" s="31">
        <f t="shared" ref="I154:I158" si="28">D154/$F$116</f>
        <v>0.35546875</v>
      </c>
      <c r="J154" s="31">
        <f t="shared" ref="J154:J158" si="29">E154/$F$116</f>
        <v>0.4453125</v>
      </c>
    </row>
    <row r="155" spans="3:10" x14ac:dyDescent="0.3">
      <c r="C155">
        <v>2.5</v>
      </c>
      <c r="D155">
        <v>61.5</v>
      </c>
      <c r="E155">
        <v>64</v>
      </c>
      <c r="F155">
        <f t="shared" si="26"/>
        <v>128</v>
      </c>
      <c r="H155" s="31">
        <f t="shared" si="27"/>
        <v>1.953125E-2</v>
      </c>
      <c r="I155" s="31">
        <f t="shared" si="28"/>
        <v>0.48046875</v>
      </c>
      <c r="J155" s="31">
        <f t="shared" si="29"/>
        <v>0.5</v>
      </c>
    </row>
    <row r="156" spans="3:10" x14ac:dyDescent="0.3">
      <c r="C156">
        <v>1</v>
      </c>
      <c r="D156">
        <v>80.5</v>
      </c>
      <c r="E156">
        <v>46.5</v>
      </c>
      <c r="F156">
        <f t="shared" si="26"/>
        <v>128</v>
      </c>
      <c r="H156" s="31">
        <f t="shared" si="27"/>
        <v>7.8125E-3</v>
      </c>
      <c r="I156" s="31">
        <f t="shared" si="28"/>
        <v>0.62890625</v>
      </c>
      <c r="J156" s="31">
        <f t="shared" si="29"/>
        <v>0.36328125</v>
      </c>
    </row>
    <row r="157" spans="3:10" x14ac:dyDescent="0.3">
      <c r="C157">
        <v>1</v>
      </c>
      <c r="D157">
        <v>100.5</v>
      </c>
      <c r="E157">
        <v>26.5</v>
      </c>
      <c r="F157">
        <f t="shared" si="26"/>
        <v>128</v>
      </c>
      <c r="H157" s="31">
        <f t="shared" si="27"/>
        <v>7.8125E-3</v>
      </c>
      <c r="I157" s="31">
        <f t="shared" si="28"/>
        <v>0.78515625</v>
      </c>
      <c r="J157" s="31">
        <f t="shared" si="29"/>
        <v>0.20703125</v>
      </c>
    </row>
    <row r="158" spans="3:10" x14ac:dyDescent="0.3">
      <c r="C158">
        <v>0</v>
      </c>
      <c r="D158">
        <v>121</v>
      </c>
      <c r="E158">
        <v>6</v>
      </c>
      <c r="F158">
        <f t="shared" si="26"/>
        <v>127</v>
      </c>
      <c r="H158" s="31">
        <f t="shared" si="27"/>
        <v>0</v>
      </c>
      <c r="I158" s="31">
        <f t="shared" si="28"/>
        <v>0.9453125</v>
      </c>
      <c r="J158" s="31">
        <f t="shared" si="29"/>
        <v>4.6875E-2</v>
      </c>
    </row>
    <row r="165" spans="3:10" x14ac:dyDescent="0.3">
      <c r="C165" t="s">
        <v>71</v>
      </c>
    </row>
    <row r="166" spans="3:10" x14ac:dyDescent="0.3">
      <c r="C166" t="s">
        <v>51</v>
      </c>
      <c r="H166" s="31"/>
    </row>
    <row r="167" spans="3:10" x14ac:dyDescent="0.3">
      <c r="C167">
        <v>52.5</v>
      </c>
      <c r="D167">
        <v>45</v>
      </c>
      <c r="E167">
        <v>51.5</v>
      </c>
      <c r="F167">
        <f>SUM(C167:E167)</f>
        <v>149</v>
      </c>
      <c r="H167" s="31">
        <f>(C167/$F$167)</f>
        <v>0.3523489932885906</v>
      </c>
      <c r="I167" s="31">
        <f>(D167/$F$167)</f>
        <v>0.30201342281879195</v>
      </c>
      <c r="J167" s="31">
        <f>(E167/$F$167)</f>
        <v>0.34563758389261745</v>
      </c>
    </row>
    <row r="168" spans="3:10" x14ac:dyDescent="0.3">
      <c r="C168">
        <v>34.5</v>
      </c>
      <c r="D168">
        <v>60</v>
      </c>
      <c r="E168">
        <v>54.5</v>
      </c>
      <c r="F168">
        <f t="shared" ref="F168:F171" si="30">SUM(C168:E168)</f>
        <v>149</v>
      </c>
      <c r="H168" s="31">
        <f t="shared" ref="H168:H171" si="31">(C168/$F$167)</f>
        <v>0.23154362416107382</v>
      </c>
      <c r="I168" s="31">
        <f t="shared" ref="I168:I171" si="32">(D168/$F$167)</f>
        <v>0.40268456375838924</v>
      </c>
      <c r="J168" s="31">
        <f t="shared" ref="J168:J171" si="33">(E168/$F$167)</f>
        <v>0.36577181208053694</v>
      </c>
    </row>
    <row r="169" spans="3:10" x14ac:dyDescent="0.3">
      <c r="C169">
        <v>39</v>
      </c>
      <c r="D169">
        <v>65.5</v>
      </c>
      <c r="E169">
        <v>44.5</v>
      </c>
      <c r="F169">
        <f t="shared" si="30"/>
        <v>149</v>
      </c>
      <c r="H169" s="31">
        <f t="shared" si="31"/>
        <v>0.26174496644295303</v>
      </c>
      <c r="I169" s="31">
        <f t="shared" si="32"/>
        <v>0.43959731543624159</v>
      </c>
      <c r="J169" s="31">
        <f t="shared" si="33"/>
        <v>0.29865771812080538</v>
      </c>
    </row>
    <row r="170" spans="3:10" x14ac:dyDescent="0.3">
      <c r="C170">
        <v>26</v>
      </c>
      <c r="D170">
        <v>85</v>
      </c>
      <c r="E170">
        <v>38</v>
      </c>
      <c r="F170">
        <f t="shared" si="30"/>
        <v>149</v>
      </c>
      <c r="H170" s="31">
        <f t="shared" si="31"/>
        <v>0.17449664429530201</v>
      </c>
      <c r="I170" s="31">
        <f t="shared" si="32"/>
        <v>0.57046979865771807</v>
      </c>
      <c r="J170" s="31">
        <f t="shared" si="33"/>
        <v>0.25503355704697989</v>
      </c>
    </row>
    <row r="171" spans="3:10" x14ac:dyDescent="0.3">
      <c r="C171">
        <v>12</v>
      </c>
      <c r="D171">
        <v>106.5</v>
      </c>
      <c r="E171">
        <v>31.5</v>
      </c>
      <c r="F171">
        <f t="shared" si="30"/>
        <v>150</v>
      </c>
      <c r="H171" s="31">
        <f t="shared" si="31"/>
        <v>8.0536912751677847E-2</v>
      </c>
      <c r="I171" s="31">
        <f t="shared" si="32"/>
        <v>0.71476510067114096</v>
      </c>
      <c r="J171" s="31">
        <f t="shared" si="33"/>
        <v>0.21140939597315436</v>
      </c>
    </row>
    <row r="172" spans="3:10" x14ac:dyDescent="0.3">
      <c r="H172" s="31"/>
    </row>
    <row r="173" spans="3:10" x14ac:dyDescent="0.3">
      <c r="C173" t="s">
        <v>52</v>
      </c>
      <c r="H173" s="31"/>
    </row>
    <row r="174" spans="3:10" x14ac:dyDescent="0.3">
      <c r="C174">
        <v>33.5</v>
      </c>
      <c r="D174">
        <v>37</v>
      </c>
      <c r="E174">
        <v>78.5</v>
      </c>
      <c r="F174">
        <f>SUM(C174:E174)</f>
        <v>149</v>
      </c>
      <c r="H174" s="31">
        <f>(C174/$F$174)</f>
        <v>0.22483221476510068</v>
      </c>
      <c r="I174" s="31">
        <f>(D174/$F$174)</f>
        <v>0.24832214765100671</v>
      </c>
      <c r="J174" s="31">
        <f>(E174/$F$174)</f>
        <v>0.52684563758389258</v>
      </c>
    </row>
    <row r="175" spans="3:10" x14ac:dyDescent="0.3">
      <c r="C175">
        <v>40</v>
      </c>
      <c r="D175">
        <v>42.5</v>
      </c>
      <c r="E175">
        <v>66.5</v>
      </c>
      <c r="F175">
        <f t="shared" ref="F175:F185" si="34">SUM(C175:E175)</f>
        <v>149</v>
      </c>
      <c r="H175" s="31">
        <f t="shared" ref="H175:H178" si="35">(C175/$F$174)</f>
        <v>0.26845637583892618</v>
      </c>
      <c r="I175" s="31">
        <f t="shared" ref="I175:I178" si="36">(D175/$F$174)</f>
        <v>0.28523489932885904</v>
      </c>
      <c r="J175" s="31">
        <f t="shared" ref="J175:J178" si="37">(E175/$F$174)</f>
        <v>0.44630872483221479</v>
      </c>
    </row>
    <row r="176" spans="3:10" x14ac:dyDescent="0.3">
      <c r="C176">
        <v>44</v>
      </c>
      <c r="D176">
        <v>59.5</v>
      </c>
      <c r="E176">
        <v>45.5</v>
      </c>
      <c r="F176">
        <f t="shared" si="34"/>
        <v>149</v>
      </c>
      <c r="H176" s="31">
        <f t="shared" si="35"/>
        <v>0.29530201342281881</v>
      </c>
      <c r="I176" s="31">
        <f t="shared" si="36"/>
        <v>0.39932885906040266</v>
      </c>
      <c r="J176" s="31">
        <f t="shared" si="37"/>
        <v>0.30536912751677853</v>
      </c>
    </row>
    <row r="177" spans="3:10" x14ac:dyDescent="0.3">
      <c r="C177">
        <v>31</v>
      </c>
      <c r="D177">
        <v>97.5</v>
      </c>
      <c r="E177">
        <v>20.5</v>
      </c>
      <c r="F177">
        <f t="shared" si="34"/>
        <v>149</v>
      </c>
      <c r="H177" s="31">
        <f t="shared" si="35"/>
        <v>0.20805369127516779</v>
      </c>
      <c r="I177" s="31">
        <f t="shared" si="36"/>
        <v>0.65436241610738255</v>
      </c>
      <c r="J177" s="31">
        <f t="shared" si="37"/>
        <v>0.13758389261744966</v>
      </c>
    </row>
    <row r="178" spans="3:10" x14ac:dyDescent="0.3">
      <c r="C178">
        <v>7.5</v>
      </c>
      <c r="D178">
        <v>134.5</v>
      </c>
      <c r="E178">
        <v>8</v>
      </c>
      <c r="F178">
        <f t="shared" si="34"/>
        <v>150</v>
      </c>
      <c r="H178" s="31">
        <f t="shared" si="35"/>
        <v>5.0335570469798654E-2</v>
      </c>
      <c r="I178" s="31">
        <f t="shared" si="36"/>
        <v>0.90268456375838924</v>
      </c>
      <c r="J178" s="31">
        <f t="shared" si="37"/>
        <v>5.3691275167785234E-2</v>
      </c>
    </row>
    <row r="179" spans="3:10" x14ac:dyDescent="0.3">
      <c r="F179">
        <f t="shared" si="34"/>
        <v>0</v>
      </c>
    </row>
    <row r="180" spans="3:10" x14ac:dyDescent="0.3">
      <c r="C180" t="s">
        <v>53</v>
      </c>
      <c r="F180">
        <f t="shared" si="34"/>
        <v>0</v>
      </c>
    </row>
    <row r="181" spans="3:10" x14ac:dyDescent="0.3">
      <c r="C181">
        <v>15</v>
      </c>
      <c r="D181">
        <v>39.5</v>
      </c>
      <c r="E181">
        <v>73.5</v>
      </c>
      <c r="F181">
        <f t="shared" si="34"/>
        <v>128</v>
      </c>
      <c r="H181" s="31">
        <f>C181/$F$181</f>
        <v>0.1171875</v>
      </c>
      <c r="I181" s="31">
        <f>D181/$F$181</f>
        <v>0.30859375</v>
      </c>
      <c r="J181" s="31">
        <f>E181/$F$181</f>
        <v>0.57421875</v>
      </c>
    </row>
    <row r="182" spans="3:10" x14ac:dyDescent="0.3">
      <c r="C182">
        <v>9</v>
      </c>
      <c r="D182">
        <v>41</v>
      </c>
      <c r="E182">
        <v>78</v>
      </c>
      <c r="F182">
        <f t="shared" si="34"/>
        <v>128</v>
      </c>
      <c r="H182" s="31">
        <f t="shared" ref="H182:H185" si="38">C182/$F$181</f>
        <v>7.03125E-2</v>
      </c>
      <c r="I182" s="31">
        <f t="shared" ref="I182:I185" si="39">D182/$F$181</f>
        <v>0.3203125</v>
      </c>
      <c r="J182" s="31">
        <f t="shared" ref="J182:J185" si="40">E182/$F$181</f>
        <v>0.609375</v>
      </c>
    </row>
    <row r="183" spans="3:10" x14ac:dyDescent="0.3">
      <c r="C183">
        <v>11</v>
      </c>
      <c r="D183">
        <v>42.5</v>
      </c>
      <c r="E183">
        <v>73.5</v>
      </c>
      <c r="F183">
        <f t="shared" si="34"/>
        <v>127</v>
      </c>
      <c r="H183" s="31">
        <f t="shared" si="38"/>
        <v>8.59375E-2</v>
      </c>
      <c r="I183" s="31">
        <f t="shared" si="39"/>
        <v>0.33203125</v>
      </c>
      <c r="J183" s="31">
        <f t="shared" si="40"/>
        <v>0.57421875</v>
      </c>
    </row>
    <row r="184" spans="3:10" x14ac:dyDescent="0.3">
      <c r="C184">
        <v>4.5</v>
      </c>
      <c r="D184">
        <v>55.5</v>
      </c>
      <c r="E184">
        <v>68</v>
      </c>
      <c r="F184">
        <f t="shared" si="34"/>
        <v>128</v>
      </c>
      <c r="H184" s="31">
        <f t="shared" si="38"/>
        <v>3.515625E-2</v>
      </c>
      <c r="I184" s="31">
        <f t="shared" si="39"/>
        <v>0.43359375</v>
      </c>
      <c r="J184" s="31">
        <f t="shared" si="40"/>
        <v>0.53125</v>
      </c>
    </row>
    <row r="185" spans="3:10" x14ac:dyDescent="0.3">
      <c r="C185">
        <v>1.5</v>
      </c>
      <c r="D185">
        <v>92.5</v>
      </c>
      <c r="E185">
        <v>34</v>
      </c>
      <c r="F185">
        <f t="shared" si="34"/>
        <v>128</v>
      </c>
      <c r="H185" s="31">
        <f t="shared" si="38"/>
        <v>1.171875E-2</v>
      </c>
      <c r="I185" s="31">
        <f t="shared" si="39"/>
        <v>0.72265625</v>
      </c>
      <c r="J185" s="31">
        <f t="shared" si="40"/>
        <v>0.265625</v>
      </c>
    </row>
    <row r="186" spans="3:10" x14ac:dyDescent="0.3">
      <c r="H186" s="31"/>
    </row>
    <row r="187" spans="3:10" x14ac:dyDescent="0.3">
      <c r="C187" t="s">
        <v>54</v>
      </c>
      <c r="H187" s="31"/>
    </row>
    <row r="188" spans="3:10" x14ac:dyDescent="0.3">
      <c r="C188">
        <v>19</v>
      </c>
      <c r="D188">
        <v>49</v>
      </c>
      <c r="E188">
        <v>60</v>
      </c>
      <c r="F188">
        <f t="shared" ref="F188:F192" si="41">SUM(C188:E188)</f>
        <v>128</v>
      </c>
      <c r="H188" s="31">
        <f>C188/$F$188</f>
        <v>0.1484375</v>
      </c>
      <c r="I188" s="31">
        <f>D188/$F$188</f>
        <v>0.3828125</v>
      </c>
      <c r="J188" s="31">
        <f>E188/$F$188</f>
        <v>0.46875</v>
      </c>
    </row>
    <row r="189" spans="3:10" x14ac:dyDescent="0.3">
      <c r="C189">
        <v>6</v>
      </c>
      <c r="D189">
        <v>63.5</v>
      </c>
      <c r="E189">
        <v>58.5</v>
      </c>
      <c r="F189">
        <f t="shared" si="41"/>
        <v>128</v>
      </c>
      <c r="H189" s="31">
        <f t="shared" ref="H189:H192" si="42">C189/$F$188</f>
        <v>4.6875E-2</v>
      </c>
      <c r="I189" s="31">
        <f t="shared" ref="I189:I192" si="43">D189/$F$188</f>
        <v>0.49609375</v>
      </c>
      <c r="J189" s="31">
        <f t="shared" ref="J189:J192" si="44">E189/$F$188</f>
        <v>0.45703125</v>
      </c>
    </row>
    <row r="190" spans="3:10" x14ac:dyDescent="0.3">
      <c r="C190">
        <v>4</v>
      </c>
      <c r="D190">
        <v>73.5</v>
      </c>
      <c r="E190">
        <v>49.5</v>
      </c>
      <c r="F190">
        <f t="shared" si="41"/>
        <v>127</v>
      </c>
      <c r="H190" s="31">
        <f t="shared" si="42"/>
        <v>3.125E-2</v>
      </c>
      <c r="I190" s="31">
        <f t="shared" si="43"/>
        <v>0.57421875</v>
      </c>
      <c r="J190" s="31">
        <f t="shared" si="44"/>
        <v>0.38671875</v>
      </c>
    </row>
    <row r="191" spans="3:10" x14ac:dyDescent="0.3">
      <c r="C191">
        <v>1</v>
      </c>
      <c r="D191">
        <v>101.5</v>
      </c>
      <c r="E191">
        <v>25.5</v>
      </c>
      <c r="F191">
        <f t="shared" si="41"/>
        <v>128</v>
      </c>
      <c r="H191" s="31">
        <f t="shared" si="42"/>
        <v>7.8125E-3</v>
      </c>
      <c r="I191" s="31">
        <f t="shared" si="43"/>
        <v>0.79296875</v>
      </c>
      <c r="J191" s="31">
        <f t="shared" si="44"/>
        <v>0.19921875</v>
      </c>
    </row>
    <row r="192" spans="3:10" x14ac:dyDescent="0.3">
      <c r="C192">
        <v>0</v>
      </c>
      <c r="D192">
        <v>121.5</v>
      </c>
      <c r="E192">
        <v>6.5</v>
      </c>
      <c r="F192">
        <f t="shared" si="41"/>
        <v>128</v>
      </c>
      <c r="H192" s="31">
        <f t="shared" si="42"/>
        <v>0</v>
      </c>
      <c r="I192" s="31">
        <f t="shared" si="43"/>
        <v>0.94921875</v>
      </c>
      <c r="J192" s="31">
        <f t="shared" si="44"/>
        <v>5.078125E-2</v>
      </c>
    </row>
    <row r="199" spans="3:10" x14ac:dyDescent="0.3">
      <c r="C199" t="s">
        <v>72</v>
      </c>
    </row>
    <row r="200" spans="3:10" x14ac:dyDescent="0.3">
      <c r="C200" t="s">
        <v>51</v>
      </c>
      <c r="H200" s="31"/>
    </row>
    <row r="201" spans="3:10" x14ac:dyDescent="0.3">
      <c r="C201">
        <v>115.5</v>
      </c>
      <c r="D201">
        <v>156.5</v>
      </c>
      <c r="E201">
        <v>144</v>
      </c>
      <c r="F201">
        <f>SUM(C201:E201)</f>
        <v>416</v>
      </c>
      <c r="H201" s="31">
        <f>(C201/$F$206)</f>
        <v>0.15482573726541554</v>
      </c>
      <c r="I201" s="31">
        <f>(D201/$F$206)</f>
        <v>0.20978552278820375</v>
      </c>
      <c r="J201" s="31">
        <f>(E201/$F$206)</f>
        <v>0.19302949061662197</v>
      </c>
    </row>
    <row r="202" spans="3:10" x14ac:dyDescent="0.3">
      <c r="C202">
        <v>32</v>
      </c>
      <c r="D202">
        <v>81.5</v>
      </c>
      <c r="E202">
        <v>36.5</v>
      </c>
      <c r="F202">
        <f t="shared" ref="F202:F205" si="45">SUM(C202:E202)</f>
        <v>150</v>
      </c>
      <c r="H202" s="31">
        <f t="shared" ref="H202:H205" si="46">(C202/$F$206)</f>
        <v>4.2895442359249331E-2</v>
      </c>
      <c r="I202" s="31">
        <f t="shared" ref="I202:I205" si="47">(D202/$F$206)</f>
        <v>0.10924932975871314</v>
      </c>
      <c r="J202" s="31">
        <f t="shared" ref="J202:J205" si="48">(E202/$F$206)</f>
        <v>4.8927613941018765E-2</v>
      </c>
    </row>
    <row r="203" spans="3:10" x14ac:dyDescent="0.3">
      <c r="C203">
        <v>10</v>
      </c>
      <c r="D203">
        <v>52.5</v>
      </c>
      <c r="E203">
        <v>25</v>
      </c>
      <c r="F203">
        <f t="shared" si="45"/>
        <v>87.5</v>
      </c>
      <c r="H203" s="31">
        <f t="shared" si="46"/>
        <v>1.3404825737265416E-2</v>
      </c>
      <c r="I203" s="31">
        <f t="shared" si="47"/>
        <v>7.0375335120643437E-2</v>
      </c>
      <c r="J203" s="31">
        <f t="shared" si="48"/>
        <v>3.351206434316354E-2</v>
      </c>
    </row>
    <row r="204" spans="3:10" x14ac:dyDescent="0.3">
      <c r="C204">
        <v>6.5</v>
      </c>
      <c r="D204">
        <v>55.5</v>
      </c>
      <c r="E204">
        <v>10.5</v>
      </c>
      <c r="F204">
        <f t="shared" si="45"/>
        <v>72.5</v>
      </c>
      <c r="H204" s="31">
        <f t="shared" si="46"/>
        <v>8.7131367292225207E-3</v>
      </c>
      <c r="I204" s="31">
        <f t="shared" si="47"/>
        <v>7.439678284182305E-2</v>
      </c>
      <c r="J204" s="31">
        <f t="shared" si="48"/>
        <v>1.4075067024128687E-2</v>
      </c>
    </row>
    <row r="205" spans="3:10" x14ac:dyDescent="0.3">
      <c r="C205">
        <v>0</v>
      </c>
      <c r="D205">
        <v>16</v>
      </c>
      <c r="E205">
        <v>4</v>
      </c>
      <c r="F205">
        <f t="shared" si="45"/>
        <v>20</v>
      </c>
      <c r="H205" s="31">
        <f t="shared" si="46"/>
        <v>0</v>
      </c>
      <c r="I205" s="31">
        <f t="shared" si="47"/>
        <v>2.1447721179624665E-2</v>
      </c>
      <c r="J205" s="31">
        <f t="shared" si="48"/>
        <v>5.3619302949061663E-3</v>
      </c>
    </row>
    <row r="206" spans="3:10" x14ac:dyDescent="0.3">
      <c r="F206">
        <f>SUM(F201:F205)</f>
        <v>746</v>
      </c>
      <c r="H206" s="31"/>
    </row>
    <row r="207" spans="3:10" x14ac:dyDescent="0.3">
      <c r="C207" t="s">
        <v>52</v>
      </c>
      <c r="H207" s="31"/>
    </row>
    <row r="208" spans="3:10" x14ac:dyDescent="0.3">
      <c r="C208">
        <v>33.5</v>
      </c>
      <c r="D208">
        <v>37</v>
      </c>
      <c r="E208">
        <v>78.5</v>
      </c>
      <c r="F208">
        <f>SUM(C208:E208)</f>
        <v>149</v>
      </c>
      <c r="H208" s="31">
        <f t="shared" ref="H208:H212" si="49">(C208/$F$94)</f>
        <v>0.24100719424460432</v>
      </c>
      <c r="I208" s="31">
        <f t="shared" ref="I208:I212" si="50">(D208/$F$94)</f>
        <v>0.26618705035971224</v>
      </c>
      <c r="J208" s="31">
        <f t="shared" ref="J208:J212" si="51">(E208/$F$94)</f>
        <v>0.56474820143884896</v>
      </c>
    </row>
    <row r="209" spans="3:10" x14ac:dyDescent="0.3">
      <c r="C209">
        <v>40</v>
      </c>
      <c r="D209">
        <v>42.5</v>
      </c>
      <c r="E209">
        <v>66.5</v>
      </c>
      <c r="F209">
        <f t="shared" ref="F209:F219" si="52">SUM(C209:E209)</f>
        <v>149</v>
      </c>
      <c r="H209" s="31">
        <f t="shared" si="49"/>
        <v>0.28776978417266186</v>
      </c>
      <c r="I209" s="31">
        <f t="shared" si="50"/>
        <v>0.30575539568345322</v>
      </c>
      <c r="J209" s="31">
        <f t="shared" si="51"/>
        <v>0.47841726618705038</v>
      </c>
    </row>
    <row r="210" spans="3:10" x14ac:dyDescent="0.3">
      <c r="C210">
        <v>44</v>
      </c>
      <c r="D210">
        <v>59.5</v>
      </c>
      <c r="E210">
        <v>45.5</v>
      </c>
      <c r="F210">
        <f t="shared" si="52"/>
        <v>149</v>
      </c>
      <c r="H210" s="31">
        <f t="shared" si="49"/>
        <v>0.31654676258992803</v>
      </c>
      <c r="I210" s="31">
        <f t="shared" si="50"/>
        <v>0.42805755395683454</v>
      </c>
      <c r="J210" s="31">
        <f t="shared" si="51"/>
        <v>0.3273381294964029</v>
      </c>
    </row>
    <row r="211" spans="3:10" x14ac:dyDescent="0.3">
      <c r="C211">
        <v>31</v>
      </c>
      <c r="D211">
        <v>97.5</v>
      </c>
      <c r="E211">
        <v>20.5</v>
      </c>
      <c r="F211">
        <f t="shared" si="52"/>
        <v>149</v>
      </c>
      <c r="H211" s="31">
        <f t="shared" si="49"/>
        <v>0.22302158273381295</v>
      </c>
      <c r="I211" s="31">
        <f t="shared" si="50"/>
        <v>0.70143884892086328</v>
      </c>
      <c r="J211" s="31">
        <f t="shared" si="51"/>
        <v>0.14748201438848921</v>
      </c>
    </row>
    <row r="212" spans="3:10" x14ac:dyDescent="0.3">
      <c r="C212">
        <v>7.5</v>
      </c>
      <c r="D212">
        <v>134.5</v>
      </c>
      <c r="E212">
        <v>8</v>
      </c>
      <c r="F212">
        <f t="shared" si="52"/>
        <v>150</v>
      </c>
      <c r="H212" s="31">
        <f t="shared" si="49"/>
        <v>5.3956834532374098E-2</v>
      </c>
      <c r="I212" s="31">
        <f t="shared" si="50"/>
        <v>0.96762589928057552</v>
      </c>
      <c r="J212" s="31">
        <f t="shared" si="51"/>
        <v>5.7553956834532377E-2</v>
      </c>
    </row>
    <row r="213" spans="3:10" x14ac:dyDescent="0.3">
      <c r="F213">
        <f t="shared" si="52"/>
        <v>0</v>
      </c>
    </row>
    <row r="214" spans="3:10" x14ac:dyDescent="0.3">
      <c r="C214" t="s">
        <v>53</v>
      </c>
      <c r="F214">
        <f t="shared" si="52"/>
        <v>0</v>
      </c>
    </row>
    <row r="215" spans="3:10" x14ac:dyDescent="0.3">
      <c r="C215">
        <v>30</v>
      </c>
      <c r="D215">
        <v>106</v>
      </c>
      <c r="E215">
        <v>189</v>
      </c>
      <c r="F215">
        <f t="shared" si="52"/>
        <v>325</v>
      </c>
      <c r="H215" s="31">
        <f>C215/$F$220</f>
        <v>4.6948356807511735E-2</v>
      </c>
      <c r="I215" s="31">
        <f>D215/$F$220</f>
        <v>0.16588419405320814</v>
      </c>
      <c r="J215" s="31">
        <f>E215/$F$220</f>
        <v>0.29577464788732394</v>
      </c>
    </row>
    <row r="216" spans="3:10" x14ac:dyDescent="0.3">
      <c r="C216">
        <v>8</v>
      </c>
      <c r="D216">
        <v>45.5</v>
      </c>
      <c r="E216">
        <v>74</v>
      </c>
      <c r="F216">
        <f t="shared" si="52"/>
        <v>127.5</v>
      </c>
      <c r="H216" s="31">
        <f t="shared" ref="H216:H219" si="53">C216/$F$220</f>
        <v>1.2519561815336464E-2</v>
      </c>
      <c r="I216" s="31">
        <f t="shared" ref="I216:I219" si="54">D216/$F$220</f>
        <v>7.1205007824726135E-2</v>
      </c>
      <c r="J216" s="31">
        <f t="shared" ref="J216:J219" si="55">E216/$F$220</f>
        <v>0.11580594679186229</v>
      </c>
    </row>
    <row r="217" spans="3:10" x14ac:dyDescent="0.3">
      <c r="C217">
        <v>2</v>
      </c>
      <c r="D217">
        <v>62.5</v>
      </c>
      <c r="E217">
        <v>52.5</v>
      </c>
      <c r="F217">
        <f t="shared" si="52"/>
        <v>117</v>
      </c>
      <c r="H217" s="31">
        <f t="shared" si="53"/>
        <v>3.1298904538341159E-3</v>
      </c>
      <c r="I217" s="31">
        <f t="shared" si="54"/>
        <v>9.7809076682316115E-2</v>
      </c>
      <c r="J217" s="31">
        <f t="shared" si="55"/>
        <v>8.2159624413145546E-2</v>
      </c>
    </row>
    <row r="218" spans="3:10" x14ac:dyDescent="0.3">
      <c r="C218">
        <v>1</v>
      </c>
      <c r="D218">
        <v>33.5</v>
      </c>
      <c r="E218">
        <v>9</v>
      </c>
      <c r="F218">
        <f t="shared" si="52"/>
        <v>43.5</v>
      </c>
      <c r="H218" s="31">
        <f t="shared" si="53"/>
        <v>1.5649452269170579E-3</v>
      </c>
      <c r="I218" s="31">
        <f t="shared" si="54"/>
        <v>5.242566510172144E-2</v>
      </c>
      <c r="J218" s="31">
        <f t="shared" si="55"/>
        <v>1.4084507042253521E-2</v>
      </c>
    </row>
    <row r="219" spans="3:10" x14ac:dyDescent="0.3">
      <c r="C219">
        <v>0</v>
      </c>
      <c r="D219">
        <v>23.5</v>
      </c>
      <c r="E219">
        <v>2.5</v>
      </c>
      <c r="F219">
        <f t="shared" si="52"/>
        <v>26</v>
      </c>
      <c r="H219" s="31">
        <f t="shared" si="53"/>
        <v>0</v>
      </c>
      <c r="I219" s="31">
        <f t="shared" si="54"/>
        <v>3.6776212832550864E-2</v>
      </c>
      <c r="J219" s="31">
        <f t="shared" si="55"/>
        <v>3.9123630672926448E-3</v>
      </c>
    </row>
    <row r="220" spans="3:10" x14ac:dyDescent="0.3">
      <c r="F220">
        <f>SUM(F215:F219)</f>
        <v>639</v>
      </c>
      <c r="H220" s="31"/>
    </row>
    <row r="221" spans="3:10" x14ac:dyDescent="0.3">
      <c r="C221" t="s">
        <v>54</v>
      </c>
      <c r="H221" s="31"/>
    </row>
    <row r="222" spans="3:10" x14ac:dyDescent="0.3">
      <c r="C222">
        <v>28.5</v>
      </c>
      <c r="D222">
        <v>150</v>
      </c>
      <c r="E222">
        <v>146.5</v>
      </c>
      <c r="F222">
        <f t="shared" ref="F222:F226" si="56">SUM(C222:E222)</f>
        <v>325</v>
      </c>
      <c r="H222" s="31">
        <f>C222/$F$227</f>
        <v>4.4600938967136149E-2</v>
      </c>
      <c r="I222" s="31">
        <f>D222/$F$227</f>
        <v>0.23474178403755869</v>
      </c>
      <c r="J222" s="31">
        <f>E222/$F$227</f>
        <v>0.22926447574334899</v>
      </c>
    </row>
    <row r="223" spans="3:10" x14ac:dyDescent="0.3">
      <c r="C223">
        <v>0.5</v>
      </c>
      <c r="D223">
        <v>90</v>
      </c>
      <c r="E223">
        <v>37</v>
      </c>
      <c r="F223">
        <f t="shared" si="56"/>
        <v>127.5</v>
      </c>
      <c r="H223" s="31">
        <f t="shared" ref="H223:H226" si="57">C223/$F$227</f>
        <v>7.8247261345852897E-4</v>
      </c>
      <c r="I223" s="31">
        <f t="shared" ref="I223:I226" si="58">D223/$F$227</f>
        <v>0.14084507042253522</v>
      </c>
      <c r="J223" s="31">
        <f t="shared" ref="J223:J226" si="59">E223/$F$227</f>
        <v>5.7902973395931145E-2</v>
      </c>
    </row>
    <row r="224" spans="3:10" x14ac:dyDescent="0.3">
      <c r="C224">
        <v>1</v>
      </c>
      <c r="D224">
        <v>102</v>
      </c>
      <c r="E224">
        <v>14</v>
      </c>
      <c r="F224">
        <f t="shared" si="56"/>
        <v>117</v>
      </c>
      <c r="H224" s="31">
        <f t="shared" si="57"/>
        <v>1.5649452269170579E-3</v>
      </c>
      <c r="I224" s="31">
        <f t="shared" si="58"/>
        <v>0.15962441314553991</v>
      </c>
      <c r="J224" s="31">
        <f t="shared" si="59"/>
        <v>2.1909233176838811E-2</v>
      </c>
    </row>
    <row r="225" spans="3:13" x14ac:dyDescent="0.3">
      <c r="C225">
        <v>0</v>
      </c>
      <c r="D225">
        <v>41</v>
      </c>
      <c r="E225">
        <v>2.5</v>
      </c>
      <c r="F225">
        <f t="shared" si="56"/>
        <v>43.5</v>
      </c>
      <c r="H225" s="31">
        <f t="shared" si="57"/>
        <v>0</v>
      </c>
      <c r="I225" s="31">
        <f t="shared" si="58"/>
        <v>6.416275430359937E-2</v>
      </c>
      <c r="J225" s="31">
        <f t="shared" si="59"/>
        <v>3.9123630672926448E-3</v>
      </c>
    </row>
    <row r="226" spans="3:13" x14ac:dyDescent="0.3">
      <c r="C226">
        <v>0</v>
      </c>
      <c r="D226">
        <v>26</v>
      </c>
      <c r="E226">
        <v>0</v>
      </c>
      <c r="F226">
        <f t="shared" si="56"/>
        <v>26</v>
      </c>
      <c r="H226" s="31">
        <f t="shared" si="57"/>
        <v>0</v>
      </c>
      <c r="I226" s="31">
        <f t="shared" si="58"/>
        <v>4.0688575899843503E-2</v>
      </c>
      <c r="J226" s="31">
        <f t="shared" si="59"/>
        <v>0</v>
      </c>
    </row>
    <row r="227" spans="3:13" x14ac:dyDescent="0.3">
      <c r="F227">
        <f>SUM(F222:F226)</f>
        <v>639</v>
      </c>
    </row>
    <row r="232" spans="3:13" x14ac:dyDescent="0.3">
      <c r="M232" t="s">
        <v>73</v>
      </c>
    </row>
    <row r="233" spans="3:13" x14ac:dyDescent="0.3">
      <c r="M233" t="s">
        <v>74</v>
      </c>
    </row>
    <row r="234" spans="3:13" x14ac:dyDescent="0.3">
      <c r="C234">
        <v>30</v>
      </c>
      <c r="D234">
        <v>8</v>
      </c>
      <c r="E234">
        <v>2</v>
      </c>
      <c r="F234">
        <v>1</v>
      </c>
      <c r="G234">
        <v>0</v>
      </c>
      <c r="M234" t="s">
        <v>75</v>
      </c>
    </row>
    <row r="235" spans="3:13" x14ac:dyDescent="0.3">
      <c r="C235">
        <v>106</v>
      </c>
      <c r="D235">
        <v>45.5</v>
      </c>
      <c r="E235">
        <v>62.5</v>
      </c>
      <c r="F235">
        <v>33.5</v>
      </c>
      <c r="G235">
        <v>23.5</v>
      </c>
    </row>
    <row r="236" spans="3:13" x14ac:dyDescent="0.3">
      <c r="C236">
        <v>189</v>
      </c>
      <c r="D236">
        <v>74</v>
      </c>
      <c r="E236">
        <v>52.5</v>
      </c>
      <c r="F236">
        <v>9</v>
      </c>
      <c r="G236">
        <v>2.5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114"/>
  <sheetViews>
    <sheetView zoomScale="85" zoomScaleNormal="85" workbookViewId="0">
      <selection activeCell="P84" sqref="P84"/>
    </sheetView>
  </sheetViews>
  <sheetFormatPr defaultRowHeight="14.4" x14ac:dyDescent="0.3"/>
  <cols>
    <col min="2" max="2" width="14.6640625" customWidth="1"/>
  </cols>
  <sheetData>
    <row r="2" spans="2:13" x14ac:dyDescent="0.3">
      <c r="B2" t="s">
        <v>76</v>
      </c>
      <c r="F2" t="s">
        <v>77</v>
      </c>
    </row>
    <row r="3" spans="2:13" x14ac:dyDescent="0.3">
      <c r="B3">
        <v>-8.6999999999999994E-3</v>
      </c>
      <c r="C3" s="37">
        <v>-6.3582319622002101</v>
      </c>
      <c r="F3">
        <v>-5.3E-3</v>
      </c>
      <c r="G3" s="37">
        <v>-1.10692398435199</v>
      </c>
    </row>
    <row r="4" spans="2:13" x14ac:dyDescent="0.3">
      <c r="B4">
        <v>-7.1000000000000004E-3</v>
      </c>
      <c r="C4" s="37">
        <v>-0.94766572028514995</v>
      </c>
      <c r="F4">
        <v>-1E-3</v>
      </c>
      <c r="G4" s="37">
        <v>-0.26239016050664499</v>
      </c>
    </row>
    <row r="5" spans="2:13" x14ac:dyDescent="0.3">
      <c r="B5">
        <v>-6.0999999999999997E-4</v>
      </c>
      <c r="C5" s="37">
        <v>-0.65301407182247895</v>
      </c>
      <c r="F5">
        <v>-5.5999999999999995E-4</v>
      </c>
      <c r="G5" s="37">
        <v>-0.161068884085213</v>
      </c>
    </row>
    <row r="6" spans="2:13" x14ac:dyDescent="0.3">
      <c r="B6">
        <v>-5.8E-4</v>
      </c>
      <c r="C6" s="37">
        <v>-0.56527862539682605</v>
      </c>
      <c r="F6">
        <v>-5.2999999999999998E-4</v>
      </c>
      <c r="G6" s="37">
        <v>-0.12968607372598201</v>
      </c>
    </row>
    <row r="7" spans="2:13" x14ac:dyDescent="0.3">
      <c r="B7">
        <v>-3.6000000000000002E-4</v>
      </c>
      <c r="C7" s="37">
        <v>-0.46128842940199399</v>
      </c>
      <c r="F7">
        <v>-5.0000000000000001E-4</v>
      </c>
      <c r="G7" s="37">
        <v>-0.110541336734694</v>
      </c>
    </row>
    <row r="8" spans="2:13" x14ac:dyDescent="0.3">
      <c r="B8">
        <v>4.1E-5</v>
      </c>
      <c r="C8" s="37">
        <v>-0.358528305418719</v>
      </c>
      <c r="F8">
        <v>2.2000000000000001E-4</v>
      </c>
      <c r="G8" s="37">
        <v>-9.17208763316648E-3</v>
      </c>
    </row>
    <row r="9" spans="2:13" x14ac:dyDescent="0.3">
      <c r="B9">
        <v>7.8999999999999996E-5</v>
      </c>
      <c r="C9" s="37">
        <v>-0.21039835946622201</v>
      </c>
      <c r="F9">
        <v>5.5000000000000003E-4</v>
      </c>
      <c r="G9" s="37">
        <v>-5.87381790123456E-3</v>
      </c>
    </row>
    <row r="10" spans="2:13" x14ac:dyDescent="0.3">
      <c r="B10">
        <v>4.2000000000000002E-4</v>
      </c>
      <c r="C10" s="37">
        <v>-0.206483983737245</v>
      </c>
      <c r="F10">
        <v>6.4000000000000005E-4</v>
      </c>
      <c r="G10" s="37">
        <v>-3.4971822172619099E-2</v>
      </c>
      <c r="M10" s="38"/>
    </row>
    <row r="11" spans="2:13" x14ac:dyDescent="0.3">
      <c r="B11">
        <v>4.2999999999999999E-4</v>
      </c>
      <c r="C11" s="37">
        <v>-0.23668822283702201</v>
      </c>
      <c r="F11">
        <v>1.1000000000000001E-3</v>
      </c>
      <c r="G11" s="37">
        <v>3.85016140350877E-2</v>
      </c>
    </row>
    <row r="12" spans="2:13" x14ac:dyDescent="0.3">
      <c r="B12">
        <v>7.1000000000000002E-4</v>
      </c>
      <c r="C12" s="37">
        <v>-0.189339117464905</v>
      </c>
      <c r="F12">
        <v>8.0000000000000004E-4</v>
      </c>
      <c r="G12" s="37">
        <v>1.0732686741363601E-3</v>
      </c>
    </row>
    <row r="13" spans="2:13" x14ac:dyDescent="0.3">
      <c r="B13">
        <v>1E-3</v>
      </c>
      <c r="C13" s="37">
        <v>-0.26894750521541899</v>
      </c>
      <c r="F13">
        <v>1.2999999999999999E-3</v>
      </c>
      <c r="G13" s="37">
        <v>3.7336411785714299E-2</v>
      </c>
    </row>
    <row r="14" spans="2:13" x14ac:dyDescent="0.3">
      <c r="B14">
        <v>4.1999999999999997E-3</v>
      </c>
      <c r="C14" s="37">
        <v>-0.77859848539982102</v>
      </c>
      <c r="F14">
        <v>1.8E-3</v>
      </c>
      <c r="G14" s="37">
        <v>4.8142668938944901E-2</v>
      </c>
    </row>
    <row r="15" spans="2:13" x14ac:dyDescent="0.3">
      <c r="B15" s="34"/>
      <c r="C15">
        <v>2E-3</v>
      </c>
      <c r="F15">
        <v>2E-3</v>
      </c>
      <c r="G15" s="37">
        <v>-4.5399185374149498E-2</v>
      </c>
      <c r="H15" s="35"/>
      <c r="I15" s="35"/>
    </row>
    <row r="16" spans="2:13" x14ac:dyDescent="0.3">
      <c r="H16" s="35"/>
      <c r="I16" s="35"/>
      <c r="L16" s="35"/>
    </row>
    <row r="17" spans="1:17" x14ac:dyDescent="0.3">
      <c r="H17" s="35"/>
      <c r="I17" s="35"/>
      <c r="L17" s="35"/>
    </row>
    <row r="18" spans="1:17" x14ac:dyDescent="0.3">
      <c r="H18" s="35"/>
      <c r="I18" s="35"/>
      <c r="L18" s="35"/>
    </row>
    <row r="19" spans="1:17" x14ac:dyDescent="0.3">
      <c r="H19" s="35"/>
      <c r="I19" s="35"/>
      <c r="L19" s="35"/>
    </row>
    <row r="20" spans="1:17" x14ac:dyDescent="0.3">
      <c r="H20" s="35"/>
      <c r="I20" s="35"/>
      <c r="L20" s="35"/>
    </row>
    <row r="21" spans="1:17" x14ac:dyDescent="0.3">
      <c r="H21" s="35"/>
      <c r="I21" s="35"/>
      <c r="L21" s="35"/>
    </row>
    <row r="22" spans="1:17" x14ac:dyDescent="0.3">
      <c r="H22" s="35"/>
      <c r="I22" s="35"/>
      <c r="L22" s="35"/>
    </row>
    <row r="23" spans="1:17" x14ac:dyDescent="0.3">
      <c r="H23" s="35"/>
      <c r="I23" s="35"/>
      <c r="L23" s="35"/>
    </row>
    <row r="24" spans="1:17" x14ac:dyDescent="0.3">
      <c r="H24" s="35"/>
      <c r="I24" s="35"/>
      <c r="L24" s="35"/>
    </row>
    <row r="25" spans="1:17" x14ac:dyDescent="0.3">
      <c r="H25" s="35"/>
      <c r="I25" s="35"/>
      <c r="L25" s="35"/>
    </row>
    <row r="26" spans="1:17" x14ac:dyDescent="0.3">
      <c r="H26" s="35"/>
      <c r="I26" s="35"/>
      <c r="L26" s="35"/>
    </row>
    <row r="27" spans="1:17" x14ac:dyDescent="0.3">
      <c r="H27" s="35"/>
      <c r="I27" s="35"/>
      <c r="L27" s="35"/>
    </row>
    <row r="28" spans="1:17" x14ac:dyDescent="0.3">
      <c r="H28" s="36"/>
      <c r="I28" s="36"/>
      <c r="L28" s="36"/>
    </row>
    <row r="29" spans="1:17" x14ac:dyDescent="0.3">
      <c r="A29" s="35"/>
      <c r="B29" s="35"/>
      <c r="C29" s="35"/>
      <c r="D29" s="35"/>
      <c r="E29" s="35"/>
      <c r="F29" s="35"/>
      <c r="G29" s="35"/>
      <c r="H29" s="35"/>
      <c r="I29" s="35"/>
      <c r="L29" s="35"/>
    </row>
    <row r="30" spans="1:17" x14ac:dyDescent="0.3">
      <c r="A30" s="36"/>
      <c r="B30" s="36"/>
      <c r="C30" s="36"/>
      <c r="D30" s="36"/>
      <c r="E30" s="36"/>
      <c r="F30" s="36"/>
      <c r="G30" s="36"/>
      <c r="H30" s="36"/>
      <c r="I30" s="36"/>
      <c r="L30" s="36"/>
    </row>
    <row r="31" spans="1:17" x14ac:dyDescent="0.3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</row>
    <row r="32" spans="1:17" x14ac:dyDescent="0.3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</row>
    <row r="33" spans="1:17" x14ac:dyDescent="0.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</row>
    <row r="34" spans="1:17" x14ac:dyDescent="0.3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</row>
    <row r="38" spans="1:17" x14ac:dyDescent="0.3">
      <c r="A38" t="s">
        <v>80</v>
      </c>
    </row>
    <row r="40" spans="1:17" x14ac:dyDescent="0.3">
      <c r="B40" t="s">
        <v>79</v>
      </c>
    </row>
    <row r="41" spans="1:17" x14ac:dyDescent="0.3">
      <c r="B41" t="s">
        <v>78</v>
      </c>
      <c r="C41" t="s">
        <v>78</v>
      </c>
      <c r="D41" t="s">
        <v>78</v>
      </c>
      <c r="E41" t="s">
        <v>78</v>
      </c>
      <c r="F41" t="s">
        <v>78</v>
      </c>
    </row>
    <row r="42" spans="1:17" x14ac:dyDescent="0.3">
      <c r="B42">
        <v>0.74759025684992997</v>
      </c>
      <c r="C42">
        <v>4.1114048222972099E-2</v>
      </c>
      <c r="D42">
        <v>1.4058394063008701E-2</v>
      </c>
      <c r="E42">
        <v>1.4044245751707801E-2</v>
      </c>
      <c r="F42">
        <v>5.5197274872811002E-2</v>
      </c>
    </row>
    <row r="43" spans="1:17" x14ac:dyDescent="0.3">
      <c r="B43">
        <v>0.42771640391243698</v>
      </c>
      <c r="C43">
        <v>4.5062011546062597E-2</v>
      </c>
      <c r="D43">
        <v>1.6416627110906801E-2</v>
      </c>
      <c r="E43">
        <v>1.6224727906648001E-2</v>
      </c>
      <c r="F43">
        <v>6.0875050194600003E-2</v>
      </c>
    </row>
    <row r="44" spans="1:17" x14ac:dyDescent="0.3">
      <c r="B44">
        <v>0.300408116430182</v>
      </c>
      <c r="C44">
        <v>4.5370834613180998E-2</v>
      </c>
      <c r="D44">
        <v>1.7701464021436599E-2</v>
      </c>
      <c r="E44">
        <v>1.8554906426038499E-2</v>
      </c>
      <c r="F44">
        <v>6.6235183499856201E-2</v>
      </c>
    </row>
    <row r="45" spans="1:17" x14ac:dyDescent="0.3">
      <c r="B45">
        <v>0.21234588458870099</v>
      </c>
      <c r="C45">
        <v>4.5613728350193603E-2</v>
      </c>
      <c r="D45">
        <v>1.83798829143016E-2</v>
      </c>
      <c r="E45">
        <v>1.9310428624331199E-2</v>
      </c>
      <c r="F45">
        <v>6.6621808335997401E-2</v>
      </c>
    </row>
    <row r="46" spans="1:17" x14ac:dyDescent="0.3">
      <c r="B46">
        <v>0.214331649577084</v>
      </c>
      <c r="C46">
        <v>4.2978278005866601E-2</v>
      </c>
      <c r="D46">
        <v>1.8464535751269901E-2</v>
      </c>
      <c r="E46">
        <v>1.9420075786836102E-2</v>
      </c>
      <c r="F46">
        <v>6.8496050701639402E-2</v>
      </c>
    </row>
    <row r="47" spans="1:17" x14ac:dyDescent="0.3">
      <c r="B47">
        <v>0.16458121978836401</v>
      </c>
      <c r="C47">
        <v>4.1188973549367597E-2</v>
      </c>
      <c r="D47">
        <v>1.8960928587376E-2</v>
      </c>
      <c r="E47">
        <v>2.1204151644000399E-2</v>
      </c>
      <c r="F47">
        <v>7.5547437204823806E-2</v>
      </c>
    </row>
    <row r="48" spans="1:17" x14ac:dyDescent="0.3">
      <c r="B48">
        <v>0.14084580666173599</v>
      </c>
      <c r="C48">
        <v>3.8952806544893699E-2</v>
      </c>
      <c r="D48">
        <v>1.9111550233260201E-2</v>
      </c>
      <c r="E48">
        <v>2.1982065095895901E-2</v>
      </c>
      <c r="F48">
        <v>7.5276563386924206E-2</v>
      </c>
    </row>
    <row r="49" spans="2:16" x14ac:dyDescent="0.3">
      <c r="B49">
        <v>0.11899824947569899</v>
      </c>
      <c r="C49">
        <v>3.79349850477671E-2</v>
      </c>
      <c r="D49">
        <v>1.9841543805863601E-2</v>
      </c>
      <c r="E49">
        <v>2.3641892028904501E-2</v>
      </c>
      <c r="F49">
        <v>7.9225844167667495E-2</v>
      </c>
    </row>
    <row r="50" spans="2:16" x14ac:dyDescent="0.3">
      <c r="B50">
        <v>9.0068173628762793E-2</v>
      </c>
      <c r="C50">
        <v>3.6101301701523501E-2</v>
      </c>
      <c r="D50">
        <v>2.01390848509343E-2</v>
      </c>
      <c r="E50">
        <v>2.4570709760129001E-2</v>
      </c>
      <c r="F50">
        <v>8.4155307152394304E-2</v>
      </c>
    </row>
    <row r="51" spans="2:16" x14ac:dyDescent="0.3">
      <c r="B51">
        <v>0.110997762069797</v>
      </c>
      <c r="C51">
        <v>3.3308858641468798E-2</v>
      </c>
      <c r="D51">
        <v>1.86287297707226E-2</v>
      </c>
      <c r="E51">
        <v>2.4481222642462198E-2</v>
      </c>
      <c r="F51">
        <v>9.8076327657661402E-2</v>
      </c>
    </row>
    <row r="52" spans="2:16" x14ac:dyDescent="0.3">
      <c r="B52">
        <v>0.110544929506818</v>
      </c>
      <c r="C52">
        <v>3.1658272403479501E-2</v>
      </c>
      <c r="D52">
        <v>1.8597849399768E-2</v>
      </c>
      <c r="E52">
        <v>2.6330068717758798E-2</v>
      </c>
      <c r="F52">
        <v>0.106214846568139</v>
      </c>
    </row>
    <row r="53" spans="2:16" x14ac:dyDescent="0.3">
      <c r="B53">
        <v>0.115673104297778</v>
      </c>
      <c r="C53">
        <v>2.9285045671938199E-2</v>
      </c>
      <c r="D53">
        <v>1.7289782005094598E-2</v>
      </c>
      <c r="E53">
        <v>2.6023858607388099E-2</v>
      </c>
      <c r="F53">
        <v>0.114834570316524</v>
      </c>
    </row>
    <row r="54" spans="2:16" x14ac:dyDescent="0.3">
      <c r="B54">
        <v>8.4051438680671706E-2</v>
      </c>
      <c r="C54">
        <v>2.66710179608847E-2</v>
      </c>
      <c r="D54">
        <v>1.50711621031309E-2</v>
      </c>
      <c r="E54">
        <v>2.2695106482538599E-2</v>
      </c>
      <c r="F54">
        <v>0.108927097229851</v>
      </c>
    </row>
    <row r="55" spans="2:16" x14ac:dyDescent="0.3">
      <c r="B55">
        <v>9.03365742612873E-2</v>
      </c>
      <c r="C55">
        <v>2.6204384927697701E-2</v>
      </c>
      <c r="D55">
        <v>1.4893445290827499E-2</v>
      </c>
      <c r="E55">
        <v>2.3176609826767301E-2</v>
      </c>
      <c r="F55">
        <v>0.123240722737706</v>
      </c>
    </row>
    <row r="56" spans="2:16" x14ac:dyDescent="0.3">
      <c r="B56">
        <v>8.4551848900131302E-2</v>
      </c>
      <c r="C56">
        <v>2.63363111635944E-2</v>
      </c>
      <c r="D56">
        <v>1.5381671246963199E-2</v>
      </c>
      <c r="E56">
        <v>2.49568787495256E-2</v>
      </c>
      <c r="F56">
        <v>0.13039585311764099</v>
      </c>
    </row>
    <row r="59" spans="2:16" ht="17.25" customHeight="1" x14ac:dyDescent="0.3">
      <c r="B59">
        <v>0.74759025684992997</v>
      </c>
      <c r="C59">
        <v>0.42771640391243698</v>
      </c>
      <c r="D59">
        <v>0.300408116430182</v>
      </c>
      <c r="E59">
        <v>0.21234588458870099</v>
      </c>
      <c r="F59">
        <v>0.214331649577084</v>
      </c>
      <c r="G59">
        <v>0.16458121978836401</v>
      </c>
      <c r="H59">
        <v>0.14084580666173599</v>
      </c>
      <c r="I59">
        <v>0.11899824947569899</v>
      </c>
      <c r="J59">
        <v>9.0068173628762793E-2</v>
      </c>
      <c r="K59">
        <v>0.110997762069797</v>
      </c>
      <c r="L59">
        <v>0.110544929506818</v>
      </c>
      <c r="M59">
        <v>0.115673104297778</v>
      </c>
      <c r="N59">
        <v>8.4051438680671706E-2</v>
      </c>
      <c r="O59">
        <v>9.03365742612873E-2</v>
      </c>
      <c r="P59">
        <v>8.4551848900131302E-2</v>
      </c>
    </row>
    <row r="60" spans="2:16" ht="17.25" customHeight="1" x14ac:dyDescent="0.3">
      <c r="B60">
        <v>4.1114048222972099E-2</v>
      </c>
      <c r="C60">
        <v>4.5062011546062597E-2</v>
      </c>
      <c r="D60">
        <v>4.5370834613180998E-2</v>
      </c>
      <c r="E60">
        <v>4.5613728350193603E-2</v>
      </c>
      <c r="F60">
        <v>4.2978278005866601E-2</v>
      </c>
      <c r="G60">
        <v>4.1188973549367597E-2</v>
      </c>
      <c r="H60">
        <v>3.8952806544893699E-2</v>
      </c>
      <c r="I60">
        <v>3.79349850477671E-2</v>
      </c>
      <c r="J60">
        <v>3.6101301701523501E-2</v>
      </c>
      <c r="K60">
        <v>3.3308858641468798E-2</v>
      </c>
      <c r="L60">
        <v>3.1658272403479501E-2</v>
      </c>
      <c r="M60">
        <v>2.9285045671938199E-2</v>
      </c>
      <c r="N60">
        <v>2.66710179608847E-2</v>
      </c>
      <c r="O60">
        <v>2.6204384927697701E-2</v>
      </c>
      <c r="P60">
        <v>2.63363111635944E-2</v>
      </c>
    </row>
    <row r="61" spans="2:16" ht="17.25" customHeight="1" x14ac:dyDescent="0.3">
      <c r="B61">
        <v>1.4058394063008701E-2</v>
      </c>
      <c r="C61">
        <v>1.6416627110906801E-2</v>
      </c>
      <c r="D61">
        <v>1.7701464021436599E-2</v>
      </c>
      <c r="E61">
        <v>1.83798829143016E-2</v>
      </c>
      <c r="F61">
        <v>1.8464535751269901E-2</v>
      </c>
      <c r="G61">
        <v>1.8960928587376E-2</v>
      </c>
      <c r="H61">
        <v>1.9111550233260201E-2</v>
      </c>
      <c r="I61">
        <v>1.9841543805863601E-2</v>
      </c>
      <c r="J61">
        <v>2.01390848509343E-2</v>
      </c>
      <c r="K61">
        <v>1.86287297707226E-2</v>
      </c>
      <c r="L61">
        <v>1.8597849399768E-2</v>
      </c>
      <c r="M61">
        <v>1.7289782005094598E-2</v>
      </c>
      <c r="N61">
        <v>1.50711621031309E-2</v>
      </c>
      <c r="O61">
        <v>1.4893445290827499E-2</v>
      </c>
      <c r="P61">
        <v>1.5381671246963199E-2</v>
      </c>
    </row>
    <row r="62" spans="2:16" ht="17.25" customHeight="1" x14ac:dyDescent="0.3">
      <c r="B62">
        <v>1.4044245751707801E-2</v>
      </c>
      <c r="C62">
        <v>1.6224727906648001E-2</v>
      </c>
      <c r="D62">
        <v>1.8554906426038499E-2</v>
      </c>
      <c r="E62">
        <v>1.9310428624331199E-2</v>
      </c>
      <c r="F62">
        <v>1.9420075786836102E-2</v>
      </c>
      <c r="G62">
        <v>2.1204151644000399E-2</v>
      </c>
      <c r="H62">
        <v>2.1982065095895901E-2</v>
      </c>
      <c r="I62">
        <v>2.3641892028904501E-2</v>
      </c>
      <c r="J62">
        <v>2.4570709760129001E-2</v>
      </c>
      <c r="K62">
        <v>2.4481222642462198E-2</v>
      </c>
      <c r="L62">
        <v>2.6330068717758798E-2</v>
      </c>
      <c r="M62">
        <v>2.6023858607388099E-2</v>
      </c>
      <c r="N62">
        <v>2.2695106482538599E-2</v>
      </c>
      <c r="O62">
        <v>2.3176609826767301E-2</v>
      </c>
      <c r="P62">
        <v>2.49568787495256E-2</v>
      </c>
    </row>
    <row r="63" spans="2:16" ht="17.25" customHeight="1" x14ac:dyDescent="0.3">
      <c r="B63">
        <v>5.5197274872811002E-2</v>
      </c>
      <c r="C63">
        <v>6.0875050194600003E-2</v>
      </c>
      <c r="D63">
        <v>6.6235183499856201E-2</v>
      </c>
      <c r="E63">
        <v>6.6621808335997401E-2</v>
      </c>
      <c r="F63">
        <v>6.8496050701639402E-2</v>
      </c>
      <c r="G63">
        <v>7.5547437204823806E-2</v>
      </c>
      <c r="H63">
        <v>7.5276563386924206E-2</v>
      </c>
      <c r="I63">
        <v>7.9225844167667495E-2</v>
      </c>
      <c r="J63">
        <v>8.4155307152394304E-2</v>
      </c>
      <c r="K63">
        <v>9.8076327657661402E-2</v>
      </c>
      <c r="L63">
        <v>0.106214846568139</v>
      </c>
      <c r="M63">
        <v>0.114834570316524</v>
      </c>
      <c r="N63">
        <v>0.108927097229851</v>
      </c>
      <c r="O63">
        <v>0.123240722737706</v>
      </c>
      <c r="P63">
        <v>0.13039585311764099</v>
      </c>
    </row>
    <row r="86" spans="2:28" x14ac:dyDescent="0.3">
      <c r="N86" t="s">
        <v>85</v>
      </c>
    </row>
    <row r="88" spans="2:28" x14ac:dyDescent="0.3">
      <c r="B88">
        <v>2010</v>
      </c>
      <c r="C88">
        <v>2011</v>
      </c>
      <c r="D88">
        <v>2012</v>
      </c>
      <c r="E88">
        <v>2013</v>
      </c>
      <c r="F88">
        <v>2014</v>
      </c>
      <c r="G88">
        <v>2015</v>
      </c>
      <c r="H88">
        <v>2016</v>
      </c>
      <c r="I88">
        <v>2017</v>
      </c>
      <c r="L88" t="s">
        <v>89</v>
      </c>
      <c r="M88" t="s">
        <v>88</v>
      </c>
      <c r="N88">
        <v>2003</v>
      </c>
      <c r="O88">
        <v>2004</v>
      </c>
      <c r="P88">
        <v>2005</v>
      </c>
      <c r="Q88">
        <v>2006</v>
      </c>
      <c r="R88">
        <v>2007</v>
      </c>
      <c r="S88">
        <v>2008</v>
      </c>
      <c r="T88">
        <v>2009</v>
      </c>
      <c r="U88">
        <v>2010</v>
      </c>
      <c r="V88">
        <v>2011</v>
      </c>
      <c r="W88">
        <v>2012</v>
      </c>
      <c r="X88">
        <v>2013</v>
      </c>
      <c r="Y88">
        <v>2014</v>
      </c>
      <c r="Z88">
        <v>2015</v>
      </c>
      <c r="AA88">
        <v>2016</v>
      </c>
      <c r="AB88">
        <v>2017</v>
      </c>
    </row>
    <row r="89" spans="2:28" x14ac:dyDescent="0.3">
      <c r="B89">
        <v>2166</v>
      </c>
      <c r="C89">
        <v>2243</v>
      </c>
      <c r="D89">
        <v>2253</v>
      </c>
      <c r="E89">
        <v>2133</v>
      </c>
      <c r="F89">
        <v>2067</v>
      </c>
      <c r="G89">
        <v>2138</v>
      </c>
      <c r="H89">
        <v>2221</v>
      </c>
      <c r="I89">
        <v>2073</v>
      </c>
      <c r="M89" t="s">
        <v>87</v>
      </c>
      <c r="N89">
        <v>437583</v>
      </c>
      <c r="O89">
        <v>402345</v>
      </c>
      <c r="P89">
        <v>321507</v>
      </c>
      <c r="Q89">
        <v>300517</v>
      </c>
      <c r="R89">
        <v>292260</v>
      </c>
      <c r="S89">
        <v>280696</v>
      </c>
      <c r="T89">
        <v>284431</v>
      </c>
      <c r="U89">
        <v>268606</v>
      </c>
      <c r="V89">
        <v>258165</v>
      </c>
      <c r="W89">
        <v>245312</v>
      </c>
      <c r="X89">
        <v>227276</v>
      </c>
      <c r="Y89">
        <v>211988</v>
      </c>
      <c r="Z89">
        <v>196548</v>
      </c>
      <c r="AA89">
        <v>194384</v>
      </c>
      <c r="AB89">
        <v>205869</v>
      </c>
    </row>
    <row r="90" spans="2:28" x14ac:dyDescent="0.3">
      <c r="B90">
        <v>944</v>
      </c>
      <c r="C90">
        <v>936</v>
      </c>
      <c r="D90">
        <v>945</v>
      </c>
      <c r="E90">
        <v>841</v>
      </c>
      <c r="F90">
        <v>774</v>
      </c>
      <c r="G90">
        <v>772</v>
      </c>
      <c r="H90">
        <v>780</v>
      </c>
      <c r="I90">
        <v>716</v>
      </c>
      <c r="M90" t="s">
        <v>86</v>
      </c>
      <c r="N90">
        <v>52863238</v>
      </c>
      <c r="O90">
        <v>53152022</v>
      </c>
      <c r="P90">
        <v>53575343</v>
      </c>
      <c r="Q90">
        <v>53950854</v>
      </c>
      <c r="R90">
        <v>54387392</v>
      </c>
      <c r="S90">
        <v>54841720</v>
      </c>
      <c r="T90">
        <v>55235253</v>
      </c>
      <c r="U90">
        <v>55692423</v>
      </c>
      <c r="V90">
        <v>56170927</v>
      </c>
      <c r="W90">
        <v>56567796</v>
      </c>
      <c r="X90">
        <v>56948229</v>
      </c>
      <c r="Y90">
        <v>57408654</v>
      </c>
      <c r="Z90">
        <v>57885413</v>
      </c>
      <c r="AA90">
        <v>58381217</v>
      </c>
      <c r="AB90">
        <v>58744595</v>
      </c>
    </row>
    <row r="91" spans="2:28" x14ac:dyDescent="0.3">
      <c r="B91">
        <v>248</v>
      </c>
      <c r="C91">
        <v>251</v>
      </c>
      <c r="D91">
        <v>257</v>
      </c>
      <c r="E91">
        <v>227</v>
      </c>
      <c r="F91">
        <v>213</v>
      </c>
      <c r="G91">
        <v>216</v>
      </c>
      <c r="H91">
        <v>232</v>
      </c>
      <c r="I91">
        <v>211</v>
      </c>
    </row>
    <row r="92" spans="2:28" x14ac:dyDescent="0.3">
      <c r="B92">
        <f>SUM(B89:B91)</f>
        <v>3358</v>
      </c>
      <c r="C92">
        <f t="shared" ref="C92:I92" si="0">SUM(C89:C91)</f>
        <v>3430</v>
      </c>
      <c r="D92">
        <f t="shared" si="0"/>
        <v>3455</v>
      </c>
      <c r="E92">
        <f t="shared" si="0"/>
        <v>3201</v>
      </c>
      <c r="F92">
        <f t="shared" si="0"/>
        <v>3054</v>
      </c>
      <c r="G92">
        <f t="shared" si="0"/>
        <v>3126</v>
      </c>
      <c r="H92">
        <f t="shared" si="0"/>
        <v>3233</v>
      </c>
      <c r="I92">
        <f t="shared" si="0"/>
        <v>3000</v>
      </c>
      <c r="N92">
        <f>(N89)/(N90/100000)</f>
        <v>827.7642773225507</v>
      </c>
      <c r="O92">
        <f t="shared" ref="O92:AB92" si="1">(O89)/(O90/100000)</f>
        <v>756.97026163934083</v>
      </c>
      <c r="P92">
        <f t="shared" si="1"/>
        <v>600.10255090667363</v>
      </c>
      <c r="Q92">
        <f t="shared" si="1"/>
        <v>557.01991297487154</v>
      </c>
      <c r="R92">
        <f t="shared" si="1"/>
        <v>537.36718980752005</v>
      </c>
      <c r="S92">
        <f t="shared" si="1"/>
        <v>511.8293153460541</v>
      </c>
      <c r="T92">
        <f t="shared" si="1"/>
        <v>514.94468577884493</v>
      </c>
      <c r="U92">
        <f t="shared" si="1"/>
        <v>482.30259258068196</v>
      </c>
      <c r="V92">
        <f t="shared" si="1"/>
        <v>459.6060876830465</v>
      </c>
      <c r="W92">
        <f t="shared" si="1"/>
        <v>433.66016947169021</v>
      </c>
      <c r="X92">
        <f t="shared" si="1"/>
        <v>399.09230539899664</v>
      </c>
      <c r="Y92">
        <f t="shared" si="1"/>
        <v>369.26140090307638</v>
      </c>
      <c r="Z92">
        <f>(Z89)/(Z90/100000)</f>
        <v>339.54668337600009</v>
      </c>
      <c r="AA92">
        <f t="shared" si="1"/>
        <v>332.95640274165572</v>
      </c>
      <c r="AB92">
        <f t="shared" si="1"/>
        <v>350.44756032448601</v>
      </c>
    </row>
    <row r="98" spans="11:11" x14ac:dyDescent="0.3">
      <c r="K98" t="s">
        <v>82</v>
      </c>
    </row>
    <row r="99" spans="11:11" x14ac:dyDescent="0.3">
      <c r="K99" t="s">
        <v>83</v>
      </c>
    </row>
    <row r="114" spans="2:2" x14ac:dyDescent="0.3">
      <c r="B114" t="s">
        <v>81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"/>
  <sheetViews>
    <sheetView topLeftCell="A4" workbookViewId="0">
      <selection activeCell="G5" sqref="G5"/>
    </sheetView>
  </sheetViews>
  <sheetFormatPr defaultRowHeight="14.4" x14ac:dyDescent="0.3"/>
  <cols>
    <col min="1" max="1" width="16.88671875" style="42" customWidth="1"/>
    <col min="3" max="3" width="13.109375" customWidth="1"/>
  </cols>
  <sheetData>
    <row r="1" spans="1:5" ht="15" thickBot="1" x14ac:dyDescent="0.35">
      <c r="A1" s="42" t="s">
        <v>84</v>
      </c>
      <c r="B1" t="s">
        <v>59</v>
      </c>
      <c r="E1" s="41"/>
    </row>
    <row r="2" spans="1:5" ht="15" thickBot="1" x14ac:dyDescent="0.35">
      <c r="A2" s="43">
        <v>43344</v>
      </c>
      <c r="B2" s="40">
        <v>34030</v>
      </c>
      <c r="C2">
        <v>2018</v>
      </c>
    </row>
    <row r="3" spans="1:5" ht="15" thickBot="1" x14ac:dyDescent="0.35">
      <c r="A3" s="44">
        <v>42979</v>
      </c>
      <c r="B3" s="39">
        <v>35878</v>
      </c>
      <c r="C3">
        <v>2017</v>
      </c>
    </row>
    <row r="4" spans="1:5" ht="15" thickBot="1" x14ac:dyDescent="0.35">
      <c r="A4" s="44">
        <v>42614</v>
      </c>
      <c r="B4" s="39">
        <v>32764</v>
      </c>
      <c r="C4">
        <v>2016</v>
      </c>
    </row>
    <row r="5" spans="1:5" ht="15" thickBot="1" x14ac:dyDescent="0.35">
      <c r="A5" s="44">
        <v>42248</v>
      </c>
      <c r="B5" s="39">
        <v>31537</v>
      </c>
      <c r="C5">
        <v>2015</v>
      </c>
    </row>
    <row r="6" spans="1:5" ht="15" thickBot="1" x14ac:dyDescent="0.35">
      <c r="A6" s="44">
        <v>41883</v>
      </c>
      <c r="B6" s="39">
        <v>33140</v>
      </c>
      <c r="C6">
        <v>2014</v>
      </c>
    </row>
    <row r="7" spans="1:5" ht="15" thickBot="1" x14ac:dyDescent="0.35">
      <c r="A7" s="44">
        <v>41518</v>
      </c>
      <c r="B7" s="39">
        <v>35799</v>
      </c>
      <c r="C7">
        <v>2013</v>
      </c>
    </row>
    <row r="8" spans="1:5" ht="15" thickBot="1" x14ac:dyDescent="0.35">
      <c r="A8" s="44">
        <v>41153</v>
      </c>
      <c r="B8" s="39">
        <v>35974</v>
      </c>
      <c r="C8">
        <v>2012</v>
      </c>
    </row>
    <row r="9" spans="1:5" ht="15" thickBot="1" x14ac:dyDescent="0.35">
      <c r="A9" s="44">
        <v>40787</v>
      </c>
      <c r="B9" s="39">
        <v>39868</v>
      </c>
      <c r="C9">
        <v>2011</v>
      </c>
    </row>
    <row r="10" spans="1:5" ht="15" thickBot="1" x14ac:dyDescent="0.35">
      <c r="A10" s="44">
        <v>43374</v>
      </c>
      <c r="B10" s="39">
        <v>37031</v>
      </c>
    </row>
    <row r="11" spans="1:5" ht="15" thickBot="1" x14ac:dyDescent="0.35">
      <c r="A11" s="44">
        <v>43009</v>
      </c>
      <c r="B11" s="39">
        <v>38516</v>
      </c>
    </row>
    <row r="12" spans="1:5" ht="15" thickBot="1" x14ac:dyDescent="0.35">
      <c r="A12" s="44">
        <v>42644</v>
      </c>
      <c r="B12" s="39">
        <v>34538</v>
      </c>
    </row>
    <row r="13" spans="1:5" ht="15" thickBot="1" x14ac:dyDescent="0.35">
      <c r="A13" s="44">
        <v>42278</v>
      </c>
      <c r="B13" s="39">
        <v>34351</v>
      </c>
    </row>
    <row r="14" spans="1:5" ht="15" thickBot="1" x14ac:dyDescent="0.35">
      <c r="A14" s="44">
        <v>41913</v>
      </c>
      <c r="B14" s="39">
        <v>35985</v>
      </c>
    </row>
    <row r="15" spans="1:5" ht="15" thickBot="1" x14ac:dyDescent="0.35">
      <c r="A15" s="44">
        <v>41548</v>
      </c>
      <c r="B15" s="39">
        <v>39215</v>
      </c>
    </row>
    <row r="16" spans="1:5" ht="15" thickBot="1" x14ac:dyDescent="0.35">
      <c r="A16" s="44">
        <v>41183</v>
      </c>
      <c r="B16" s="39">
        <v>40684</v>
      </c>
    </row>
    <row r="17" spans="1:2" ht="15" thickBot="1" x14ac:dyDescent="0.35">
      <c r="A17" s="44">
        <v>40817</v>
      </c>
      <c r="B17" s="39">
        <v>41567</v>
      </c>
    </row>
    <row r="18" spans="1:2" ht="15" thickBot="1" x14ac:dyDescent="0.35">
      <c r="A18" s="44">
        <v>43405</v>
      </c>
      <c r="B18" s="39">
        <v>36979</v>
      </c>
    </row>
    <row r="19" spans="1:2" ht="15" thickBot="1" x14ac:dyDescent="0.35">
      <c r="A19" s="44">
        <v>43040</v>
      </c>
      <c r="B19" s="39">
        <v>39858</v>
      </c>
    </row>
    <row r="20" spans="1:2" ht="15" thickBot="1" x14ac:dyDescent="0.35">
      <c r="A20" s="44">
        <v>42675</v>
      </c>
      <c r="B20" s="39">
        <v>36788</v>
      </c>
    </row>
    <row r="21" spans="1:2" ht="15" thickBot="1" x14ac:dyDescent="0.35">
      <c r="A21" s="44">
        <v>42309</v>
      </c>
      <c r="B21" s="39">
        <v>37340</v>
      </c>
    </row>
    <row r="22" spans="1:2" ht="15" thickBot="1" x14ac:dyDescent="0.35">
      <c r="A22" s="44">
        <v>41944</v>
      </c>
      <c r="B22" s="39">
        <v>37227</v>
      </c>
    </row>
    <row r="23" spans="1:2" ht="15" thickBot="1" x14ac:dyDescent="0.35">
      <c r="A23" s="44">
        <v>41579</v>
      </c>
      <c r="B23" s="39">
        <v>39602</v>
      </c>
    </row>
    <row r="24" spans="1:2" ht="15" thickBot="1" x14ac:dyDescent="0.35">
      <c r="A24" s="44">
        <v>41214</v>
      </c>
      <c r="B24" s="39">
        <v>42428</v>
      </c>
    </row>
    <row r="25" spans="1:2" ht="15" thickBot="1" x14ac:dyDescent="0.35">
      <c r="A25" s="44">
        <v>40848</v>
      </c>
      <c r="B25" s="39">
        <v>43965</v>
      </c>
    </row>
    <row r="26" spans="1:2" ht="15" thickBot="1" x14ac:dyDescent="0.35">
      <c r="A26" s="44">
        <v>43221</v>
      </c>
      <c r="B26" s="39">
        <v>34084</v>
      </c>
    </row>
    <row r="27" spans="1:2" ht="15" thickBot="1" x14ac:dyDescent="0.35">
      <c r="A27" s="44">
        <v>42856</v>
      </c>
      <c r="B27" s="39">
        <v>35037</v>
      </c>
    </row>
    <row r="28" spans="1:2" ht="15" thickBot="1" x14ac:dyDescent="0.35">
      <c r="A28" s="44">
        <v>42491</v>
      </c>
      <c r="B28" s="39">
        <v>31142</v>
      </c>
    </row>
    <row r="29" spans="1:2" ht="15" thickBot="1" x14ac:dyDescent="0.35">
      <c r="A29" s="44">
        <v>42125</v>
      </c>
      <c r="B29" s="39">
        <v>32370</v>
      </c>
    </row>
    <row r="30" spans="1:2" ht="15" thickBot="1" x14ac:dyDescent="0.35">
      <c r="A30" s="44">
        <v>41760</v>
      </c>
      <c r="B30" s="39">
        <v>34375</v>
      </c>
    </row>
    <row r="31" spans="1:2" ht="15" thickBot="1" x14ac:dyDescent="0.35">
      <c r="A31" s="44">
        <v>41395</v>
      </c>
      <c r="B31" s="39">
        <v>36272</v>
      </c>
    </row>
    <row r="32" spans="1:2" ht="15" thickBot="1" x14ac:dyDescent="0.35">
      <c r="A32" s="44">
        <v>41030</v>
      </c>
      <c r="B32" s="39">
        <v>37471</v>
      </c>
    </row>
    <row r="33" spans="1:2" ht="15" thickBot="1" x14ac:dyDescent="0.35">
      <c r="A33" s="44">
        <v>40664</v>
      </c>
      <c r="B33" s="39">
        <v>43339</v>
      </c>
    </row>
    <row r="34" spans="1:2" ht="15" thickBot="1" x14ac:dyDescent="0.35">
      <c r="A34" s="44">
        <v>43525</v>
      </c>
      <c r="B34" s="39">
        <v>34339</v>
      </c>
    </row>
    <row r="35" spans="1:2" ht="15" thickBot="1" x14ac:dyDescent="0.35">
      <c r="A35" s="44">
        <v>43160</v>
      </c>
      <c r="B35" s="39">
        <v>34191</v>
      </c>
    </row>
    <row r="36" spans="1:2" ht="15" thickBot="1" x14ac:dyDescent="0.35">
      <c r="A36" s="44">
        <v>42795</v>
      </c>
      <c r="B36" s="39">
        <v>37245</v>
      </c>
    </row>
    <row r="37" spans="1:2" ht="15" thickBot="1" x14ac:dyDescent="0.35">
      <c r="A37" s="44">
        <v>42430</v>
      </c>
      <c r="B37" s="39">
        <v>33713</v>
      </c>
    </row>
    <row r="38" spans="1:2" ht="15" thickBot="1" x14ac:dyDescent="0.35">
      <c r="A38" s="44">
        <v>42064</v>
      </c>
      <c r="B38" s="39">
        <v>34631</v>
      </c>
    </row>
    <row r="39" spans="1:2" ht="15" thickBot="1" x14ac:dyDescent="0.35">
      <c r="A39" s="44">
        <v>41699</v>
      </c>
      <c r="B39" s="39">
        <v>36225</v>
      </c>
    </row>
    <row r="40" spans="1:2" ht="15" thickBot="1" x14ac:dyDescent="0.35">
      <c r="A40" s="44">
        <v>41334</v>
      </c>
      <c r="B40" s="39">
        <v>37031</v>
      </c>
    </row>
    <row r="41" spans="1:2" ht="15" thickBot="1" x14ac:dyDescent="0.35">
      <c r="A41" s="44">
        <v>40969</v>
      </c>
      <c r="B41" s="39">
        <v>41233</v>
      </c>
    </row>
    <row r="42" spans="1:2" ht="15" thickBot="1" x14ac:dyDescent="0.35">
      <c r="A42" s="44">
        <v>40603</v>
      </c>
      <c r="B42" s="39">
        <v>44322</v>
      </c>
    </row>
    <row r="43" spans="1:2" ht="15" thickBot="1" x14ac:dyDescent="0.35">
      <c r="A43" s="44">
        <v>43252</v>
      </c>
      <c r="B43" s="39">
        <v>33015</v>
      </c>
    </row>
    <row r="44" spans="1:2" ht="15" thickBot="1" x14ac:dyDescent="0.35">
      <c r="A44" s="44">
        <v>42887</v>
      </c>
      <c r="B44" s="39">
        <v>34551</v>
      </c>
    </row>
    <row r="45" spans="1:2" ht="15" thickBot="1" x14ac:dyDescent="0.35">
      <c r="A45" s="44">
        <v>42522</v>
      </c>
      <c r="B45" s="39">
        <v>30754</v>
      </c>
    </row>
    <row r="46" spans="1:2" ht="15" thickBot="1" x14ac:dyDescent="0.35">
      <c r="A46" s="44">
        <v>42156</v>
      </c>
      <c r="B46" s="39">
        <v>31566</v>
      </c>
    </row>
    <row r="47" spans="1:2" ht="15" thickBot="1" x14ac:dyDescent="0.35">
      <c r="A47" s="44">
        <v>41791</v>
      </c>
      <c r="B47" s="39">
        <v>31712</v>
      </c>
    </row>
    <row r="48" spans="1:2" ht="15" thickBot="1" x14ac:dyDescent="0.35">
      <c r="A48" s="44">
        <v>41426</v>
      </c>
      <c r="B48" s="39">
        <v>35543</v>
      </c>
    </row>
    <row r="49" spans="1:2" ht="15" thickBot="1" x14ac:dyDescent="0.35">
      <c r="A49" s="44">
        <v>41061</v>
      </c>
      <c r="B49" s="39">
        <v>38119</v>
      </c>
    </row>
    <row r="50" spans="1:2" ht="15" thickBot="1" x14ac:dyDescent="0.35">
      <c r="A50" s="44">
        <v>40695</v>
      </c>
      <c r="B50" s="39">
        <v>40341</v>
      </c>
    </row>
    <row r="51" spans="1:2" ht="15" thickBot="1" x14ac:dyDescent="0.35">
      <c r="A51" s="44">
        <v>43282</v>
      </c>
      <c r="B51" s="39">
        <v>34035</v>
      </c>
    </row>
    <row r="52" spans="1:2" ht="15" thickBot="1" x14ac:dyDescent="0.35">
      <c r="A52" s="44">
        <v>42917</v>
      </c>
      <c r="B52" s="39">
        <v>35668</v>
      </c>
    </row>
    <row r="53" spans="1:2" ht="15" thickBot="1" x14ac:dyDescent="0.35">
      <c r="A53" s="44">
        <v>42552</v>
      </c>
      <c r="B53" s="39">
        <v>31429</v>
      </c>
    </row>
    <row r="54" spans="1:2" ht="15" thickBot="1" x14ac:dyDescent="0.35">
      <c r="A54" s="44">
        <v>42186</v>
      </c>
      <c r="B54" s="39">
        <v>31901</v>
      </c>
    </row>
    <row r="55" spans="1:2" ht="15" thickBot="1" x14ac:dyDescent="0.35">
      <c r="A55" s="44">
        <v>41821</v>
      </c>
      <c r="B55" s="39">
        <v>32936</v>
      </c>
    </row>
    <row r="56" spans="1:2" ht="15" thickBot="1" x14ac:dyDescent="0.35">
      <c r="A56" s="44">
        <v>41456</v>
      </c>
      <c r="B56" s="39">
        <v>35741</v>
      </c>
    </row>
    <row r="57" spans="1:2" ht="15" thickBot="1" x14ac:dyDescent="0.35">
      <c r="A57" s="44">
        <v>41091</v>
      </c>
      <c r="B57" s="39">
        <v>37326</v>
      </c>
    </row>
    <row r="58" spans="1:2" ht="15" thickBot="1" x14ac:dyDescent="0.35">
      <c r="A58" s="44">
        <v>40725</v>
      </c>
      <c r="B58" s="39">
        <v>40852</v>
      </c>
    </row>
    <row r="59" spans="1:2" ht="15" thickBot="1" x14ac:dyDescent="0.35">
      <c r="A59" s="44">
        <v>43466</v>
      </c>
      <c r="B59" s="39">
        <v>35685</v>
      </c>
    </row>
    <row r="60" spans="1:2" ht="15" thickBot="1" x14ac:dyDescent="0.35">
      <c r="A60" s="44">
        <v>43101</v>
      </c>
      <c r="B60" s="39">
        <v>39186</v>
      </c>
    </row>
    <row r="61" spans="1:2" ht="15" thickBot="1" x14ac:dyDescent="0.35">
      <c r="A61" s="44">
        <v>42736</v>
      </c>
      <c r="B61" s="39">
        <v>37825</v>
      </c>
    </row>
    <row r="62" spans="1:2" ht="15" thickBot="1" x14ac:dyDescent="0.35">
      <c r="A62" s="44">
        <v>42370</v>
      </c>
      <c r="B62" s="39">
        <v>34831</v>
      </c>
    </row>
    <row r="63" spans="1:2" ht="15" thickBot="1" x14ac:dyDescent="0.35">
      <c r="A63" s="44">
        <v>42005</v>
      </c>
      <c r="B63" s="39">
        <v>35314</v>
      </c>
    </row>
    <row r="64" spans="1:2" ht="15" thickBot="1" x14ac:dyDescent="0.35">
      <c r="A64" s="44">
        <v>41640</v>
      </c>
      <c r="B64" s="39">
        <v>38304</v>
      </c>
    </row>
    <row r="65" spans="1:2" ht="15" thickBot="1" x14ac:dyDescent="0.35">
      <c r="A65" s="44">
        <v>41275</v>
      </c>
      <c r="B65" s="39">
        <v>39870</v>
      </c>
    </row>
    <row r="66" spans="1:2" ht="15" thickBot="1" x14ac:dyDescent="0.35">
      <c r="A66" s="44">
        <v>40909</v>
      </c>
      <c r="B66" s="39">
        <v>43150</v>
      </c>
    </row>
    <row r="67" spans="1:2" ht="15" thickBot="1" x14ac:dyDescent="0.35">
      <c r="A67" s="44">
        <v>40544</v>
      </c>
      <c r="B67" s="39">
        <v>45228</v>
      </c>
    </row>
    <row r="68" spans="1:2" ht="15" thickBot="1" x14ac:dyDescent="0.35">
      <c r="A68" s="44">
        <v>43497</v>
      </c>
      <c r="B68" s="39">
        <v>31841</v>
      </c>
    </row>
    <row r="69" spans="1:2" ht="15" thickBot="1" x14ac:dyDescent="0.35">
      <c r="A69" s="44">
        <v>43132</v>
      </c>
      <c r="B69" s="39">
        <v>33077</v>
      </c>
    </row>
    <row r="70" spans="1:2" ht="15" thickBot="1" x14ac:dyDescent="0.35">
      <c r="A70" s="44">
        <v>42767</v>
      </c>
      <c r="B70" s="39">
        <v>34480</v>
      </c>
    </row>
    <row r="71" spans="1:2" ht="15" thickBot="1" x14ac:dyDescent="0.35">
      <c r="A71" s="44">
        <v>42401</v>
      </c>
      <c r="B71" s="39">
        <v>32836</v>
      </c>
    </row>
    <row r="72" spans="1:2" ht="15" thickBot="1" x14ac:dyDescent="0.35">
      <c r="A72" s="44">
        <v>42036</v>
      </c>
      <c r="B72" s="39">
        <v>32250</v>
      </c>
    </row>
    <row r="73" spans="1:2" ht="15" thickBot="1" x14ac:dyDescent="0.35">
      <c r="A73" s="44">
        <v>41671</v>
      </c>
      <c r="B73" s="39">
        <v>34609</v>
      </c>
    </row>
    <row r="74" spans="1:2" ht="15" thickBot="1" x14ac:dyDescent="0.35">
      <c r="A74" s="44">
        <v>41306</v>
      </c>
      <c r="B74" s="39">
        <v>36642</v>
      </c>
    </row>
    <row r="75" spans="1:2" ht="15" thickBot="1" x14ac:dyDescent="0.35">
      <c r="A75" s="44">
        <v>40940</v>
      </c>
      <c r="B75" s="39">
        <v>37171</v>
      </c>
    </row>
    <row r="76" spans="1:2" ht="15" thickBot="1" x14ac:dyDescent="0.35">
      <c r="A76" s="44">
        <v>40575</v>
      </c>
      <c r="B76" s="39">
        <v>42346</v>
      </c>
    </row>
    <row r="77" spans="1:2" ht="15" thickBot="1" x14ac:dyDescent="0.35">
      <c r="A77" s="44">
        <v>43435</v>
      </c>
      <c r="B77" s="39">
        <v>35369</v>
      </c>
    </row>
    <row r="78" spans="1:2" ht="15" thickBot="1" x14ac:dyDescent="0.35">
      <c r="A78" s="44">
        <v>43070</v>
      </c>
      <c r="B78" s="39">
        <v>36102</v>
      </c>
    </row>
    <row r="79" spans="1:2" ht="15" thickBot="1" x14ac:dyDescent="0.35">
      <c r="A79" s="44">
        <v>42705</v>
      </c>
      <c r="B79" s="39">
        <v>36954</v>
      </c>
    </row>
    <row r="80" spans="1:2" ht="15" thickBot="1" x14ac:dyDescent="0.35">
      <c r="A80" s="44">
        <v>42339</v>
      </c>
      <c r="B80" s="39">
        <v>35006</v>
      </c>
    </row>
    <row r="81" spans="1:2" ht="15" thickBot="1" x14ac:dyDescent="0.35">
      <c r="A81" s="44">
        <v>41974</v>
      </c>
      <c r="B81" s="39">
        <v>35587</v>
      </c>
    </row>
    <row r="82" spans="1:2" ht="15" thickBot="1" x14ac:dyDescent="0.35">
      <c r="A82" s="44">
        <v>41609</v>
      </c>
      <c r="B82" s="39">
        <v>37368</v>
      </c>
    </row>
    <row r="83" spans="1:2" ht="15" thickBot="1" x14ac:dyDescent="0.35">
      <c r="A83" s="44">
        <v>41244</v>
      </c>
      <c r="B83" s="39">
        <v>38796</v>
      </c>
    </row>
    <row r="84" spans="1:2" ht="15" thickBot="1" x14ac:dyDescent="0.35">
      <c r="A84" s="44">
        <v>40878</v>
      </c>
      <c r="B84" s="39">
        <v>41823</v>
      </c>
    </row>
    <row r="85" spans="1:2" ht="15" thickBot="1" x14ac:dyDescent="0.35">
      <c r="A85" s="44">
        <v>40513</v>
      </c>
      <c r="B85" s="39">
        <v>38226</v>
      </c>
    </row>
    <row r="86" spans="1:2" ht="15" thickBot="1" x14ac:dyDescent="0.35">
      <c r="A86" s="44">
        <v>43313</v>
      </c>
      <c r="B86" s="39">
        <v>35365</v>
      </c>
    </row>
    <row r="87" spans="1:2" ht="15" thickBot="1" x14ac:dyDescent="0.35">
      <c r="A87" s="44">
        <v>42948</v>
      </c>
      <c r="B87" s="39">
        <v>36161</v>
      </c>
    </row>
    <row r="88" spans="1:2" ht="15" thickBot="1" x14ac:dyDescent="0.35">
      <c r="A88" s="44">
        <v>42583</v>
      </c>
      <c r="B88" s="39">
        <v>32972</v>
      </c>
    </row>
    <row r="89" spans="1:2" ht="15" thickBot="1" x14ac:dyDescent="0.35">
      <c r="A89" s="44">
        <v>42217</v>
      </c>
      <c r="B89" s="39">
        <v>31739</v>
      </c>
    </row>
    <row r="90" spans="1:2" ht="15" thickBot="1" x14ac:dyDescent="0.35">
      <c r="A90" s="44">
        <v>41852</v>
      </c>
      <c r="B90" s="39">
        <v>33937</v>
      </c>
    </row>
    <row r="91" spans="1:2" ht="15" thickBot="1" x14ac:dyDescent="0.35">
      <c r="A91" s="44">
        <v>41487</v>
      </c>
      <c r="B91" s="39">
        <v>36672</v>
      </c>
    </row>
    <row r="92" spans="1:2" ht="15" thickBot="1" x14ac:dyDescent="0.35">
      <c r="A92" s="44">
        <v>41122</v>
      </c>
      <c r="B92" s="39">
        <v>36839</v>
      </c>
    </row>
    <row r="93" spans="1:2" ht="15" thickBot="1" x14ac:dyDescent="0.35">
      <c r="A93" s="44">
        <v>40756</v>
      </c>
      <c r="B93" s="39">
        <v>42215</v>
      </c>
    </row>
    <row r="94" spans="1:2" ht="15" thickBot="1" x14ac:dyDescent="0.35">
      <c r="A94" s="44">
        <v>43191</v>
      </c>
      <c r="B94" s="39">
        <v>33341</v>
      </c>
    </row>
    <row r="95" spans="1:2" ht="15" thickBot="1" x14ac:dyDescent="0.35">
      <c r="A95" s="44">
        <v>42826</v>
      </c>
      <c r="B95" s="39">
        <v>34406</v>
      </c>
    </row>
    <row r="96" spans="1:2" ht="15" thickBot="1" x14ac:dyDescent="0.35">
      <c r="A96" s="44">
        <v>42461</v>
      </c>
      <c r="B96" s="39">
        <v>30709</v>
      </c>
    </row>
    <row r="97" spans="1:2" ht="15" thickBot="1" x14ac:dyDescent="0.35">
      <c r="A97" s="44">
        <v>42095</v>
      </c>
      <c r="B97" s="39">
        <v>32282</v>
      </c>
    </row>
    <row r="98" spans="1:2" ht="15" thickBot="1" x14ac:dyDescent="0.35">
      <c r="A98" s="44">
        <v>41730</v>
      </c>
      <c r="B98" s="39">
        <v>33973</v>
      </c>
    </row>
    <row r="99" spans="1:2" ht="15" thickBot="1" x14ac:dyDescent="0.35">
      <c r="A99" s="44">
        <v>41365</v>
      </c>
      <c r="B99" s="39">
        <v>36600</v>
      </c>
    </row>
    <row r="100" spans="1:2" ht="15" thickBot="1" x14ac:dyDescent="0.35">
      <c r="A100" s="44">
        <v>41000</v>
      </c>
      <c r="B100" s="39">
        <v>37495</v>
      </c>
    </row>
    <row r="101" spans="1:2" ht="15" thickBot="1" x14ac:dyDescent="0.35">
      <c r="A101" s="44">
        <v>40634</v>
      </c>
      <c r="B101" s="39">
        <v>40436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Sheet1_copy</vt:lpstr>
      <vt:lpstr>changematrix</vt:lpstr>
      <vt:lpstr>for JQC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monsu</dc:creator>
  <cp:lastModifiedBy>monsu</cp:lastModifiedBy>
  <dcterms:created xsi:type="dcterms:W3CDTF">2018-10-17T08:06:41Z</dcterms:created>
  <dcterms:modified xsi:type="dcterms:W3CDTF">2019-06-18T09:35:32Z</dcterms:modified>
</cp:coreProperties>
</file>