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n" sheetId="1" state="visible" r:id="rId2"/>
  </sheets>
  <definedNames>
    <definedName function="false" hidden="true" localSheetId="0" name="_xlnm._FilterDatabase" vbProcedure="false">in!$B$1:$AF$294</definedName>
    <definedName function="false" hidden="false" localSheetId="0" name="_xlnm._FilterDatabase" vbProcedure="false">in!$B$1:$AE$294</definedName>
    <definedName function="false" hidden="false" localSheetId="0" name="_xlnm._FilterDatabase_0" vbProcedure="false">in!$B$1:$AE$294</definedName>
    <definedName function="false" hidden="false" localSheetId="0" name="_xlnm._FilterDatabase_0_0" vbProcedure="false">in!$B$1:$AE$294</definedName>
    <definedName function="false" hidden="false" localSheetId="0" name="_xlnm._FilterDatabase_0_0_0" vbProcedure="false">in!$B$1:$AE$294</definedName>
    <definedName function="false" hidden="false" localSheetId="0" name="_xlnm._FilterDatabase_0_0_0_0" vbProcedure="false">in!$B$1:$AE$294</definedName>
    <definedName function="false" hidden="false" localSheetId="0" name="_xlnm._FilterDatabase_0_0_0_0_0" vbProcedure="false">in!$B$1:$AE$294</definedName>
    <definedName function="false" hidden="false" localSheetId="0" name="_xlnm._FilterDatabase_0_0_0_0_0_0" vbProcedure="false">in!$B$1:$AE$294</definedName>
    <definedName function="false" hidden="false" localSheetId="0" name="_xlnm._FilterDatabase_0_0_0_0_0_0_0" vbProcedure="false">in!$B$1:$AE$294</definedName>
    <definedName function="false" hidden="false" localSheetId="0" name="_xlnm._FilterDatabase_0_0_0_0_0_0_0_0" vbProcedure="false">in!$B$1:$AE$294</definedName>
    <definedName function="false" hidden="false" localSheetId="0" name="_xlnm._FilterDatabase_0_0_0_0_0_0_0_0_0" vbProcedure="false">in!$B$1:$AE$294</definedName>
    <definedName function="false" hidden="false" localSheetId="0" name="_xlnm._FilterDatabase_0_0_0_0_0_0_0_0_0_0" vbProcedure="false">in!$B$1:$AE$294</definedName>
    <definedName function="false" hidden="false" localSheetId="0" name="_xlnm._FilterDatabase_0_0_0_0_0_0_0_0_0_0_0" vbProcedure="false">in!$B$1:$AE$294</definedName>
    <definedName function="false" hidden="false" localSheetId="0" name="_xlnm._FilterDatabase_0_0_0_0_0_0_0_0_0_0_0_0" vbProcedure="false">in!$B$1:$AE$294</definedName>
    <definedName function="false" hidden="false" localSheetId="0" name="_xlnm._FilterDatabase_0_0_0_0_0_0_0_0_0_0_0_0_0" vbProcedure="false">in!$B$1:$AE$294</definedName>
    <definedName function="false" hidden="false" localSheetId="0" name="_xlnm._FilterDatabase_0_0_0_0_0_0_0_0_0_0_0_0_0_0" vbProcedure="false">in!$B$1:$AE$294</definedName>
    <definedName function="false" hidden="false" localSheetId="0" name="_xlnm._FilterDatabase_0_0_0_0_0_0_0_0_0_0_0_0_0_0_0" vbProcedure="false">in!$B$1:$AE$294</definedName>
    <definedName function="false" hidden="false" localSheetId="0" name="_xlnm._FilterDatabase_0_0_0_0_0_0_0_0_0_0_0_0_0_0_0_0" vbProcedure="false">in!$B$1:$AE$294</definedName>
    <definedName function="false" hidden="false" localSheetId="0" name="_xlnm._FilterDatabase_0_0_0_0_0_0_0_0_0_0_0_0_0_0_0_0_0" vbProcedure="false">in!$B$1:$AE$294</definedName>
    <definedName function="false" hidden="false" localSheetId="0" name="_xlnm._FilterDatabase_0_0_0_0_0_0_0_0_0_0_0_0_0_0_0_0_0_0" vbProcedure="false">in!$B$1:$AE$294</definedName>
    <definedName function="false" hidden="false" localSheetId="0" name="_xlnm._FilterDatabase_0_0_0_0_0_0_0_0_0_0_0_0_0_0_0_0_0_0_0" vbProcedure="false">in!$B$1:$AE$294</definedName>
    <definedName function="false" hidden="false" localSheetId="0" name="_xlnm._FilterDatabase_0_0_0_0_0_0_0_0_0_0_0_0_0_0_0_0_0_0_0_0" vbProcedure="false">in!$B$1:$AE$294</definedName>
    <definedName function="false" hidden="false" localSheetId="0" name="_xlnm._FilterDatabase_0_0_0_0_0_0_0_0_0_0_0_0_0_0_0_0_0_0_0_0_0" vbProcedure="false">in!$B$1:$AE$294</definedName>
    <definedName function="false" hidden="false" localSheetId="0" name="_xlnm._FilterDatabase_0_0_0_0_0_0_0_0_0_0_0_0_0_0_0_0_0_0_0_0_0_0" vbProcedure="false">in!$B$1:$AE$294</definedName>
    <definedName function="false" hidden="false" localSheetId="0" name="_xlnm._FilterDatabase_0_0_0_0_0_0_0_0_0_0_0_0_0_0_0_0_0_0_0_0_0_0_0" vbProcedure="false">in!$B$1:$AE$294</definedName>
    <definedName function="false" hidden="false" localSheetId="0" name="_xlnm._FilterDatabase_0_0_0_0_0_0_0_0_0_0_0_0_0_0_0_0_0_0_0_0_0_0_0_0" vbProcedure="false">in!$B$1:$AE$294</definedName>
    <definedName function="false" hidden="false" localSheetId="0" name="_xlnm._FilterDatabase_0_0_0_0_0_0_0_0_0_0_0_0_0_0_0_0_0_0_0_0_0_0_0_0_0" vbProcedure="false">in!$B$1:$AE$294</definedName>
    <definedName function="false" hidden="false" localSheetId="0" name="_xlnm._FilterDatabase_0_0_0_0_0_0_0_0_0_0_0_0_0_0_0_0_0_0_0_0_0_0_0_0_0_0" vbProcedure="false">in!$B$1:$AE$294</definedName>
    <definedName function="false" hidden="false" localSheetId="0" name="_xlnm._FilterDatabase_0_0_0_0_0_0_0_0_0_0_0_0_0_0_0_0_0_0_0_0_0_0_0_0_0_0_0" vbProcedure="false">in!$B$1:$AE$294</definedName>
    <definedName function="false" hidden="false" localSheetId="0" name="_xlnm._FilterDatabase_0_0_0_0_0_0_0_0_0_0_0_0_0_0_0_0_0_0_0_0_0_0_0_0_0_0_0_0" vbProcedure="false">in!$B$1:$AE$294</definedName>
    <definedName function="false" hidden="false" localSheetId="0" name="_xlnm._FilterDatabase_0_0_0_0_0_0_0_0_0_0_0_0_0_0_0_0_0_0_0_0_0_0_0_0_0_0_0_0_0" vbProcedure="false">in!$B$1:$AE$294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<sst xmlns="http://schemas.openxmlformats.org/spreadsheetml/2006/main" count="6648" uniqueCount="2125">
  <si>
    <t xml:space="preserve">id</t>
  </si>
  <si>
    <t xml:space="preserve">database</t>
  </si>
  <si>
    <t xml:space="preserve">references</t>
  </si>
  <si>
    <t xml:space="preserve">building_name</t>
  </si>
  <si>
    <t xml:space="preserve">country</t>
  </si>
  <si>
    <t xml:space="preserve">town</t>
  </si>
  <si>
    <t xml:space="preserve">latitude</t>
  </si>
  <si>
    <t xml:space="preserve">longitude</t>
  </si>
  <si>
    <t xml:space="preserve">input</t>
  </si>
  <si>
    <t xml:space="preserve">f0</t>
  </si>
  <si>
    <t xml:space="preserve">H</t>
  </si>
  <si>
    <t xml:space="preserve">Heff</t>
  </si>
  <si>
    <t xml:space="preserve">shape</t>
  </si>
  <si>
    <t xml:space="preserve">elevation_regularity</t>
  </si>
  <si>
    <t xml:space="preserve">width</t>
  </si>
  <si>
    <t xml:space="preserve">length</t>
  </si>
  <si>
    <t xml:space="preserve">min_wall_thickness</t>
  </si>
  <si>
    <t xml:space="preserve">max_wall_thickness</t>
  </si>
  <si>
    <t xml:space="preserve">relation</t>
  </si>
  <si>
    <t xml:space="preserve">period</t>
  </si>
  <si>
    <t xml:space="preserve">bells</t>
  </si>
  <si>
    <t xml:space="preserve">E</t>
  </si>
  <si>
    <t xml:space="preserve">density</t>
  </si>
  <si>
    <t xml:space="preserve">Poisson_ratio</t>
  </si>
  <si>
    <t xml:space="preserve">duration</t>
  </si>
  <si>
    <t xml:space="preserve">sampling_rate</t>
  </si>
  <si>
    <t xml:space="preserve">Info</t>
  </si>
  <si>
    <t xml:space="preserve">OMA_technique</t>
  </si>
  <si>
    <t xml:space="preserve">min_f0</t>
  </si>
  <si>
    <t xml:space="preserve">max_f0</t>
  </si>
  <si>
    <t xml:space="preserve">std_f0</t>
  </si>
  <si>
    <t xml:space="preserve">BA,SH</t>
  </si>
  <si>
    <t xml:space="preserve">2011_Kohan_et_al</t>
  </si>
  <si>
    <t xml:space="preserve">Nuestra Señora Candelaria de la Viña</t>
  </si>
  <si>
    <t xml:space="preserve">Argentina</t>
  </si>
  <si>
    <t xml:space="preserve">Salta</t>
  </si>
  <si>
    <t xml:space="preserve">-24.79010</t>
  </si>
  <si>
    <t xml:space="preserve">-65.40818</t>
  </si>
  <si>
    <t xml:space="preserve">AVT</t>
  </si>
  <si>
    <t xml:space="preserve">1.37</t>
  </si>
  <si>
    <t xml:space="preserve">41.4</t>
  </si>
  <si>
    <t xml:space="preserve">SQ</t>
  </si>
  <si>
    <t xml:space="preserve">no</t>
  </si>
  <si>
    <t xml:space="preserve">7.6</t>
  </si>
  <si>
    <t xml:space="preserve">isolated</t>
  </si>
  <si>
    <t xml:space="preserve">1.96</t>
  </si>
  <si>
    <t xml:space="preserve">19.0</t>
  </si>
  <si>
    <t xml:space="preserve">0.15</t>
  </si>
  <si>
    <t xml:space="preserve">PSD</t>
  </si>
  <si>
    <t xml:space="preserve">LI</t>
  </si>
  <si>
    <t xml:space="preserve">2016_Limoge</t>
  </si>
  <si>
    <t xml:space="preserve">Saint Pierre</t>
  </si>
  <si>
    <t xml:space="preserve">France</t>
  </si>
  <si>
    <t xml:space="preserve">Argentieres</t>
  </si>
  <si>
    <t xml:space="preserve">45.98441</t>
  </si>
  <si>
    <t xml:space="preserve">6.92857</t>
  </si>
  <si>
    <t xml:space="preserve">3.37</t>
  </si>
  <si>
    <t xml:space="preserve">15.08</t>
  </si>
  <si>
    <t xml:space="preserve">7.75</t>
  </si>
  <si>
    <t xml:space="preserve">REC</t>
  </si>
  <si>
    <t xml:space="preserve">yes</t>
  </si>
  <si>
    <t xml:space="preserve">4.5</t>
  </si>
  <si>
    <t xml:space="preserve">1.15</t>
  </si>
  <si>
    <t xml:space="preserve">1.3</t>
  </si>
  <si>
    <t xml:space="preserve">bounded</t>
  </si>
  <si>
    <t xml:space="preserve">200 Hz</t>
  </si>
  <si>
    <t xml:space="preserve">restoration 1905</t>
  </si>
  <si>
    <t xml:space="preserve">FDD</t>
  </si>
  <si>
    <t xml:space="preserve">Saint Maxime de Riez</t>
  </si>
  <si>
    <t xml:space="preserve">Beaufort</t>
  </si>
  <si>
    <t xml:space="preserve">45.71692</t>
  </si>
  <si>
    <t xml:space="preserve">6.57444</t>
  </si>
  <si>
    <t xml:space="preserve">3.23</t>
  </si>
  <si>
    <t xml:space="preserve">39.5</t>
  </si>
  <si>
    <t xml:space="preserve">3.9</t>
  </si>
  <si>
    <t xml:space="preserve">4.3</t>
  </si>
  <si>
    <t xml:space="preserve">0.95</t>
  </si>
  <si>
    <t xml:space="preserve">1.2</t>
  </si>
  <si>
    <t xml:space="preserve"> </t>
  </si>
  <si>
    <t xml:space="preserve">Saint Pierre aux Liens</t>
  </si>
  <si>
    <t xml:space="preserve">Cohennoz</t>
  </si>
  <si>
    <t xml:space="preserve">45.86250</t>
  </si>
  <si>
    <t xml:space="preserve">6.49507</t>
  </si>
  <si>
    <t xml:space="preserve">3.1</t>
  </si>
  <si>
    <t xml:space="preserve">15.3</t>
  </si>
  <si>
    <t xml:space="preserve">7.68</t>
  </si>
  <si>
    <t xml:space="preserve">4.6</t>
  </si>
  <si>
    <t xml:space="preserve">5.85</t>
  </si>
  <si>
    <t xml:space="preserve">0.75</t>
  </si>
  <si>
    <t xml:space="preserve">1.1</t>
  </si>
  <si>
    <t xml:space="preserve">Saint Nicolas de Myre</t>
  </si>
  <si>
    <t xml:space="preserve">Combloux</t>
  </si>
  <si>
    <t xml:space="preserve">45.89613</t>
  </si>
  <si>
    <t xml:space="preserve">6.64179</t>
  </si>
  <si>
    <t xml:space="preserve">2.13</t>
  </si>
  <si>
    <t xml:space="preserve">22.4</t>
  </si>
  <si>
    <t xml:space="preserve">13.78</t>
  </si>
  <si>
    <t xml:space="preserve">5.1</t>
  </si>
  <si>
    <t xml:space="preserve">6.3</t>
  </si>
  <si>
    <t xml:space="preserve">1.07</t>
  </si>
  <si>
    <t xml:space="preserve">1.63</t>
  </si>
  <si>
    <t xml:space="preserve">Notre Dame de l'Assomption ou Saint Grat</t>
  </si>
  <si>
    <t xml:space="preserve">Albertville Conflans</t>
  </si>
  <si>
    <t xml:space="preserve">45.67129</t>
  </si>
  <si>
    <t xml:space="preserve">6.39773</t>
  </si>
  <si>
    <t xml:space="preserve">2.07</t>
  </si>
  <si>
    <t xml:space="preserve">20.6</t>
  </si>
  <si>
    <t xml:space="preserve">9.1</t>
  </si>
  <si>
    <t xml:space="preserve">0.85</t>
  </si>
  <si>
    <t xml:space="preserve">2.5</t>
  </si>
  <si>
    <t xml:space="preserve">restoration 1850</t>
  </si>
  <si>
    <t xml:space="preserve">Notre Dame de la Gorge</t>
  </si>
  <si>
    <t xml:space="preserve">Les Contamines-Montjoie</t>
  </si>
  <si>
    <t xml:space="preserve">45.79207</t>
  </si>
  <si>
    <t xml:space="preserve">6.71523</t>
  </si>
  <si>
    <t xml:space="preserve">4.9</t>
  </si>
  <si>
    <t xml:space="preserve">11.7</t>
  </si>
  <si>
    <t xml:space="preserve">4.2</t>
  </si>
  <si>
    <t xml:space="preserve">4.7</t>
  </si>
  <si>
    <t xml:space="preserve">0.72</t>
  </si>
  <si>
    <t xml:space="preserve">1.13</t>
  </si>
  <si>
    <t xml:space="preserve">16.12, 20.13</t>
  </si>
  <si>
    <t xml:space="preserve">0.18</t>
  </si>
  <si>
    <t xml:space="preserve">restoration 1990</t>
  </si>
  <si>
    <t xml:space="preserve">EFDD</t>
  </si>
  <si>
    <t xml:space="preserve">Sainte Trinité</t>
  </si>
  <si>
    <t xml:space="preserve">45.82112</t>
  </si>
  <si>
    <t xml:space="preserve">6.72777</t>
  </si>
  <si>
    <t xml:space="preserve">3.7</t>
  </si>
  <si>
    <t xml:space="preserve">6.4</t>
  </si>
  <si>
    <t xml:space="preserve">5.9</t>
  </si>
  <si>
    <t xml:space="preserve">1.25</t>
  </si>
  <si>
    <t xml:space="preserve">work in 1845</t>
  </si>
  <si>
    <t xml:space="preserve">Notre Dame de l'Assomption</t>
  </si>
  <si>
    <t xml:space="preserve">Cordon</t>
  </si>
  <si>
    <t xml:space="preserve">45.92245</t>
  </si>
  <si>
    <t xml:space="preserve">6.61073</t>
  </si>
  <si>
    <t xml:space="preserve">3.3</t>
  </si>
  <si>
    <t xml:space="preserve">10.8</t>
  </si>
  <si>
    <t xml:space="preserve">0.8</t>
  </si>
  <si>
    <t xml:space="preserve">restoration 2010</t>
  </si>
  <si>
    <t xml:space="preserve">Saint Thomas Becket de Canterbury</t>
  </si>
  <si>
    <t xml:space="preserve">Avrieux, Esserts-Blay Saint Thomas les Esserts</t>
  </si>
  <si>
    <t xml:space="preserve">45.61191</t>
  </si>
  <si>
    <t xml:space="preserve">6.43676</t>
  </si>
  <si>
    <t xml:space="preserve">5.07</t>
  </si>
  <si>
    <t xml:space="preserve">16.4</t>
  </si>
  <si>
    <t xml:space="preserve">6.5</t>
  </si>
  <si>
    <t xml:space="preserve">3.4</t>
  </si>
  <si>
    <t xml:space="preserve">0.64</t>
  </si>
  <si>
    <t xml:space="preserve">1.12</t>
  </si>
  <si>
    <t xml:space="preserve">17th-18th</t>
  </si>
  <si>
    <t xml:space="preserve">Saint Sauveur</t>
  </si>
  <si>
    <t xml:space="preserve">Hery sur Ugine</t>
  </si>
  <si>
    <t xml:space="preserve">45.77293</t>
  </si>
  <si>
    <t xml:space="preserve">6.47320</t>
  </si>
  <si>
    <t xml:space="preserve">3.47</t>
  </si>
  <si>
    <t xml:space="preserve">0.82</t>
  </si>
  <si>
    <t xml:space="preserve">1.42</t>
  </si>
  <si>
    <t xml:space="preserve">18th</t>
  </si>
  <si>
    <t xml:space="preserve">La léchère Naves-Fontaines</t>
  </si>
  <si>
    <t xml:space="preserve">45.54937</t>
  </si>
  <si>
    <t xml:space="preserve">6.50258</t>
  </si>
  <si>
    <t xml:space="preserve">3.83</t>
  </si>
  <si>
    <t xml:space="preserve">16.6</t>
  </si>
  <si>
    <t xml:space="preserve">7.37</t>
  </si>
  <si>
    <t xml:space="preserve">5.26</t>
  </si>
  <si>
    <t xml:space="preserve">0.86</t>
  </si>
  <si>
    <t xml:space="preserve">1.06</t>
  </si>
  <si>
    <t xml:space="preserve">Saint Germain</t>
  </si>
  <si>
    <t xml:space="preserve">La léchère Grand-Naves</t>
  </si>
  <si>
    <t xml:space="preserve">45.55968</t>
  </si>
  <si>
    <t xml:space="preserve">6.52166</t>
  </si>
  <si>
    <t xml:space="preserve">4.67</t>
  </si>
  <si>
    <t xml:space="preserve">12.52</t>
  </si>
  <si>
    <t xml:space="preserve">5.25</t>
  </si>
  <si>
    <t xml:space="preserve">0.77</t>
  </si>
  <si>
    <t xml:space="preserve">1.02</t>
  </si>
  <si>
    <t xml:space="preserve">work in 1803 - strong damages</t>
  </si>
  <si>
    <t xml:space="preserve">Saint Eusèbe</t>
  </si>
  <si>
    <t xml:space="preserve">La léchère Petit Coeur</t>
  </si>
  <si>
    <t xml:space="preserve">45.52436</t>
  </si>
  <si>
    <t xml:space="preserve">6.49269</t>
  </si>
  <si>
    <t xml:space="preserve">4.07</t>
  </si>
  <si>
    <t xml:space="preserve">12.75</t>
  </si>
  <si>
    <t xml:space="preserve">0.65</t>
  </si>
  <si>
    <t xml:space="preserve">Saint Loup</t>
  </si>
  <si>
    <t xml:space="preserve">Servoz</t>
  </si>
  <si>
    <t xml:space="preserve">45.93119</t>
  </si>
  <si>
    <t xml:space="preserve">6.76521</t>
  </si>
  <si>
    <t xml:space="preserve">3.6</t>
  </si>
  <si>
    <t xml:space="preserve">12.7</t>
  </si>
  <si>
    <t xml:space="preserve">6.11</t>
  </si>
  <si>
    <t xml:space="preserve">5.47</t>
  </si>
  <si>
    <t xml:space="preserve">5.82</t>
  </si>
  <si>
    <t xml:space="preserve">Saint Gervais et Saint Protais</t>
  </si>
  <si>
    <t xml:space="preserve">Saint-Gervais-les-Bains</t>
  </si>
  <si>
    <t xml:space="preserve">45.89220</t>
  </si>
  <si>
    <t xml:space="preserve">6.71120</t>
  </si>
  <si>
    <t xml:space="preserve">3.5</t>
  </si>
  <si>
    <t xml:space="preserve">13.08</t>
  </si>
  <si>
    <t xml:space="preserve">3.95</t>
  </si>
  <si>
    <t xml:space="preserve">8.06</t>
  </si>
  <si>
    <t xml:space="preserve">1.4</t>
  </si>
  <si>
    <t xml:space="preserve">restoration of the wood frame</t>
  </si>
  <si>
    <t xml:space="preserve">Saint Nicolas</t>
  </si>
  <si>
    <t xml:space="preserve">Saint-Nicolas-la-Chapelle</t>
  </si>
  <si>
    <t xml:space="preserve">45.80891</t>
  </si>
  <si>
    <t xml:space="preserve">6.50125</t>
  </si>
  <si>
    <t xml:space="preserve">3.03</t>
  </si>
  <si>
    <t xml:space="preserve">42.8</t>
  </si>
  <si>
    <t xml:space="preserve">0.9</t>
  </si>
  <si>
    <t xml:space="preserve">1.05</t>
  </si>
  <si>
    <t xml:space="preserve">damaged</t>
  </si>
  <si>
    <t xml:space="preserve">Saint Nicolas de Veroces</t>
  </si>
  <si>
    <t xml:space="preserve">45.85483</t>
  </si>
  <si>
    <t xml:space="preserve">6.72308</t>
  </si>
  <si>
    <t xml:space="preserve">6.2</t>
  </si>
  <si>
    <t xml:space="preserve">5.5</t>
  </si>
  <si>
    <t xml:space="preserve">1.32</t>
  </si>
  <si>
    <t xml:space="preserve">Saint Hyppolyte</t>
  </si>
  <si>
    <t xml:space="preserve">Saint Paul-sur-Isere</t>
  </si>
  <si>
    <t xml:space="preserve">45.59815</t>
  </si>
  <si>
    <t xml:space="preserve">6.43744</t>
  </si>
  <si>
    <t xml:space="preserve">3.2</t>
  </si>
  <si>
    <t xml:space="preserve">18.21</t>
  </si>
  <si>
    <t xml:space="preserve">8.09</t>
  </si>
  <si>
    <t xml:space="preserve">5.27</t>
  </si>
  <si>
    <t xml:space="preserve">5.43</t>
  </si>
  <si>
    <t xml:space="preserve">Vallorcine</t>
  </si>
  <si>
    <t xml:space="preserve">46.03938</t>
  </si>
  <si>
    <t xml:space="preserve">6.93598</t>
  </si>
  <si>
    <t xml:space="preserve">3.97</t>
  </si>
  <si>
    <t xml:space="preserve">4.05</t>
  </si>
  <si>
    <t xml:space="preserve">4.86</t>
  </si>
  <si>
    <t xml:space="preserve">0.76</t>
  </si>
  <si>
    <t xml:space="preserve">Villard-sur-Doron</t>
  </si>
  <si>
    <t xml:space="preserve">45.72613</t>
  </si>
  <si>
    <t xml:space="preserve">6.52808</t>
  </si>
  <si>
    <t xml:space="preserve">2.67</t>
  </si>
  <si>
    <t xml:space="preserve">18.93</t>
  </si>
  <si>
    <t xml:space="preserve">11.33</t>
  </si>
  <si>
    <t xml:space="preserve">4.45</t>
  </si>
  <si>
    <t xml:space="preserve">0.81</t>
  </si>
  <si>
    <t xml:space="preserve">1.09</t>
  </si>
  <si>
    <t xml:space="preserve">restoration 2000</t>
  </si>
  <si>
    <t xml:space="preserve">2022_Combey_et_al</t>
  </si>
  <si>
    <t xml:space="preserve">Tour Saint Michel</t>
  </si>
  <si>
    <t xml:space="preserve">Viviers</t>
  </si>
  <si>
    <t xml:space="preserve">44.48199</t>
  </si>
  <si>
    <t xml:space="preserve">4.69026</t>
  </si>
  <si>
    <t xml:space="preserve">AVT/earthquake/quarry blast</t>
  </si>
  <si>
    <t xml:space="preserve">2.332</t>
  </si>
  <si>
    <t xml:space="preserve">9.0</t>
  </si>
  <si>
    <t xml:space="preserve">9.30</t>
  </si>
  <si>
    <t xml:space="preserve">1.23</t>
  </si>
  <si>
    <t xml:space="preserve">1.73</t>
  </si>
  <si>
    <t xml:space="preserve">11th-14th</t>
  </si>
  <si>
    <t xml:space="preserve">250 Hz</t>
  </si>
  <si>
    <t xml:space="preserve">2.3209</t>
  </si>
  <si>
    <t xml:space="preserve">RDT</t>
  </si>
  <si>
    <t xml:space="preserve">0.0237</t>
  </si>
  <si>
    <t xml:space="preserve">BA,PA,SH</t>
  </si>
  <si>
    <t xml:space="preserve">2013_Carone_et_al</t>
  </si>
  <si>
    <t xml:space="preserve">Bell tower of Annunziata</t>
  </si>
  <si>
    <t xml:space="preserve">Greece</t>
  </si>
  <si>
    <t xml:space="preserve">Corfù</t>
  </si>
  <si>
    <t xml:space="preserve">39.62469</t>
  </si>
  <si>
    <t xml:space="preserve">19.92149</t>
  </si>
  <si>
    <t xml:space="preserve">2.63</t>
  </si>
  <si>
    <t xml:space="preserve">21.69</t>
  </si>
  <si>
    <t xml:space="preserve">13.81</t>
  </si>
  <si>
    <t xml:space="preserve">3.87</t>
  </si>
  <si>
    <t xml:space="preserve">0.56</t>
  </si>
  <si>
    <t xml:space="preserve">0.92</t>
  </si>
  <si>
    <t xml:space="preserve">1.740, 1.318, 2.600</t>
  </si>
  <si>
    <t xml:space="preserve">22.43, 18.35, 18.35</t>
  </si>
  <si>
    <t xml:space="preserve">256 Hz</t>
  </si>
  <si>
    <t xml:space="preserve">SSI</t>
  </si>
  <si>
    <t xml:space="preserve">2.62</t>
  </si>
  <si>
    <t xml:space="preserve">2.639</t>
  </si>
  <si>
    <t xml:space="preserve">0.008</t>
  </si>
  <si>
    <t xml:space="preserve">2016_Diaferio_et_al</t>
  </si>
  <si>
    <t xml:space="preserve">2.616</t>
  </si>
  <si>
    <t xml:space="preserve">0.0157</t>
  </si>
  <si>
    <t xml:space="preserve">2.625</t>
  </si>
  <si>
    <t xml:space="preserve">0.0125</t>
  </si>
  <si>
    <t xml:space="preserve">PA</t>
  </si>
  <si>
    <t xml:space="preserve">2007_DeStefano_Ceravolo</t>
  </si>
  <si>
    <t xml:space="preserve">Bell tower of San Lorenzo Cathedral</t>
  </si>
  <si>
    <t xml:space="preserve">Italy</t>
  </si>
  <si>
    <t xml:space="preserve">Alba</t>
  </si>
  <si>
    <t xml:space="preserve">44.70117</t>
  </si>
  <si>
    <t xml:space="preserve">8.03709</t>
  </si>
  <si>
    <t xml:space="preserve">AVT/bell tolling/corer actions</t>
  </si>
  <si>
    <t xml:space="preserve">1.235</t>
  </si>
  <si>
    <t xml:space="preserve">13th</t>
  </si>
  <si>
    <t xml:space="preserve">historical earthquakes in 1626</t>
  </si>
  <si>
    <t xml:space="preserve">TFIE</t>
  </si>
  <si>
    <t xml:space="preserve">1.22</t>
  </si>
  <si>
    <t xml:space="preserve">0.0212132034355964</t>
  </si>
  <si>
    <t xml:space="preserve">2021_Lucidi</t>
  </si>
  <si>
    <t xml:space="preserve">San Ciriaco’s belfry</t>
  </si>
  <si>
    <t xml:space="preserve">Ancona</t>
  </si>
  <si>
    <t xml:space="preserve">43.62534</t>
  </si>
  <si>
    <t xml:space="preserve">13.51027</t>
  </si>
  <si>
    <t xml:space="preserve">3.26</t>
  </si>
  <si>
    <t xml:space="preserve">25.48</t>
  </si>
  <si>
    <t xml:space="preserve">6.14</t>
  </si>
  <si>
    <t xml:space="preserve">7.78</t>
  </si>
  <si>
    <t xml:space="preserve">13 th</t>
  </si>
  <si>
    <t xml:space="preserve">0.9,0.972,3.898,4.211</t>
  </si>
  <si>
    <t xml:space="preserve">18,16,18,16</t>
  </si>
  <si>
    <t xml:space="preserve">0.3,0.3,0.3,0.3</t>
  </si>
  <si>
    <t xml:space="preserve">1000 Hz</t>
  </si>
  <si>
    <t xml:space="preserve">SSI-COV-PC</t>
  </si>
  <si>
    <t xml:space="preserve">2018_Ribilotta_et_al</t>
  </si>
  <si>
    <t xml:space="preserve">3.354</t>
  </si>
  <si>
    <t xml:space="preserve">thunderbolt/fire</t>
  </si>
  <si>
    <t xml:space="preserve">SSI-COV</t>
  </si>
  <si>
    <t xml:space="preserve">2015_Gentile_et_al</t>
  </si>
  <si>
    <t xml:space="preserve">Basilica di San Vittore Martire</t>
  </si>
  <si>
    <t xml:space="preserve">Arcisate</t>
  </si>
  <si>
    <t xml:space="preserve">45.86345</t>
  </si>
  <si>
    <t xml:space="preserve">8.86048</t>
  </si>
  <si>
    <t xml:space="preserve">1.2115</t>
  </si>
  <si>
    <t xml:space="preserve">5.7</t>
  </si>
  <si>
    <t xml:space="preserve">5.8</t>
  </si>
  <si>
    <t xml:space="preserve">1.35</t>
  </si>
  <si>
    <t xml:space="preserve">12th</t>
  </si>
  <si>
    <t xml:space="preserve">2.97,1.60</t>
  </si>
  <si>
    <t xml:space="preserve">17.0</t>
  </si>
  <si>
    <t xml:space="preserve">200 Hz (decimation to 20 Hz)</t>
  </si>
  <si>
    <t xml:space="preserve">1.207</t>
  </si>
  <si>
    <t xml:space="preserve">1.216</t>
  </si>
  <si>
    <t xml:space="preserve">0.00636396103067886</t>
  </si>
  <si>
    <t xml:space="preserve">2013_Gentile_Saisi</t>
  </si>
  <si>
    <t xml:space="preserve">1.201</t>
  </si>
  <si>
    <t xml:space="preserve">30.72</t>
  </si>
  <si>
    <t xml:space="preserve">1.191</t>
  </si>
  <si>
    <t xml:space="preserve">1.211</t>
  </si>
  <si>
    <t xml:space="preserve">0.014142135623731</t>
  </si>
  <si>
    <t xml:space="preserve">2017_Cabboi_et_al</t>
  </si>
  <si>
    <t xml:space="preserve">AVT/bell swinging</t>
  </si>
  <si>
    <t xml:space="preserve">1.231</t>
  </si>
  <si>
    <t xml:space="preserve">3.005,1.722</t>
  </si>
  <si>
    <t xml:space="preserve">200 Hz </t>
  </si>
  <si>
    <t xml:space="preserve">SSI-DATA</t>
  </si>
  <si>
    <t xml:space="preserve">1.162</t>
  </si>
  <si>
    <t xml:space="preserve">1.300</t>
  </si>
  <si>
    <t xml:space="preserve">0.022</t>
  </si>
  <si>
    <t xml:space="preserve">1.228</t>
  </si>
  <si>
    <t xml:space="preserve">1.172</t>
  </si>
  <si>
    <t xml:space="preserve">1.304</t>
  </si>
  <si>
    <t xml:space="preserve">0.020</t>
  </si>
  <si>
    <t xml:space="preserve">2011_Ferraioli_et_al, 2018_Diaferio_et_al</t>
  </si>
  <si>
    <t xml:space="preserve">Bell tower of the San Paolo Apostolo cathedral</t>
  </si>
  <si>
    <t xml:space="preserve">Aversa</t>
  </si>
  <si>
    <t xml:space="preserve">40.97664</t>
  </si>
  <si>
    <t xml:space="preserve">14.20283</t>
  </si>
  <si>
    <t xml:space="preserve">13.6</t>
  </si>
  <si>
    <t xml:space="preserve">15th</t>
  </si>
  <si>
    <t xml:space="preserve">1.71</t>
  </si>
  <si>
    <t xml:space="preserve">100 Hz</t>
  </si>
  <si>
    <t xml:space="preserve">2022_Angelis_et_al</t>
  </si>
  <si>
    <t xml:space="preserve">The bell tower of Santa Sofia</t>
  </si>
  <si>
    <t xml:space="preserve">Benevento</t>
  </si>
  <si>
    <t xml:space="preserve">41.13078</t>
  </si>
  <si>
    <t xml:space="preserve">14.78115</t>
  </si>
  <si>
    <t xml:space="preserve">3.18</t>
  </si>
  <si>
    <t xml:space="preserve">5.2</t>
  </si>
  <si>
    <t xml:space="preserve">11th</t>
  </si>
  <si>
    <t xml:space="preserve">7.19</t>
  </si>
  <si>
    <t xml:space="preserve">20.0</t>
  </si>
  <si>
    <t xml:space="preserve">0.3</t>
  </si>
  <si>
    <t xml:space="preserve">damaged by an earthquake in 1688 MCS IX-X</t>
  </si>
  <si>
    <t xml:space="preserve">3.17</t>
  </si>
  <si>
    <t xml:space="preserve">2020_Baraccani_et_al</t>
  </si>
  <si>
    <t xml:space="preserve">Asinelli tower</t>
  </si>
  <si>
    <t xml:space="preserve">Bologna</t>
  </si>
  <si>
    <t xml:space="preserve">44.49423</t>
  </si>
  <si>
    <t xml:space="preserve">11.34673</t>
  </si>
  <si>
    <t xml:space="preserve">0.325</t>
  </si>
  <si>
    <t xml:space="preserve">0.45</t>
  </si>
  <si>
    <t xml:space="preserve">3.15</t>
  </si>
  <si>
    <t xml:space="preserve">1109-1119</t>
  </si>
  <si>
    <t xml:space="preserve">FFT</t>
  </si>
  <si>
    <t xml:space="preserve">0.32</t>
  </si>
  <si>
    <t xml:space="preserve">0.33</t>
  </si>
  <si>
    <t xml:space="preserve">0.00707106781186548</t>
  </si>
  <si>
    <t xml:space="preserve">2015_Palermo_et_al</t>
  </si>
  <si>
    <t xml:space="preserve">0.318181818181818</t>
  </si>
  <si>
    <t xml:space="preserve">23.0</t>
  </si>
  <si>
    <t xml:space="preserve">0.2</t>
  </si>
  <si>
    <t xml:space="preserve">0.303030303030303</t>
  </si>
  <si>
    <t xml:space="preserve">0.333333333333333</t>
  </si>
  <si>
    <t xml:space="preserve">0.0151515151515151</t>
  </si>
  <si>
    <t xml:space="preserve">2021_Standoli_et_al</t>
  </si>
  <si>
    <t xml:space="preserve">Torre Matildica</t>
  </si>
  <si>
    <t xml:space="preserve">Ferrara</t>
  </si>
  <si>
    <t xml:space="preserve">44.88509</t>
  </si>
  <si>
    <t xml:space="preserve">11.41577</t>
  </si>
  <si>
    <t xml:space="preserve">1.478</t>
  </si>
  <si>
    <t xml:space="preserve">29.96</t>
  </si>
  <si>
    <t xml:space="preserve">7.2</t>
  </si>
  <si>
    <t xml:space="preserve">12th-15th</t>
  </si>
  <si>
    <t xml:space="preserve">1.472</t>
  </si>
  <si>
    <t xml:space="preserve">2021_Milani_Clemente</t>
  </si>
  <si>
    <t xml:space="preserve">2011_Ferraioli_et_al</t>
  </si>
  <si>
    <t xml:space="preserve">Bell tower of Capua</t>
  </si>
  <si>
    <t xml:space="preserve">Capua</t>
  </si>
  <si>
    <t xml:space="preserve">41.10962</t>
  </si>
  <si>
    <t xml:space="preserve">14.21092</t>
  </si>
  <si>
    <t xml:space="preserve">1.26</t>
  </si>
  <si>
    <t xml:space="preserve">11.11</t>
  </si>
  <si>
    <t xml:space="preserve">2.08</t>
  </si>
  <si>
    <t xml:space="preserve">2.7</t>
  </si>
  <si>
    <t xml:space="preserve">1.6</t>
  </si>
  <si>
    <t xml:space="preserve">16.0</t>
  </si>
  <si>
    <t xml:space="preserve">0.16</t>
  </si>
  <si>
    <t xml:space="preserve">2017_Colapietro_et_al</t>
  </si>
  <si>
    <t xml:space="preserve">Bell Tower of the monastery of St. Clare in the city of Casamassima, Italy</t>
  </si>
  <si>
    <t xml:space="preserve">Casamassima</t>
  </si>
  <si>
    <t xml:space="preserve">40.95478</t>
  </si>
  <si>
    <t xml:space="preserve">16.92057</t>
  </si>
  <si>
    <t xml:space="preserve">1.40541</t>
  </si>
  <si>
    <t xml:space="preserve">20.7</t>
  </si>
  <si>
    <t xml:space="preserve">12.19</t>
  </si>
  <si>
    <t xml:space="preserve">3.0</t>
  </si>
  <si>
    <t xml:space="preserve">0.4</t>
  </si>
  <si>
    <t xml:space="preserve">18th-19th</t>
  </si>
  <si>
    <t xml:space="preserve">1.93</t>
  </si>
  <si>
    <t xml:space="preserve">22.0</t>
  </si>
  <si>
    <t xml:space="preserve">1000 Hz</t>
  </si>
  <si>
    <t xml:space="preserve">FDD FFT</t>
  </si>
  <si>
    <t xml:space="preserve">2022_Azzara_et_al</t>
  </si>
  <si>
    <t xml:space="preserve">carillon tower Santuario del Crocifisso</t>
  </si>
  <si>
    <t xml:space="preserve">Castel San Pietro Terme</t>
  </si>
  <si>
    <t xml:space="preserve">44.39763</t>
  </si>
  <si>
    <t xml:space="preserve">11.58939</t>
  </si>
  <si>
    <t xml:space="preserve">AVT / Bells swinging</t>
  </si>
  <si>
    <t xml:space="preserve">1.94</t>
  </si>
  <si>
    <t xml:space="preserve">31.38</t>
  </si>
  <si>
    <t xml:space="preserve">4.93</t>
  </si>
  <si>
    <t xml:space="preserve">1926-1930</t>
  </si>
  <si>
    <t xml:space="preserve">1.930</t>
  </si>
  <si>
    <t xml:space="preserve">1.951</t>
  </si>
  <si>
    <t xml:space="preserve">0.01</t>
  </si>
  <si>
    <t xml:space="preserve">2018_Gazzani_et_al,2021_Standoli_et_al</t>
  </si>
  <si>
    <t xml:space="preserve">Belfry of Pomposa Abbey, Codigoro, Italy.</t>
  </si>
  <si>
    <t xml:space="preserve">Codigoro</t>
  </si>
  <si>
    <t xml:space="preserve">44.83205</t>
  </si>
  <si>
    <t xml:space="preserve">12.17591</t>
  </si>
  <si>
    <t xml:space="preserve">0.939</t>
  </si>
  <si>
    <t xml:space="preserve">49.9</t>
  </si>
  <si>
    <t xml:space="preserve">43.6</t>
  </si>
  <si>
    <t xml:space="preserve">7.7</t>
  </si>
  <si>
    <t xml:space="preserve">0.59</t>
  </si>
  <si>
    <t xml:space="preserve">1.34</t>
  </si>
  <si>
    <t xml:space="preserve">2.2,1.5,1.3,0.8</t>
  </si>
  <si>
    <t xml:space="preserve">12.5 Hz (1000 Hz decimated by 40)</t>
  </si>
  <si>
    <t xml:space="preserve">2021_Milani_Clemente,</t>
  </si>
  <si>
    <t xml:space="preserve">0.934</t>
  </si>
  <si>
    <t xml:space="preserve">SH</t>
  </si>
  <si>
    <t xml:space="preserve">2006_Balduzzi_et_al</t>
  </si>
  <si>
    <t xml:space="preserve">bell-tower of St. Sisto’s Church</t>
  </si>
  <si>
    <t xml:space="preserve">Colognola</t>
  </si>
  <si>
    <t xml:space="preserve">45.67251</t>
  </si>
  <si>
    <t xml:space="preserve">9.66042</t>
  </si>
  <si>
    <t xml:space="preserve">1.36</t>
  </si>
  <si>
    <t xml:space="preserve">MU</t>
  </si>
  <si>
    <t xml:space="preserve">2023_Mercerat_et_al</t>
  </si>
  <si>
    <t xml:space="preserve">Convento Bosco ai Frati</t>
  </si>
  <si>
    <t xml:space="preserve">43.98686</t>
  </si>
  <si>
    <t xml:space="preserve">11.30391</t>
  </si>
  <si>
    <t xml:space="preserve">2010_Casciati_Al-Saleh,2010_Casciati_Faravelli,2014_Casciati_et_al</t>
  </si>
  <si>
    <t xml:space="preserve">The civic tower of Soncino</t>
  </si>
  <si>
    <t xml:space="preserve">Cremona</t>
  </si>
  <si>
    <t xml:space="preserve">45.39993</t>
  </si>
  <si>
    <t xml:space="preserve">9.87426</t>
  </si>
  <si>
    <t xml:space="preserve">AVT Impact hammer striking bells</t>
  </si>
  <si>
    <t xml:space="preserve">39.24</t>
  </si>
  <si>
    <t xml:space="preserve">29.24</t>
  </si>
  <si>
    <t xml:space="preserve">5.96</t>
  </si>
  <si>
    <t xml:space="preserve">1.08</t>
  </si>
  <si>
    <t xml:space="preserve">1.55</t>
  </si>
  <si>
    <t xml:space="preserve">1128-1575</t>
  </si>
  <si>
    <t xml:space="preserve">18.00</t>
  </si>
  <si>
    <t xml:space="preserve">0.17</t>
  </si>
  <si>
    <t xml:space="preserve">damage by earthquake many times</t>
  </si>
  <si>
    <t xml:space="preserve">2012_DAmbrisi_et_al</t>
  </si>
  <si>
    <t xml:space="preserve">2020_Bianconi_et_al</t>
  </si>
  <si>
    <t xml:space="preserve">Metropolitan Cathedral of Fermo Duomo</t>
  </si>
  <si>
    <t xml:space="preserve">Fermo</t>
  </si>
  <si>
    <t xml:space="preserve">43.16138</t>
  </si>
  <si>
    <t xml:space="preserve">13.71691</t>
  </si>
  <si>
    <t xml:space="preserve">1.654</t>
  </si>
  <si>
    <t xml:space="preserve">48.1</t>
  </si>
  <si>
    <t xml:space="preserve">22.45</t>
  </si>
  <si>
    <t xml:space="preserve">9.5</t>
  </si>
  <si>
    <t xml:space="preserve">0.5</t>
  </si>
  <si>
    <t xml:space="preserve">2.72726086956522</t>
  </si>
  <si>
    <t xml:space="preserve">damaged many times</t>
  </si>
  <si>
    <t xml:space="preserve">San Benedetto tower, Ferrara, Italy,</t>
  </si>
  <si>
    <t xml:space="preserve">44.84313</t>
  </si>
  <si>
    <t xml:space="preserve">11.61446</t>
  </si>
  <si>
    <t xml:space="preserve">0.762</t>
  </si>
  <si>
    <t xml:space="preserve">52.06</t>
  </si>
  <si>
    <t xml:space="preserve">7.33</t>
  </si>
  <si>
    <t xml:space="preserve">1.40</t>
  </si>
  <si>
    <t xml:space="preserve">1.17693,1.25,1.52892,2.49247,1.48311,1.88599,1.28257</t>
  </si>
  <si>
    <t xml:space="preserve">0.759</t>
  </si>
  <si>
    <t xml:space="preserve">2019_Milani_Clemente</t>
  </si>
  <si>
    <t xml:space="preserve">0.737</t>
  </si>
  <si>
    <t xml:space="preserve">San Giorgio Cathedral Belfry, Ferrara, Italy.</t>
  </si>
  <si>
    <t xml:space="preserve">44.83566</t>
  </si>
  <si>
    <t xml:space="preserve">11.62028</t>
  </si>
  <si>
    <t xml:space="preserve">1.023</t>
  </si>
  <si>
    <t xml:space="preserve">50.78</t>
  </si>
  <si>
    <t xml:space="preserve">1412-1844</t>
  </si>
  <si>
    <t xml:space="preserve">4.22563, 2.24802, 7.75004, 1.30015, 3.773011, 4.73222, 3.84463, 4.17729, 3.84463, 4.17729, 3.339379, 4.02526, 4.02642, 3.27121, 4.17609, 4.67674, 3.79956, 3.58138, 3.86476, 4.00958, 4.05714, 3.25847, 3.14078, 3.64806, 3.69134</t>
  </si>
  <si>
    <t xml:space="preserve">1.029</t>
  </si>
  <si>
    <t xml:space="preserve">PA,SH</t>
  </si>
  <si>
    <t xml:space="preserve">1.030</t>
  </si>
  <si>
    <t xml:space="preserve">BA,PA</t>
  </si>
  <si>
    <t xml:space="preserve">2015_Bassoli_et_al</t>
  </si>
  <si>
    <t xml:space="preserve">The Ficarolo bell tower</t>
  </si>
  <si>
    <t xml:space="preserve">Ficarolo</t>
  </si>
  <si>
    <t xml:space="preserve">44.95428</t>
  </si>
  <si>
    <t xml:space="preserve">11.43581</t>
  </si>
  <si>
    <t xml:space="preserve">0.552</t>
  </si>
  <si>
    <t xml:space="preserve">8.5</t>
  </si>
  <si>
    <t xml:space="preserve">2.3</t>
  </si>
  <si>
    <t xml:space="preserve">40 Hz</t>
  </si>
  <si>
    <t xml:space="preserve">3 degree tilt</t>
  </si>
  <si>
    <t xml:space="preserve">2019_Bru_et_al</t>
  </si>
  <si>
    <t xml:space="preserve">Bell tower of Fiesole</t>
  </si>
  <si>
    <t xml:space="preserve">Fiesole</t>
  </si>
  <si>
    <t xml:space="preserve">43.80726</t>
  </si>
  <si>
    <t xml:space="preserve">11.29251</t>
  </si>
  <si>
    <t xml:space="preserve">AVT Bells swinging</t>
  </si>
  <si>
    <t xml:space="preserve">39.9</t>
  </si>
  <si>
    <t xml:space="preserve">29.25</t>
  </si>
  <si>
    <t xml:space="preserve">4.1</t>
  </si>
  <si>
    <t xml:space="preserve">2.04</t>
  </si>
  <si>
    <t xml:space="preserve">18.95</t>
  </si>
  <si>
    <t xml:space="preserve">400 Hz decimated by a factor of 8 to obtain a frequency of 50 Hz</t>
  </si>
  <si>
    <t xml:space="preserve">0.87</t>
  </si>
  <si>
    <t xml:space="preserve">0.89</t>
  </si>
  <si>
    <t xml:space="preserve">CFDD</t>
  </si>
  <si>
    <t xml:space="preserve">SSI-UPC</t>
  </si>
  <si>
    <t xml:space="preserve">PC</t>
  </si>
  <si>
    <t xml:space="preserve">CVA</t>
  </si>
  <si>
    <t xml:space="preserve">2009_Pieracini_et_al</t>
  </si>
  <si>
    <t xml:space="preserve">Arnolfo’s Tower</t>
  </si>
  <si>
    <t xml:space="preserve">Florence</t>
  </si>
  <si>
    <t xml:space="preserve">43.76945</t>
  </si>
  <si>
    <t xml:space="preserve">11.25602</t>
  </si>
  <si>
    <t xml:space="preserve">AVT Bells</t>
  </si>
  <si>
    <t xml:space="preserve">0.49</t>
  </si>
  <si>
    <t xml:space="preserve">5.4</t>
  </si>
  <si>
    <t xml:space="preserve">14th</t>
  </si>
  <si>
    <t xml:space="preserve">BA</t>
  </si>
  <si>
    <t xml:space="preserve">2009_Pieraccini_et_al</t>
  </si>
  <si>
    <t xml:space="preserve">Bell tower of Giotto</t>
  </si>
  <si>
    <t xml:space="preserve">43.77298</t>
  </si>
  <si>
    <t xml:space="preserve">11.25566</t>
  </si>
  <si>
    <t xml:space="preserve">0.62</t>
  </si>
  <si>
    <t xml:space="preserve">84.7</t>
  </si>
  <si>
    <t xml:space="preserve">14.45</t>
  </si>
  <si>
    <t xml:space="preserve">2019_Lacanna_et_al</t>
  </si>
  <si>
    <t xml:space="preserve">0.623</t>
  </si>
  <si>
    <t xml:space="preserve">0.002</t>
  </si>
  <si>
    <t xml:space="preserve">2016_Ceravolo_et_al</t>
  </si>
  <si>
    <t xml:space="preserve">bell tower of the Cathedral of S. Giovenale</t>
  </si>
  <si>
    <t xml:space="preserve">Fossano</t>
  </si>
  <si>
    <t xml:space="preserve">44.55040</t>
  </si>
  <si>
    <t xml:space="preserve">7.72540</t>
  </si>
  <si>
    <t xml:space="preserve">1.29</t>
  </si>
  <si>
    <t xml:space="preserve">25.90</t>
  </si>
  <si>
    <t xml:space="preserve">9.7</t>
  </si>
  <si>
    <t xml:space="preserve">1.5</t>
  </si>
  <si>
    <t xml:space="preserve">2.69,1.32,1.25,2.47</t>
  </si>
  <si>
    <t xml:space="preserve">400 Hz</t>
  </si>
  <si>
    <t xml:space="preserve">SSI-DATA-CVA</t>
  </si>
  <si>
    <t xml:space="preserve">2008_Camata_et_al</t>
  </si>
  <si>
    <t xml:space="preserve">Bell tower of S. Maria Maggiore cathedral</t>
  </si>
  <si>
    <t xml:space="preserve">Guardiagrele</t>
  </si>
  <si>
    <t xml:space="preserve">42.19078</t>
  </si>
  <si>
    <t xml:space="preserve">14.22186</t>
  </si>
  <si>
    <t xml:space="preserve">8.61</t>
  </si>
  <si>
    <t xml:space="preserve">8.90</t>
  </si>
  <si>
    <t xml:space="preserve">2.80</t>
  </si>
  <si>
    <t xml:space="preserve">2021_Capanna_et_al</t>
  </si>
  <si>
    <t xml:space="preserve">The St.Silvestro Belfry</t>
  </si>
  <si>
    <t xml:space="preserve">L'Aquila</t>
  </si>
  <si>
    <t xml:space="preserve">42.35474</t>
  </si>
  <si>
    <t xml:space="preserve">13.39676</t>
  </si>
  <si>
    <t xml:space="preserve"> 2.367</t>
  </si>
  <si>
    <t xml:space="preserve">6.9</t>
  </si>
  <si>
    <t xml:space="preserve">1.60</t>
  </si>
  <si>
    <t xml:space="preserve">13th-14th</t>
  </si>
  <si>
    <t xml:space="preserve">200 Hz, cut-off filter 20 Hz</t>
  </si>
  <si>
    <t xml:space="preserve">2011_Buffarini_et_al</t>
  </si>
  <si>
    <t xml:space="preserve">Civic tower of l’Aquila</t>
  </si>
  <si>
    <t xml:space="preserve">42.35137</t>
  </si>
  <si>
    <t xml:space="preserve">13.39836</t>
  </si>
  <si>
    <t xml:space="preserve">1.46</t>
  </si>
  <si>
    <t xml:space="preserve">25.72</t>
  </si>
  <si>
    <t xml:space="preserve">6.69</t>
  </si>
  <si>
    <t xml:space="preserve">6.77</t>
  </si>
  <si>
    <t xml:space="preserve">0.40</t>
  </si>
  <si>
    <t xml:space="preserve">2.0</t>
  </si>
  <si>
    <t xml:space="preserve">1254-1374</t>
  </si>
  <si>
    <t xml:space="preserve">damage by the 1703 earthquake and rebuit/ measured after the L’Aquila earthquake / plan dimension corrected from 2017_Porcu_Saba</t>
  </si>
  <si>
    <t xml:space="preserve">PSD, CSD</t>
  </si>
  <si>
    <t xml:space="preserve">2018_Lorenzoni_et_al</t>
  </si>
  <si>
    <t xml:space="preserve">1.563</t>
  </si>
  <si>
    <t xml:space="preserve">21.85</t>
  </si>
  <si>
    <t xml:space="preserve">1.564</t>
  </si>
  <si>
    <t xml:space="preserve">p-LSCF</t>
  </si>
  <si>
    <t xml:space="preserve">2011_Peeters_et_al</t>
  </si>
  <si>
    <t xml:space="preserve">1.5723</t>
  </si>
  <si>
    <t xml:space="preserve">PolyMAX</t>
  </si>
  <si>
    <t xml:space="preserve">2020_Barsocchi_et_al</t>
  </si>
  <si>
    <t xml:space="preserve">The Matilde Tower</t>
  </si>
  <si>
    <t xml:space="preserve">Livorno</t>
  </si>
  <si>
    <t xml:space="preserve">43.55198</t>
  </si>
  <si>
    <t xml:space="preserve">10.30241</t>
  </si>
  <si>
    <t xml:space="preserve">2.685</t>
  </si>
  <si>
    <t xml:space="preserve">29.0</t>
  </si>
  <si>
    <t xml:space="preserve">12.56</t>
  </si>
  <si>
    <t xml:space="preserve">CIR</t>
  </si>
  <si>
    <t xml:space="preserve">400 Hz</t>
  </si>
  <si>
    <t xml:space="preserve">2.656</t>
  </si>
  <si>
    <t xml:space="preserve">2018_Azzara_et_al</t>
  </si>
  <si>
    <t xml:space="preserve">San Frediano bell tower</t>
  </si>
  <si>
    <t xml:space="preserve">Lucca</t>
  </si>
  <si>
    <t xml:space="preserve">43.84618</t>
  </si>
  <si>
    <t xml:space="preserve">10.50488</t>
  </si>
  <si>
    <t xml:space="preserve">1.099</t>
  </si>
  <si>
    <t xml:space="preserve">52.25</t>
  </si>
  <si>
    <t xml:space="preserve">38.05</t>
  </si>
  <si>
    <t xml:space="preserve">8.98</t>
  </si>
  <si>
    <t xml:space="preserve">11.68</t>
  </si>
  <si>
    <t xml:space="preserve">2.1</t>
  </si>
  <si>
    <t xml:space="preserve">felt the Amatrice earthquake</t>
  </si>
  <si>
    <t xml:space="preserve">1.020</t>
  </si>
  <si>
    <t xml:space="preserve">1.197</t>
  </si>
  <si>
    <t xml:space="preserve">0.177</t>
  </si>
  <si>
    <t xml:space="preserve">2018_Barsocchi_et_al</t>
  </si>
  <si>
    <t xml:space="preserve">measured during a festival</t>
  </si>
  <si>
    <t xml:space="preserve">2021_Azzara_et_al</t>
  </si>
  <si>
    <t xml:space="preserve">1.04</t>
  </si>
  <si>
    <t xml:space="preserve">1.16</t>
  </si>
  <si>
    <t xml:space="preserve">0.12</t>
  </si>
  <si>
    <t xml:space="preserve">2019_Girardi_et_al</t>
  </si>
  <si>
    <t xml:space="preserve">Torre delle Ore</t>
  </si>
  <si>
    <t xml:space="preserve">43.84351</t>
  </si>
  <si>
    <t xml:space="preserve">10.50412</t>
  </si>
  <si>
    <t xml:space="preserve">48.36</t>
  </si>
  <si>
    <t xml:space="preserve">35.36</t>
  </si>
  <si>
    <t xml:space="preserve">7.1</t>
  </si>
  <si>
    <t xml:space="preserve">1.77</t>
  </si>
  <si>
    <t xml:space="preserve">1.9288</t>
  </si>
  <si>
    <t xml:space="preserve">100Hz reduced to 20 Hz</t>
  </si>
  <si>
    <t xml:space="preserve">1.028</t>
  </si>
  <si>
    <t xml:space="preserve">0.99</t>
  </si>
  <si>
    <t xml:space="preserve">1.065</t>
  </si>
  <si>
    <t xml:space="preserve">0.075</t>
  </si>
  <si>
    <t xml:space="preserve">2015_Saisi_et_al</t>
  </si>
  <si>
    <t xml:space="preserve">Gabbia Tower in Mantua</t>
  </si>
  <si>
    <t xml:space="preserve">Mantova</t>
  </si>
  <si>
    <t xml:space="preserve">45.15967</t>
  </si>
  <si>
    <t xml:space="preserve">10.79579</t>
  </si>
  <si>
    <t xml:space="preserve">0.989</t>
  </si>
  <si>
    <t xml:space="preserve">7.10</t>
  </si>
  <si>
    <t xml:space="preserve">7.15</t>
  </si>
  <si>
    <t xml:space="preserve">0.7</t>
  </si>
  <si>
    <t xml:space="preserve">2.4</t>
  </si>
  <si>
    <t xml:space="preserve">0.1</t>
  </si>
  <si>
    <t xml:space="preserve">0.910</t>
  </si>
  <si>
    <t xml:space="preserve">1.102</t>
  </si>
  <si>
    <t xml:space="preserve">0.035</t>
  </si>
  <si>
    <t xml:space="preserve">0.918</t>
  </si>
  <si>
    <t xml:space="preserve">1.1,3.5</t>
  </si>
  <si>
    <t xml:space="preserve">2015_Saisi_Gentile</t>
  </si>
  <si>
    <t xml:space="preserve">0.981</t>
  </si>
  <si>
    <t xml:space="preserve">0.957</t>
  </si>
  <si>
    <t xml:space="preserve">1.014</t>
  </si>
  <si>
    <t xml:space="preserve">0.018</t>
  </si>
  <si>
    <t xml:space="preserve">2016_Gentile_et_al</t>
  </si>
  <si>
    <t xml:space="preserve">0.985</t>
  </si>
  <si>
    <t xml:space="preserve">Before 21/06/2013 earthquake</t>
  </si>
  <si>
    <t xml:space="preserve">0.038</t>
  </si>
  <si>
    <t xml:space="preserve">2016_Gentile_et_al, 2021_Magrinelli_et_al</t>
  </si>
  <si>
    <t xml:space="preserve">0.968</t>
  </si>
  <si>
    <t xml:space="preserve">After 21/06/2013 earthquake</t>
  </si>
  <si>
    <t xml:space="preserve">0.897</t>
  </si>
  <si>
    <t xml:space="preserve">1.070</t>
  </si>
  <si>
    <t xml:space="preserve">0.031</t>
  </si>
  <si>
    <t xml:space="preserve">2014_Gentile_Saisi</t>
  </si>
  <si>
    <t xml:space="preserve">San Domenico bell tower</t>
  </si>
  <si>
    <t xml:space="preserve">45.15620</t>
  </si>
  <si>
    <t xml:space="preserve">10.79255</t>
  </si>
  <si>
    <t xml:space="preserve">1.135</t>
  </si>
  <si>
    <t xml:space="preserve">35.0</t>
  </si>
  <si>
    <t xml:space="preserve">18.52</t>
  </si>
  <si>
    <t xml:space="preserve">5.66</t>
  </si>
  <si>
    <t xml:space="preserve">5.24</t>
  </si>
  <si>
    <t xml:space="preserve">0.80</t>
  </si>
  <si>
    <t xml:space="preserve">0.98</t>
  </si>
  <si>
    <t xml:space="preserve">ASD</t>
  </si>
  <si>
    <t xml:space="preserve">2019_Saisi_et_al</t>
  </si>
  <si>
    <t xml:space="preserve">Zuccaroa Tower</t>
  </si>
  <si>
    <t xml:space="preserve">45.15892</t>
  </si>
  <si>
    <t xml:space="preserve">10.79757</t>
  </si>
  <si>
    <t xml:space="preserve">42.60</t>
  </si>
  <si>
    <t xml:space="preserve">30.28</t>
  </si>
  <si>
    <t xml:space="preserve">8.46</t>
  </si>
  <si>
    <t xml:space="preserve">8.77</t>
  </si>
  <si>
    <t xml:space="preserve">2017_Zanotti_et_al</t>
  </si>
  <si>
    <t xml:space="preserve">bell tower of the Santa Maria Maggiore cathedral</t>
  </si>
  <si>
    <t xml:space="preserve">Mirandola</t>
  </si>
  <si>
    <t xml:space="preserve">44.88618</t>
  </si>
  <si>
    <t xml:space="preserve">11.06642</t>
  </si>
  <si>
    <t xml:space="preserve">0.68</t>
  </si>
  <si>
    <t xml:space="preserve">5.90</t>
  </si>
  <si>
    <t xml:space="preserve">192 Hz (subsampled to 48 Hz)</t>
  </si>
  <si>
    <t xml:space="preserve">before_restoration</t>
  </si>
  <si>
    <t xml:space="preserve">0.79</t>
  </si>
  <si>
    <t xml:space="preserve">after_restoration</t>
  </si>
  <si>
    <t xml:space="preserve">2015_Lancellotta_Sabia</t>
  </si>
  <si>
    <t xml:space="preserve">Ghirlandina tower</t>
  </si>
  <si>
    <t xml:space="preserve">Modena</t>
  </si>
  <si>
    <t xml:space="preserve">44.64655</t>
  </si>
  <si>
    <t xml:space="preserve">10.92592</t>
  </si>
  <si>
    <t xml:space="preserve">0.740</t>
  </si>
  <si>
    <t xml:space="preserve">88.82</t>
  </si>
  <si>
    <t xml:space="preserve">4.0</t>
  </si>
  <si>
    <t xml:space="preserve">2012_Foti_et_al</t>
  </si>
  <si>
    <t xml:space="preserve">bell tower of the Chiesa della Maddalena</t>
  </si>
  <si>
    <t xml:space="preserve">Mola di Bari</t>
  </si>
  <si>
    <t xml:space="preserve">41.06157</t>
  </si>
  <si>
    <t xml:space="preserve">17.09081</t>
  </si>
  <si>
    <t xml:space="preserve">4.57</t>
  </si>
  <si>
    <t xml:space="preserve">34.7</t>
  </si>
  <si>
    <t xml:space="preserve">16.80</t>
  </si>
  <si>
    <t xml:space="preserve">4.11</t>
  </si>
  <si>
    <t xml:space="preserve">4.38</t>
  </si>
  <si>
    <t xml:space="preserve">1.03</t>
  </si>
  <si>
    <t xml:space="preserve">1653 Hz</t>
  </si>
  <si>
    <t xml:space="preserve">2018_Diaferio_et_al, 2017_Ivorra_et_al</t>
  </si>
  <si>
    <t xml:space="preserve">Santa Maria di Loreto tower</t>
  </si>
  <si>
    <t xml:space="preserve">41.05927</t>
  </si>
  <si>
    <t xml:space="preserve">17.09576</t>
  </si>
  <si>
    <t xml:space="preserve">1.70</t>
  </si>
  <si>
    <t xml:space="preserve">38.25</t>
  </si>
  <si>
    <t xml:space="preserve">28.73</t>
  </si>
  <si>
    <t xml:space="preserve">5.95</t>
  </si>
  <si>
    <t xml:space="preserve">0.63</t>
  </si>
  <si>
    <t xml:space="preserve">1024 Hz</t>
  </si>
  <si>
    <t xml:space="preserve">2017_Clementi_et_al</t>
  </si>
  <si>
    <t xml:space="preserve">Tower of Podesta palace</t>
  </si>
  <si>
    <t xml:space="preserve">Montelupone</t>
  </si>
  <si>
    <t xml:space="preserve">43.34439</t>
  </si>
  <si>
    <t xml:space="preserve">13.56760</t>
  </si>
  <si>
    <t xml:space="preserve">1.491</t>
  </si>
  <si>
    <t xml:space="preserve">26.00</t>
  </si>
  <si>
    <t xml:space="preserve">0.6</t>
  </si>
  <si>
    <t xml:space="preserve">1000 Hz reduced to 12.5 Hz</t>
  </si>
  <si>
    <t xml:space="preserve">2016_Saisi_et_al,2018_Saisi_et_al,2019_Gentile_et_al</t>
  </si>
  <si>
    <t xml:space="preserve">bell-tower of Santa Maria del Carrobiolo</t>
  </si>
  <si>
    <t xml:space="preserve">Monza</t>
  </si>
  <si>
    <t xml:space="preserve">45.58714</t>
  </si>
  <si>
    <t xml:space="preserve">9.27731</t>
  </si>
  <si>
    <t xml:space="preserve">1.910</t>
  </si>
  <si>
    <t xml:space="preserve">33.7</t>
  </si>
  <si>
    <t xml:space="preserve">20.9</t>
  </si>
  <si>
    <t xml:space="preserve">5.70</t>
  </si>
  <si>
    <t xml:space="preserve">5.93</t>
  </si>
  <si>
    <t xml:space="preserve">0.70</t>
  </si>
  <si>
    <t xml:space="preserve">200 Hz reduced to 25 Hz</t>
  </si>
  <si>
    <t xml:space="preserve">FDD SSI-COV</t>
  </si>
  <si>
    <t xml:space="preserve">1.891</t>
  </si>
  <si>
    <t xml:space="preserve">1.957</t>
  </si>
  <si>
    <t xml:space="preserve">0.013</t>
  </si>
  <si>
    <t xml:space="preserve">2002_Modena_et_al,2007_Gentile_Saisi</t>
  </si>
  <si>
    <t xml:space="preserve">bell-tower of the cathedral of Monza</t>
  </si>
  <si>
    <t xml:space="preserve">45.58387</t>
  </si>
  <si>
    <t xml:space="preserve">9.27540</t>
  </si>
  <si>
    <t xml:space="preserve">0.586</t>
  </si>
  <si>
    <t xml:space="preserve">74.1</t>
  </si>
  <si>
    <t xml:space="preserve">17th</t>
  </si>
  <si>
    <t xml:space="preserve">1.718, 0.93, 1.591, 0.742, 1.493, 1.789</t>
  </si>
  <si>
    <t xml:space="preserve">200 Hz</t>
  </si>
  <si>
    <t xml:space="preserve">0.598</t>
  </si>
  <si>
    <t xml:space="preserve">2012_Rainieri_Fabbrocino → absent de l’article</t>
  </si>
  <si>
    <t xml:space="preserve">Bell tower Santa Maria</t>
  </si>
  <si>
    <t xml:space="preserve">Morrone del Sannio</t>
  </si>
  <si>
    <t xml:space="preserve">41.71331</t>
  </si>
  <si>
    <t xml:space="preserve">14.77658</t>
  </si>
  <si>
    <t xml:space="preserve">6.47</t>
  </si>
  <si>
    <t xml:space="preserve">2009_Ceroni_et_al</t>
  </si>
  <si>
    <t xml:space="preserve">Bell tower of S.Maria del Carmine</t>
  </si>
  <si>
    <t xml:space="preserve">Napoli</t>
  </si>
  <si>
    <t xml:space="preserve">40.84711</t>
  </si>
  <si>
    <t xml:space="preserve">14.26754</t>
  </si>
  <si>
    <t xml:space="preserve">0.69</t>
  </si>
  <si>
    <t xml:space="preserve">8.04</t>
  </si>
  <si>
    <t xml:space="preserve">9.72</t>
  </si>
  <si>
    <t xml:space="preserve">2.6</t>
  </si>
  <si>
    <t xml:space="preserve">0.9,1.2</t>
  </si>
  <si>
    <t xml:space="preserve">0.15, 0.15</t>
  </si>
  <si>
    <t xml:space="preserve">Civic tower of Ostra</t>
  </si>
  <si>
    <t xml:space="preserve">Ostra</t>
  </si>
  <si>
    <t xml:space="preserve">43.61247</t>
  </si>
  <si>
    <t xml:space="preserve">13.15804</t>
  </si>
  <si>
    <t xml:space="preserve">2.082</t>
  </si>
  <si>
    <t xml:space="preserve">30.25</t>
  </si>
  <si>
    <t xml:space="preserve">7.52</t>
  </si>
  <si>
    <t xml:space="preserve">7.84</t>
  </si>
  <si>
    <t xml:space="preserve">0.48</t>
  </si>
  <si>
    <t xml:space="preserve">3.20</t>
  </si>
  <si>
    <t xml:space="preserve">16th</t>
  </si>
  <si>
    <t xml:space="preserve">2019_Cavaleri_et_al</t>
  </si>
  <si>
    <t xml:space="preserve">Palermo Cathedral</t>
  </si>
  <si>
    <t xml:space="preserve">Palermo</t>
  </si>
  <si>
    <t xml:space="preserve">38.11464</t>
  </si>
  <si>
    <t xml:space="preserve">13.35600</t>
  </si>
  <si>
    <t xml:space="preserve">1.72</t>
  </si>
  <si>
    <t xml:space="preserve">20.3</t>
  </si>
  <si>
    <t xml:space="preserve">1.20</t>
  </si>
  <si>
    <t xml:space="preserve">6th</t>
  </si>
  <si>
    <t xml:space="preserve">2017_Ubertini_et_al,2017_Cavalagli_et_al,2018_Ubertini_et_al,2019_Garcia_Macias_et_al</t>
  </si>
  <si>
    <t xml:space="preserve">Bell tower of the Benedictine Abbey of San Pietro</t>
  </si>
  <si>
    <t xml:space="preserve">Perugia</t>
  </si>
  <si>
    <t xml:space="preserve">43.10153</t>
  </si>
  <si>
    <t xml:space="preserve">12.39562</t>
  </si>
  <si>
    <t xml:space="preserve">1.449</t>
  </si>
  <si>
    <t xml:space="preserve">61.45</t>
  </si>
  <si>
    <t xml:space="preserve">44.96</t>
  </si>
  <si>
    <t xml:space="preserve">CIRC</t>
  </si>
  <si>
    <t xml:space="preserve">2.55</t>
  </si>
  <si>
    <t xml:space="preserve">2.77</t>
  </si>
  <si>
    <t xml:space="preserve">1600 Hz (downsampled to 40Â Hz) Every 30Â min for enviromental sensors</t>
  </si>
  <si>
    <t xml:space="preserve">SSI-COV-CVA</t>
  </si>
  <si>
    <t xml:space="preserve">2017_Tsogka_et_al</t>
  </si>
  <si>
    <t xml:space="preserve">1.47</t>
  </si>
  <si>
    <t xml:space="preserve">SM</t>
  </si>
  <si>
    <t xml:space="preserve">2016_Ubertini</t>
  </si>
  <si>
    <t xml:space="preserve">0.019</t>
  </si>
  <si>
    <t xml:space="preserve">2019_Garcia-Macias_et_al,</t>
  </si>
  <si>
    <t xml:space="preserve">Sciri Tower</t>
  </si>
  <si>
    <t xml:space="preserve">43.11262</t>
  </si>
  <si>
    <t xml:space="preserve">12.38481</t>
  </si>
  <si>
    <t xml:space="preserve">1.716</t>
  </si>
  <si>
    <t xml:space="preserve">23.75</t>
  </si>
  <si>
    <t xml:space="preserve">7.35</t>
  </si>
  <si>
    <t xml:space="preserve">1.68</t>
  </si>
  <si>
    <t xml:space="preserve">1652 Hz</t>
  </si>
  <si>
    <t xml:space="preserve">2010_Atzeni_et_al</t>
  </si>
  <si>
    <t xml:space="preserve">Tower of Pisa</t>
  </si>
  <si>
    <t xml:space="preserve">Pisa</t>
  </si>
  <si>
    <t xml:space="preserve">43.72310</t>
  </si>
  <si>
    <t xml:space="preserve">10.39659</t>
  </si>
  <si>
    <t xml:space="preserve">1.01</t>
  </si>
  <si>
    <t xml:space="preserve">19.6</t>
  </si>
  <si>
    <t xml:space="preserve">96 Hz</t>
  </si>
  <si>
    <t xml:space="preserve">2017_Lorenzoni_et_al</t>
  </si>
  <si>
    <t xml:space="preserve">Water towers WT1</t>
  </si>
  <si>
    <t xml:space="preserve">Pompeii</t>
  </si>
  <si>
    <t xml:space="preserve">40.75234</t>
  </si>
  <si>
    <t xml:space="preserve">14.48542</t>
  </si>
  <si>
    <t xml:space="preserve">2.979</t>
  </si>
  <si>
    <t xml:space="preserve">6.23</t>
  </si>
  <si>
    <t xml:space="preserve">1.80</t>
  </si>
  <si>
    <t xml:space="preserve">100 Hz</t>
  </si>
  <si>
    <t xml:space="preserve">The four walls have different lengths</t>
  </si>
  <si>
    <t xml:space="preserve">FDD EFDD</t>
  </si>
  <si>
    <t xml:space="preserve">Water towers WT2</t>
  </si>
  <si>
    <t xml:space="preserve">40.75166</t>
  </si>
  <si>
    <t xml:space="preserve">14.48616</t>
  </si>
  <si>
    <t xml:space="preserve">2.783</t>
  </si>
  <si>
    <t xml:space="preserve">6.06</t>
  </si>
  <si>
    <t xml:space="preserve">2.21</t>
  </si>
  <si>
    <t xml:space="preserve">2.25</t>
  </si>
  <si>
    <t xml:space="preserve">Water towers WT3</t>
  </si>
  <si>
    <t xml:space="preserve">40.75081</t>
  </si>
  <si>
    <t xml:space="preserve">14.48708</t>
  </si>
  <si>
    <t xml:space="preserve">2.686</t>
  </si>
  <si>
    <t xml:space="preserve">5.69</t>
  </si>
  <si>
    <t xml:space="preserve">1.43</t>
  </si>
  <si>
    <t xml:space="preserve">1.82</t>
  </si>
  <si>
    <t xml:space="preserve">Water towers WT4</t>
  </si>
  <si>
    <t xml:space="preserve">40.74994</t>
  </si>
  <si>
    <t xml:space="preserve">14.48809</t>
  </si>
  <si>
    <t xml:space="preserve">3.076</t>
  </si>
  <si>
    <t xml:space="preserve">5.94</t>
  </si>
  <si>
    <t xml:space="preserve">1.76</t>
  </si>
  <si>
    <t xml:space="preserve">1.79</t>
  </si>
  <si>
    <t xml:space="preserve">2007_Pieraccini_et_al,2007_Castellacci_et_al</t>
  </si>
  <si>
    <t xml:space="preserve">Bell tower of S. Cresci</t>
  </si>
  <si>
    <t xml:space="preserve">Pratolino</t>
  </si>
  <si>
    <t xml:space="preserve">43.86709</t>
  </si>
  <si>
    <t xml:space="preserve">11.30430</t>
  </si>
  <si>
    <t xml:space="preserve">Bells</t>
  </si>
  <si>
    <t xml:space="preserve">2.45</t>
  </si>
  <si>
    <t xml:space="preserve">3.58</t>
  </si>
  <si>
    <t xml:space="preserve">3.67</t>
  </si>
  <si>
    <t xml:space="preserve">350 MHz</t>
  </si>
  <si>
    <t xml:space="preserve">TF</t>
  </si>
  <si>
    <t xml:space="preserve">2019_Castagnetti_et_al,2019_Vincenzi_et_al</t>
  </si>
  <si>
    <t xml:space="preserve">Saint Prospero bell tower</t>
  </si>
  <si>
    <t xml:space="preserve">Reggio Emilia</t>
  </si>
  <si>
    <t xml:space="preserve">44.69693</t>
  </si>
  <si>
    <t xml:space="preserve">10.63245</t>
  </si>
  <si>
    <t xml:space="preserve">1.39</t>
  </si>
  <si>
    <t xml:space="preserve">40.0</t>
  </si>
  <si>
    <t xml:space="preserve">OCT</t>
  </si>
  <si>
    <t xml:space="preserve">11.58</t>
  </si>
  <si>
    <t xml:space="preserve">significant damage due to atmspheric and telluric event</t>
  </si>
  <si>
    <t xml:space="preserve">2012_Rainieri_Fabbrocino, 2011_Rainieri_et_al</t>
  </si>
  <si>
    <t xml:space="preserve">Santa Maria Assunta</t>
  </si>
  <si>
    <t xml:space="preserve">Ripabottoni</t>
  </si>
  <si>
    <t xml:space="preserve">41.68890</t>
  </si>
  <si>
    <t xml:space="preserve">14.80716</t>
  </si>
  <si>
    <t xml:space="preserve">2.27</t>
  </si>
  <si>
    <t xml:space="preserve">27.5</t>
  </si>
  <si>
    <t xml:space="preserve">4.95</t>
  </si>
  <si>
    <t xml:space="preserve">5.20</t>
  </si>
  <si>
    <t xml:space="preserve">FDD, SSI, SOBI</t>
  </si>
  <si>
    <t xml:space="preserve">2000_Bonato_et_al, 2007_De_Stefano_Ceravolo</t>
  </si>
  <si>
    <t xml:space="preserve">SS. Annunziata church bell-tower</t>
  </si>
  <si>
    <t xml:space="preserve">Roccaverano</t>
  </si>
  <si>
    <t xml:space="preserve">44.59269</t>
  </si>
  <si>
    <t xml:space="preserve">8.27205</t>
  </si>
  <si>
    <t xml:space="preserve">1.66</t>
  </si>
  <si>
    <t xml:space="preserve">25.27</t>
  </si>
  <si>
    <t xml:space="preserve">14.97</t>
  </si>
  <si>
    <t xml:space="preserve">3.25</t>
  </si>
  <si>
    <t xml:space="preserve">4.25</t>
  </si>
  <si>
    <t xml:space="preserve">0.78</t>
  </si>
  <si>
    <t xml:space="preserve">before restoration</t>
  </si>
  <si>
    <t xml:space="preserve">2007_De_Stefano_Ceravolo</t>
  </si>
  <si>
    <t xml:space="preserve">1.97</t>
  </si>
  <si>
    <t xml:space="preserve">1.88</t>
  </si>
  <si>
    <t xml:space="preserve">RJ</t>
  </si>
  <si>
    <t xml:space="preserve">2020_Ruiz_Jaramillo_et_al</t>
  </si>
  <si>
    <t xml:space="preserve">Campanilas tower</t>
  </si>
  <si>
    <t xml:space="preserve">Spain</t>
  </si>
  <si>
    <t xml:space="preserve">Benahavis</t>
  </si>
  <si>
    <t xml:space="preserve">36.52083</t>
  </si>
  <si>
    <t xml:space="preserve">-5.01721</t>
  </si>
  <si>
    <t xml:space="preserve">8.8</t>
  </si>
  <si>
    <t xml:space="preserve">9.56</t>
  </si>
  <si>
    <t xml:space="preserve">7.38</t>
  </si>
  <si>
    <t xml:space="preserve">9.05</t>
  </si>
  <si>
    <t xml:space="preserve">1.54</t>
  </si>
  <si>
    <t xml:space="preserve">13 th-15th</t>
  </si>
  <si>
    <t xml:space="preserve">1.55692</t>
  </si>
  <si>
    <t xml:space="preserve">2004_Abruzzese_et_al</t>
  </si>
  <si>
    <t xml:space="preserve">Capocci tower</t>
  </si>
  <si>
    <t xml:space="preserve">Rome</t>
  </si>
  <si>
    <t xml:space="preserve">41.89507</t>
  </si>
  <si>
    <t xml:space="preserve">12.49748</t>
  </si>
  <si>
    <t xml:space="preserve">36.2</t>
  </si>
  <si>
    <t xml:space="preserve">8.6</t>
  </si>
  <si>
    <t xml:space="preserve">Parrochia San Michele A Ronta</t>
  </si>
  <si>
    <t xml:space="preserve">Ronta</t>
  </si>
  <si>
    <t xml:space="preserve">44.00839</t>
  </si>
  <si>
    <t xml:space="preserve">11.43414</t>
  </si>
  <si>
    <t xml:space="preserve">2.11</t>
  </si>
  <si>
    <t xml:space="preserve">21.81</t>
  </si>
  <si>
    <t xml:space="preserve">15.5</t>
  </si>
  <si>
    <t xml:space="preserve">3.10</t>
  </si>
  <si>
    <t xml:space="preserve">4.42</t>
  </si>
  <si>
    <t xml:space="preserve">0.90</t>
  </si>
  <si>
    <t xml:space="preserve">2019_Clementi_et_al</t>
  </si>
  <si>
    <t xml:space="preserve">Civic clock tower</t>
  </si>
  <si>
    <t xml:space="preserve">Rotella</t>
  </si>
  <si>
    <t xml:space="preserve">42.95440</t>
  </si>
  <si>
    <t xml:space="preserve">13.56115</t>
  </si>
  <si>
    <t xml:space="preserve">2.68</t>
  </si>
  <si>
    <t xml:space="preserve">17.6</t>
  </si>
  <si>
    <t xml:space="preserve">4.65</t>
  </si>
  <si>
    <t xml:space="preserve">2018_Castellano_et_al</t>
  </si>
  <si>
    <t xml:space="preserve">bell tower of the S.Maria Assunta</t>
  </si>
  <si>
    <t xml:space="preserve">Ruvo di Puglia</t>
  </si>
  <si>
    <t xml:space="preserve">41.11764</t>
  </si>
  <si>
    <t xml:space="preserve">16.48664</t>
  </si>
  <si>
    <t xml:space="preserve">0.9737</t>
  </si>
  <si>
    <t xml:space="preserve">6.0</t>
  </si>
  <si>
    <t xml:space="preserve">128 Hz</t>
  </si>
  <si>
    <t xml:space="preserve">Pieve di San Cresci in Valcava</t>
  </si>
  <si>
    <t xml:space="preserve">San Cresci</t>
  </si>
  <si>
    <t xml:space="preserve">43.91863</t>
  </si>
  <si>
    <t xml:space="preserve">11.40373</t>
  </si>
  <si>
    <t xml:space="preserve">24.82</t>
  </si>
  <si>
    <t xml:space="preserve">14.56</t>
  </si>
  <si>
    <t xml:space="preserve">3.93</t>
  </si>
  <si>
    <t xml:space="preserve">0.73</t>
  </si>
  <si>
    <t xml:space="preserve">2018_Bassoli_et_al</t>
  </si>
  <si>
    <t xml:space="preserve">Tower of the San Felice sul Panaro medieval fortress</t>
  </si>
  <si>
    <t xml:space="preserve">San Felice sul Panaro</t>
  </si>
  <si>
    <t xml:space="preserve">44.83870</t>
  </si>
  <si>
    <t xml:space="preserve">11.14128</t>
  </si>
  <si>
    <t xml:space="preserve">16.24</t>
  </si>
  <si>
    <t xml:space="preserve">1340-1361</t>
  </si>
  <si>
    <t xml:space="preserve">0.825</t>
  </si>
  <si>
    <t xml:space="preserve">damaged after the 2012 earthquake</t>
  </si>
  <si>
    <t xml:space="preserve">2013_Pesci_et_al</t>
  </si>
  <si>
    <t xml:space="preserve">San Giacomo Roncole campanile</t>
  </si>
  <si>
    <t xml:space="preserve">San Giacomo Roncole</t>
  </si>
  <si>
    <t xml:space="preserve">44.86071</t>
  </si>
  <si>
    <t xml:space="preserve">11.05837</t>
  </si>
  <si>
    <t xml:space="preserve">8.3</t>
  </si>
  <si>
    <t xml:space="preserve">2017_Pieraccini,2017_Bartoli_et_al</t>
  </si>
  <si>
    <t xml:space="preserve">Ardinghelli tower</t>
  </si>
  <si>
    <t xml:space="preserve">San Gimignano</t>
  </si>
  <si>
    <t xml:space="preserve">43.46756</t>
  </si>
  <si>
    <t xml:space="preserve">11.04339</t>
  </si>
  <si>
    <t xml:space="preserve">3.08</t>
  </si>
  <si>
    <t xml:space="preserve">27.6</t>
  </si>
  <si>
    <t xml:space="preserve">14.9</t>
  </si>
  <si>
    <t xml:space="preserve">2017_Bartoli_et_al</t>
  </si>
  <si>
    <t xml:space="preserve">2.85</t>
  </si>
  <si>
    <t xml:space="preserve">SSR</t>
  </si>
  <si>
    <t xml:space="preserve">Becci tower</t>
  </si>
  <si>
    <t xml:space="preserve">43.46717</t>
  </si>
  <si>
    <t xml:space="preserve">39.4</t>
  </si>
  <si>
    <t xml:space="preserve">24.4</t>
  </si>
  <si>
    <t xml:space="preserve">2017_Pieraccini,2017_Bartoli_et_al, 2018_Monchetti</t>
  </si>
  <si>
    <t xml:space="preserve">2017_Pieraccini</t>
  </si>
  <si>
    <t xml:space="preserve">Cantagalli tower</t>
  </si>
  <si>
    <t xml:space="preserve">43.46594</t>
  </si>
  <si>
    <t xml:space="preserve">11.04262</t>
  </si>
  <si>
    <t xml:space="preserve">1.30</t>
  </si>
  <si>
    <t xml:space="preserve">400 Hz downsampled to 25Â Hz</t>
  </si>
  <si>
    <t xml:space="preserve">FDD SSI</t>
  </si>
  <si>
    <t xml:space="preserve">Collegiata bell tower</t>
  </si>
  <si>
    <t xml:space="preserve">43.46790</t>
  </si>
  <si>
    <t xml:space="preserve">11.04236</t>
  </si>
  <si>
    <t xml:space="preserve">38.8</t>
  </si>
  <si>
    <t xml:space="preserve">1.69</t>
  </si>
  <si>
    <t xml:space="preserve">Coppi-Campatelli tower</t>
  </si>
  <si>
    <t xml:space="preserve">43.46680</t>
  </si>
  <si>
    <t xml:space="preserve">11.04298</t>
  </si>
  <si>
    <t xml:space="preserve">2.97</t>
  </si>
  <si>
    <t xml:space="preserve">8.2</t>
  </si>
  <si>
    <t xml:space="preserve">Cugnanesi tower</t>
  </si>
  <si>
    <t xml:space="preserve">43.46710</t>
  </si>
  <si>
    <t xml:space="preserve">11.04307</t>
  </si>
  <si>
    <t xml:space="preserve">1.27</t>
  </si>
  <si>
    <t xml:space="preserve">29.8</t>
  </si>
  <si>
    <t xml:space="preserve">7.5</t>
  </si>
  <si>
    <t xml:space="preserve">1.31</t>
  </si>
  <si>
    <t xml:space="preserve">Diavolo tower</t>
  </si>
  <si>
    <t xml:space="preserve">43.46753</t>
  </si>
  <si>
    <t xml:space="preserve">11.04413</t>
  </si>
  <si>
    <t xml:space="preserve">2.31</t>
  </si>
  <si>
    <t xml:space="preserve">5.6</t>
  </si>
  <si>
    <t xml:space="preserve">2.8</t>
  </si>
  <si>
    <t xml:space="preserve">2.23</t>
  </si>
  <si>
    <t xml:space="preserve">2013_Bartoli_et_al,2017_Pieraccini,2017_Bartoli_et_al,2018_Zini_et_al</t>
  </si>
  <si>
    <t xml:space="preserve">Grossa tower</t>
  </si>
  <si>
    <t xml:space="preserve">43.46767</t>
  </si>
  <si>
    <t xml:space="preserve">11.04308</t>
  </si>
  <si>
    <t xml:space="preserve">52.3</t>
  </si>
  <si>
    <t xml:space="preserve">32.2</t>
  </si>
  <si>
    <t xml:space="preserve">2013_Bartoli_et_al,2017_Pieraccini</t>
  </si>
  <si>
    <t xml:space="preserve">Propositura bell tower</t>
  </si>
  <si>
    <t xml:space="preserve">43.46744</t>
  </si>
  <si>
    <t xml:space="preserve">11.04252</t>
  </si>
  <si>
    <t xml:space="preserve">4.02</t>
  </si>
  <si>
    <t xml:space="preserve">6.7</t>
  </si>
  <si>
    <t xml:space="preserve">2.20</t>
  </si>
  <si>
    <t xml:space="preserve">1.8</t>
  </si>
  <si>
    <t xml:space="preserve">Rognosa tower</t>
  </si>
  <si>
    <t xml:space="preserve">43.46786</t>
  </si>
  <si>
    <t xml:space="preserve">11.04345</t>
  </si>
  <si>
    <t xml:space="preserve">1.44</t>
  </si>
  <si>
    <t xml:space="preserve">Salvucci tower (North)</t>
  </si>
  <si>
    <t xml:space="preserve">43.46819</t>
  </si>
  <si>
    <t xml:space="preserve">11.04305</t>
  </si>
  <si>
    <t xml:space="preserve">41.5</t>
  </si>
  <si>
    <t xml:space="preserve">Salvucci tower (South)</t>
  </si>
  <si>
    <t xml:space="preserve">43.46810</t>
  </si>
  <si>
    <t xml:space="preserve">11.04309</t>
  </si>
  <si>
    <t xml:space="preserve">27.3</t>
  </si>
  <si>
    <t xml:space="preserve">1.58</t>
  </si>
  <si>
    <t xml:space="preserve">Pieve Di San Giovanni Maggiore</t>
  </si>
  <si>
    <t xml:space="preserve">San Giovanni Maggiore</t>
  </si>
  <si>
    <t xml:space="preserve">43.97820</t>
  </si>
  <si>
    <t xml:space="preserve">11.39927</t>
  </si>
  <si>
    <t xml:space="preserve">2.24</t>
  </si>
  <si>
    <t xml:space="preserve">21.9</t>
  </si>
  <si>
    <t xml:space="preserve">13.735</t>
  </si>
  <si>
    <t xml:space="preserve">5.48</t>
  </si>
  <si>
    <t xml:space="preserve">6.44</t>
  </si>
  <si>
    <t xml:space="preserve">Pieve di Borgo San Lorenzo</t>
  </si>
  <si>
    <t xml:space="preserve">Borgo San Lorenzo</t>
  </si>
  <si>
    <t xml:space="preserve">43.95769</t>
  </si>
  <si>
    <t xml:space="preserve">11.39069</t>
  </si>
  <si>
    <t xml:space="preserve">1.53</t>
  </si>
  <si>
    <t xml:space="preserve">29.76</t>
  </si>
  <si>
    <t xml:space="preserve">13.892</t>
  </si>
  <si>
    <t xml:space="preserve">IRR</t>
  </si>
  <si>
    <t xml:space="preserve">4.20</t>
  </si>
  <si>
    <t xml:space="preserve">8.48</t>
  </si>
  <si>
    <t xml:space="preserve">0.96</t>
  </si>
  <si>
    <t xml:space="preserve">2001_Beconcini_et_al,2005_Bennati_et_al</t>
  </si>
  <si>
    <t xml:space="preserve">Matilde bell tower in San Miniato</t>
  </si>
  <si>
    <t xml:space="preserve">San Miniato</t>
  </si>
  <si>
    <t xml:space="preserve">43.67983</t>
  </si>
  <si>
    <t xml:space="preserve">10.85206</t>
  </si>
  <si>
    <t xml:space="preserve">1.21</t>
  </si>
  <si>
    <t xml:space="preserve">12.5</t>
  </si>
  <si>
    <t xml:space="preserve">badly damage bombing WW2</t>
  </si>
  <si>
    <t xml:space="preserve">2.688</t>
  </si>
  <si>
    <t xml:space="preserve">1600 Hz</t>
  </si>
  <si>
    <t xml:space="preserve">ERA</t>
  </si>
  <si>
    <t xml:space="preserve">2.7036</t>
  </si>
  <si>
    <t xml:space="preserve">PRTD</t>
  </si>
  <si>
    <t xml:space="preserve">2.7344</t>
  </si>
  <si>
    <t xml:space="preserve">2018_Ferraioli_et_al</t>
  </si>
  <si>
    <t xml:space="preserve">Bell tower in Santa Maria a Vico</t>
  </si>
  <si>
    <t xml:space="preserve">Santa Maria a Vico</t>
  </si>
  <si>
    <t xml:space="preserve">41.02942</t>
  </si>
  <si>
    <t xml:space="preserve">14.47949</t>
  </si>
  <si>
    <t xml:space="preserve">8.4</t>
  </si>
  <si>
    <t xml:space="preserve">1.8, 2.4</t>
  </si>
  <si>
    <t xml:space="preserve">16.0,16.0</t>
  </si>
  <si>
    <t xml:space="preserve">affected by 29-11-1732/1805 + several restauration</t>
  </si>
  <si>
    <t xml:space="preserve">2022_Montabert_et_al</t>
  </si>
  <si>
    <t xml:space="preserve">Belltower of Sant’Agata</t>
  </si>
  <si>
    <t xml:space="preserve">Sant'Agata</t>
  </si>
  <si>
    <t xml:space="preserve">44.02439</t>
  </si>
  <si>
    <t xml:space="preserve">11.33404</t>
  </si>
  <si>
    <t xml:space="preserve">2.61</t>
  </si>
  <si>
    <t xml:space="preserve">10.18</t>
  </si>
  <si>
    <t xml:space="preserve">1.63, 1.12, 0.62</t>
  </si>
  <si>
    <t xml:space="preserve">28.9, 15.1, 16.7</t>
  </si>
  <si>
    <t xml:space="preserve">0.2, 0.2, 0.2</t>
  </si>
  <si>
    <t xml:space="preserve">affected by 1542, 1611, 1919 earthquakes</t>
  </si>
  <si>
    <t xml:space="preserve">2001_Pelella_et_al,2007_Cosenza_Iervolino</t>
  </si>
  <si>
    <t xml:space="preserve">bell tower in Serra San Quirico Ancona</t>
  </si>
  <si>
    <t xml:space="preserve">Serra San Quirico</t>
  </si>
  <si>
    <t xml:space="preserve">43.44813</t>
  </si>
  <si>
    <t xml:space="preserve">13.01478</t>
  </si>
  <si>
    <t xml:space="preserve">EMA Unidirectional vibrating machine</t>
  </si>
  <si>
    <t xml:space="preserve">1.95</t>
  </si>
  <si>
    <t xml:space="preserve">19.5</t>
  </si>
  <si>
    <t xml:space="preserve">5.42</t>
  </si>
  <si>
    <t xml:space="preserve">Affected by the Umbria–Marche earthquake 1997 Mw 6</t>
  </si>
  <si>
    <t xml:space="preserve">2014_Pieraccini_et_al</t>
  </si>
  <si>
    <t xml:space="preserve">Torre del Mangia</t>
  </si>
  <si>
    <t xml:space="preserve">Siena</t>
  </si>
  <si>
    <t xml:space="preserve">43.31848</t>
  </si>
  <si>
    <t xml:space="preserve">11.33229</t>
  </si>
  <si>
    <t xml:space="preserve">0.35</t>
  </si>
  <si>
    <t xml:space="preserve">7.00</t>
  </si>
  <si>
    <t xml:space="preserve">2.2</t>
  </si>
  <si>
    <t xml:space="preserve">10.0</t>
  </si>
  <si>
    <t xml:space="preserve">No damage from the Siena earthquake 1798</t>
  </si>
  <si>
    <t xml:space="preserve">PSD FFT FDD</t>
  </si>
  <si>
    <t xml:space="preserve">2014_Diaferio_et_al,2015b_Diaferio_et_al,2015_Foti_et_al,2017_Diaferio_Foti</t>
  </si>
  <si>
    <t xml:space="preserve">Bell tower of Trani cathedral</t>
  </si>
  <si>
    <t xml:space="preserve">Trani</t>
  </si>
  <si>
    <t xml:space="preserve">41.28241</t>
  </si>
  <si>
    <t xml:space="preserve">16.41837</t>
  </si>
  <si>
    <t xml:space="preserve">Accel. 256 Hz (1024Â Hz decimated by 4) Radar 100 Hz</t>
  </si>
  <si>
    <t xml:space="preserve">2.03</t>
  </si>
  <si>
    <t xml:space="preserve">2015a_Diaferio_et_al</t>
  </si>
  <si>
    <t xml:space="preserve">clock tower of the Castle of Trani</t>
  </si>
  <si>
    <t xml:space="preserve">41.28218</t>
  </si>
  <si>
    <t xml:space="preserve">16.41517</t>
  </si>
  <si>
    <t xml:space="preserve">AVT Vibrodyne</t>
  </si>
  <si>
    <t xml:space="preserve">10.61</t>
  </si>
  <si>
    <t xml:space="preserve">1024 Hz, undersampled to 128 Hz</t>
  </si>
  <si>
    <t xml:space="preserve">0.009</t>
  </si>
  <si>
    <t xml:space="preserve">2019_Ivorra_et_al</t>
  </si>
  <si>
    <t xml:space="preserve">squat masonry tower in the Castle of Trani</t>
  </si>
  <si>
    <t xml:space="preserve">7.51</t>
  </si>
  <si>
    <t xml:space="preserve">19th</t>
  </si>
  <si>
    <t xml:space="preserve">7.48</t>
  </si>
  <si>
    <t xml:space="preserve">7.53</t>
  </si>
  <si>
    <t xml:space="preserve">0.19</t>
  </si>
  <si>
    <t xml:space="preserve">2008_Sepe_et_al</t>
  </si>
  <si>
    <t xml:space="preserve">Febonio tower</t>
  </si>
  <si>
    <t xml:space="preserve">Trasacco</t>
  </si>
  <si>
    <t xml:space="preserve">41.95894</t>
  </si>
  <si>
    <t xml:space="preserve">13.53980</t>
  </si>
  <si>
    <t xml:space="preserve">AVT Person jumping rhythmically</t>
  </si>
  <si>
    <t xml:space="preserve">29.5</t>
  </si>
  <si>
    <t xml:space="preserve">Today it is slightly damaged due to the 1915 earthquake.</t>
  </si>
  <si>
    <t xml:space="preserve">2009_Ceriotti_et_al, 2008_Zonta_et_al</t>
  </si>
  <si>
    <t xml:space="preserve">Torre Aquila</t>
  </si>
  <si>
    <t xml:space="preserve">Trento</t>
  </si>
  <si>
    <t xml:space="preserve">46.07017</t>
  </si>
  <si>
    <t xml:space="preserve">11.12753</t>
  </si>
  <si>
    <t xml:space="preserve">25.6</t>
  </si>
  <si>
    <t xml:space="preserve">7.8</t>
  </si>
  <si>
    <t xml:space="preserve">2000_Bongiovanni_et_al</t>
  </si>
  <si>
    <t xml:space="preserve">Bell tower of S. Giorgio church in Trignano</t>
  </si>
  <si>
    <t xml:space="preserve">Trignano</t>
  </si>
  <si>
    <t xml:space="preserve">44.73579</t>
  </si>
  <si>
    <t xml:space="preserve">10.80389</t>
  </si>
  <si>
    <t xml:space="preserve">18.5</t>
  </si>
  <si>
    <t xml:space="preserve">3.35</t>
  </si>
  <si>
    <t xml:space="preserve">damage by the October 15 th 1996 Mw 4.8</t>
  </si>
  <si>
    <t xml:space="preserve">earthquakes</t>
  </si>
  <si>
    <t xml:space="preserve">2.43</t>
  </si>
  <si>
    <t xml:space="preserve">2013_Colapietro_et_al,2015_Colapietro_et_al</t>
  </si>
  <si>
    <t xml:space="preserve">Santa Maria di San Luca</t>
  </si>
  <si>
    <t xml:space="preserve">Valenzano</t>
  </si>
  <si>
    <t xml:space="preserve">41.04175</t>
  </si>
  <si>
    <t xml:space="preserve">16.88640</t>
  </si>
  <si>
    <t xml:space="preserve">32.45</t>
  </si>
  <si>
    <t xml:space="preserve">6.25</t>
  </si>
  <si>
    <t xml:space="preserve">1.935, 3.2</t>
  </si>
  <si>
    <t xml:space="preserve">22.21</t>
  </si>
  <si>
    <t xml:space="preserve">2009_Valuzzi_et_al, 2009_Casarin_et_al</t>
  </si>
  <si>
    <t xml:space="preserve">Bell tower of Burano</t>
  </si>
  <si>
    <t xml:space="preserve">Venice</t>
  </si>
  <si>
    <t xml:space="preserve">45.48431</t>
  </si>
  <si>
    <t xml:space="preserve">12.41859</t>
  </si>
  <si>
    <t xml:space="preserve">37.8</t>
  </si>
  <si>
    <t xml:space="preserve">6.15</t>
  </si>
  <si>
    <t xml:space="preserve">2010_Russo_et_al,2017_Bergamo_et_al</t>
  </si>
  <si>
    <t xml:space="preserve">Sant'Andrea Apostolo bell tower</t>
  </si>
  <si>
    <t xml:space="preserve">45.51216</t>
  </si>
  <si>
    <t xml:space="preserve">12.28211</t>
  </si>
  <si>
    <t xml:space="preserve">0.61</t>
  </si>
  <si>
    <t xml:space="preserve">7.64</t>
  </si>
  <si>
    <t xml:space="preserve">lateral deflection</t>
  </si>
  <si>
    <t xml:space="preserve">Instrumental hammer</t>
  </si>
  <si>
    <t xml:space="preserve">2019_Pavlovic_et_al</t>
  </si>
  <si>
    <t xml:space="preserve">The bell tower of Basilica dei Frari</t>
  </si>
  <si>
    <t xml:space="preserve">45.43714</t>
  </si>
  <si>
    <t xml:space="preserve">12.32664</t>
  </si>
  <si>
    <t xml:space="preserve">50.45</t>
  </si>
  <si>
    <t xml:space="preserve">9.4</t>
  </si>
  <si>
    <t xml:space="preserve">9.2</t>
  </si>
  <si>
    <t xml:space="preserve">512 Hz</t>
  </si>
  <si>
    <t xml:space="preserve">2019_Ribilotta_et_al</t>
  </si>
  <si>
    <t xml:space="preserve">the belfry of Collegiata of Santa Maria</t>
  </si>
  <si>
    <t xml:space="preserve">Visso</t>
  </si>
  <si>
    <t xml:space="preserve">42.93151</t>
  </si>
  <si>
    <t xml:space="preserve">13.08754</t>
  </si>
  <si>
    <t xml:space="preserve">1.548</t>
  </si>
  <si>
    <t xml:space="preserve">41.57</t>
  </si>
  <si>
    <t xml:space="preserve">23.4</t>
  </si>
  <si>
    <t xml:space="preserve">7.45</t>
  </si>
  <si>
    <t xml:space="preserve">1.41</t>
  </si>
  <si>
    <t xml:space="preserve">damaged after the 2016 earthquake</t>
  </si>
  <si>
    <t xml:space="preserve">2010_Jaras_et_al</t>
  </si>
  <si>
    <t xml:space="preserve">Belfry of Vilnius Archcathedral</t>
  </si>
  <si>
    <t xml:space="preserve">Lituania</t>
  </si>
  <si>
    <t xml:space="preserve">Vilnius</t>
  </si>
  <si>
    <t xml:space="preserve">54.68583</t>
  </si>
  <si>
    <t xml:space="preserve">25.28663</t>
  </si>
  <si>
    <t xml:space="preserve">12.6</t>
  </si>
  <si>
    <t xml:space="preserve">2021_Shabani_et_al</t>
  </si>
  <si>
    <t xml:space="preserve">Slottsfjell</t>
  </si>
  <si>
    <t xml:space="preserve">Norway</t>
  </si>
  <si>
    <t xml:space="preserve">Tønsberg</t>
  </si>
  <si>
    <t xml:space="preserve">59.27198</t>
  </si>
  <si>
    <t xml:space="preserve">10.40429</t>
  </si>
  <si>
    <t xml:space="preserve">5.78</t>
  </si>
  <si>
    <t xml:space="preserve">28.0</t>
  </si>
  <si>
    <t xml:space="preserve">0.25</t>
  </si>
  <si>
    <t xml:space="preserve"> 250 Hz</t>
  </si>
  <si>
    <t xml:space="preserve">2010_Tomaszewska,2012_Tomaszewska_et_al</t>
  </si>
  <si>
    <t xml:space="preserve">Vistula Mounting Fortress tower</t>
  </si>
  <si>
    <t xml:space="preserve">Poland</t>
  </si>
  <si>
    <t xml:space="preserve">Gdansk</t>
  </si>
  <si>
    <t xml:space="preserve">54.39582</t>
  </si>
  <si>
    <t xml:space="preserve">18.67989</t>
  </si>
  <si>
    <t xml:space="preserve">1.416</t>
  </si>
  <si>
    <t xml:space="preserve">22.65</t>
  </si>
  <si>
    <t xml:space="preserve">7.77</t>
  </si>
  <si>
    <t xml:space="preserve">1.45</t>
  </si>
  <si>
    <t xml:space="preserve">1.74</t>
  </si>
  <si>
    <t xml:space="preserve">17.66</t>
  </si>
  <si>
    <t xml:space="preserve">256 Hz</t>
  </si>
  <si>
    <t xml:space="preserve">Warfare and fires destroyed the tower several times. Damaged during the WW2. 70 % destroyed during an hurricane.</t>
  </si>
  <si>
    <t xml:space="preserve">2008_Julio_et_al, 2002_Rebelo_et_al</t>
  </si>
  <si>
    <t xml:space="preserve">Tower of University of Coimbra</t>
  </si>
  <si>
    <t xml:space="preserve">Portugal</t>
  </si>
  <si>
    <t xml:space="preserve">Coimbra</t>
  </si>
  <si>
    <t xml:space="preserve">40.20802</t>
  </si>
  <si>
    <t xml:space="preserve">-8.42646</t>
  </si>
  <si>
    <t xml:space="preserve">2.133</t>
  </si>
  <si>
    <t xml:space="preserve">33.5</t>
  </si>
  <si>
    <t xml:space="preserve">0.88</t>
  </si>
  <si>
    <t xml:space="preserve">2.02</t>
  </si>
  <si>
    <t xml:space="preserve">102.4 Hz</t>
  </si>
  <si>
    <t xml:space="preserve">2001_Guerreiro_et_al</t>
  </si>
  <si>
    <t xml:space="preserve">torre do religio</t>
  </si>
  <si>
    <t xml:space="preserve">Horta</t>
  </si>
  <si>
    <t xml:space="preserve">38.54216</t>
  </si>
  <si>
    <t xml:space="preserve">-28.62545</t>
  </si>
  <si>
    <t xml:space="preserve">2010_Ramos_et_al</t>
  </si>
  <si>
    <t xml:space="preserve">The Mogadouro Clock Tower</t>
  </si>
  <si>
    <t xml:space="preserve">Mogadouro</t>
  </si>
  <si>
    <t xml:space="preserve">41.33831</t>
  </si>
  <si>
    <t xml:space="preserve">-6.72046</t>
  </si>
  <si>
    <t xml:space="preserve">2.15</t>
  </si>
  <si>
    <t xml:space="preserve">20.4</t>
  </si>
  <si>
    <t xml:space="preserve">1.974, 2.210, 1.075, 0.804, 3.875, 1.210, 0.195, 5.997</t>
  </si>
  <si>
    <t xml:space="preserve">2.56</t>
  </si>
  <si>
    <t xml:space="preserve">2014_Cunha_et_al</t>
  </si>
  <si>
    <t xml:space="preserve">Tower of Clerigos</t>
  </si>
  <si>
    <t xml:space="preserve">Porto</t>
  </si>
  <si>
    <t xml:space="preserve">41.14575</t>
  </si>
  <si>
    <t xml:space="preserve">-8.61458</t>
  </si>
  <si>
    <t xml:space="preserve">1.022</t>
  </si>
  <si>
    <t xml:space="preserve">75.6</t>
  </si>
  <si>
    <t xml:space="preserve">8.15</t>
  </si>
  <si>
    <t xml:space="preserve">3.05</t>
  </si>
  <si>
    <t xml:space="preserve">0.004</t>
  </si>
  <si>
    <t xml:space="preserve">0.003</t>
  </si>
  <si>
    <t xml:space="preserve">2001_Ivorra_Cervera</t>
  </si>
  <si>
    <t xml:space="preserve">Bell tower of Bonrepos i Mirambell church</t>
  </si>
  <si>
    <t xml:space="preserve">Bonrepos i Mirambell</t>
  </si>
  <si>
    <t xml:space="preserve">39.52047</t>
  </si>
  <si>
    <t xml:space="preserve">-0.36504</t>
  </si>
  <si>
    <t xml:space="preserve">0.725</t>
  </si>
  <si>
    <t xml:space="preserve">37.2</t>
  </si>
  <si>
    <t xml:space="preserve">26.5</t>
  </si>
  <si>
    <t xml:space="preserve">4.68</t>
  </si>
  <si>
    <t xml:space="preserve">2010_Ivorra_et_al</t>
  </si>
  <si>
    <t xml:space="preserve">bell tower of the Church of Santas Justa and Rufina</t>
  </si>
  <si>
    <t xml:space="preserve">Orihuela</t>
  </si>
  <si>
    <t xml:space="preserve">38.08562</t>
  </si>
  <si>
    <t xml:space="preserve">-0.94966</t>
  </si>
  <si>
    <t xml:space="preserve">34.5</t>
  </si>
  <si>
    <t xml:space="preserve">17.5</t>
  </si>
  <si>
    <t xml:space="preserve">2006_Ivorra_Pallares</t>
  </si>
  <si>
    <t xml:space="preserve">bell tower of Nuestra Sra. De la Misericordia Church</t>
  </si>
  <si>
    <t xml:space="preserve">Valencia</t>
  </si>
  <si>
    <t xml:space="preserve">39.48276</t>
  </si>
  <si>
    <t xml:space="preserve">-0.39731</t>
  </si>
  <si>
    <t xml:space="preserve">1.294</t>
  </si>
  <si>
    <t xml:space="preserve">2.819</t>
  </si>
  <si>
    <t xml:space="preserve">2009_Ivorra_et_al</t>
  </si>
  <si>
    <t xml:space="preserve">San Nicolas bell tower</t>
  </si>
  <si>
    <t xml:space="preserve">39.47651</t>
  </si>
  <si>
    <t xml:space="preserve">-0.37886</t>
  </si>
  <si>
    <t xml:space="preserve">0.852</t>
  </si>
  <si>
    <t xml:space="preserve">1.00</t>
  </si>
  <si>
    <t xml:space="preserve">2014_Cantieni</t>
  </si>
  <si>
    <t xml:space="preserve">San Luzi bell tower</t>
  </si>
  <si>
    <t xml:space="preserve">Switzerland</t>
  </si>
  <si>
    <t xml:space="preserve">Zuoz</t>
  </si>
  <si>
    <t xml:space="preserve">46.60225</t>
  </si>
  <si>
    <t xml:space="preserve">9.95981</t>
  </si>
  <si>
    <t xml:space="preserve">1.503</t>
  </si>
  <si>
    <t xml:space="preserve">1.415</t>
  </si>
  <si>
    <t xml:space="preserve">1.59</t>
  </si>
  <si>
    <t xml:space="preserve">0.088</t>
  </si>
  <si>
    <t xml:space="preserve">1.430</t>
  </si>
  <si>
    <t xml:space="preserve">1.496</t>
  </si>
  <si>
    <t xml:space="preserve">1.435</t>
  </si>
  <si>
    <t xml:space="preserve">1.33</t>
  </si>
  <si>
    <t xml:space="preserve">2012_Osmancikli_et_al</t>
  </si>
  <si>
    <t xml:space="preserve">bell-tower of Hagia Sophia Church</t>
  </si>
  <si>
    <t xml:space="preserve">Turkey</t>
  </si>
  <si>
    <t xml:space="preserve">Trabzon</t>
  </si>
  <si>
    <t xml:space="preserve">41.00328</t>
  </si>
  <si>
    <t xml:space="preserve">39.69611</t>
  </si>
  <si>
    <t xml:space="preserve">AVT Impact loads</t>
  </si>
  <si>
    <t xml:space="preserve">2.553</t>
  </si>
  <si>
    <t xml:space="preserve">23.5</t>
  </si>
  <si>
    <t xml:space="preserve">after restauration</t>
  </si>
  <si>
    <t xml:space="preserve">2009_Bayraktar_et_al</t>
  </si>
  <si>
    <t xml:space="preserve">2.557</t>
  </si>
  <si>
    <t xml:space="preserve">before restauration</t>
  </si>
  <si>
    <t xml:space="preserve"> 2.594</t>
  </si>
  <si>
    <t xml:space="preserve">EFDD – SSI</t>
  </si>
  <si>
    <t xml:space="preserve">LU</t>
  </si>
  <si>
    <t xml:space="preserve">1995_Lund_et_al</t>
  </si>
  <si>
    <t xml:space="preserve">St. Oswald's</t>
  </si>
  <si>
    <t xml:space="preserve">United Kingdom</t>
  </si>
  <si>
    <t xml:space="preserve">Durham</t>
  </si>
  <si>
    <t xml:space="preserve">54.77150</t>
  </si>
  <si>
    <t xml:space="preserve">-1.57248</t>
  </si>
  <si>
    <t xml:space="preserve">2.01</t>
  </si>
  <si>
    <t xml:space="preserve">24.8</t>
  </si>
  <si>
    <t xml:space="preserve">St Mary's</t>
  </si>
  <si>
    <t xml:space="preserve">Shincliffe</t>
  </si>
  <si>
    <t xml:space="preserve">54.76093</t>
  </si>
  <si>
    <t xml:space="preserve">-1.54897</t>
  </si>
  <si>
    <t xml:space="preserve">2.35</t>
  </si>
  <si>
    <t xml:space="preserve">30.4</t>
  </si>
  <si>
    <t xml:space="preserve">5.31</t>
  </si>
  <si>
    <t xml:space="preserve">St Cuthbert's in Chester- le-Street</t>
  </si>
  <si>
    <t xml:space="preserve">Chester-le-street</t>
  </si>
  <si>
    <t xml:space="preserve">54.85606</t>
  </si>
  <si>
    <t xml:space="preserve">-1.57189</t>
  </si>
  <si>
    <t xml:space="preserve">43.5</t>
  </si>
  <si>
    <t xml:space="preserve">7.24</t>
  </si>
  <si>
    <t xml:space="preserve">All Saints in Lanchester</t>
  </si>
  <si>
    <t xml:space="preserve">Lanchester</t>
  </si>
  <si>
    <t xml:space="preserve">54.82134</t>
  </si>
  <si>
    <t xml:space="preserve">-1.74078</t>
  </si>
  <si>
    <t xml:space="preserve">19.7</t>
  </si>
  <si>
    <t xml:space="preserve">6.02</t>
  </si>
  <si>
    <t xml:space="preserve">Christchurch, Consett</t>
  </si>
  <si>
    <t xml:space="preserve">Consett</t>
  </si>
  <si>
    <t xml:space="preserve">54.85343</t>
  </si>
  <si>
    <t xml:space="preserve">-1.83475</t>
  </si>
  <si>
    <t xml:space="preserve">2.48</t>
  </si>
  <si>
    <t xml:space="preserve">16.3</t>
  </si>
  <si>
    <t xml:space="preserve">8.58</t>
  </si>
  <si>
    <t xml:space="preserve">Newcastle Cath</t>
  </si>
  <si>
    <t xml:space="preserve">Newcastle upon Tyne</t>
  </si>
  <si>
    <t xml:space="preserve">54.97019</t>
  </si>
  <si>
    <t xml:space="preserve">-1.61124</t>
  </si>
  <si>
    <t xml:space="preserve">32.8</t>
  </si>
  <si>
    <t xml:space="preserve">St Michael's Houghton</t>
  </si>
  <si>
    <t xml:space="preserve">Houghton-le-spring</t>
  </si>
  <si>
    <t xml:space="preserve">54.84255</t>
  </si>
  <si>
    <t xml:space="preserve">-1.46951</t>
  </si>
  <si>
    <t xml:space="preserve">2.71</t>
  </si>
  <si>
    <t xml:space="preserve">21.4</t>
  </si>
  <si>
    <t xml:space="preserve">7.46</t>
  </si>
  <si>
    <t xml:space="preserve">St Nicholas' Durham</t>
  </si>
  <si>
    <t xml:space="preserve">54.77750</t>
  </si>
  <si>
    <t xml:space="preserve">-1.57521</t>
  </si>
  <si>
    <t xml:space="preserve">1.38</t>
  </si>
  <si>
    <t xml:space="preserve">5.18</t>
  </si>
  <si>
    <t xml:space="preserve">St Margaret's Tanfield</t>
  </si>
  <si>
    <t xml:space="preserve">Tanfield</t>
  </si>
  <si>
    <t xml:space="preserve">54.89400</t>
  </si>
  <si>
    <t xml:space="preserve">-1.70976</t>
  </si>
  <si>
    <t xml:space="preserve">3.13</t>
  </si>
  <si>
    <t xml:space="preserve">16.5</t>
  </si>
  <si>
    <t xml:space="preserve">6.20</t>
  </si>
  <si>
    <t xml:space="preserve">St Andrew's Roker</t>
  </si>
  <si>
    <t xml:space="preserve">Sunderland</t>
  </si>
  <si>
    <t xml:space="preserve">54.92754</t>
  </si>
  <si>
    <t xml:space="preserve">-1.37111</t>
  </si>
  <si>
    <t xml:space="preserve">5.28</t>
  </si>
  <si>
    <t xml:space="preserve">20.5</t>
  </si>
  <si>
    <t xml:space="preserve">7.74</t>
  </si>
  <si>
    <t xml:space="preserve">St Matthew's Newcastle</t>
  </si>
  <si>
    <t xml:space="preserve">54.97134</t>
  </si>
  <si>
    <t xml:space="preserve">-1.62927</t>
  </si>
  <si>
    <t xml:space="preserve">1.49</t>
  </si>
  <si>
    <t xml:space="preserve">St Andrew's B. Auckland</t>
  </si>
  <si>
    <t xml:space="preserve">Auckland</t>
  </si>
  <si>
    <t xml:space="preserve">54.65094</t>
  </si>
  <si>
    <t xml:space="preserve">-1.66435</t>
  </si>
  <si>
    <t xml:space="preserve">23.2</t>
  </si>
  <si>
    <t xml:space="preserve">St John's Shildon</t>
  </si>
  <si>
    <t xml:space="preserve">Shildon</t>
  </si>
  <si>
    <t xml:space="preserve">54.63277</t>
  </si>
  <si>
    <t xml:space="preserve">-1.64717</t>
  </si>
  <si>
    <t xml:space="preserve">3.49</t>
  </si>
  <si>
    <t xml:space="preserve">6.85</t>
  </si>
  <si>
    <t xml:space="preserve">St Michael's Heighington</t>
  </si>
  <si>
    <t xml:space="preserve">Heighington</t>
  </si>
  <si>
    <t xml:space="preserve">54.59607</t>
  </si>
  <si>
    <t xml:space="preserve">-1.61607</t>
  </si>
  <si>
    <t xml:space="preserve">s</t>
  </si>
  <si>
    <t xml:space="preserve">3.16</t>
  </si>
  <si>
    <t xml:space="preserve">16.2</t>
  </si>
  <si>
    <t xml:space="preserve">St Edmund's Sedgefield</t>
  </si>
  <si>
    <t xml:space="preserve">Sedgefield</t>
  </si>
  <si>
    <t xml:space="preserve">54.65354</t>
  </si>
  <si>
    <t xml:space="preserve">-1.44854</t>
  </si>
  <si>
    <t xml:space="preserve">25.4</t>
  </si>
  <si>
    <t xml:space="preserve">7.30</t>
  </si>
  <si>
    <t xml:space="preserve">St Brandon's Brancepeth</t>
  </si>
  <si>
    <t xml:space="preserve">Brancepeth</t>
  </si>
  <si>
    <t xml:space="preserve">54.73387</t>
  </si>
  <si>
    <t xml:space="preserve">-1.65247</t>
  </si>
  <si>
    <t xml:space="preserve">2.59</t>
  </si>
  <si>
    <t xml:space="preserve">5.60</t>
  </si>
  <si>
    <t xml:space="preserve">St Cuthbert's Benfieldside</t>
  </si>
  <si>
    <t xml:space="preserve">Benfieldside</t>
  </si>
  <si>
    <t xml:space="preserve">54.86844</t>
  </si>
  <si>
    <t xml:space="preserve">-1.85664</t>
  </si>
  <si>
    <t xml:space="preserve">33.8</t>
  </si>
  <si>
    <t xml:space="preserve">5.01</t>
  </si>
  <si>
    <t xml:space="preserve">2022_Perrinel</t>
  </si>
  <si>
    <t xml:space="preserve">Chapelle Notre Dame d'Allan</t>
  </si>
  <si>
    <t xml:space="preserve">Allan </t>
  </si>
  <si>
    <t xml:space="preserve">44.49739</t>
  </si>
  <si>
    <t xml:space="preserve">4.79667</t>
  </si>
  <si>
    <t xml:space="preserve">RC</t>
  </si>
  <si>
    <t xml:space="preserve">10.14</t>
  </si>
  <si>
    <t xml:space="preserve">10.76</t>
  </si>
  <si>
    <t xml:space="preserve">2.9</t>
  </si>
  <si>
    <t xml:space="preserve">100Hz</t>
  </si>
  <si>
    <t xml:space="preserve">Ruin</t>
  </si>
  <si>
    <t xml:space="preserve">1993_Wilson_and_Selby</t>
  </si>
  <si>
    <t xml:space="preserve">Cathedral, Durham</t>
  </si>
  <si>
    <t xml:space="preserve">54.77376</t>
  </si>
  <si>
    <t xml:space="preserve">-1.57643</t>
  </si>
  <si>
    <t xml:space="preserve">1.28</t>
  </si>
  <si>
    <t xml:space="preserve">13.50</t>
  </si>
  <si>
    <t xml:space="preserve">St Mary's Richmond</t>
  </si>
  <si>
    <t xml:space="preserve">Richmond</t>
  </si>
  <si>
    <t xml:space="preserve">54.40544</t>
  </si>
  <si>
    <t xml:space="preserve">-1.73283</t>
  </si>
  <si>
    <t xml:space="preserve">5.91</t>
  </si>
  <si>
    <t xml:space="preserve">2016_Lorenzoni_et_al</t>
  </si>
  <si>
    <t xml:space="preserve">The tower of David</t>
  </si>
  <si>
    <t xml:space="preserve">Israël</t>
  </si>
  <si>
    <t xml:space="preserve">Jerusalem</t>
  </si>
  <si>
    <t xml:space="preserve">31.77634</t>
  </si>
  <si>
    <t xml:space="preserve">35.22842</t>
  </si>
  <si>
    <t xml:space="preserve">3.41</t>
  </si>
  <si>
    <t xml:space="preserve">18.29</t>
  </si>
  <si>
    <t xml:space="preserve">2012_Hinzen_et_al</t>
  </si>
  <si>
    <t xml:space="preserve">North tower of the Cologne cathedral</t>
  </si>
  <si>
    <t xml:space="preserve">Germany</t>
  </si>
  <si>
    <t xml:space="preserve">Cologne</t>
  </si>
  <si>
    <t xml:space="preserve">50.94119</t>
  </si>
  <si>
    <t xml:space="preserve">6.95727</t>
  </si>
  <si>
    <t xml:space="preserve">0.8162</t>
  </si>
  <si>
    <t xml:space="preserve">157.38</t>
  </si>
  <si>
    <t xml:space="preserve">112.38</t>
  </si>
  <si>
    <t xml:space="preserve">19.81</t>
  </si>
  <si>
    <t xml:space="preserve">18.87</t>
  </si>
  <si>
    <t xml:space="preserve">ASA</t>
  </si>
  <si>
    <t xml:space="preserve">2004_Kuhlmann_et_al</t>
  </si>
  <si>
    <t xml:space="preserve">West tower of the Aachen cathedral</t>
  </si>
  <si>
    <t xml:space="preserve">Aachen</t>
  </si>
  <si>
    <t xml:space="preserve">50.77462</t>
  </si>
  <si>
    <t xml:space="preserve">6.08368</t>
  </si>
  <si>
    <t xml:space="preserve">2.05</t>
  </si>
  <si>
    <t xml:space="preserve">10.57</t>
  </si>
  <si>
    <t xml:space="preserve">7.8, 28.7</t>
  </si>
  <si>
    <t xml:space="preserve">21.50, 21.86</t>
  </si>
  <si>
    <t xml:space="preserve">2021_Uglesic_and_Uglesic</t>
  </si>
  <si>
    <t xml:space="preserve">St. Anastasia Cathedral Bell Tower</t>
  </si>
  <si>
    <t xml:space="preserve">Croatia</t>
  </si>
  <si>
    <t xml:space="preserve">Zadar</t>
  </si>
  <si>
    <t xml:space="preserve">44.11620</t>
  </si>
  <si>
    <t xml:space="preserve">15.22457</t>
  </si>
  <si>
    <t xml:space="preserve">54.9</t>
  </si>
  <si>
    <t xml:space="preserve">10.9</t>
  </si>
  <si>
    <t xml:space="preserve">2011_Busca_et_al</t>
  </si>
  <si>
    <t xml:space="preserve"> Guglia Maggiore tower of the Duomo</t>
  </si>
  <si>
    <t xml:space="preserve">Milan</t>
  </si>
  <si>
    <t xml:space="preserve">45.46423</t>
  </si>
  <si>
    <t xml:space="preserve">9.19190</t>
  </si>
  <si>
    <t xml:space="preserve">108.5</t>
  </si>
  <si>
    <t xml:space="preserve">60.45</t>
  </si>
  <si>
    <t xml:space="preserve">22.64</t>
  </si>
  <si>
    <t xml:space="preserve">SVD</t>
  </si>
  <si>
    <t xml:space="preserve">2018_Gentile_Canali</t>
  </si>
  <si>
    <t xml:space="preserve">2000_Binda_et_al</t>
  </si>
  <si>
    <r>
      <rPr>
        <i val="true"/>
        <sz val="11"/>
        <color rgb="FF000000"/>
        <rFont val="Calibri"/>
        <family val="2"/>
        <charset val="1"/>
      </rPr>
      <t xml:space="preserve">Torrazzo</t>
    </r>
    <r>
      <rPr>
        <sz val="11"/>
        <color rgb="FF000000"/>
        <rFont val="Calibri"/>
        <family val="2"/>
        <charset val="1"/>
      </rPr>
      <t xml:space="preserve"> di </t>
    </r>
    <r>
      <rPr>
        <i val="true"/>
        <sz val="11"/>
        <color rgb="FF000000"/>
        <rFont val="Calibri"/>
        <family val="2"/>
        <charset val="1"/>
      </rPr>
      <t xml:space="preserve">Cremona</t>
    </r>
  </si>
  <si>
    <t xml:space="preserve">45.13356</t>
  </si>
  <si>
    <t xml:space="preserve">10.02516</t>
  </si>
  <si>
    <t xml:space="preserve">0.437</t>
  </si>
  <si>
    <t xml:space="preserve">13.5</t>
  </si>
  <si>
    <t xml:space="preserve">8th-9th</t>
  </si>
  <si>
    <t xml:space="preserve">18.0</t>
  </si>
  <si>
    <t xml:space="preserve">60 Hz</t>
  </si>
  <si>
    <t xml:space="preserve">cracks</t>
  </si>
  <si>
    <t xml:space="preserve">FRF</t>
  </si>
  <si>
    <t xml:space="preserve">2002_Slavik</t>
  </si>
  <si>
    <t xml:space="preserve">-1.0000000</t>
  </si>
  <si>
    <t xml:space="preserve">SC</t>
  </si>
  <si>
    <t xml:space="preserve">2007_Schmidt</t>
  </si>
  <si>
    <t xml:space="preserve">Twin bell towers of the cathedral in Magdeburg</t>
  </si>
  <si>
    <t xml:space="preserve">Magdeburg</t>
  </si>
  <si>
    <t xml:space="preserve">52.12434</t>
  </si>
  <si>
    <t xml:space="preserve">11.63466</t>
  </si>
  <si>
    <t xml:space="preserve">0.84</t>
  </si>
  <si>
    <t xml:space="preserve">3.8</t>
  </si>
  <si>
    <t xml:space="preserve">1274-1592</t>
  </si>
  <si>
    <t xml:space="preserve">26.0</t>
  </si>
  <si>
    <t xml:space="preserve">Twin bell towers of the cathedral in Halberstadt</t>
  </si>
  <si>
    <t xml:space="preserve">Halberstadt</t>
  </si>
  <si>
    <t xml:space="preserve">51.89616</t>
  </si>
  <si>
    <t xml:space="preserve">11.04846</t>
  </si>
  <si>
    <t xml:space="preserve">1236-1491</t>
  </si>
  <si>
    <t xml:space="preserve">Twin bell towers of the church St. Johannes in Magdeburg</t>
  </si>
  <si>
    <t xml:space="preserve">52.13060</t>
  </si>
  <si>
    <t xml:space="preserve">11.64161</t>
  </si>
  <si>
    <t xml:space="preserve">8.25</t>
  </si>
  <si>
    <t xml:space="preserve">1200-1400</t>
  </si>
  <si>
    <t xml:space="preserve">Twin bell towers of the church  St.Johannes Schönebeck</t>
  </si>
  <si>
    <t xml:space="preserve">Schönebeck</t>
  </si>
  <si>
    <t xml:space="preserve">52.00370</t>
  </si>
  <si>
    <t xml:space="preserve">11.72210</t>
  </si>
  <si>
    <t xml:space="preserve">2009_Schmidt</t>
  </si>
  <si>
    <t xml:space="preserve">Sankt Ambrosius Kirche</t>
  </si>
  <si>
    <t xml:space="preserve">52.11004</t>
  </si>
  <si>
    <t xml:space="preserve">11.59973</t>
  </si>
  <si>
    <t xml:space="preserve">STDL Marien</t>
  </si>
  <si>
    <t xml:space="preserve">0.93</t>
  </si>
  <si>
    <t xml:space="preserve">0.55</t>
  </si>
  <si>
    <t xml:space="preserve">Kirche Vockerode</t>
  </si>
  <si>
    <t xml:space="preserve">Oranienbaum-Wörlitz</t>
  </si>
  <si>
    <t xml:space="preserve">51.84777</t>
  </si>
  <si>
    <t xml:space="preserve">12.35141</t>
  </si>
  <si>
    <t xml:space="preserve">1.65</t>
  </si>
  <si>
    <t xml:space="preserve">St Nikolai Kirche</t>
  </si>
  <si>
    <t xml:space="preserve">52.15582</t>
  </si>
  <si>
    <t xml:space="preserve">11.63770</t>
  </si>
  <si>
    <t xml:space="preserve">St. Stephani Kirch</t>
  </si>
  <si>
    <t xml:space="preserve">51.97105</t>
  </si>
  <si>
    <t xml:space="preserve">10.70871</t>
  </si>
  <si>
    <t xml:space="preserve">1.81</t>
  </si>
  <si>
    <t xml:space="preserve">7.4</t>
  </si>
  <si>
    <t xml:space="preserve">1.7</t>
  </si>
  <si>
    <t xml:space="preserve">SC </t>
  </si>
  <si>
    <t xml:space="preserve">St. Nikolai Kirch</t>
  </si>
  <si>
    <t xml:space="preserve">Aken</t>
  </si>
  <si>
    <t xml:space="preserve">51.85234</t>
  </si>
  <si>
    <t xml:space="preserve">12.04699</t>
  </si>
  <si>
    <t xml:space="preserve">2.14</t>
  </si>
  <si>
    <t xml:space="preserve">8.7</t>
  </si>
  <si>
    <t xml:space="preserve">Köth. Jakobi</t>
  </si>
  <si>
    <t xml:space="preserve">Aken Marien</t>
  </si>
  <si>
    <t xml:space="preserve">2.73</t>
  </si>
  <si>
    <t xml:space="preserve">Heckl. Georg</t>
  </si>
  <si>
    <t xml:space="preserve">2.17</t>
  </si>
  <si>
    <t xml:space="preserve">1100-1200</t>
  </si>
  <si>
    <t xml:space="preserve">25.0</t>
  </si>
  <si>
    <t xml:space="preserve">Dessau Luther</t>
  </si>
  <si>
    <t xml:space="preserve">1.85</t>
  </si>
  <si>
    <t xml:space="preserve">5.15</t>
  </si>
  <si>
    <t xml:space="preserve">24.0</t>
  </si>
  <si>
    <t xml:space="preserve">Calbe Stephani</t>
  </si>
  <si>
    <t xml:space="preserve">57.3</t>
  </si>
  <si>
    <t xml:space="preserve">20.86</t>
  </si>
  <si>
    <t xml:space="preserve">1100-1500</t>
  </si>
  <si>
    <t xml:space="preserve">Burg Nikolai</t>
  </si>
  <si>
    <t xml:space="preserve">1.52</t>
  </si>
  <si>
    <t xml:space="preserve">7.3</t>
  </si>
  <si>
    <t xml:space="preserve">2002_Benedettini_Gentile</t>
  </si>
  <si>
    <t xml:space="preserve">Teramano cathedral</t>
  </si>
  <si>
    <t xml:space="preserve">42.65883</t>
  </si>
  <si>
    <t xml:space="preserve">13.70345</t>
  </si>
  <si>
    <t xml:space="preserve">1.486</t>
  </si>
  <si>
    <t xml:space="preserve">48.48</t>
  </si>
  <si>
    <t xml:space="preserve">6.96</t>
  </si>
  <si>
    <t xml:space="preserve">6.90</t>
  </si>
  <si>
    <t xml:space="preserve">2.26</t>
  </si>
  <si>
    <t xml:space="preserve">5, 4, 1.8</t>
  </si>
  <si>
    <t xml:space="preserve">18.0, 17.0, 17.0</t>
  </si>
  <si>
    <t xml:space="preserve">1.465</t>
  </si>
  <si>
    <t xml:space="preserve">2012_Foti_et_alb</t>
  </si>
  <si>
    <t xml:space="preserve">Tower of the Provincial Administration Building</t>
  </si>
  <si>
    <t xml:space="preserve">Bari</t>
  </si>
  <si>
    <t xml:space="preserve">41.12148</t>
  </si>
  <si>
    <t xml:space="preserve">16.88165</t>
  </si>
  <si>
    <t xml:space="preserve">2.303</t>
  </si>
  <si>
    <t xml:space="preserve">1728-1733</t>
  </si>
  <si>
    <t xml:space="preserve">0.0033</t>
  </si>
  <si>
    <t xml:space="preserve">2.298</t>
  </si>
  <si>
    <t xml:space="preserve">CC-SSI</t>
  </si>
  <si>
    <t xml:space="preserve">0.0106</t>
  </si>
  <si>
    <t xml:space="preserve">RF</t>
  </si>
  <si>
    <t xml:space="preserve">2011_Rainieri_Fabbrocino</t>
  </si>
  <si>
    <t xml:space="preserve">Santa Maria delle Rose</t>
  </si>
  <si>
    <t xml:space="preserve">Bonefro</t>
  </si>
  <si>
    <t xml:space="preserve">41.70449</t>
  </si>
  <si>
    <t xml:space="preserve">14.93672</t>
  </si>
  <si>
    <t xml:space="preserve">2.96</t>
  </si>
  <si>
    <t xml:space="preserve">Montorio nei Frentani</t>
  </si>
  <si>
    <t xml:space="preserve">41.75910</t>
  </si>
  <si>
    <t xml:space="preserve">14.93202</t>
  </si>
  <si>
    <t xml:space="preserve">2.74</t>
  </si>
  <si>
    <t xml:space="preserve">Santa Maria della Pietà</t>
  </si>
  <si>
    <t xml:space="preserve">Larino</t>
  </si>
  <si>
    <t xml:space="preserve">41.79882</t>
  </si>
  <si>
    <t xml:space="preserve">14.91184</t>
  </si>
  <si>
    <t xml:space="preserve">3.61</t>
  </si>
  <si>
    <t xml:space="preserve">San Giacomo</t>
  </si>
  <si>
    <t xml:space="preserve">Santa Croce di Magliano</t>
  </si>
  <si>
    <t xml:space="preserve">41.71078</t>
  </si>
  <si>
    <t xml:space="preserve">14.99007</t>
  </si>
  <si>
    <t xml:space="preserve">3.06</t>
  </si>
  <si>
    <t xml:space="preserve">San Pardo</t>
  </si>
  <si>
    <t xml:space="preserve">41.79886</t>
  </si>
  <si>
    <t xml:space="preserve">14.91171</t>
  </si>
  <si>
    <t xml:space="preserve">2.81</t>
  </si>
  <si>
    <t xml:space="preserve">Sant’Alfonso dei Liguori</t>
  </si>
  <si>
    <t xml:space="preserve">Colletorto</t>
  </si>
  <si>
    <t xml:space="preserve">41.66308</t>
  </si>
  <si>
    <t xml:space="preserve">14.96800</t>
  </si>
  <si>
    <t xml:space="preserve">4.44</t>
  </si>
  <si>
    <t xml:space="preserve">Provvidenti</t>
  </si>
  <si>
    <t xml:space="preserve">41.68902</t>
  </si>
  <si>
    <t xml:space="preserve">14.80719</t>
  </si>
  <si>
    <t xml:space="preserve">2.82</t>
  </si>
  <si>
    <t xml:space="preserve">2013_Jardim_et_al</t>
  </si>
  <si>
    <t xml:space="preserve">Funchal’s cathedral</t>
  </si>
  <si>
    <t xml:space="preserve">Funchal</t>
  </si>
  <si>
    <t xml:space="preserve">32.64833</t>
  </si>
  <si>
    <t xml:space="preserve">-16.90798</t>
  </si>
  <si>
    <t xml:space="preserve">39.86</t>
  </si>
  <si>
    <t xml:space="preserve">11.53</t>
  </si>
  <si>
    <t xml:space="preserve">3.30</t>
  </si>
  <si>
    <t xml:space="preserve">2015_Rainieri_et_al</t>
  </si>
  <si>
    <t xml:space="preserve">Saint Bartolomeo’s church</t>
  </si>
  <si>
    <t xml:space="preserve">Collepardo</t>
  </si>
  <si>
    <t xml:space="preserve">41.77966</t>
  </si>
  <si>
    <t xml:space="preserve">13.39707</t>
  </si>
  <si>
    <t xml:space="preserve">4.10</t>
  </si>
  <si>
    <t xml:space="preserve">29.05</t>
  </si>
  <si>
    <t xml:space="preserve">2015_Garcia_Garcia_et_al</t>
  </si>
  <si>
    <t xml:space="preserve">Tower of Universidad Laboral</t>
  </si>
  <si>
    <t xml:space="preserve">Gijón</t>
  </si>
  <si>
    <t xml:space="preserve">36.73351</t>
  </si>
  <si>
    <t xml:space="preserve">-4.46400</t>
  </si>
  <si>
    <t xml:space="preserve">1946-1956</t>
  </si>
  <si>
    <t xml:space="preserve">50 Hz</t>
  </si>
  <si>
    <t xml:space="preserve">Z</t>
  </si>
  <si>
    <t xml:space="preserve">2017_Ziegler</t>
  </si>
  <si>
    <t xml:space="preserve">Stadtkirche Aarau</t>
  </si>
  <si>
    <t xml:space="preserve">Aarau</t>
  </si>
  <si>
    <t xml:space="preserve">47.39267</t>
  </si>
  <si>
    <t xml:space="preserve">8.04249</t>
  </si>
  <si>
    <t xml:space="preserve">2.37</t>
  </si>
  <si>
    <t xml:space="preserve">Reformierte Kirsche Alstetten</t>
  </si>
  <si>
    <t xml:space="preserve">Zürich</t>
  </si>
  <si>
    <t xml:space="preserve">47.38661</t>
  </si>
  <si>
    <t xml:space="preserve">8.48474</t>
  </si>
  <si>
    <t xml:space="preserve">1.56</t>
  </si>
  <si>
    <t xml:space="preserve">Arlesheimer Dom</t>
  </si>
  <si>
    <t xml:space="preserve">Arlesheimer</t>
  </si>
  <si>
    <t xml:space="preserve">47.49207</t>
  </si>
  <si>
    <t xml:space="preserve">7.62073</t>
  </si>
  <si>
    <t xml:space="preserve">2.33</t>
  </si>
  <si>
    <t xml:space="preserve">Berner Münster</t>
  </si>
  <si>
    <t xml:space="preserve">Bern</t>
  </si>
  <si>
    <t xml:space="preserve">46.94732</t>
  </si>
  <si>
    <t xml:space="preserve">7.45122</t>
  </si>
  <si>
    <t xml:space="preserve">251 Hz</t>
  </si>
  <si>
    <t xml:space="preserve">Kirche Eriswil</t>
  </si>
  <si>
    <t xml:space="preserve">Eriswil</t>
  </si>
  <si>
    <t xml:space="preserve">47.07810</t>
  </si>
  <si>
    <t xml:space="preserve">7.85072</t>
  </si>
  <si>
    <t xml:space="preserve">2.90</t>
  </si>
  <si>
    <t xml:space="preserve">Fraumünster Zürich</t>
  </si>
  <si>
    <t xml:space="preserve">47.36982</t>
  </si>
  <si>
    <t xml:space="preserve">8.54143</t>
  </si>
  <si>
    <t xml:space="preserve">Reformierte Kirche Andeer</t>
  </si>
  <si>
    <t xml:space="preserve">Andeer</t>
  </si>
  <si>
    <t xml:space="preserve">46.60507</t>
  </si>
  <si>
    <t xml:space="preserve">9.42614</t>
  </si>
  <si>
    <t xml:space="preserve">2.57</t>
  </si>
  <si>
    <t xml:space="preserve">252 Hz</t>
  </si>
  <si>
    <t xml:space="preserve">Reformierte Kirche Muri</t>
  </si>
  <si>
    <t xml:space="preserve">Muri</t>
  </si>
  <si>
    <t xml:space="preserve">47.27246</t>
  </si>
  <si>
    <t xml:space="preserve">8.34838</t>
  </si>
  <si>
    <t xml:space="preserve">5.50</t>
  </si>
  <si>
    <t xml:space="preserve">Katolische Kirsche Chriskönig</t>
  </si>
  <si>
    <t xml:space="preserve">Rudolfstetten-Friedlisberg</t>
  </si>
  <si>
    <t xml:space="preserve">47.36823</t>
  </si>
  <si>
    <t xml:space="preserve">8.37884</t>
  </si>
  <si>
    <t xml:space="preserve">Evangelishe reformierte Kirsche Sargans</t>
  </si>
  <si>
    <t xml:space="preserve">Sargans </t>
  </si>
  <si>
    <t xml:space="preserve">47.05213</t>
  </si>
  <si>
    <t xml:space="preserve">9.43066</t>
  </si>
  <si>
    <t xml:space="preserve">4.00</t>
  </si>
  <si>
    <t xml:space="preserve">253 Hz</t>
  </si>
  <si>
    <t xml:space="preserve">Evangelishe reformierte Pfarramt</t>
  </si>
  <si>
    <t xml:space="preserve">Seebach</t>
  </si>
  <si>
    <t xml:space="preserve">47.42041</t>
  </si>
  <si>
    <t xml:space="preserve">8.54100</t>
  </si>
  <si>
    <t xml:space="preserve">St. Josefs-Kirche Luzern</t>
  </si>
  <si>
    <t xml:space="preserve">Luzern</t>
  </si>
  <si>
    <t xml:space="preserve">47.06308</t>
  </si>
  <si>
    <t xml:space="preserve">8.30867</t>
  </si>
  <si>
    <t xml:space="preserve">2.29</t>
  </si>
  <si>
    <t xml:space="preserve">Kath. Kirche St. Moritz</t>
  </si>
  <si>
    <t xml:space="preserve">St. Moritz</t>
  </si>
  <si>
    <t xml:space="preserve">46.48889</t>
  </si>
  <si>
    <t xml:space="preserve">9.83813</t>
  </si>
  <si>
    <t xml:space="preserve">254 Hz</t>
  </si>
  <si>
    <t xml:space="preserve">Pfarrei St. Felix und Regula</t>
  </si>
  <si>
    <t xml:space="preserve">Thalwil</t>
  </si>
  <si>
    <t xml:space="preserve">47.29748</t>
  </si>
  <si>
    <t xml:space="preserve">8.55898</t>
  </si>
  <si>
    <t xml:space="preserve">2.50</t>
  </si>
  <si>
    <t xml:space="preserve">Drei-König-Kirche</t>
  </si>
  <si>
    <t xml:space="preserve">Visp</t>
  </si>
  <si>
    <t xml:space="preserve">46.29029</t>
  </si>
  <si>
    <t xml:space="preserve">7.88101</t>
  </si>
  <si>
    <t xml:space="preserve">Kirsche Bühl</t>
  </si>
  <si>
    <t xml:space="preserve">47.36798</t>
  </si>
  <si>
    <t xml:space="preserve">8.51683</t>
  </si>
  <si>
    <t xml:space="preserve">255 Hz</t>
  </si>
  <si>
    <t xml:space="preserve">Katholische Kirche Herznach</t>
  </si>
  <si>
    <t xml:space="preserve">Herznach</t>
  </si>
  <si>
    <t xml:space="preserve">47.47280</t>
  </si>
  <si>
    <t xml:space="preserve">8.04960</t>
  </si>
  <si>
    <t xml:space="preserve">St. Antonius Church</t>
  </si>
  <si>
    <t xml:space="preserve">Egg</t>
  </si>
  <si>
    <t xml:space="preserve">47.29883</t>
  </si>
  <si>
    <t xml:space="preserve">8.68695</t>
  </si>
  <si>
    <t xml:space="preserve">2.98</t>
  </si>
  <si>
    <t xml:space="preserve">2005_PatronSolares_et_al</t>
  </si>
  <si>
    <t xml:space="preserve">Tour La Mutte de la cathédrale Saint Etienne de Metz</t>
  </si>
  <si>
    <t xml:space="preserve">Metz</t>
  </si>
  <si>
    <t xml:space="preserve">49.11995</t>
  </si>
  <si>
    <t xml:space="preserve">6.17549</t>
  </si>
  <si>
    <t xml:space="preserve">27.09</t>
  </si>
  <si>
    <t xml:space="preserve">21.0</t>
  </si>
  <si>
    <t xml:space="preserve">2012_Ditommaso_et_al</t>
  </si>
  <si>
    <t xml:space="preserve">Falkenhof Tower</t>
  </si>
  <si>
    <t xml:space="preserve">Postdam</t>
  </si>
  <si>
    <t xml:space="preserve">52.36314</t>
  </si>
  <si>
    <t xml:space="preserve">13.07590</t>
  </si>
  <si>
    <t xml:space="preserve">2021_Kolaj_et_al</t>
  </si>
  <si>
    <t xml:space="preserve">Peace Tower of Parliament Hill</t>
  </si>
  <si>
    <t xml:space="preserve">Canada</t>
  </si>
  <si>
    <t xml:space="preserve">Ottawa</t>
  </si>
  <si>
    <t xml:space="preserve">45.42448</t>
  </si>
  <si>
    <t xml:space="preserve">-75.69729</t>
  </si>
  <si>
    <t xml:space="preserve">1919-1927</t>
  </si>
  <si>
    <t xml:space="preserve">South-West Tower of Parliament Hill</t>
  </si>
  <si>
    <t xml:space="preserve">45.42338</t>
  </si>
  <si>
    <t xml:space="preserve">-75.70063</t>
  </si>
  <si>
    <t xml:space="preserve">2015_Pena_Manzano</t>
  </si>
  <si>
    <t xml:space="preserve">Saint Bartholomew—The Apostle</t>
  </si>
  <si>
    <t xml:space="preserve">Mexico</t>
  </si>
  <si>
    <t xml:space="preserve">19.53098</t>
  </si>
  <si>
    <t xml:space="preserve">-99.16867</t>
  </si>
  <si>
    <t xml:space="preserve">13.75</t>
  </si>
  <si>
    <t xml:space="preserve">2015_Manos_Kozikopoulos</t>
  </si>
  <si>
    <t xml:space="preserve">Bell tower of Agios Gerasimos</t>
  </si>
  <si>
    <t xml:space="preserve">Lixouri</t>
  </si>
  <si>
    <t xml:space="preserve">38.20413</t>
  </si>
  <si>
    <t xml:space="preserve">20.43623</t>
  </si>
  <si>
    <t xml:space="preserve">pull-out free vibration test sequence utilizing a sudden rupture of a high strength wire</t>
  </si>
  <si>
    <t xml:space="preserve">2.344</t>
  </si>
  <si>
    <t xml:space="preserve">3.45</t>
  </si>
  <si>
    <t xml:space="preserve">Tour de la chapelle Saint Blaise</t>
  </si>
  <si>
    <t xml:space="preserve">Montboucher sur Jabron</t>
  </si>
  <si>
    <t xml:space="preserve">44.55501</t>
  </si>
  <si>
    <t xml:space="preserve">4.80877</t>
  </si>
  <si>
    <t xml:space="preserve">11th-13th-19th</t>
  </si>
  <si>
    <t xml:space="preserve">2023_Mercerat</t>
  </si>
  <si>
    <t xml:space="preserve">Le Teil</t>
  </si>
  <si>
    <t xml:space="preserve">44.54956</t>
  </si>
  <si>
    <t xml:space="preserve">4.68336</t>
  </si>
  <si>
    <t xml:space="preserve">Damage, double peaks</t>
  </si>
  <si>
    <t xml:space="preserve">Garisenda Tower</t>
  </si>
  <si>
    <t xml:space="preserve">44.49421</t>
  </si>
  <si>
    <t xml:space="preserve">11.34674</t>
  </si>
  <si>
    <t xml:space="preserve">8.75</t>
  </si>
  <si>
    <t xml:space="preserve">1.84</t>
  </si>
  <si>
    <t xml:space="preserve">3.04</t>
  </si>
  <si>
    <t xml:space="preserve">0.71</t>
  </si>
  <si>
    <t xml:space="preserve">2013_Ramos_et_al</t>
  </si>
  <si>
    <t xml:space="preserve">Basílica de São Torcato</t>
  </si>
  <si>
    <t xml:space="preserve">Guimarães</t>
  </si>
  <si>
    <t xml:space="preserve">41.48179</t>
  </si>
  <si>
    <t xml:space="preserve">-8.25848</t>
  </si>
  <si>
    <t xml:space="preserve">26.84</t>
  </si>
  <si>
    <t xml:space="preserve">7.17</t>
  </si>
  <si>
    <t xml:space="preserve">200 HZ</t>
  </si>
  <si>
    <t xml:space="preserve">2014_Sanchez_Aparicio_et_al</t>
  </si>
  <si>
    <t xml:space="preserve">9.19</t>
  </si>
  <si>
    <t xml:space="preserve">Urique tower</t>
  </si>
  <si>
    <t xml:space="preserve">Alhaurin et Grande</t>
  </si>
  <si>
    <t xml:space="preserve">36.62631</t>
  </si>
  <si>
    <t xml:space="preserve">-4.72074</t>
  </si>
  <si>
    <t xml:space="preserve">10.93</t>
  </si>
  <si>
    <t xml:space="preserve">7.73</t>
  </si>
  <si>
    <t xml:space="preserve">7.87</t>
  </si>
  <si>
    <t xml:space="preserve">1.583,25</t>
  </si>
  <si>
    <t xml:space="preserve">Esteril tower</t>
  </si>
  <si>
    <t xml:space="preserve">36.51520</t>
  </si>
  <si>
    <t xml:space="preserve">-5.00920</t>
  </si>
  <si>
    <t xml:space="preserve">12.79</t>
  </si>
  <si>
    <t xml:space="preserve">9.31</t>
  </si>
  <si>
    <t xml:space="preserve">10.32</t>
  </si>
  <si>
    <t xml:space="preserve">0.8373</t>
  </si>
  <si>
    <t xml:space="preserve">El Fuerte tower</t>
  </si>
  <si>
    <t xml:space="preserve">Las Gabias</t>
  </si>
  <si>
    <t xml:space="preserve">37.13644</t>
  </si>
  <si>
    <t xml:space="preserve">-3.66866</t>
  </si>
  <si>
    <t xml:space="preserve">4.4</t>
  </si>
  <si>
    <t xml:space="preserve">14.36</t>
  </si>
  <si>
    <t xml:space="preserve">8.1</t>
  </si>
  <si>
    <t xml:space="preserve">11.06</t>
  </si>
  <si>
    <t xml:space="preserve">2.75</t>
  </si>
  <si>
    <t xml:space="preserve">Guadalmansa tower</t>
  </si>
  <si>
    <t xml:space="preserve">Estepona</t>
  </si>
  <si>
    <t xml:space="preserve">36.45101</t>
  </si>
  <si>
    <t xml:space="preserve">-5.06542</t>
  </si>
  <si>
    <t xml:space="preserve">12.73</t>
  </si>
  <si>
    <t xml:space="preserve">6.76</t>
  </si>
  <si>
    <t xml:space="preserve">1.45592</t>
  </si>
  <si>
    <t xml:space="preserve">Jaral tower</t>
  </si>
  <si>
    <t xml:space="preserve">Vélez</t>
  </si>
  <si>
    <t xml:space="preserve">36.72127</t>
  </si>
  <si>
    <t xml:space="preserve">-4.14956</t>
  </si>
  <si>
    <t xml:space="preserve">10.43</t>
  </si>
  <si>
    <t xml:space="preserve">3.65</t>
  </si>
  <si>
    <t xml:space="preserve">1.38449</t>
  </si>
  <si>
    <t xml:space="preserve">Tramores tower</t>
  </si>
  <si>
    <t xml:space="preserve">36.54275</t>
  </si>
  <si>
    <t xml:space="preserve">-5.05133</t>
  </si>
  <si>
    <t xml:space="preserve">8.76</t>
  </si>
  <si>
    <t xml:space="preserve">5.13</t>
  </si>
  <si>
    <t xml:space="preserve">1.23117</t>
  </si>
  <si>
    <t xml:space="preserve">Torre Vigía del Duque</t>
  </si>
  <si>
    <t xml:space="preserve">Marbella</t>
  </si>
  <si>
    <t xml:space="preserve">36.48627</t>
  </si>
  <si>
    <t xml:space="preserve">-4.95602</t>
  </si>
  <si>
    <t xml:space="preserve">10.94</t>
  </si>
  <si>
    <t xml:space="preserve">4.47</t>
  </si>
  <si>
    <t xml:space="preserve">4.53</t>
  </si>
  <si>
    <t xml:space="preserve">Torre de Pimentel</t>
  </si>
  <si>
    <t xml:space="preserve">Torremolinos</t>
  </si>
  <si>
    <t xml:space="preserve">36.62178</t>
  </si>
  <si>
    <t xml:space="preserve">-4.49702</t>
  </si>
  <si>
    <t xml:space="preserve">4.8</t>
  </si>
  <si>
    <t xml:space="preserve">17.18</t>
  </si>
  <si>
    <t xml:space="preserve">5.44</t>
  </si>
  <si>
    <t xml:space="preserve">6.68</t>
  </si>
  <si>
    <t xml:space="preserve">Salto de la Mora tower</t>
  </si>
  <si>
    <t xml:space="preserve">Casares</t>
  </si>
  <si>
    <t xml:space="preserve">36.37999</t>
  </si>
  <si>
    <t xml:space="preserve">-5.21133</t>
  </si>
  <si>
    <t xml:space="preserve">11.2</t>
  </si>
  <si>
    <t xml:space="preserve">9.84</t>
  </si>
  <si>
    <t xml:space="preserve">9.88</t>
  </si>
  <si>
    <t xml:space="preserve">1.872335</t>
  </si>
  <si>
    <t xml:space="preserve">Torre de Montevilche</t>
  </si>
  <si>
    <t xml:space="preserve">Vélez-Blanco</t>
  </si>
  <si>
    <t xml:space="preserve">37.70800</t>
  </si>
  <si>
    <t xml:space="preserve">-2.06577</t>
  </si>
  <si>
    <t xml:space="preserve">9.58</t>
  </si>
  <si>
    <t xml:space="preserve">3.71</t>
  </si>
  <si>
    <t xml:space="preserve">3.89</t>
  </si>
  <si>
    <t xml:space="preserve">0.60</t>
  </si>
  <si>
    <t xml:space="preserve">1.03246</t>
  </si>
  <si>
    <t xml:space="preserve">Torre de la Atalaya</t>
  </si>
  <si>
    <t xml:space="preserve">36.84203</t>
  </si>
  <si>
    <t xml:space="preserve">-4.15263</t>
  </si>
  <si>
    <t xml:space="preserve">6.6</t>
  </si>
  <si>
    <t xml:space="preserve">6.73</t>
  </si>
  <si>
    <t xml:space="preserve">0.918155</t>
  </si>
  <si>
    <t xml:space="preserve">Casasola tower</t>
  </si>
  <si>
    <t xml:space="preserve">36.46119</t>
  </si>
  <si>
    <t xml:space="preserve">-5.01257</t>
  </si>
  <si>
    <t xml:space="preserve">15.64</t>
  </si>
  <si>
    <t xml:space="preserve">4.61</t>
  </si>
  <si>
    <t xml:space="preserve">1.61</t>
  </si>
  <si>
    <t xml:space="preserve">1.58325</t>
  </si>
  <si>
    <t xml:space="preserve">Manganeta tower</t>
  </si>
  <si>
    <t xml:space="preserve">36.73210</t>
  </si>
  <si>
    <t xml:space="preserve">-4.11454</t>
  </si>
  <si>
    <t xml:space="preserve">8.73</t>
  </si>
  <si>
    <t xml:space="preserve">6.83</t>
  </si>
  <si>
    <t xml:space="preserve">1.094845</t>
  </si>
  <si>
    <t xml:space="preserve">Cantal tower</t>
  </si>
  <si>
    <t xml:space="preserve">Rincón</t>
  </si>
  <si>
    <t xml:space="preserve">36.71415</t>
  </si>
  <si>
    <t xml:space="preserve">-4.29455</t>
  </si>
  <si>
    <t xml:space="preserve">10.48</t>
  </si>
  <si>
    <t xml:space="preserve">7.07</t>
  </si>
  <si>
    <t xml:space="preserve">Ancon tower</t>
  </si>
  <si>
    <t xml:space="preserve">Torre Ancón</t>
  </si>
  <si>
    <t xml:space="preserve">36.50062</t>
  </si>
  <si>
    <t xml:space="preserve">-4.93159</t>
  </si>
  <si>
    <t xml:space="preserve">11.57</t>
  </si>
  <si>
    <t xml:space="preserve">7.39</t>
  </si>
  <si>
    <t xml:space="preserve">1.16101</t>
  </si>
  <si>
    <t xml:space="preserve">Derecha tower</t>
  </si>
  <si>
    <t xml:space="preserve">Algarrobo</t>
  </si>
  <si>
    <t xml:space="preserve">36.74795</t>
  </si>
  <si>
    <t xml:space="preserve">-4.05192</t>
  </si>
  <si>
    <t xml:space="preserve">14.27</t>
  </si>
  <si>
    <t xml:space="preserve">13.09</t>
  </si>
  <si>
    <t xml:space="preserve">2.19</t>
  </si>
  <si>
    <t xml:space="preserve">3.40</t>
  </si>
  <si>
    <t xml:space="preserve">1.72173</t>
  </si>
  <si>
    <t xml:space="preserve">Lagos tower</t>
  </si>
  <si>
    <t xml:space="preserve">36.74287</t>
  </si>
  <si>
    <t xml:space="preserve">-4.01298</t>
  </si>
  <si>
    <t xml:space="preserve">10.33</t>
  </si>
  <si>
    <t xml:space="preserve">1.86</t>
  </si>
  <si>
    <t xml:space="preserve">1.651035</t>
  </si>
  <si>
    <t xml:space="preserve">Chilches tower</t>
  </si>
  <si>
    <t xml:space="preserve">36.71403</t>
  </si>
  <si>
    <t xml:space="preserve">-4.22116</t>
  </si>
  <si>
    <t xml:space="preserve">Moya tower</t>
  </si>
  <si>
    <t xml:space="preserve">36.71599</t>
  </si>
  <si>
    <t xml:space="preserve">-4.18683</t>
  </si>
  <si>
    <t xml:space="preserve">13.2</t>
  </si>
  <si>
    <t xml:space="preserve">10.81</t>
  </si>
  <si>
    <t xml:space="preserve">14.62</t>
  </si>
  <si>
    <t xml:space="preserve">15.12</t>
  </si>
  <si>
    <t xml:space="preserve">3.32</t>
  </si>
  <si>
    <t xml:space="preserve">2.03613</t>
  </si>
  <si>
    <t xml:space="preserve">Agicampe tower</t>
  </si>
  <si>
    <t xml:space="preserve">Loja</t>
  </si>
  <si>
    <t xml:space="preserve">37.20750</t>
  </si>
  <si>
    <t xml:space="preserve">-4.09939</t>
  </si>
  <si>
    <t xml:space="preserve">10.64</t>
  </si>
  <si>
    <t xml:space="preserve">6.19</t>
  </si>
  <si>
    <t xml:space="preserve">9.51</t>
  </si>
  <si>
    <t xml:space="preserve">0.957445</t>
  </si>
  <si>
    <t xml:space="preserve">2008_Casarin_Modena</t>
  </si>
  <si>
    <t xml:space="preserve">Tower of the Santa Maria Assunta cathedral</t>
  </si>
  <si>
    <t xml:space="preserve">Regio Emilia</t>
  </si>
  <si>
    <t xml:space="preserve">44.69767</t>
  </si>
  <si>
    <t xml:space="preserve">10.63105</t>
  </si>
  <si>
    <t xml:space="preserve">33.80</t>
  </si>
  <si>
    <t xml:space="preserve">11.55</t>
  </si>
  <si>
    <t xml:space="preserve">100 HZ</t>
  </si>
  <si>
    <t xml:space="preserve">2019_Ramirez_et_al</t>
  </si>
  <si>
    <t xml:space="preserve">Bell tower of the Matera cathedral</t>
  </si>
  <si>
    <t xml:space="preserve">Matera</t>
  </si>
  <si>
    <t xml:space="preserve">40.66692</t>
  </si>
  <si>
    <t xml:space="preserve">16.61142</t>
  </si>
  <si>
    <t xml:space="preserve">42.9</t>
  </si>
  <si>
    <t xml:space="preserve">7.60</t>
  </si>
  <si>
    <t xml:space="preserve">8.89</t>
  </si>
  <si>
    <t xml:space="preserve">14.0</t>
  </si>
  <si>
    <t xml:space="preserve">2004_Baptista_et_al, 2005_Mendes_et_al</t>
  </si>
  <si>
    <t xml:space="preserve">Bell tower of N. Sra. do Carmo</t>
  </si>
  <si>
    <t xml:space="preserve">Lagos</t>
  </si>
  <si>
    <t xml:space="preserve">37.09945</t>
  </si>
  <si>
    <t xml:space="preserve">-8.67455</t>
  </si>
  <si>
    <t xml:space="preserve">12.15</t>
  </si>
  <si>
    <t xml:space="preserve">2019_Aguilar_et_al</t>
  </si>
  <si>
    <t xml:space="preserve">San Juan Bautista de Huaro</t>
  </si>
  <si>
    <t xml:space="preserve">Peru</t>
  </si>
  <si>
    <t xml:space="preserve">Cusco</t>
  </si>
  <si>
    <t xml:space="preserve">-13.69095</t>
  </si>
  <si>
    <t xml:space="preserve">-71.64095</t>
  </si>
  <si>
    <t xml:space="preserve">1.98</t>
  </si>
  <si>
    <t xml:space="preserve">19.61</t>
  </si>
  <si>
    <t xml:space="preserve">10.45</t>
  </si>
  <si>
    <t xml:space="preserve">1.92</t>
  </si>
  <si>
    <t xml:space="preserve">the effective height is in stone masonry not adobe</t>
  </si>
  <si>
    <t xml:space="preserve">2014_Ivancic_et_al</t>
  </si>
  <si>
    <t xml:space="preserve">San Peter Apostle church Andahuaylillas</t>
  </si>
  <si>
    <t xml:space="preserve">-13.67453</t>
  </si>
  <si>
    <t xml:space="preserve">-71.67778</t>
  </si>
  <si>
    <t xml:space="preserve">3.07</t>
  </si>
  <si>
    <t xml:space="preserve">8.9</t>
  </si>
  <si>
    <t xml:space="preserve">15.1</t>
  </si>
  <si>
    <t xml:space="preserve">2019_Zonno_et_al</t>
  </si>
  <si>
    <t xml:space="preserve">2.86</t>
  </si>
  <si>
    <t xml:space="preserve">2008_Pena_et_al</t>
  </si>
  <si>
    <t xml:space="preserve">Qutb Minar</t>
  </si>
  <si>
    <t xml:space="preserve">India</t>
  </si>
  <si>
    <t xml:space="preserve">New Degli</t>
  </si>
  <si>
    <t xml:space="preserve">28.52440</t>
  </si>
  <si>
    <t xml:space="preserve">77.18548</t>
  </si>
  <si>
    <t xml:space="preserve">0.789</t>
  </si>
  <si>
    <t xml:space="preserve">72.45</t>
  </si>
  <si>
    <t xml:space="preserve">14.07</t>
  </si>
  <si>
    <t xml:space="preserve">1200-1368</t>
  </si>
  <si>
    <t xml:space="preserve">1.545,0.300, 6.171, 2.000, 0.785, 0.300, 6.602, 2.000, 3.689</t>
  </si>
  <si>
    <t xml:space="preserve">18.0, 18.0, 26.0, 23.0, 18.0, 18.0, 26.0, 26.0, 20.0</t>
  </si>
  <si>
    <t xml:space="preserve">0.2, 0.2, 0.2, 0.2, 0.2, 0.2, 0.2, 0.2, 0.2, 0.2</t>
  </si>
  <si>
    <t xml:space="preserve">the thickness has not been written even if available in litterature. Indeed, there is an empty part between the external wall and the inner part.</t>
  </si>
  <si>
    <t xml:space="preserve">2022_Buachart_et_al</t>
  </si>
  <si>
    <t xml:space="preserve">Umong pagoda</t>
  </si>
  <si>
    <t xml:space="preserve">Chiang Mai</t>
  </si>
  <si>
    <t xml:space="preserve">China </t>
  </si>
  <si>
    <t xml:space="preserve">18.78315</t>
  </si>
  <si>
    <t xml:space="preserve">98.95130</t>
  </si>
  <si>
    <t xml:space="preserve">earthquake</t>
  </si>
  <si>
    <t xml:space="preserve">3.5475</t>
  </si>
  <si>
    <t xml:space="preserve">16.48</t>
  </si>
  <si>
    <t xml:space="preserve">SDOF</t>
  </si>
  <si>
    <t xml:space="preserve">3.48</t>
  </si>
  <si>
    <t xml:space="preserve">3.62</t>
  </si>
  <si>
    <t xml:space="preserve">0.0607590871118607</t>
  </si>
  <si>
    <t xml:space="preserve">2020_Francisca</t>
  </si>
  <si>
    <t xml:space="preserve">bell tower of Sant Cugat Monastery</t>
  </si>
  <si>
    <t xml:space="preserve">Barcelona</t>
  </si>
  <si>
    <t xml:space="preserve">Spain </t>
  </si>
  <si>
    <t xml:space="preserve">41.47364</t>
  </si>
  <si>
    <t xml:space="preserve">2.08545</t>
  </si>
  <si>
    <t xml:space="preserve">41.10</t>
  </si>
  <si>
    <t xml:space="preserve">12th-18th</t>
  </si>
  <si>
    <t xml:space="preserve">2023_Imposa_et_al</t>
  </si>
  <si>
    <t xml:space="preserve">San Giuseppe’s bell tower</t>
  </si>
  <si>
    <t xml:space="preserve">Acicastello</t>
  </si>
  <si>
    <t xml:space="preserve">37.55399</t>
  </si>
  <si>
    <t xml:space="preserve">15.14809</t>
  </si>
  <si>
    <t xml:space="preserve">15.97</t>
  </si>
  <si>
    <t xml:space="preserve">4.84</t>
  </si>
  <si>
    <t xml:space="preserve">4.90</t>
  </si>
  <si>
    <t xml:space="preserve">0.3,0.3,0.3,0.3,0.3</t>
  </si>
  <si>
    <t xml:space="preserve">128 Hz</t>
  </si>
  <si>
    <t xml:space="preserve">1989_Wimmer_et_al</t>
  </si>
  <si>
    <t xml:space="preserve">28.8</t>
  </si>
  <si>
    <t xml:space="preserve">2023_De_Angelis_et_al</t>
  </si>
  <si>
    <t xml:space="preserve">Bell tower of San’Agostino</t>
  </si>
  <si>
    <t xml:space="preserve">41.13226</t>
  </si>
  <si>
    <t xml:space="preserve">14.78046</t>
  </si>
  <si>
    <t xml:space="preserve">2.83</t>
  </si>
  <si>
    <t xml:space="preserve">6.45</t>
  </si>
  <si>
    <t xml:space="preserve">Standoli_2023_et_al</t>
  </si>
  <si>
    <t xml:space="preserve">Left belfry of the Cathedral of Santa Maria Annunziata</t>
  </si>
  <si>
    <t xml:space="preserve">Camerino</t>
  </si>
  <si>
    <t xml:space="preserve">43.13593</t>
  </si>
  <si>
    <t xml:space="preserve">13.06842</t>
  </si>
  <si>
    <t xml:space="preserve">1.805</t>
  </si>
  <si>
    <t xml:space="preserve">40.8</t>
  </si>
  <si>
    <t xml:space="preserve">15.8</t>
  </si>
  <si>
    <t xml:space="preserve">6.92</t>
  </si>
  <si>
    <t xml:space="preserve">7.40</t>
  </si>
  <si>
    <t xml:space="preserve">13th </t>
  </si>
  <si>
    <t xml:space="preserve">EFDD, SSI-COV</t>
  </si>
  <si>
    <t xml:space="preserve">Right belfry of the Cathedral of Santa Maria Annunziata</t>
  </si>
  <si>
    <t xml:space="preserve">1.719</t>
  </si>
  <si>
    <t xml:space="preserve">1.902</t>
  </si>
  <si>
    <t xml:space="preserve">1.807</t>
  </si>
  <si>
    <t xml:space="preserve">1.904</t>
  </si>
  <si>
    <t xml:space="preserve">1.815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</si>
</sst>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367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90" zoomScaleNormal="90" zoomScalePageLayoutView="100" workbookViewId="0">
      <selection pane="topLeft" activeCell="C86" activeCellId="0" sqref="C86"/>
    </sheetView>
  </sheetViews>
  <sheetFormatPr defaultRowHeight="13.8"/>
  <cols>
    <col collapsed="false" hidden="false" max="1" min="1" style="1" width="4.17813765182186"/>
    <col collapsed="false" hidden="false" max="2" min="2" style="1" width="10.0688259109312"/>
    <col collapsed="false" hidden="false" max="3" min="3" style="1" width="61.914979757085"/>
    <col collapsed="false" hidden="false" max="4" min="4" style="1" width="72.0890688259109"/>
    <col collapsed="false" hidden="false" max="5" min="5" style="1" width="16.3886639676113"/>
    <col collapsed="false" hidden="false" max="6" min="6" style="1" width="31.7085020242915"/>
    <col collapsed="false" hidden="false" max="7" min="7" style="1" width="27.2064777327935"/>
    <col collapsed="false" hidden="false" max="8" min="8" style="1" width="32.1376518218623"/>
    <col collapsed="false" hidden="false" max="9" min="9" style="1" width="13.497975708502"/>
    <col collapsed="false" hidden="false" max="10" min="10" style="2" width="9.10526315789474"/>
    <col collapsed="false" hidden="false" max="12" min="11" style="2" width="11.4615384615385"/>
    <col collapsed="false" hidden="false" max="13" min="13" style="2" width="13.497975708502"/>
    <col collapsed="false" hidden="false" max="14" min="14" style="2" width="11.4615384615385"/>
    <col collapsed="false" hidden="false" max="15" min="15" style="2" width="9.10526315789474"/>
    <col collapsed="false" hidden="false" max="16" min="16" style="2" width="11.4615384615385"/>
    <col collapsed="false" hidden="false" max="17" min="17" style="2" width="25.1740890688259"/>
    <col collapsed="false" hidden="false" max="18" min="18" style="2" width="25.4939271255061"/>
    <col collapsed="false" hidden="false" max="19" min="19" style="1" width="7.49797570850202"/>
    <col collapsed="false" hidden="false" max="20" min="20" style="1" width="13.3886639676113"/>
    <col collapsed="false" hidden="false" max="21" min="21" style="1" width="16.3886639676113"/>
    <col collapsed="false" hidden="false" max="24" min="22" style="1" width="11.4615384615385"/>
    <col collapsed="false" hidden="false" max="26" min="25" style="1" width="10.497975708502"/>
    <col collapsed="false" hidden="false" max="27" min="27" style="1" width="26.3522267206478"/>
    <col collapsed="false" hidden="false" max="28" min="28" style="1" width="13.3886639676113"/>
    <col collapsed="false" hidden="false" max="1022" min="29" style="1" width="11.4615384615385"/>
    <col collapsed="false" hidden="false" max="1025" min="1023" style="0" width="11.4615384615385"/>
  </cols>
  <sheetData>
    <row r="1" customFormat="false" ht="13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3" t="n">
        <v>1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4" t="s">
        <v>36</v>
      </c>
      <c r="H2" s="4" t="s">
        <v>37</v>
      </c>
      <c r="I2" s="3" t="s">
        <v>38</v>
      </c>
      <c r="J2" s="1" t="s">
        <v>39</v>
      </c>
      <c r="K2" s="3" t="s">
        <v>40</v>
      </c>
      <c r="L2" s="3" t="n">
        <v>-1</v>
      </c>
      <c r="M2" s="3" t="s">
        <v>41</v>
      </c>
      <c r="N2" s="3" t="s">
        <v>42</v>
      </c>
      <c r="O2" s="3" t="s">
        <v>43</v>
      </c>
      <c r="P2" s="3" t="s">
        <v>43</v>
      </c>
      <c r="Q2" s="3" t="n">
        <v>-1</v>
      </c>
      <c r="R2" s="3" t="n">
        <v>-1</v>
      </c>
      <c r="S2" s="3" t="s">
        <v>44</v>
      </c>
      <c r="T2" s="3" t="n">
        <v>1895</v>
      </c>
      <c r="U2" s="3" t="n">
        <v>23000</v>
      </c>
      <c r="V2" s="3" t="s">
        <v>45</v>
      </c>
      <c r="W2" s="3" t="s">
        <v>46</v>
      </c>
      <c r="X2" s="3" t="s">
        <v>47</v>
      </c>
      <c r="Y2" s="3" t="n">
        <v>-1</v>
      </c>
      <c r="Z2" s="3" t="n">
        <v>-1</v>
      </c>
      <c r="AA2" s="3" t="n">
        <v>-1</v>
      </c>
      <c r="AB2" s="3" t="s">
        <v>48</v>
      </c>
      <c r="AC2" s="3" t="s">
        <v>39</v>
      </c>
      <c r="AD2" s="3" t="s">
        <v>39</v>
      </c>
      <c r="AE2" s="3" t="n">
        <v>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3" t="n">
        <v>2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53</v>
      </c>
      <c r="G3" s="4" t="s">
        <v>54</v>
      </c>
      <c r="H3" s="4" t="s">
        <v>55</v>
      </c>
      <c r="I3" s="3" t="s">
        <v>38</v>
      </c>
      <c r="J3" s="1" t="s">
        <v>56</v>
      </c>
      <c r="K3" s="3" t="s">
        <v>57</v>
      </c>
      <c r="L3" s="3" t="s">
        <v>58</v>
      </c>
      <c r="M3" s="3" t="s">
        <v>59</v>
      </c>
      <c r="N3" s="3" t="s">
        <v>60</v>
      </c>
      <c r="O3" s="3" t="s">
        <v>61</v>
      </c>
      <c r="P3" s="3" t="n">
        <v>5</v>
      </c>
      <c r="Q3" s="3" t="s">
        <v>62</v>
      </c>
      <c r="R3" s="3" t="s">
        <v>63</v>
      </c>
      <c r="S3" s="3" t="s">
        <v>64</v>
      </c>
      <c r="T3" s="3" t="n">
        <v>1727</v>
      </c>
      <c r="U3" s="3" t="n">
        <v>6450</v>
      </c>
      <c r="V3" s="3" t="n">
        <v>-1</v>
      </c>
      <c r="W3" s="3" t="n">
        <v>-1</v>
      </c>
      <c r="X3" s="3" t="n">
        <v>-1</v>
      </c>
      <c r="Y3" s="3" t="n">
        <v>15</v>
      </c>
      <c r="Z3" s="3" t="s">
        <v>65</v>
      </c>
      <c r="AA3" s="3" t="s">
        <v>66</v>
      </c>
      <c r="AB3" s="3" t="s">
        <v>67</v>
      </c>
      <c r="AC3" s="3" t="s">
        <v>56</v>
      </c>
      <c r="AD3" s="3" t="s">
        <v>56</v>
      </c>
      <c r="AE3" s="3" t="n">
        <v>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3" t="n">
        <v>3</v>
      </c>
      <c r="B4" s="3" t="s">
        <v>49</v>
      </c>
      <c r="C4" s="3" t="s">
        <v>50</v>
      </c>
      <c r="D4" s="3" t="s">
        <v>68</v>
      </c>
      <c r="E4" s="3" t="s">
        <v>52</v>
      </c>
      <c r="F4" s="3" t="s">
        <v>69</v>
      </c>
      <c r="G4" s="4" t="s">
        <v>70</v>
      </c>
      <c r="H4" s="4" t="s">
        <v>71</v>
      </c>
      <c r="I4" s="3" t="s">
        <v>38</v>
      </c>
      <c r="J4" s="1" t="s">
        <v>72</v>
      </c>
      <c r="K4" s="3" t="n">
        <v>48</v>
      </c>
      <c r="L4" s="3" t="s">
        <v>73</v>
      </c>
      <c r="M4" s="3" t="s">
        <v>59</v>
      </c>
      <c r="N4" s="3" t="s">
        <v>60</v>
      </c>
      <c r="O4" s="3" t="s">
        <v>74</v>
      </c>
      <c r="P4" s="3" t="s">
        <v>75</v>
      </c>
      <c r="Q4" s="3" t="s">
        <v>76</v>
      </c>
      <c r="R4" s="3" t="s">
        <v>77</v>
      </c>
      <c r="S4" s="3" t="s">
        <v>64</v>
      </c>
      <c r="T4" s="3" t="n">
        <v>1667</v>
      </c>
      <c r="U4" s="3" t="n">
        <v>14100</v>
      </c>
      <c r="V4" s="3" t="n">
        <v>-1</v>
      </c>
      <c r="W4" s="3" t="n">
        <v>-1</v>
      </c>
      <c r="X4" s="3" t="n">
        <v>-1</v>
      </c>
      <c r="Y4" s="3" t="n">
        <v>15</v>
      </c>
      <c r="Z4" s="3" t="s">
        <v>65</v>
      </c>
      <c r="AA4" s="3" t="s">
        <v>78</v>
      </c>
      <c r="AB4" s="3" t="s">
        <v>48</v>
      </c>
      <c r="AC4" s="3" t="s">
        <v>72</v>
      </c>
      <c r="AD4" s="3" t="s">
        <v>72</v>
      </c>
      <c r="AE4" s="3" t="n">
        <v>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3" t="n">
        <v>4</v>
      </c>
      <c r="B5" s="3" t="s">
        <v>49</v>
      </c>
      <c r="C5" s="3" t="s">
        <v>50</v>
      </c>
      <c r="D5" s="3" t="s">
        <v>79</v>
      </c>
      <c r="E5" s="3" t="s">
        <v>52</v>
      </c>
      <c r="F5" s="3" t="s">
        <v>80</v>
      </c>
      <c r="G5" s="4" t="s">
        <v>81</v>
      </c>
      <c r="H5" s="4" t="s">
        <v>82</v>
      </c>
      <c r="I5" s="3" t="s">
        <v>38</v>
      </c>
      <c r="J5" s="1" t="s">
        <v>83</v>
      </c>
      <c r="K5" s="3" t="s">
        <v>84</v>
      </c>
      <c r="L5" s="3" t="s">
        <v>85</v>
      </c>
      <c r="M5" s="3" t="s">
        <v>59</v>
      </c>
      <c r="N5" s="3" t="n">
        <v>-1</v>
      </c>
      <c r="O5" s="3" t="s">
        <v>86</v>
      </c>
      <c r="P5" s="3" t="s">
        <v>87</v>
      </c>
      <c r="Q5" s="3" t="s">
        <v>88</v>
      </c>
      <c r="R5" s="3" t="s">
        <v>89</v>
      </c>
      <c r="S5" s="3" t="s">
        <v>64</v>
      </c>
      <c r="T5" s="3" t="n">
        <v>1783</v>
      </c>
      <c r="U5" s="3" t="n">
        <v>5780</v>
      </c>
      <c r="V5" s="3" t="n">
        <v>-1</v>
      </c>
      <c r="W5" s="3" t="n">
        <v>-1</v>
      </c>
      <c r="X5" s="3" t="n">
        <v>-1</v>
      </c>
      <c r="Y5" s="3" t="n">
        <v>15</v>
      </c>
      <c r="Z5" s="3" t="s">
        <v>65</v>
      </c>
      <c r="AA5" s="3" t="s">
        <v>78</v>
      </c>
      <c r="AB5" s="3" t="s">
        <v>48</v>
      </c>
      <c r="AC5" s="3" t="s">
        <v>83</v>
      </c>
      <c r="AD5" s="3" t="s">
        <v>83</v>
      </c>
      <c r="AE5" s="3" t="n">
        <v>0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3" t="n">
        <v>5</v>
      </c>
      <c r="B6" s="3" t="s">
        <v>49</v>
      </c>
      <c r="C6" s="3" t="s">
        <v>50</v>
      </c>
      <c r="D6" s="3" t="s">
        <v>90</v>
      </c>
      <c r="E6" s="3" t="s">
        <v>52</v>
      </c>
      <c r="F6" s="3" t="s">
        <v>91</v>
      </c>
      <c r="G6" s="4" t="s">
        <v>92</v>
      </c>
      <c r="H6" s="4" t="s">
        <v>93</v>
      </c>
      <c r="I6" s="3" t="s">
        <v>38</v>
      </c>
      <c r="J6" s="1" t="s">
        <v>94</v>
      </c>
      <c r="K6" s="3" t="s">
        <v>95</v>
      </c>
      <c r="L6" s="3" t="s">
        <v>96</v>
      </c>
      <c r="M6" s="3" t="s">
        <v>59</v>
      </c>
      <c r="N6" s="3" t="n">
        <v>-1</v>
      </c>
      <c r="O6" s="3" t="s">
        <v>97</v>
      </c>
      <c r="P6" s="3" t="s">
        <v>98</v>
      </c>
      <c r="Q6" s="3" t="s">
        <v>99</v>
      </c>
      <c r="R6" s="3" t="s">
        <v>100</v>
      </c>
      <c r="S6" s="3" t="s">
        <v>64</v>
      </c>
      <c r="T6" s="3" t="n">
        <v>1704</v>
      </c>
      <c r="U6" s="3" t="n">
        <v>8030</v>
      </c>
      <c r="V6" s="3" t="n">
        <v>-1</v>
      </c>
      <c r="W6" s="3" t="n">
        <v>-1</v>
      </c>
      <c r="X6" s="3" t="n">
        <v>-1</v>
      </c>
      <c r="Y6" s="3" t="n">
        <v>15</v>
      </c>
      <c r="Z6" s="3" t="s">
        <v>65</v>
      </c>
      <c r="AA6" s="3" t="s">
        <v>78</v>
      </c>
      <c r="AB6" s="3" t="s">
        <v>48</v>
      </c>
      <c r="AC6" s="3" t="s">
        <v>94</v>
      </c>
      <c r="AD6" s="3" t="s">
        <v>94</v>
      </c>
      <c r="AE6" s="3" t="n">
        <v>0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3" t="n">
        <v>6</v>
      </c>
      <c r="B7" s="3" t="s">
        <v>49</v>
      </c>
      <c r="C7" s="3" t="s">
        <v>50</v>
      </c>
      <c r="D7" s="3" t="s">
        <v>101</v>
      </c>
      <c r="E7" s="3" t="s">
        <v>52</v>
      </c>
      <c r="F7" s="3" t="s">
        <v>102</v>
      </c>
      <c r="G7" s="4" t="s">
        <v>103</v>
      </c>
      <c r="H7" s="4" t="s">
        <v>104</v>
      </c>
      <c r="I7" s="3" t="s">
        <v>38</v>
      </c>
      <c r="J7" s="1" t="s">
        <v>105</v>
      </c>
      <c r="K7" s="3" t="n">
        <v>31</v>
      </c>
      <c r="L7" s="3" t="s">
        <v>106</v>
      </c>
      <c r="M7" s="3" t="s">
        <v>59</v>
      </c>
      <c r="N7" s="3" t="n">
        <v>-1</v>
      </c>
      <c r="O7" s="3" t="n">
        <v>8</v>
      </c>
      <c r="P7" s="3" t="s">
        <v>107</v>
      </c>
      <c r="Q7" s="3" t="s">
        <v>108</v>
      </c>
      <c r="R7" s="3" t="s">
        <v>109</v>
      </c>
      <c r="S7" s="3" t="s">
        <v>64</v>
      </c>
      <c r="T7" s="3" t="n">
        <v>1716</v>
      </c>
      <c r="U7" s="3" t="n">
        <v>11600</v>
      </c>
      <c r="V7" s="3" t="n">
        <v>-1</v>
      </c>
      <c r="W7" s="3" t="n">
        <v>-1</v>
      </c>
      <c r="X7" s="3" t="n">
        <v>-1</v>
      </c>
      <c r="Y7" s="3" t="n">
        <v>15</v>
      </c>
      <c r="Z7" s="3" t="s">
        <v>65</v>
      </c>
      <c r="AA7" s="3" t="s">
        <v>110</v>
      </c>
      <c r="AB7" s="3" t="s">
        <v>48</v>
      </c>
      <c r="AC7" s="3" t="s">
        <v>105</v>
      </c>
      <c r="AD7" s="3" t="s">
        <v>105</v>
      </c>
      <c r="AE7" s="3" t="n">
        <v>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2.8" hidden="false" customHeight="true" outlineLevel="0" collapsed="false">
      <c r="A8" s="3" t="n">
        <v>7</v>
      </c>
      <c r="B8" s="3" t="s">
        <v>49</v>
      </c>
      <c r="C8" s="3" t="s">
        <v>50</v>
      </c>
      <c r="D8" s="3" t="s">
        <v>111</v>
      </c>
      <c r="E8" s="3" t="s">
        <v>52</v>
      </c>
      <c r="F8" s="3" t="s">
        <v>112</v>
      </c>
      <c r="G8" s="4" t="s">
        <v>113</v>
      </c>
      <c r="H8" s="4" t="s">
        <v>114</v>
      </c>
      <c r="I8" s="3" t="s">
        <v>38</v>
      </c>
      <c r="J8" s="1" t="s">
        <v>115</v>
      </c>
      <c r="K8" s="3" t="s">
        <v>116</v>
      </c>
      <c r="L8" s="3" t="n">
        <v>4</v>
      </c>
      <c r="M8" s="3" t="s">
        <v>59</v>
      </c>
      <c r="N8" s="3" t="n">
        <v>-1</v>
      </c>
      <c r="O8" s="3" t="s">
        <v>117</v>
      </c>
      <c r="P8" s="3" t="s">
        <v>118</v>
      </c>
      <c r="Q8" s="3" t="s">
        <v>119</v>
      </c>
      <c r="R8" s="3" t="s">
        <v>120</v>
      </c>
      <c r="S8" s="3" t="s">
        <v>64</v>
      </c>
      <c r="T8" s="3" t="n">
        <v>1701</v>
      </c>
      <c r="U8" s="3" t="n">
        <v>4500</v>
      </c>
      <c r="V8" s="3" t="n">
        <v>-1</v>
      </c>
      <c r="W8" s="3" t="s">
        <v>121</v>
      </c>
      <c r="X8" s="3" t="s">
        <v>122</v>
      </c>
      <c r="Y8" s="3" t="n">
        <v>15</v>
      </c>
      <c r="Z8" s="3" t="s">
        <v>65</v>
      </c>
      <c r="AA8" s="3" t="s">
        <v>123</v>
      </c>
      <c r="AB8" s="3" t="s">
        <v>124</v>
      </c>
      <c r="AC8" s="3" t="s">
        <v>115</v>
      </c>
      <c r="AD8" s="3" t="s">
        <v>115</v>
      </c>
      <c r="AE8" s="3" t="n">
        <v>0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3" t="n">
        <v>8</v>
      </c>
      <c r="B9" s="3" t="s">
        <v>49</v>
      </c>
      <c r="C9" s="3" t="s">
        <v>50</v>
      </c>
      <c r="D9" s="3" t="s">
        <v>125</v>
      </c>
      <c r="E9" s="3" t="s">
        <v>52</v>
      </c>
      <c r="F9" s="3" t="s">
        <v>112</v>
      </c>
      <c r="G9" s="4" t="s">
        <v>126</v>
      </c>
      <c r="H9" s="4" t="s">
        <v>127</v>
      </c>
      <c r="I9" s="3" t="s">
        <v>38</v>
      </c>
      <c r="J9" s="1" t="s">
        <v>128</v>
      </c>
      <c r="K9" s="3" t="n">
        <v>15</v>
      </c>
      <c r="L9" s="3" t="s">
        <v>129</v>
      </c>
      <c r="M9" s="3" t="s">
        <v>59</v>
      </c>
      <c r="N9" s="3" t="n">
        <v>-1</v>
      </c>
      <c r="O9" s="3" t="s">
        <v>115</v>
      </c>
      <c r="P9" s="3" t="s">
        <v>130</v>
      </c>
      <c r="Q9" s="3" t="s">
        <v>77</v>
      </c>
      <c r="R9" s="3" t="s">
        <v>131</v>
      </c>
      <c r="S9" s="3" t="s">
        <v>64</v>
      </c>
      <c r="T9" s="3" t="n">
        <v>1760</v>
      </c>
      <c r="U9" s="3" t="n">
        <v>6600</v>
      </c>
      <c r="V9" s="3" t="n">
        <v>-1</v>
      </c>
      <c r="W9" s="3" t="n">
        <v>-1</v>
      </c>
      <c r="X9" s="3" t="n">
        <v>-1</v>
      </c>
      <c r="Y9" s="3" t="n">
        <v>15</v>
      </c>
      <c r="Z9" s="3" t="s">
        <v>65</v>
      </c>
      <c r="AA9" s="3" t="s">
        <v>132</v>
      </c>
      <c r="AB9" s="3" t="s">
        <v>124</v>
      </c>
      <c r="AC9" s="3" t="s">
        <v>128</v>
      </c>
      <c r="AD9" s="3" t="s">
        <v>128</v>
      </c>
      <c r="AE9" s="3" t="n">
        <v>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3" t="n">
        <v>9</v>
      </c>
      <c r="B10" s="3" t="s">
        <v>49</v>
      </c>
      <c r="C10" s="3" t="s">
        <v>50</v>
      </c>
      <c r="D10" s="3" t="s">
        <v>133</v>
      </c>
      <c r="E10" s="3" t="s">
        <v>52</v>
      </c>
      <c r="F10" s="3" t="s">
        <v>134</v>
      </c>
      <c r="G10" s="4" t="s">
        <v>135</v>
      </c>
      <c r="H10" s="4" t="s">
        <v>136</v>
      </c>
      <c r="I10" s="3" t="s">
        <v>38</v>
      </c>
      <c r="J10" s="1" t="s">
        <v>137</v>
      </c>
      <c r="K10" s="3" t="n">
        <v>21</v>
      </c>
      <c r="L10" s="3" t="s">
        <v>138</v>
      </c>
      <c r="M10" s="3" t="s">
        <v>41</v>
      </c>
      <c r="N10" s="3" t="s">
        <v>60</v>
      </c>
      <c r="O10" s="3" t="s">
        <v>98</v>
      </c>
      <c r="P10" s="3" t="s">
        <v>98</v>
      </c>
      <c r="Q10" s="3" t="s">
        <v>139</v>
      </c>
      <c r="R10" s="3" t="s">
        <v>77</v>
      </c>
      <c r="S10" s="3" t="s">
        <v>64</v>
      </c>
      <c r="T10" s="3" t="n">
        <v>1785</v>
      </c>
      <c r="U10" s="3" t="n">
        <v>8340</v>
      </c>
      <c r="V10" s="3" t="n">
        <v>-1</v>
      </c>
      <c r="W10" s="3" t="n">
        <v>-1</v>
      </c>
      <c r="X10" s="3" t="n">
        <v>-1</v>
      </c>
      <c r="Y10" s="3" t="n">
        <v>15</v>
      </c>
      <c r="Z10" s="3" t="s">
        <v>65</v>
      </c>
      <c r="AA10" s="3" t="s">
        <v>140</v>
      </c>
      <c r="AB10" s="3" t="s">
        <v>48</v>
      </c>
      <c r="AC10" s="3" t="s">
        <v>137</v>
      </c>
      <c r="AD10" s="3" t="s">
        <v>137</v>
      </c>
      <c r="AE10" s="3" t="n">
        <v>0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3" t="n">
        <v>10</v>
      </c>
      <c r="B11" s="3" t="s">
        <v>49</v>
      </c>
      <c r="C11" s="3" t="s">
        <v>50</v>
      </c>
      <c r="D11" s="3" t="s">
        <v>141</v>
      </c>
      <c r="E11" s="3" t="s">
        <v>52</v>
      </c>
      <c r="F11" s="3" t="s">
        <v>142</v>
      </c>
      <c r="G11" s="4" t="s">
        <v>143</v>
      </c>
      <c r="H11" s="4" t="s">
        <v>144</v>
      </c>
      <c r="I11" s="3" t="s">
        <v>38</v>
      </c>
      <c r="J11" s="1" t="s">
        <v>145</v>
      </c>
      <c r="K11" s="3" t="s">
        <v>146</v>
      </c>
      <c r="L11" s="3" t="s">
        <v>147</v>
      </c>
      <c r="M11" s="3" t="s">
        <v>59</v>
      </c>
      <c r="N11" s="3" t="n">
        <v>-1</v>
      </c>
      <c r="O11" s="3" t="s">
        <v>148</v>
      </c>
      <c r="P11" s="3" t="s">
        <v>148</v>
      </c>
      <c r="Q11" s="3" t="s">
        <v>149</v>
      </c>
      <c r="R11" s="3" t="s">
        <v>150</v>
      </c>
      <c r="S11" s="3" t="s">
        <v>64</v>
      </c>
      <c r="T11" s="3" t="s">
        <v>151</v>
      </c>
      <c r="U11" s="3" t="n">
        <v>4280</v>
      </c>
      <c r="V11" s="3" t="n">
        <v>-1</v>
      </c>
      <c r="W11" s="3" t="n">
        <v>-1</v>
      </c>
      <c r="X11" s="3" t="n">
        <v>-1</v>
      </c>
      <c r="Y11" s="3" t="n">
        <v>15</v>
      </c>
      <c r="Z11" s="3" t="s">
        <v>65</v>
      </c>
      <c r="AA11" s="3" t="s">
        <v>78</v>
      </c>
      <c r="AB11" s="3" t="s">
        <v>67</v>
      </c>
      <c r="AC11" s="3" t="s">
        <v>145</v>
      </c>
      <c r="AD11" s="3" t="s">
        <v>145</v>
      </c>
      <c r="AE11" s="3" t="n">
        <v>0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3" t="n">
        <v>11</v>
      </c>
      <c r="B12" s="3" t="s">
        <v>49</v>
      </c>
      <c r="C12" s="3" t="s">
        <v>50</v>
      </c>
      <c r="D12" s="3" t="s">
        <v>152</v>
      </c>
      <c r="E12" s="3" t="s">
        <v>52</v>
      </c>
      <c r="F12" s="3" t="s">
        <v>153</v>
      </c>
      <c r="G12" s="4" t="s">
        <v>154</v>
      </c>
      <c r="H12" s="4" t="s">
        <v>155</v>
      </c>
      <c r="I12" s="3" t="s">
        <v>38</v>
      </c>
      <c r="J12" s="1" t="s">
        <v>156</v>
      </c>
      <c r="K12" s="3" t="n">
        <v>-1</v>
      </c>
      <c r="L12" s="3" t="n">
        <v>-1</v>
      </c>
      <c r="M12" s="3" t="s">
        <v>59</v>
      </c>
      <c r="N12" s="3" t="n">
        <v>-1</v>
      </c>
      <c r="O12" s="3" t="s">
        <v>148</v>
      </c>
      <c r="P12" s="3" t="s">
        <v>117</v>
      </c>
      <c r="Q12" s="3" t="s">
        <v>157</v>
      </c>
      <c r="R12" s="3" t="s">
        <v>158</v>
      </c>
      <c r="S12" s="3" t="s">
        <v>64</v>
      </c>
      <c r="T12" s="3" t="s">
        <v>159</v>
      </c>
      <c r="U12" s="3" t="n">
        <v>-1</v>
      </c>
      <c r="V12" s="3" t="n">
        <v>-1</v>
      </c>
      <c r="W12" s="3" t="n">
        <v>-1</v>
      </c>
      <c r="X12" s="3" t="n">
        <v>-1</v>
      </c>
      <c r="Y12" s="3" t="n">
        <v>15</v>
      </c>
      <c r="Z12" s="3" t="s">
        <v>65</v>
      </c>
      <c r="AA12" s="3" t="s">
        <v>78</v>
      </c>
      <c r="AB12" s="3" t="s">
        <v>48</v>
      </c>
      <c r="AC12" s="3" t="s">
        <v>156</v>
      </c>
      <c r="AD12" s="3" t="s">
        <v>156</v>
      </c>
      <c r="AE12" s="3" t="n">
        <v>0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3" t="n">
        <v>12</v>
      </c>
      <c r="B13" s="3" t="s">
        <v>49</v>
      </c>
      <c r="C13" s="3" t="s">
        <v>50</v>
      </c>
      <c r="D13" s="3" t="s">
        <v>51</v>
      </c>
      <c r="E13" s="3" t="s">
        <v>52</v>
      </c>
      <c r="F13" s="3" t="s">
        <v>160</v>
      </c>
      <c r="G13" s="4" t="s">
        <v>161</v>
      </c>
      <c r="H13" s="4" t="s">
        <v>162</v>
      </c>
      <c r="I13" s="3" t="s">
        <v>38</v>
      </c>
      <c r="J13" s="1" t="s">
        <v>163</v>
      </c>
      <c r="K13" s="3" t="s">
        <v>164</v>
      </c>
      <c r="L13" s="3" t="s">
        <v>165</v>
      </c>
      <c r="M13" s="3" t="s">
        <v>59</v>
      </c>
      <c r="N13" s="3" t="n">
        <v>-1</v>
      </c>
      <c r="O13" s="3" t="n">
        <v>4</v>
      </c>
      <c r="P13" s="3" t="s">
        <v>166</v>
      </c>
      <c r="Q13" s="3" t="s">
        <v>167</v>
      </c>
      <c r="R13" s="3" t="s">
        <v>168</v>
      </c>
      <c r="S13" s="3" t="s">
        <v>64</v>
      </c>
      <c r="T13" s="3" t="n">
        <v>1673</v>
      </c>
      <c r="U13" s="3" t="n">
        <v>8850</v>
      </c>
      <c r="V13" s="3" t="n">
        <v>-1</v>
      </c>
      <c r="W13" s="3" t="n">
        <v>-1</v>
      </c>
      <c r="X13" s="3" t="n">
        <v>-1</v>
      </c>
      <c r="Y13" s="3" t="n">
        <v>15</v>
      </c>
      <c r="Z13" s="3" t="s">
        <v>65</v>
      </c>
      <c r="AA13" s="3" t="s">
        <v>78</v>
      </c>
      <c r="AB13" s="3" t="s">
        <v>48</v>
      </c>
      <c r="AC13" s="3" t="s">
        <v>163</v>
      </c>
      <c r="AD13" s="3" t="s">
        <v>163</v>
      </c>
      <c r="AE13" s="3" t="n">
        <v>0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3" t="n">
        <v>13</v>
      </c>
      <c r="B14" s="3" t="s">
        <v>49</v>
      </c>
      <c r="C14" s="3" t="s">
        <v>50</v>
      </c>
      <c r="D14" s="3" t="s">
        <v>169</v>
      </c>
      <c r="E14" s="3" t="s">
        <v>52</v>
      </c>
      <c r="F14" s="3" t="s">
        <v>170</v>
      </c>
      <c r="G14" s="4" t="s">
        <v>171</v>
      </c>
      <c r="H14" s="4" t="s">
        <v>172</v>
      </c>
      <c r="I14" s="3" t="s">
        <v>38</v>
      </c>
      <c r="J14" s="1" t="s">
        <v>173</v>
      </c>
      <c r="K14" s="3" t="s">
        <v>174</v>
      </c>
      <c r="L14" s="3" t="s">
        <v>175</v>
      </c>
      <c r="M14" s="3" t="s">
        <v>59</v>
      </c>
      <c r="N14" s="3" t="n">
        <v>-1</v>
      </c>
      <c r="O14" s="3" t="s">
        <v>61</v>
      </c>
      <c r="P14" s="3" t="s">
        <v>115</v>
      </c>
      <c r="Q14" s="3" t="s">
        <v>176</v>
      </c>
      <c r="R14" s="3" t="s">
        <v>177</v>
      </c>
      <c r="S14" s="3" t="s">
        <v>64</v>
      </c>
      <c r="T14" s="3" t="n">
        <v>1664</v>
      </c>
      <c r="U14" s="3" t="n">
        <v>7710</v>
      </c>
      <c r="V14" s="3" t="n">
        <v>-1</v>
      </c>
      <c r="W14" s="3" t="n">
        <v>-1</v>
      </c>
      <c r="X14" s="3" t="n">
        <v>-1</v>
      </c>
      <c r="Y14" s="3" t="n">
        <v>15</v>
      </c>
      <c r="Z14" s="3" t="s">
        <v>65</v>
      </c>
      <c r="AA14" s="3" t="s">
        <v>178</v>
      </c>
      <c r="AB14" s="3" t="s">
        <v>67</v>
      </c>
      <c r="AC14" s="3" t="s">
        <v>173</v>
      </c>
      <c r="AD14" s="3" t="s">
        <v>173</v>
      </c>
      <c r="AE14" s="3" t="n">
        <v>0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3" t="n">
        <v>14</v>
      </c>
      <c r="B15" s="3" t="s">
        <v>49</v>
      </c>
      <c r="C15" s="3" t="s">
        <v>50</v>
      </c>
      <c r="D15" s="3" t="s">
        <v>179</v>
      </c>
      <c r="E15" s="3" t="s">
        <v>52</v>
      </c>
      <c r="F15" s="3" t="s">
        <v>180</v>
      </c>
      <c r="G15" s="4" t="s">
        <v>181</v>
      </c>
      <c r="H15" s="4" t="s">
        <v>182</v>
      </c>
      <c r="I15" s="3" t="s">
        <v>38</v>
      </c>
      <c r="J15" s="1" t="s">
        <v>183</v>
      </c>
      <c r="K15" s="3" t="s">
        <v>184</v>
      </c>
      <c r="L15" s="3" t="s">
        <v>156</v>
      </c>
      <c r="M15" s="3" t="s">
        <v>41</v>
      </c>
      <c r="N15" s="3" t="n">
        <v>-1</v>
      </c>
      <c r="O15" s="3" t="s">
        <v>118</v>
      </c>
      <c r="P15" s="3" t="s">
        <v>118</v>
      </c>
      <c r="Q15" s="3" t="s">
        <v>185</v>
      </c>
      <c r="R15" s="3" t="s">
        <v>99</v>
      </c>
      <c r="S15" s="3" t="s">
        <v>64</v>
      </c>
      <c r="T15" s="3" t="n">
        <v>1682</v>
      </c>
      <c r="U15" s="3" t="n">
        <v>6000</v>
      </c>
      <c r="V15" s="3" t="n">
        <v>-1</v>
      </c>
      <c r="W15" s="3" t="n">
        <v>-1</v>
      </c>
      <c r="X15" s="3" t="n">
        <v>-1</v>
      </c>
      <c r="Y15" s="3" t="n">
        <v>15</v>
      </c>
      <c r="Z15" s="3" t="s">
        <v>65</v>
      </c>
      <c r="AA15" s="3" t="s">
        <v>78</v>
      </c>
      <c r="AB15" s="3" t="s">
        <v>67</v>
      </c>
      <c r="AC15" s="3" t="s">
        <v>183</v>
      </c>
      <c r="AD15" s="3" t="s">
        <v>183</v>
      </c>
      <c r="AE15" s="3" t="n">
        <v>0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3" t="n">
        <v>15</v>
      </c>
      <c r="B16" s="3" t="s">
        <v>49</v>
      </c>
      <c r="C16" s="3" t="s">
        <v>50</v>
      </c>
      <c r="D16" s="3" t="s">
        <v>186</v>
      </c>
      <c r="E16" s="3" t="s">
        <v>52</v>
      </c>
      <c r="F16" s="3" t="s">
        <v>187</v>
      </c>
      <c r="G16" s="4" t="s">
        <v>188</v>
      </c>
      <c r="H16" s="4" t="s">
        <v>189</v>
      </c>
      <c r="I16" s="3" t="s">
        <v>38</v>
      </c>
      <c r="J16" s="1" t="s">
        <v>190</v>
      </c>
      <c r="K16" s="3" t="s">
        <v>191</v>
      </c>
      <c r="L16" s="3" t="s">
        <v>192</v>
      </c>
      <c r="M16" s="3" t="s">
        <v>59</v>
      </c>
      <c r="N16" s="3" t="n">
        <v>-1</v>
      </c>
      <c r="O16" s="3" t="s">
        <v>193</v>
      </c>
      <c r="P16" s="3" t="s">
        <v>194</v>
      </c>
      <c r="Q16" s="3" t="n">
        <v>1</v>
      </c>
      <c r="R16" s="3" t="s">
        <v>77</v>
      </c>
      <c r="S16" s="3" t="s">
        <v>64</v>
      </c>
      <c r="T16" s="3" t="n">
        <v>1702</v>
      </c>
      <c r="U16" s="3" t="n">
        <v>3300</v>
      </c>
      <c r="V16" s="3" t="n">
        <v>-1</v>
      </c>
      <c r="W16" s="3" t="n">
        <v>-1</v>
      </c>
      <c r="X16" s="3" t="n">
        <v>-1</v>
      </c>
      <c r="Y16" s="3" t="n">
        <v>15</v>
      </c>
      <c r="Z16" s="3" t="s">
        <v>65</v>
      </c>
      <c r="AA16" s="3" t="s">
        <v>78</v>
      </c>
      <c r="AB16" s="3" t="s">
        <v>67</v>
      </c>
      <c r="AC16" s="3" t="s">
        <v>190</v>
      </c>
      <c r="AD16" s="3" t="s">
        <v>190</v>
      </c>
      <c r="AE16" s="3" t="n">
        <v>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3.8" hidden="false" customHeight="false" outlineLevel="0" collapsed="false">
      <c r="A17" s="3" t="n">
        <v>16</v>
      </c>
      <c r="B17" s="3" t="s">
        <v>49</v>
      </c>
      <c r="C17" s="3" t="s">
        <v>50</v>
      </c>
      <c r="D17" s="3" t="s">
        <v>195</v>
      </c>
      <c r="E17" s="3" t="s">
        <v>52</v>
      </c>
      <c r="F17" s="3" t="s">
        <v>196</v>
      </c>
      <c r="G17" s="4" t="s">
        <v>197</v>
      </c>
      <c r="H17" s="4" t="s">
        <v>198</v>
      </c>
      <c r="I17" s="3" t="s">
        <v>38</v>
      </c>
      <c r="J17" s="1" t="s">
        <v>199</v>
      </c>
      <c r="K17" s="3" t="s">
        <v>200</v>
      </c>
      <c r="L17" s="3" t="s">
        <v>201</v>
      </c>
      <c r="M17" s="3" t="s">
        <v>41</v>
      </c>
      <c r="N17" s="3" t="n">
        <v>-1</v>
      </c>
      <c r="O17" s="3" t="s">
        <v>202</v>
      </c>
      <c r="P17" s="3" t="s">
        <v>202</v>
      </c>
      <c r="Q17" s="3" t="s">
        <v>139</v>
      </c>
      <c r="R17" s="3" t="s">
        <v>203</v>
      </c>
      <c r="S17" s="3" t="s">
        <v>64</v>
      </c>
      <c r="T17" s="3" t="n">
        <v>1698</v>
      </c>
      <c r="U17" s="3" t="n">
        <v>7000</v>
      </c>
      <c r="V17" s="3" t="n">
        <v>-1</v>
      </c>
      <c r="W17" s="3" t="n">
        <v>-1</v>
      </c>
      <c r="X17" s="3" t="n">
        <v>-1</v>
      </c>
      <c r="Y17" s="3" t="n">
        <v>15</v>
      </c>
      <c r="Z17" s="3" t="s">
        <v>65</v>
      </c>
      <c r="AA17" s="3" t="s">
        <v>204</v>
      </c>
      <c r="AB17" s="3" t="s">
        <v>48</v>
      </c>
      <c r="AC17" s="3" t="s">
        <v>199</v>
      </c>
      <c r="AD17" s="3" t="s">
        <v>199</v>
      </c>
      <c r="AE17" s="3" t="n">
        <v>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3.8" hidden="false" customHeight="false" outlineLevel="0" collapsed="false">
      <c r="A18" s="3" t="n">
        <v>17</v>
      </c>
      <c r="B18" s="3" t="s">
        <v>49</v>
      </c>
      <c r="C18" s="3" t="s">
        <v>50</v>
      </c>
      <c r="D18" s="3" t="s">
        <v>205</v>
      </c>
      <c r="E18" s="3" t="s">
        <v>52</v>
      </c>
      <c r="F18" s="3" t="s">
        <v>206</v>
      </c>
      <c r="G18" s="4" t="s">
        <v>207</v>
      </c>
      <c r="H18" s="4" t="s">
        <v>208</v>
      </c>
      <c r="I18" s="3" t="s">
        <v>38</v>
      </c>
      <c r="J18" s="1" t="s">
        <v>209</v>
      </c>
      <c r="K18" s="3" t="n">
        <v>54</v>
      </c>
      <c r="L18" s="3" t="s">
        <v>210</v>
      </c>
      <c r="M18" s="3" t="s">
        <v>41</v>
      </c>
      <c r="N18" s="3" t="s">
        <v>60</v>
      </c>
      <c r="O18" s="3" t="s">
        <v>129</v>
      </c>
      <c r="P18" s="3" t="s">
        <v>129</v>
      </c>
      <c r="Q18" s="3" t="s">
        <v>211</v>
      </c>
      <c r="R18" s="3" t="s">
        <v>212</v>
      </c>
      <c r="S18" s="3" t="s">
        <v>64</v>
      </c>
      <c r="T18" s="3" t="n">
        <v>1776</v>
      </c>
      <c r="U18" s="3" t="n">
        <v>11100</v>
      </c>
      <c r="V18" s="3" t="n">
        <v>-1</v>
      </c>
      <c r="W18" s="3" t="n">
        <v>-1</v>
      </c>
      <c r="X18" s="3" t="n">
        <v>-1</v>
      </c>
      <c r="Y18" s="3" t="n">
        <v>15</v>
      </c>
      <c r="Z18" s="3" t="s">
        <v>65</v>
      </c>
      <c r="AA18" s="3" t="s">
        <v>213</v>
      </c>
      <c r="AB18" s="3" t="s">
        <v>48</v>
      </c>
      <c r="AC18" s="3" t="s">
        <v>209</v>
      </c>
      <c r="AD18" s="3" t="s">
        <v>209</v>
      </c>
      <c r="AE18" s="3" t="n">
        <v>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3.8" hidden="false" customHeight="false" outlineLevel="0" collapsed="false">
      <c r="A19" s="3" t="n">
        <v>18</v>
      </c>
      <c r="B19" s="3" t="s">
        <v>49</v>
      </c>
      <c r="C19" s="3" t="s">
        <v>50</v>
      </c>
      <c r="D19" s="3" t="s">
        <v>214</v>
      </c>
      <c r="E19" s="3" t="s">
        <v>52</v>
      </c>
      <c r="F19" s="3" t="s">
        <v>196</v>
      </c>
      <c r="G19" s="4" t="s">
        <v>215</v>
      </c>
      <c r="H19" s="4" t="s">
        <v>216</v>
      </c>
      <c r="I19" s="3" t="s">
        <v>38</v>
      </c>
      <c r="J19" s="1" t="s">
        <v>217</v>
      </c>
      <c r="K19" s="3" t="s">
        <v>146</v>
      </c>
      <c r="L19" s="3" t="s">
        <v>118</v>
      </c>
      <c r="M19" s="3" t="s">
        <v>41</v>
      </c>
      <c r="N19" s="3" t="n">
        <v>-1</v>
      </c>
      <c r="O19" s="3" t="s">
        <v>218</v>
      </c>
      <c r="P19" s="3" t="s">
        <v>218</v>
      </c>
      <c r="Q19" s="3" t="s">
        <v>211</v>
      </c>
      <c r="R19" s="3" t="s">
        <v>219</v>
      </c>
      <c r="S19" s="3" t="s">
        <v>64</v>
      </c>
      <c r="T19" s="3" t="n">
        <v>1729</v>
      </c>
      <c r="U19" s="3" t="n">
        <v>7350</v>
      </c>
      <c r="V19" s="3" t="n">
        <v>-1</v>
      </c>
      <c r="W19" s="3" t="n">
        <v>-1</v>
      </c>
      <c r="X19" s="3" t="n">
        <v>-1</v>
      </c>
      <c r="Y19" s="3" t="n">
        <v>15</v>
      </c>
      <c r="Z19" s="3" t="s">
        <v>65</v>
      </c>
      <c r="AA19" s="3" t="s">
        <v>204</v>
      </c>
      <c r="AB19" s="3" t="s">
        <v>48</v>
      </c>
      <c r="AC19" s="3" t="s">
        <v>217</v>
      </c>
      <c r="AD19" s="3" t="s">
        <v>217</v>
      </c>
      <c r="AE19" s="3" t="n"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3.8" hidden="false" customHeight="false" outlineLevel="0" collapsed="false">
      <c r="A20" s="3" t="n">
        <v>19</v>
      </c>
      <c r="B20" s="3" t="s">
        <v>49</v>
      </c>
      <c r="C20" s="3" t="s">
        <v>50</v>
      </c>
      <c r="D20" s="3" t="s">
        <v>220</v>
      </c>
      <c r="E20" s="3" t="s">
        <v>52</v>
      </c>
      <c r="F20" s="3" t="s">
        <v>221</v>
      </c>
      <c r="G20" s="4" t="s">
        <v>222</v>
      </c>
      <c r="H20" s="4" t="s">
        <v>223</v>
      </c>
      <c r="I20" s="3" t="s">
        <v>38</v>
      </c>
      <c r="J20" s="1" t="s">
        <v>224</v>
      </c>
      <c r="K20" s="3" t="s">
        <v>225</v>
      </c>
      <c r="L20" s="3" t="s">
        <v>226</v>
      </c>
      <c r="M20" s="3" t="s">
        <v>59</v>
      </c>
      <c r="N20" s="3" t="n">
        <v>-1</v>
      </c>
      <c r="O20" s="3" t="s">
        <v>227</v>
      </c>
      <c r="P20" s="3" t="s">
        <v>228</v>
      </c>
      <c r="Q20" s="3" t="n">
        <v>1</v>
      </c>
      <c r="R20" s="3" t="s">
        <v>89</v>
      </c>
      <c r="S20" s="3" t="s">
        <v>64</v>
      </c>
      <c r="T20" s="3" t="n">
        <v>1685</v>
      </c>
      <c r="U20" s="3" t="n">
        <v>8940</v>
      </c>
      <c r="V20" s="3" t="n">
        <v>-1</v>
      </c>
      <c r="W20" s="3" t="n">
        <v>-1</v>
      </c>
      <c r="X20" s="3" t="n">
        <v>-1</v>
      </c>
      <c r="Y20" s="3" t="n">
        <v>15</v>
      </c>
      <c r="Z20" s="3" t="s">
        <v>65</v>
      </c>
      <c r="AA20" s="3" t="s">
        <v>213</v>
      </c>
      <c r="AB20" s="3" t="s">
        <v>48</v>
      </c>
      <c r="AC20" s="3" t="s">
        <v>224</v>
      </c>
      <c r="AD20" s="3" t="s">
        <v>224</v>
      </c>
      <c r="AE20" s="3" t="n"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3" t="n">
        <v>20</v>
      </c>
      <c r="B21" s="3" t="s">
        <v>49</v>
      </c>
      <c r="C21" s="3" t="s">
        <v>50</v>
      </c>
      <c r="D21" s="3" t="s">
        <v>133</v>
      </c>
      <c r="E21" s="3" t="s">
        <v>52</v>
      </c>
      <c r="F21" s="3" t="s">
        <v>229</v>
      </c>
      <c r="G21" s="4" t="s">
        <v>230</v>
      </c>
      <c r="H21" s="4" t="s">
        <v>231</v>
      </c>
      <c r="I21" s="3" t="s">
        <v>38</v>
      </c>
      <c r="J21" s="1" t="s">
        <v>232</v>
      </c>
      <c r="K21" s="3" t="n">
        <v>12</v>
      </c>
      <c r="L21" s="3" t="s">
        <v>233</v>
      </c>
      <c r="M21" s="3" t="s">
        <v>59</v>
      </c>
      <c r="N21" s="3" t="n">
        <v>-1</v>
      </c>
      <c r="O21" s="3" t="s">
        <v>190</v>
      </c>
      <c r="P21" s="3" t="s">
        <v>234</v>
      </c>
      <c r="Q21" s="3" t="s">
        <v>235</v>
      </c>
      <c r="R21" s="3" t="s">
        <v>177</v>
      </c>
      <c r="S21" s="3" t="s">
        <v>64</v>
      </c>
      <c r="T21" s="3" t="n">
        <v>1756</v>
      </c>
      <c r="U21" s="3" t="n">
        <v>2730</v>
      </c>
      <c r="V21" s="3" t="n">
        <v>-1</v>
      </c>
      <c r="W21" s="3" t="n">
        <v>-1</v>
      </c>
      <c r="X21" s="3" t="n">
        <v>-1</v>
      </c>
      <c r="Y21" s="3" t="n">
        <v>15</v>
      </c>
      <c r="Z21" s="3" t="s">
        <v>65</v>
      </c>
      <c r="AA21" s="3" t="s">
        <v>78</v>
      </c>
      <c r="AB21" s="3" t="s">
        <v>48</v>
      </c>
      <c r="AC21" s="3" t="s">
        <v>232</v>
      </c>
      <c r="AD21" s="3" t="s">
        <v>232</v>
      </c>
      <c r="AE21" s="3" t="n">
        <v>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3" t="n">
        <v>21</v>
      </c>
      <c r="B22" s="3" t="s">
        <v>49</v>
      </c>
      <c r="C22" s="3" t="s">
        <v>50</v>
      </c>
      <c r="D22" s="3" t="s">
        <v>51</v>
      </c>
      <c r="E22" s="3" t="s">
        <v>52</v>
      </c>
      <c r="F22" s="3" t="s">
        <v>236</v>
      </c>
      <c r="G22" s="4" t="s">
        <v>237</v>
      </c>
      <c r="H22" s="4" t="s">
        <v>238</v>
      </c>
      <c r="I22" s="3" t="s">
        <v>38</v>
      </c>
      <c r="J22" s="1" t="s">
        <v>239</v>
      </c>
      <c r="K22" s="3" t="s">
        <v>240</v>
      </c>
      <c r="L22" s="3" t="s">
        <v>241</v>
      </c>
      <c r="M22" s="3" t="s">
        <v>59</v>
      </c>
      <c r="N22" s="3" t="s">
        <v>60</v>
      </c>
      <c r="O22" s="3" t="s">
        <v>242</v>
      </c>
      <c r="P22" s="3" t="s">
        <v>86</v>
      </c>
      <c r="Q22" s="3" t="s">
        <v>243</v>
      </c>
      <c r="R22" s="3" t="s">
        <v>244</v>
      </c>
      <c r="S22" s="3" t="s">
        <v>64</v>
      </c>
      <c r="T22" s="3" t="n">
        <v>1676</v>
      </c>
      <c r="U22" s="3" t="n">
        <v>6900</v>
      </c>
      <c r="V22" s="3" t="n">
        <v>-1</v>
      </c>
      <c r="W22" s="3" t="n">
        <v>-1</v>
      </c>
      <c r="X22" s="3" t="n">
        <v>-1</v>
      </c>
      <c r="Y22" s="3" t="n">
        <v>15</v>
      </c>
      <c r="Z22" s="3" t="s">
        <v>65</v>
      </c>
      <c r="AA22" s="3" t="s">
        <v>245</v>
      </c>
      <c r="AB22" s="3" t="s">
        <v>48</v>
      </c>
      <c r="AC22" s="3" t="s">
        <v>239</v>
      </c>
      <c r="AD22" s="3" t="s">
        <v>239</v>
      </c>
      <c r="AE22" s="3" t="n">
        <v>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1" t="n">
        <v>22</v>
      </c>
      <c r="B23" s="3"/>
      <c r="C23" s="3" t="s">
        <v>246</v>
      </c>
      <c r="D23" s="3" t="s">
        <v>247</v>
      </c>
      <c r="E23" s="3" t="s">
        <v>52</v>
      </c>
      <c r="F23" s="3" t="s">
        <v>248</v>
      </c>
      <c r="G23" s="4" t="s">
        <v>249</v>
      </c>
      <c r="H23" s="4" t="s">
        <v>250</v>
      </c>
      <c r="I23" s="3" t="s">
        <v>251</v>
      </c>
      <c r="J23" s="1" t="s">
        <v>252</v>
      </c>
      <c r="K23" s="3" t="n">
        <v>37</v>
      </c>
      <c r="L23" s="3" t="n">
        <v>0</v>
      </c>
      <c r="M23" s="3" t="s">
        <v>59</v>
      </c>
      <c r="N23" s="3" t="s">
        <v>42</v>
      </c>
      <c r="O23" s="3" t="s">
        <v>253</v>
      </c>
      <c r="P23" s="3" t="s">
        <v>254</v>
      </c>
      <c r="Q23" s="3" t="s">
        <v>255</v>
      </c>
      <c r="R23" s="3" t="s">
        <v>256</v>
      </c>
      <c r="S23" s="3" t="s">
        <v>64</v>
      </c>
      <c r="T23" s="3" t="s">
        <v>257</v>
      </c>
      <c r="U23" s="3" t="n">
        <v>-1</v>
      </c>
      <c r="V23" s="3" t="n">
        <v>-1</v>
      </c>
      <c r="W23" s="3" t="n">
        <v>-1</v>
      </c>
      <c r="X23" s="3" t="n">
        <v>-1</v>
      </c>
      <c r="Y23" s="3" t="n">
        <f aca="false">60*1426</f>
        <v>85560</v>
      </c>
      <c r="Z23" s="3" t="s">
        <v>258</v>
      </c>
      <c r="AA23" s="3" t="s">
        <v>78</v>
      </c>
      <c r="AB23" s="3" t="s">
        <v>124</v>
      </c>
      <c r="AC23" s="3" t="n">
        <v>-1</v>
      </c>
      <c r="AD23" s="3" t="n">
        <v>-1</v>
      </c>
      <c r="AE23" s="3" t="n">
        <v>-1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1" t="n">
        <v>22</v>
      </c>
      <c r="B24" s="3"/>
      <c r="C24" s="3" t="s">
        <v>246</v>
      </c>
      <c r="D24" s="3" t="s">
        <v>247</v>
      </c>
      <c r="E24" s="3" t="s">
        <v>52</v>
      </c>
      <c r="F24" s="3" t="s">
        <v>248</v>
      </c>
      <c r="G24" s="4" t="s">
        <v>249</v>
      </c>
      <c r="H24" s="4" t="s">
        <v>250</v>
      </c>
      <c r="I24" s="3" t="s">
        <v>251</v>
      </c>
      <c r="J24" s="1" t="s">
        <v>259</v>
      </c>
      <c r="K24" s="3" t="n">
        <v>37</v>
      </c>
      <c r="L24" s="3" t="n">
        <v>0</v>
      </c>
      <c r="M24" s="3" t="s">
        <v>59</v>
      </c>
      <c r="N24" s="3" t="s">
        <v>42</v>
      </c>
      <c r="O24" s="3" t="s">
        <v>253</v>
      </c>
      <c r="P24" s="3" t="s">
        <v>254</v>
      </c>
      <c r="Q24" s="3" t="s">
        <v>255</v>
      </c>
      <c r="R24" s="3" t="s">
        <v>256</v>
      </c>
      <c r="S24" s="3" t="s">
        <v>64</v>
      </c>
      <c r="T24" s="3" t="s">
        <v>257</v>
      </c>
      <c r="U24" s="3" t="n">
        <v>-1</v>
      </c>
      <c r="V24" s="3" t="n">
        <v>-1</v>
      </c>
      <c r="W24" s="3" t="n">
        <v>-1</v>
      </c>
      <c r="X24" s="3" t="n">
        <v>-1</v>
      </c>
      <c r="Y24" s="3" t="n">
        <f aca="false">60*1426</f>
        <v>85560</v>
      </c>
      <c r="Z24" s="3" t="s">
        <v>258</v>
      </c>
      <c r="AA24" s="3" t="s">
        <v>78</v>
      </c>
      <c r="AB24" s="3" t="s">
        <v>260</v>
      </c>
      <c r="AC24" s="3" t="n">
        <v>-1</v>
      </c>
      <c r="AD24" s="3" t="n">
        <v>-1</v>
      </c>
      <c r="AE24" s="3" t="s">
        <v>261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3" t="n">
        <v>23</v>
      </c>
      <c r="B25" s="3" t="s">
        <v>262</v>
      </c>
      <c r="C25" s="3" t="s">
        <v>263</v>
      </c>
      <c r="D25" s="3" t="s">
        <v>264</v>
      </c>
      <c r="E25" s="3" t="s">
        <v>265</v>
      </c>
      <c r="F25" s="3" t="s">
        <v>266</v>
      </c>
      <c r="G25" s="4" t="s">
        <v>267</v>
      </c>
      <c r="H25" s="4" t="s">
        <v>268</v>
      </c>
      <c r="I25" s="3" t="s">
        <v>38</v>
      </c>
      <c r="J25" s="1" t="s">
        <v>269</v>
      </c>
      <c r="K25" s="3" t="s">
        <v>270</v>
      </c>
      <c r="L25" s="3" t="s">
        <v>271</v>
      </c>
      <c r="M25" s="3" t="s">
        <v>59</v>
      </c>
      <c r="N25" s="3" t="s">
        <v>60</v>
      </c>
      <c r="O25" s="3" t="s">
        <v>272</v>
      </c>
      <c r="P25" s="3" t="s">
        <v>183</v>
      </c>
      <c r="Q25" s="3" t="s">
        <v>273</v>
      </c>
      <c r="R25" s="3" t="s">
        <v>274</v>
      </c>
      <c r="S25" s="3" t="s">
        <v>64</v>
      </c>
      <c r="T25" s="3" t="n">
        <v>1394</v>
      </c>
      <c r="U25" s="3" t="n">
        <v>-1</v>
      </c>
      <c r="V25" s="3" t="s">
        <v>275</v>
      </c>
      <c r="W25" s="3" t="s">
        <v>276</v>
      </c>
      <c r="X25" s="3" t="n">
        <v>-1</v>
      </c>
      <c r="Y25" s="3" t="n">
        <v>10</v>
      </c>
      <c r="Z25" s="3" t="s">
        <v>277</v>
      </c>
      <c r="AA25" s="3" t="s">
        <v>213</v>
      </c>
      <c r="AB25" s="3" t="s">
        <v>278</v>
      </c>
      <c r="AC25" s="3" t="s">
        <v>279</v>
      </c>
      <c r="AD25" s="3" t="s">
        <v>280</v>
      </c>
      <c r="AE25" s="3" t="s">
        <v>281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3" t="n">
        <v>23</v>
      </c>
      <c r="B26" s="3" t="s">
        <v>262</v>
      </c>
      <c r="C26" s="3" t="s">
        <v>263</v>
      </c>
      <c r="D26" s="3" t="s">
        <v>264</v>
      </c>
      <c r="E26" s="3" t="s">
        <v>265</v>
      </c>
      <c r="F26" s="3" t="s">
        <v>266</v>
      </c>
      <c r="G26" s="4" t="s">
        <v>267</v>
      </c>
      <c r="H26" s="4" t="s">
        <v>268</v>
      </c>
      <c r="I26" s="3" t="s">
        <v>38</v>
      </c>
      <c r="J26" s="1" t="s">
        <v>269</v>
      </c>
      <c r="K26" s="3" t="s">
        <v>270</v>
      </c>
      <c r="L26" s="3" t="s">
        <v>271</v>
      </c>
      <c r="M26" s="3" t="s">
        <v>59</v>
      </c>
      <c r="N26" s="3" t="s">
        <v>60</v>
      </c>
      <c r="O26" s="3" t="s">
        <v>272</v>
      </c>
      <c r="P26" s="3" t="s">
        <v>183</v>
      </c>
      <c r="Q26" s="3" t="s">
        <v>273</v>
      </c>
      <c r="R26" s="3" t="s">
        <v>274</v>
      </c>
      <c r="S26" s="3" t="s">
        <v>64</v>
      </c>
      <c r="T26" s="3" t="n">
        <v>1394</v>
      </c>
      <c r="U26" s="3" t="n">
        <v>-1</v>
      </c>
      <c r="V26" s="3" t="s">
        <v>275</v>
      </c>
      <c r="W26" s="3" t="s">
        <v>276</v>
      </c>
      <c r="X26" s="3" t="n">
        <v>-1</v>
      </c>
      <c r="Y26" s="3" t="n">
        <v>10</v>
      </c>
      <c r="Z26" s="3" t="s">
        <v>277</v>
      </c>
      <c r="AA26" s="3" t="s">
        <v>213</v>
      </c>
      <c r="AB26" s="3" t="s">
        <v>124</v>
      </c>
      <c r="AC26" s="3" t="s">
        <v>279</v>
      </c>
      <c r="AD26" s="3" t="s">
        <v>280</v>
      </c>
      <c r="AE26" s="3" t="s">
        <v>281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7" hidden="false" customHeight="true" outlineLevel="0" collapsed="false">
      <c r="A27" s="3" t="n">
        <v>23</v>
      </c>
      <c r="B27" s="3" t="s">
        <v>262</v>
      </c>
      <c r="C27" s="3" t="s">
        <v>282</v>
      </c>
      <c r="D27" s="3" t="s">
        <v>264</v>
      </c>
      <c r="E27" s="3" t="s">
        <v>265</v>
      </c>
      <c r="F27" s="3" t="s">
        <v>266</v>
      </c>
      <c r="G27" s="4" t="s">
        <v>267</v>
      </c>
      <c r="H27" s="4" t="s">
        <v>268</v>
      </c>
      <c r="I27" s="3" t="s">
        <v>38</v>
      </c>
      <c r="J27" s="1" t="s">
        <v>283</v>
      </c>
      <c r="K27" s="3" t="s">
        <v>270</v>
      </c>
      <c r="L27" s="3" t="s">
        <v>271</v>
      </c>
      <c r="M27" s="3" t="s">
        <v>59</v>
      </c>
      <c r="N27" s="3" t="s">
        <v>60</v>
      </c>
      <c r="O27" s="3" t="s">
        <v>272</v>
      </c>
      <c r="P27" s="3" t="s">
        <v>183</v>
      </c>
      <c r="Q27" s="3" t="s">
        <v>273</v>
      </c>
      <c r="R27" s="3" t="s">
        <v>274</v>
      </c>
      <c r="S27" s="3" t="s">
        <v>64</v>
      </c>
      <c r="T27" s="3" t="n">
        <v>1394</v>
      </c>
      <c r="U27" s="3" t="n">
        <v>-1</v>
      </c>
      <c r="V27" s="3" t="s">
        <v>275</v>
      </c>
      <c r="W27" s="3" t="s">
        <v>276</v>
      </c>
      <c r="X27" s="3" t="n">
        <v>-1</v>
      </c>
      <c r="Y27" s="3" t="n">
        <v>10</v>
      </c>
      <c r="Z27" s="3" t="s">
        <v>277</v>
      </c>
      <c r="AA27" s="3" t="s">
        <v>213</v>
      </c>
      <c r="AB27" s="3" t="s">
        <v>124</v>
      </c>
      <c r="AC27" s="3" t="n">
        <v>-1</v>
      </c>
      <c r="AD27" s="3" t="n">
        <v>-1</v>
      </c>
      <c r="AE27" s="3" t="s">
        <v>284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7" hidden="false" customHeight="true" outlineLevel="0" collapsed="false">
      <c r="A28" s="3" t="n">
        <v>23</v>
      </c>
      <c r="B28" s="3" t="s">
        <v>262</v>
      </c>
      <c r="C28" s="3" t="s">
        <v>282</v>
      </c>
      <c r="D28" s="3" t="s">
        <v>264</v>
      </c>
      <c r="E28" s="3" t="s">
        <v>265</v>
      </c>
      <c r="F28" s="3" t="s">
        <v>266</v>
      </c>
      <c r="G28" s="4" t="s">
        <v>267</v>
      </c>
      <c r="H28" s="4" t="s">
        <v>268</v>
      </c>
      <c r="I28" s="3" t="s">
        <v>38</v>
      </c>
      <c r="J28" s="1" t="s">
        <v>285</v>
      </c>
      <c r="K28" s="3" t="s">
        <v>270</v>
      </c>
      <c r="L28" s="3" t="s">
        <v>271</v>
      </c>
      <c r="M28" s="3" t="s">
        <v>59</v>
      </c>
      <c r="N28" s="3" t="s">
        <v>60</v>
      </c>
      <c r="O28" s="3" t="s">
        <v>272</v>
      </c>
      <c r="P28" s="3" t="s">
        <v>183</v>
      </c>
      <c r="Q28" s="3" t="s">
        <v>273</v>
      </c>
      <c r="R28" s="3" t="s">
        <v>274</v>
      </c>
      <c r="S28" s="3" t="s">
        <v>64</v>
      </c>
      <c r="T28" s="3" t="n">
        <v>1394</v>
      </c>
      <c r="U28" s="3" t="n">
        <v>-1</v>
      </c>
      <c r="V28" s="3" t="s">
        <v>275</v>
      </c>
      <c r="W28" s="3" t="s">
        <v>276</v>
      </c>
      <c r="X28" s="3" t="n">
        <v>-1</v>
      </c>
      <c r="Y28" s="3" t="n">
        <v>10</v>
      </c>
      <c r="Z28" s="3" t="s">
        <v>277</v>
      </c>
      <c r="AA28" s="3" t="s">
        <v>213</v>
      </c>
      <c r="AB28" s="3" t="s">
        <v>278</v>
      </c>
      <c r="AC28" s="3" t="n">
        <v>-1</v>
      </c>
      <c r="AD28" s="3" t="n">
        <v>-1</v>
      </c>
      <c r="AE28" s="3" t="s">
        <v>286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3" t="n">
        <v>24</v>
      </c>
      <c r="B29" s="3" t="s">
        <v>287</v>
      </c>
      <c r="C29" s="3" t="s">
        <v>288</v>
      </c>
      <c r="D29" s="3" t="s">
        <v>289</v>
      </c>
      <c r="E29" s="3" t="s">
        <v>290</v>
      </c>
      <c r="F29" s="3" t="s">
        <v>291</v>
      </c>
      <c r="G29" s="4" t="s">
        <v>292</v>
      </c>
      <c r="H29" s="4" t="s">
        <v>293</v>
      </c>
      <c r="I29" s="3" t="s">
        <v>294</v>
      </c>
      <c r="J29" s="1" t="s">
        <v>295</v>
      </c>
      <c r="K29" s="3" t="n">
        <v>45</v>
      </c>
      <c r="L29" s="3" t="n">
        <v>-1</v>
      </c>
      <c r="M29" s="3" t="n">
        <v>-1</v>
      </c>
      <c r="N29" s="3" t="s">
        <v>60</v>
      </c>
      <c r="O29" s="3" t="n">
        <v>-1</v>
      </c>
      <c r="P29" s="3" t="n">
        <v>-1</v>
      </c>
      <c r="Q29" s="3" t="n">
        <v>-1</v>
      </c>
      <c r="R29" s="3" t="n">
        <v>-1</v>
      </c>
      <c r="S29" s="3" t="s">
        <v>64</v>
      </c>
      <c r="T29" s="1" t="s">
        <v>296</v>
      </c>
      <c r="U29" s="3" t="n">
        <v>-1</v>
      </c>
      <c r="V29" s="3" t="n">
        <v>-1</v>
      </c>
      <c r="W29" s="3" t="n">
        <v>-1</v>
      </c>
      <c r="X29" s="3" t="n">
        <v>-1</v>
      </c>
      <c r="Y29" s="3" t="n">
        <v>-1</v>
      </c>
      <c r="Z29" s="3" t="n">
        <v>-1</v>
      </c>
      <c r="AA29" s="3" t="s">
        <v>297</v>
      </c>
      <c r="AB29" s="3" t="s">
        <v>298</v>
      </c>
      <c r="AC29" s="3" t="s">
        <v>299</v>
      </c>
      <c r="AD29" s="3" t="s">
        <v>131</v>
      </c>
      <c r="AE29" s="3" t="s">
        <v>300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3" t="n">
        <v>25</v>
      </c>
      <c r="B30" s="3"/>
      <c r="C30" s="3" t="s">
        <v>301</v>
      </c>
      <c r="D30" s="3" t="s">
        <v>302</v>
      </c>
      <c r="E30" s="3" t="s">
        <v>290</v>
      </c>
      <c r="F30" s="3" t="s">
        <v>303</v>
      </c>
      <c r="G30" s="4" t="s">
        <v>304</v>
      </c>
      <c r="H30" s="4" t="s">
        <v>305</v>
      </c>
      <c r="I30" s="3" t="s">
        <v>38</v>
      </c>
      <c r="J30" s="1" t="s">
        <v>306</v>
      </c>
      <c r="K30" s="3" t="s">
        <v>307</v>
      </c>
      <c r="L30" s="3" t="s">
        <v>307</v>
      </c>
      <c r="M30" s="3" t="s">
        <v>59</v>
      </c>
      <c r="N30" s="3" t="s">
        <v>60</v>
      </c>
      <c r="O30" s="3" t="s">
        <v>308</v>
      </c>
      <c r="P30" s="3" t="s">
        <v>309</v>
      </c>
      <c r="Q30" s="3" t="s">
        <v>244</v>
      </c>
      <c r="R30" s="3" t="s">
        <v>63</v>
      </c>
      <c r="S30" s="3" t="s">
        <v>44</v>
      </c>
      <c r="T30" s="3" t="s">
        <v>310</v>
      </c>
      <c r="U30" s="3" t="n">
        <v>40000</v>
      </c>
      <c r="V30" s="3" t="s">
        <v>311</v>
      </c>
      <c r="W30" s="3" t="s">
        <v>312</v>
      </c>
      <c r="X30" s="3" t="s">
        <v>313</v>
      </c>
      <c r="Y30" s="3" t="n">
        <v>40</v>
      </c>
      <c r="Z30" s="3" t="s">
        <v>314</v>
      </c>
      <c r="AA30" s="3" t="n">
        <v>-1</v>
      </c>
      <c r="AB30" s="3" t="s">
        <v>315</v>
      </c>
      <c r="AC30" s="3" t="s">
        <v>306</v>
      </c>
      <c r="AD30" s="3" t="s">
        <v>306</v>
      </c>
      <c r="AE30" s="3" t="n">
        <v>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3" t="n">
        <v>25</v>
      </c>
      <c r="B31" s="3"/>
      <c r="C31" s="3" t="s">
        <v>316</v>
      </c>
      <c r="D31" s="3" t="s">
        <v>302</v>
      </c>
      <c r="E31" s="3" t="s">
        <v>290</v>
      </c>
      <c r="F31" s="3" t="s">
        <v>303</v>
      </c>
      <c r="G31" s="4" t="s">
        <v>304</v>
      </c>
      <c r="H31" s="4" t="s">
        <v>305</v>
      </c>
      <c r="I31" s="3" t="s">
        <v>38</v>
      </c>
      <c r="J31" s="1" t="s">
        <v>317</v>
      </c>
      <c r="K31" s="3" t="s">
        <v>307</v>
      </c>
      <c r="L31" s="3" t="s">
        <v>307</v>
      </c>
      <c r="M31" s="3" t="s">
        <v>59</v>
      </c>
      <c r="N31" s="3" t="s">
        <v>60</v>
      </c>
      <c r="O31" s="3" t="s">
        <v>308</v>
      </c>
      <c r="P31" s="3" t="s">
        <v>309</v>
      </c>
      <c r="Q31" s="3" t="s">
        <v>244</v>
      </c>
      <c r="R31" s="3" t="s">
        <v>63</v>
      </c>
      <c r="S31" s="3" t="s">
        <v>44</v>
      </c>
      <c r="T31" s="3" t="s">
        <v>310</v>
      </c>
      <c r="U31" s="3" t="n">
        <v>-1</v>
      </c>
      <c r="V31" s="3" t="n">
        <v>-1</v>
      </c>
      <c r="W31" s="3" t="n">
        <v>-1</v>
      </c>
      <c r="X31" s="3" t="n">
        <v>-1</v>
      </c>
      <c r="Y31" s="3" t="n">
        <v>-1</v>
      </c>
      <c r="Z31" s="3" t="s">
        <v>314</v>
      </c>
      <c r="AA31" s="3" t="s">
        <v>318</v>
      </c>
      <c r="AB31" s="3" t="s">
        <v>319</v>
      </c>
      <c r="AC31" s="3" t="s">
        <v>317</v>
      </c>
      <c r="AD31" s="3" t="s">
        <v>317</v>
      </c>
      <c r="AE31" s="3" t="n"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3" t="n">
        <v>26</v>
      </c>
      <c r="B32" s="3" t="s">
        <v>262</v>
      </c>
      <c r="C32" s="3" t="s">
        <v>320</v>
      </c>
      <c r="D32" s="3" t="s">
        <v>321</v>
      </c>
      <c r="E32" s="3" t="s">
        <v>290</v>
      </c>
      <c r="F32" s="3" t="s">
        <v>322</v>
      </c>
      <c r="G32" s="4" t="s">
        <v>323</v>
      </c>
      <c r="H32" s="4" t="s">
        <v>324</v>
      </c>
      <c r="I32" s="3" t="s">
        <v>38</v>
      </c>
      <c r="J32" s="1" t="s">
        <v>325</v>
      </c>
      <c r="K32" s="3" t="n">
        <f aca="false">36</f>
        <v>36</v>
      </c>
      <c r="L32" s="3" t="n">
        <f aca="false">K32-6</f>
        <v>30</v>
      </c>
      <c r="M32" s="3" t="s">
        <v>41</v>
      </c>
      <c r="N32" s="3" t="s">
        <v>60</v>
      </c>
      <c r="O32" s="3" t="s">
        <v>326</v>
      </c>
      <c r="P32" s="3" t="s">
        <v>327</v>
      </c>
      <c r="Q32" s="3" t="s">
        <v>185</v>
      </c>
      <c r="R32" s="3" t="s">
        <v>328</v>
      </c>
      <c r="S32" s="3" t="s">
        <v>64</v>
      </c>
      <c r="T32" s="1" t="s">
        <v>329</v>
      </c>
      <c r="U32" s="3" t="n">
        <v>-1</v>
      </c>
      <c r="V32" s="3" t="s">
        <v>330</v>
      </c>
      <c r="W32" s="3" t="s">
        <v>331</v>
      </c>
      <c r="X32" s="3" t="s">
        <v>47</v>
      </c>
      <c r="Y32" s="3" t="n">
        <v>60</v>
      </c>
      <c r="Z32" s="3" t="s">
        <v>332</v>
      </c>
      <c r="AA32" s="3" t="s">
        <v>213</v>
      </c>
      <c r="AB32" s="3" t="s">
        <v>278</v>
      </c>
      <c r="AC32" s="3" t="s">
        <v>333</v>
      </c>
      <c r="AD32" s="1" t="s">
        <v>334</v>
      </c>
      <c r="AE32" s="3" t="s">
        <v>335</v>
      </c>
      <c r="AF32" s="3"/>
      <c r="AG32" s="3"/>
      <c r="AH32" s="3"/>
      <c r="AJ32" s="3"/>
      <c r="AK32" s="3"/>
      <c r="AL32" s="3"/>
      <c r="AM32" s="3"/>
      <c r="AN32" s="0"/>
      <c r="AO32" s="3"/>
      <c r="AP32" s="3"/>
      <c r="AQ32" s="3"/>
      <c r="AR32" s="3"/>
      <c r="AS32" s="0"/>
      <c r="AT32" s="3"/>
      <c r="AU32" s="3"/>
      <c r="AV32" s="3"/>
      <c r="AW32" s="3"/>
      <c r="AX32" s="0"/>
      <c r="AY32" s="3"/>
      <c r="AZ32" s="3"/>
      <c r="BA32" s="3"/>
      <c r="BB32" s="3"/>
      <c r="BC32" s="0"/>
      <c r="BD32" s="3"/>
      <c r="BE32" s="3"/>
      <c r="BF32" s="3"/>
      <c r="BG32" s="3"/>
      <c r="BH32" s="0"/>
      <c r="BI32" s="3"/>
      <c r="BJ32" s="3"/>
      <c r="BK32" s="3"/>
      <c r="BL32" s="3"/>
      <c r="BM32" s="0"/>
      <c r="BN32" s="3"/>
      <c r="BO32" s="3"/>
      <c r="BP32" s="3"/>
      <c r="BQ32" s="3"/>
      <c r="BR32" s="0"/>
      <c r="BS32" s="3"/>
      <c r="BT32" s="3"/>
      <c r="BU32" s="3"/>
      <c r="BV32" s="3"/>
      <c r="BW32" s="0"/>
      <c r="BX32" s="3"/>
      <c r="BY32" s="3"/>
      <c r="BZ32" s="3"/>
      <c r="CA32" s="3"/>
      <c r="CB32" s="0"/>
      <c r="CC32" s="3"/>
      <c r="CD32" s="3"/>
      <c r="CE32" s="3"/>
      <c r="CF32" s="3"/>
      <c r="CG32" s="0"/>
      <c r="CH32" s="3"/>
      <c r="CI32" s="3"/>
      <c r="CJ32" s="3"/>
      <c r="CK32" s="3"/>
      <c r="CL32" s="0"/>
      <c r="CM32" s="3"/>
      <c r="CN32" s="3"/>
      <c r="CO32" s="3"/>
      <c r="CP32" s="3"/>
      <c r="CQ32" s="0"/>
      <c r="CR32" s="3"/>
      <c r="CS32" s="3"/>
      <c r="CT32" s="3"/>
      <c r="CU32" s="3"/>
      <c r="CV32" s="0"/>
      <c r="CW32" s="3"/>
      <c r="CX32" s="3"/>
      <c r="CY32" s="3"/>
      <c r="CZ32" s="3"/>
      <c r="DA32" s="0"/>
      <c r="DB32" s="3"/>
      <c r="DC32" s="3"/>
      <c r="DD32" s="3"/>
      <c r="DE32" s="3"/>
      <c r="DF32" s="0"/>
      <c r="DG32" s="3"/>
      <c r="DH32" s="3"/>
      <c r="DI32" s="3"/>
      <c r="DJ32" s="3"/>
      <c r="DK32" s="0"/>
      <c r="DL32" s="3"/>
      <c r="DM32" s="3"/>
      <c r="DN32" s="3"/>
      <c r="DO32" s="3"/>
      <c r="DP32" s="0"/>
      <c r="DQ32" s="3"/>
      <c r="DR32" s="3"/>
      <c r="DS32" s="3"/>
      <c r="DT32" s="3"/>
      <c r="DU32" s="0"/>
      <c r="DV32" s="3"/>
      <c r="DW32" s="3"/>
      <c r="DX32" s="3"/>
      <c r="DY32" s="3"/>
      <c r="DZ32" s="0"/>
      <c r="EA32" s="3"/>
      <c r="EB32" s="3"/>
      <c r="EC32" s="3"/>
      <c r="ED32" s="3"/>
      <c r="EE32" s="0"/>
      <c r="EF32" s="3"/>
      <c r="EG32" s="3"/>
      <c r="EH32" s="3"/>
      <c r="EI32" s="3"/>
      <c r="EJ32" s="0"/>
      <c r="EK32" s="3"/>
      <c r="EL32" s="3"/>
      <c r="EM32" s="3"/>
      <c r="EN32" s="3"/>
      <c r="EO32" s="0"/>
      <c r="EP32" s="3"/>
      <c r="EQ32" s="3"/>
      <c r="ER32" s="3"/>
      <c r="ES32" s="3"/>
      <c r="ET32" s="0"/>
      <c r="EU32" s="3"/>
      <c r="EV32" s="3"/>
      <c r="EW32" s="3"/>
      <c r="EX32" s="3"/>
      <c r="EY32" s="0"/>
      <c r="EZ32" s="3"/>
      <c r="FA32" s="3"/>
      <c r="FB32" s="3"/>
      <c r="FC32" s="3"/>
      <c r="FD32" s="0"/>
      <c r="FE32" s="3"/>
      <c r="FF32" s="3"/>
      <c r="FG32" s="3"/>
      <c r="FH32" s="3"/>
      <c r="FI32" s="0"/>
      <c r="FJ32" s="3"/>
      <c r="FK32" s="3"/>
      <c r="FL32" s="3"/>
      <c r="FM32" s="3"/>
      <c r="FN32" s="0"/>
      <c r="FO32" s="3"/>
      <c r="FP32" s="3"/>
      <c r="FQ32" s="3"/>
      <c r="FR32" s="3"/>
      <c r="FS32" s="0"/>
      <c r="FT32" s="3"/>
      <c r="FU32" s="3"/>
      <c r="FV32" s="3"/>
      <c r="FW32" s="3"/>
      <c r="FX32" s="0"/>
      <c r="FY32" s="3"/>
      <c r="FZ32" s="3"/>
      <c r="GA32" s="3"/>
      <c r="GB32" s="3"/>
      <c r="GC32" s="0"/>
      <c r="GD32" s="3"/>
      <c r="GE32" s="3"/>
      <c r="GF32" s="3"/>
      <c r="GG32" s="3"/>
      <c r="GH32" s="0"/>
      <c r="GI32" s="3"/>
      <c r="GJ32" s="3"/>
      <c r="GK32" s="3"/>
      <c r="GL32" s="3"/>
      <c r="GM32" s="0"/>
      <c r="GN32" s="3"/>
      <c r="GO32" s="3"/>
      <c r="GP32" s="3"/>
      <c r="GQ32" s="3"/>
      <c r="GR32" s="0"/>
      <c r="GS32" s="3"/>
      <c r="GT32" s="3"/>
      <c r="GU32" s="3"/>
      <c r="GV32" s="3"/>
      <c r="GW32" s="0"/>
      <c r="GX32" s="3"/>
      <c r="GY32" s="3"/>
      <c r="GZ32" s="3"/>
      <c r="HA32" s="3"/>
      <c r="HB32" s="0"/>
      <c r="HC32" s="3"/>
      <c r="HD32" s="3"/>
      <c r="HE32" s="3"/>
      <c r="HF32" s="3"/>
      <c r="HG32" s="0"/>
      <c r="HH32" s="3"/>
      <c r="HI32" s="3"/>
      <c r="HJ32" s="3"/>
      <c r="HK32" s="3"/>
      <c r="HL32" s="0"/>
      <c r="HM32" s="3"/>
      <c r="HN32" s="3"/>
      <c r="HO32" s="3"/>
      <c r="HP32" s="3"/>
      <c r="HQ32" s="0"/>
      <c r="HR32" s="3"/>
      <c r="HS32" s="3"/>
      <c r="HT32" s="3"/>
      <c r="HU32" s="3"/>
      <c r="HV32" s="0"/>
      <c r="HW32" s="3"/>
      <c r="HX32" s="3"/>
      <c r="HY32" s="3"/>
      <c r="HZ32" s="3"/>
      <c r="IA32" s="0"/>
      <c r="IB32" s="3"/>
      <c r="IC32" s="3"/>
      <c r="ID32" s="3"/>
      <c r="IE32" s="3"/>
      <c r="IF32" s="0"/>
      <c r="IG32" s="3"/>
      <c r="IH32" s="3"/>
      <c r="II32" s="3"/>
      <c r="IJ32" s="3"/>
      <c r="IK32" s="0"/>
      <c r="IL32" s="3"/>
      <c r="IM32" s="3"/>
      <c r="IN32" s="3"/>
      <c r="IO32" s="3"/>
      <c r="IP32" s="0"/>
      <c r="IQ32" s="3"/>
      <c r="IR32" s="3"/>
      <c r="IS32" s="3"/>
      <c r="IT32" s="3"/>
      <c r="IU32" s="0"/>
      <c r="IV32" s="3"/>
      <c r="IW32" s="3"/>
      <c r="IX32" s="3"/>
      <c r="IY32" s="3"/>
      <c r="IZ32" s="0"/>
      <c r="JA32" s="3"/>
      <c r="JB32" s="3"/>
      <c r="JC32" s="3"/>
      <c r="JD32" s="3"/>
      <c r="JE32" s="0"/>
      <c r="JF32" s="3"/>
      <c r="JG32" s="3"/>
      <c r="JH32" s="3"/>
      <c r="JI32" s="3"/>
      <c r="JJ32" s="0"/>
      <c r="JK32" s="3"/>
      <c r="JL32" s="3"/>
      <c r="JM32" s="3"/>
      <c r="JN32" s="3"/>
      <c r="JO32" s="0"/>
      <c r="JP32" s="3"/>
      <c r="JQ32" s="3"/>
      <c r="JR32" s="3"/>
      <c r="JS32" s="3"/>
      <c r="JT32" s="0"/>
      <c r="JU32" s="3"/>
      <c r="JV32" s="3"/>
      <c r="JW32" s="3"/>
      <c r="JX32" s="3"/>
      <c r="JY32" s="0"/>
      <c r="JZ32" s="3"/>
      <c r="KA32" s="3"/>
      <c r="KB32" s="3"/>
      <c r="KC32" s="3"/>
      <c r="KD32" s="0"/>
      <c r="KE32" s="3"/>
      <c r="KF32" s="3"/>
      <c r="KG32" s="3"/>
      <c r="KH32" s="3"/>
      <c r="KI32" s="0"/>
      <c r="KJ32" s="3"/>
      <c r="KK32" s="3"/>
      <c r="KL32" s="3"/>
      <c r="KM32" s="3"/>
      <c r="KN32" s="0"/>
      <c r="KO32" s="3"/>
      <c r="KP32" s="3"/>
      <c r="KQ32" s="3"/>
      <c r="KR32" s="3"/>
      <c r="KS32" s="0"/>
      <c r="KT32" s="3"/>
      <c r="KU32" s="3"/>
      <c r="KV32" s="3"/>
      <c r="KW32" s="3"/>
      <c r="KX32" s="0"/>
      <c r="KY32" s="3"/>
      <c r="KZ32" s="3"/>
      <c r="LA32" s="3"/>
      <c r="LB32" s="3"/>
      <c r="LC32" s="0"/>
      <c r="LD32" s="3"/>
      <c r="LE32" s="3"/>
      <c r="LF32" s="3"/>
      <c r="LG32" s="3"/>
      <c r="LH32" s="0"/>
      <c r="LI32" s="3"/>
      <c r="LJ32" s="3"/>
      <c r="LK32" s="3"/>
      <c r="LL32" s="3"/>
      <c r="LM32" s="0"/>
      <c r="LN32" s="3"/>
      <c r="LO32" s="3"/>
      <c r="LP32" s="3"/>
      <c r="LQ32" s="3"/>
      <c r="LR32" s="0"/>
      <c r="LS32" s="3"/>
      <c r="LT32" s="3"/>
      <c r="LU32" s="3"/>
      <c r="LV32" s="3"/>
      <c r="LW32" s="0"/>
      <c r="LX32" s="3"/>
      <c r="LY32" s="3"/>
      <c r="LZ32" s="3"/>
      <c r="MA32" s="3"/>
      <c r="MB32" s="0"/>
      <c r="MC32" s="3"/>
      <c r="MD32" s="3"/>
      <c r="ME32" s="3"/>
      <c r="MF32" s="3"/>
      <c r="MG32" s="0"/>
      <c r="MH32" s="3"/>
      <c r="MI32" s="3"/>
      <c r="MJ32" s="3"/>
      <c r="MK32" s="3"/>
      <c r="ML32" s="0"/>
      <c r="MM32" s="3"/>
      <c r="MN32" s="3"/>
      <c r="MO32" s="3"/>
      <c r="MP32" s="3"/>
      <c r="MQ32" s="0"/>
      <c r="MR32" s="3"/>
      <c r="MS32" s="3"/>
      <c r="MT32" s="3"/>
      <c r="MU32" s="3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3" t="n">
        <v>26</v>
      </c>
      <c r="B33" s="3" t="s">
        <v>262</v>
      </c>
      <c r="C33" s="3" t="s">
        <v>336</v>
      </c>
      <c r="D33" s="3" t="s">
        <v>321</v>
      </c>
      <c r="E33" s="3" t="s">
        <v>290</v>
      </c>
      <c r="F33" s="3" t="s">
        <v>322</v>
      </c>
      <c r="G33" s="4" t="s">
        <v>323</v>
      </c>
      <c r="H33" s="4" t="s">
        <v>324</v>
      </c>
      <c r="I33" s="3" t="s">
        <v>38</v>
      </c>
      <c r="J33" s="1" t="s">
        <v>337</v>
      </c>
      <c r="K33" s="3" t="n">
        <f aca="false">36</f>
        <v>36</v>
      </c>
      <c r="L33" s="3" t="s">
        <v>338</v>
      </c>
      <c r="M33" s="3" t="s">
        <v>41</v>
      </c>
      <c r="N33" s="3" t="s">
        <v>60</v>
      </c>
      <c r="O33" s="3" t="s">
        <v>326</v>
      </c>
      <c r="P33" s="3" t="s">
        <v>327</v>
      </c>
      <c r="Q33" s="3" t="s">
        <v>185</v>
      </c>
      <c r="R33" s="3" t="s">
        <v>328</v>
      </c>
      <c r="S33" s="3" t="s">
        <v>64</v>
      </c>
      <c r="T33" s="1" t="s">
        <v>329</v>
      </c>
      <c r="U33" s="3" t="n">
        <v>-1</v>
      </c>
      <c r="V33" s="3" t="n">
        <v>-1</v>
      </c>
      <c r="W33" s="3" t="n">
        <v>-1</v>
      </c>
      <c r="X33" s="3" t="n">
        <v>-1</v>
      </c>
      <c r="Y33" s="3" t="n">
        <v>60</v>
      </c>
      <c r="Z33" s="3" t="s">
        <v>332</v>
      </c>
      <c r="AA33" s="3" t="s">
        <v>213</v>
      </c>
      <c r="AB33" s="3" t="s">
        <v>67</v>
      </c>
      <c r="AC33" s="1" t="s">
        <v>339</v>
      </c>
      <c r="AD33" s="1" t="s">
        <v>340</v>
      </c>
      <c r="AE33" s="1" t="s">
        <v>341</v>
      </c>
      <c r="AF33" s="3"/>
      <c r="AJ33" s="0"/>
      <c r="AK33" s="3"/>
      <c r="AL33" s="0"/>
      <c r="AM33" s="0"/>
      <c r="AN33" s="0"/>
      <c r="AO33" s="0"/>
      <c r="AP33" s="3"/>
      <c r="AQ33" s="0"/>
      <c r="AR33" s="0"/>
      <c r="AS33" s="0"/>
      <c r="AT33" s="0"/>
      <c r="AU33" s="3"/>
      <c r="AV33" s="0"/>
      <c r="AW33" s="0"/>
      <c r="AX33" s="0"/>
      <c r="AY33" s="0"/>
      <c r="AZ33" s="3"/>
      <c r="BA33" s="0"/>
      <c r="BB33" s="0"/>
      <c r="BC33" s="0"/>
      <c r="BD33" s="0"/>
      <c r="BE33" s="3"/>
      <c r="BF33" s="0"/>
      <c r="BG33" s="0"/>
      <c r="BH33" s="0"/>
      <c r="BI33" s="0"/>
      <c r="BJ33" s="3"/>
      <c r="BK33" s="0"/>
      <c r="BL33" s="0"/>
      <c r="BM33" s="0"/>
      <c r="BN33" s="0"/>
      <c r="BO33" s="3"/>
      <c r="BP33" s="0"/>
      <c r="BQ33" s="0"/>
      <c r="BR33" s="0"/>
      <c r="BS33" s="0"/>
      <c r="BT33" s="3"/>
      <c r="BU33" s="0"/>
      <c r="BV33" s="0"/>
      <c r="BW33" s="0"/>
      <c r="BX33" s="0"/>
      <c r="BY33" s="3"/>
      <c r="BZ33" s="0"/>
      <c r="CA33" s="0"/>
      <c r="CB33" s="0"/>
      <c r="CC33" s="0"/>
      <c r="CD33" s="3"/>
      <c r="CE33" s="0"/>
      <c r="CF33" s="0"/>
      <c r="CG33" s="0"/>
      <c r="CH33" s="0"/>
      <c r="CI33" s="3"/>
      <c r="CJ33" s="0"/>
      <c r="CK33" s="0"/>
      <c r="CL33" s="0"/>
      <c r="CM33" s="0"/>
      <c r="CN33" s="3"/>
      <c r="CO33" s="0"/>
      <c r="CP33" s="0"/>
      <c r="CQ33" s="0"/>
      <c r="CR33" s="0"/>
      <c r="CS33" s="3"/>
      <c r="CT33" s="0"/>
      <c r="CU33" s="0"/>
      <c r="CV33" s="0"/>
      <c r="CW33" s="0"/>
      <c r="CX33" s="3"/>
      <c r="CY33" s="0"/>
      <c r="CZ33" s="0"/>
      <c r="DA33" s="0"/>
      <c r="DB33" s="0"/>
      <c r="DC33" s="3"/>
      <c r="DD33" s="0"/>
      <c r="DE33" s="0"/>
      <c r="DF33" s="0"/>
      <c r="DG33" s="0"/>
      <c r="DH33" s="3"/>
      <c r="DI33" s="0"/>
      <c r="DJ33" s="0"/>
      <c r="DK33" s="0"/>
      <c r="DL33" s="0"/>
      <c r="DM33" s="3"/>
      <c r="DN33" s="0"/>
      <c r="DO33" s="0"/>
      <c r="DP33" s="0"/>
      <c r="DQ33" s="0"/>
      <c r="DR33" s="3"/>
      <c r="DS33" s="0"/>
      <c r="DT33" s="0"/>
      <c r="DU33" s="0"/>
      <c r="DV33" s="0"/>
      <c r="DW33" s="3"/>
      <c r="DX33" s="0"/>
      <c r="DY33" s="0"/>
      <c r="DZ33" s="0"/>
      <c r="EA33" s="0"/>
      <c r="EB33" s="3"/>
      <c r="EC33" s="0"/>
      <c r="ED33" s="0"/>
      <c r="EE33" s="0"/>
      <c r="EF33" s="0"/>
      <c r="EG33" s="3"/>
      <c r="EH33" s="0"/>
      <c r="EI33" s="0"/>
      <c r="EJ33" s="0"/>
      <c r="EK33" s="0"/>
      <c r="EL33" s="3"/>
      <c r="EM33" s="0"/>
      <c r="EN33" s="0"/>
      <c r="EO33" s="0"/>
      <c r="EP33" s="0"/>
      <c r="EQ33" s="3"/>
      <c r="ER33" s="0"/>
      <c r="ES33" s="0"/>
      <c r="ET33" s="0"/>
      <c r="EU33" s="0"/>
      <c r="EV33" s="3"/>
      <c r="EW33" s="0"/>
      <c r="EX33" s="0"/>
      <c r="EY33" s="0"/>
      <c r="EZ33" s="0"/>
      <c r="FA33" s="3"/>
      <c r="FB33" s="0"/>
      <c r="FC33" s="0"/>
      <c r="FD33" s="0"/>
      <c r="FE33" s="0"/>
      <c r="FF33" s="3"/>
      <c r="FG33" s="0"/>
      <c r="FH33" s="0"/>
      <c r="FI33" s="0"/>
      <c r="FJ33" s="0"/>
      <c r="FK33" s="3"/>
      <c r="FL33" s="0"/>
      <c r="FM33" s="0"/>
      <c r="FN33" s="0"/>
      <c r="FO33" s="0"/>
      <c r="FP33" s="3"/>
      <c r="FQ33" s="0"/>
      <c r="FR33" s="0"/>
      <c r="FS33" s="0"/>
      <c r="FT33" s="0"/>
      <c r="FU33" s="3"/>
      <c r="FV33" s="0"/>
      <c r="FW33" s="0"/>
      <c r="FX33" s="0"/>
      <c r="FY33" s="0"/>
      <c r="FZ33" s="3"/>
      <c r="GA33" s="0"/>
      <c r="GB33" s="0"/>
      <c r="GC33" s="0"/>
      <c r="GD33" s="0"/>
      <c r="GE33" s="3"/>
      <c r="GF33" s="0"/>
      <c r="GG33" s="0"/>
      <c r="GH33" s="0"/>
      <c r="GI33" s="0"/>
      <c r="GJ33" s="3"/>
      <c r="GK33" s="0"/>
      <c r="GL33" s="0"/>
      <c r="GM33" s="0"/>
      <c r="GN33" s="0"/>
      <c r="GO33" s="3"/>
      <c r="GP33" s="0"/>
      <c r="GQ33" s="0"/>
      <c r="GR33" s="0"/>
      <c r="GS33" s="0"/>
      <c r="GT33" s="3"/>
      <c r="GU33" s="0"/>
      <c r="GV33" s="0"/>
      <c r="GW33" s="0"/>
      <c r="GX33" s="0"/>
      <c r="GY33" s="3"/>
      <c r="GZ33" s="0"/>
      <c r="HA33" s="0"/>
      <c r="HB33" s="0"/>
      <c r="HC33" s="0"/>
      <c r="HD33" s="3"/>
      <c r="HE33" s="0"/>
      <c r="HF33" s="0"/>
      <c r="HG33" s="0"/>
      <c r="HH33" s="0"/>
      <c r="HI33" s="3"/>
      <c r="HJ33" s="0"/>
      <c r="HK33" s="0"/>
      <c r="HL33" s="0"/>
      <c r="HM33" s="0"/>
      <c r="HN33" s="3"/>
      <c r="HO33" s="0"/>
      <c r="HP33" s="0"/>
      <c r="HQ33" s="0"/>
      <c r="HR33" s="0"/>
      <c r="HS33" s="3"/>
      <c r="HT33" s="0"/>
      <c r="HU33" s="0"/>
      <c r="HV33" s="0"/>
      <c r="HW33" s="0"/>
      <c r="HX33" s="3"/>
      <c r="HY33" s="0"/>
      <c r="HZ33" s="0"/>
      <c r="IA33" s="0"/>
      <c r="IB33" s="0"/>
      <c r="IC33" s="3"/>
      <c r="ID33" s="0"/>
      <c r="IE33" s="0"/>
      <c r="IF33" s="0"/>
      <c r="IG33" s="0"/>
      <c r="IH33" s="3"/>
      <c r="II33" s="0"/>
      <c r="IJ33" s="0"/>
      <c r="IK33" s="0"/>
      <c r="IL33" s="0"/>
      <c r="IM33" s="3"/>
      <c r="IN33" s="0"/>
      <c r="IO33" s="0"/>
      <c r="IP33" s="0"/>
      <c r="IQ33" s="0"/>
      <c r="IR33" s="3"/>
      <c r="IS33" s="0"/>
      <c r="IT33" s="0"/>
      <c r="IU33" s="0"/>
      <c r="IV33" s="0"/>
      <c r="IW33" s="3"/>
      <c r="IX33" s="0"/>
      <c r="IY33" s="0"/>
      <c r="IZ33" s="0"/>
      <c r="JA33" s="0"/>
      <c r="JB33" s="3"/>
      <c r="JC33" s="0"/>
      <c r="JD33" s="0"/>
      <c r="JE33" s="0"/>
      <c r="JF33" s="0"/>
      <c r="JG33" s="3"/>
      <c r="JH33" s="0"/>
      <c r="JI33" s="0"/>
      <c r="JJ33" s="0"/>
      <c r="JK33" s="0"/>
      <c r="JL33" s="3"/>
      <c r="JM33" s="0"/>
      <c r="JN33" s="0"/>
      <c r="JO33" s="0"/>
      <c r="JP33" s="0"/>
      <c r="JQ33" s="3"/>
      <c r="JR33" s="0"/>
      <c r="JS33" s="0"/>
      <c r="JT33" s="0"/>
      <c r="JU33" s="0"/>
      <c r="JV33" s="3"/>
      <c r="JW33" s="0"/>
      <c r="JX33" s="0"/>
      <c r="JY33" s="0"/>
      <c r="JZ33" s="0"/>
      <c r="KA33" s="3"/>
      <c r="KB33" s="0"/>
      <c r="KC33" s="0"/>
      <c r="KD33" s="0"/>
      <c r="KE33" s="0"/>
      <c r="KF33" s="3"/>
      <c r="KG33" s="0"/>
      <c r="KH33" s="0"/>
      <c r="KI33" s="0"/>
      <c r="KJ33" s="0"/>
      <c r="KK33" s="3"/>
      <c r="KL33" s="0"/>
      <c r="KM33" s="0"/>
      <c r="KN33" s="0"/>
      <c r="KO33" s="0"/>
      <c r="KP33" s="3"/>
      <c r="KQ33" s="0"/>
      <c r="KR33" s="0"/>
      <c r="KS33" s="0"/>
      <c r="KT33" s="0"/>
      <c r="KU33" s="3"/>
      <c r="KV33" s="0"/>
      <c r="KW33" s="0"/>
      <c r="KX33" s="0"/>
      <c r="KY33" s="0"/>
      <c r="KZ33" s="3"/>
      <c r="LA33" s="0"/>
      <c r="LB33" s="0"/>
      <c r="LC33" s="0"/>
      <c r="LD33" s="0"/>
      <c r="LE33" s="3"/>
      <c r="LF33" s="0"/>
      <c r="LG33" s="0"/>
      <c r="LH33" s="0"/>
      <c r="LI33" s="0"/>
      <c r="LJ33" s="3"/>
      <c r="LK33" s="0"/>
      <c r="LL33" s="0"/>
      <c r="LM33" s="0"/>
      <c r="LN33" s="0"/>
      <c r="LO33" s="3"/>
      <c r="LP33" s="0"/>
      <c r="LQ33" s="0"/>
      <c r="LR33" s="0"/>
      <c r="LS33" s="0"/>
      <c r="LT33" s="3"/>
      <c r="LU33" s="0"/>
      <c r="LV33" s="0"/>
      <c r="LW33" s="0"/>
      <c r="LX33" s="0"/>
      <c r="LY33" s="3"/>
      <c r="LZ33" s="0"/>
      <c r="MA33" s="0"/>
      <c r="MB33" s="0"/>
      <c r="MC33" s="0"/>
      <c r="MD33" s="3"/>
      <c r="ME33" s="0"/>
      <c r="MF33" s="0"/>
      <c r="MG33" s="0"/>
      <c r="MH33" s="0"/>
      <c r="MI33" s="3"/>
      <c r="MJ33" s="0"/>
      <c r="MK33" s="0"/>
      <c r="ML33" s="0"/>
      <c r="MM33" s="0"/>
      <c r="MN33" s="3"/>
      <c r="MO33" s="0"/>
      <c r="MP33" s="0"/>
      <c r="MQ33" s="0"/>
      <c r="MR33" s="0"/>
      <c r="MS33" s="3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3" t="n">
        <v>26</v>
      </c>
      <c r="B34" s="3" t="s">
        <v>262</v>
      </c>
      <c r="C34" s="3" t="s">
        <v>342</v>
      </c>
      <c r="D34" s="3" t="s">
        <v>321</v>
      </c>
      <c r="E34" s="3" t="s">
        <v>290</v>
      </c>
      <c r="F34" s="3" t="s">
        <v>322</v>
      </c>
      <c r="G34" s="4" t="s">
        <v>323</v>
      </c>
      <c r="H34" s="4" t="s">
        <v>324</v>
      </c>
      <c r="I34" s="3" t="s">
        <v>343</v>
      </c>
      <c r="J34" s="1" t="s">
        <v>344</v>
      </c>
      <c r="K34" s="3" t="n">
        <f aca="false">36</f>
        <v>36</v>
      </c>
      <c r="L34" s="3" t="s">
        <v>338</v>
      </c>
      <c r="M34" s="3" t="s">
        <v>41</v>
      </c>
      <c r="N34" s="3" t="s">
        <v>60</v>
      </c>
      <c r="O34" s="3" t="s">
        <v>326</v>
      </c>
      <c r="P34" s="3" t="s">
        <v>327</v>
      </c>
      <c r="Q34" s="3" t="s">
        <v>185</v>
      </c>
      <c r="R34" s="3" t="s">
        <v>328</v>
      </c>
      <c r="S34" s="3" t="s">
        <v>64</v>
      </c>
      <c r="T34" s="1" t="s">
        <v>329</v>
      </c>
      <c r="U34" s="3" t="n">
        <v>-1</v>
      </c>
      <c r="V34" s="3" t="s">
        <v>345</v>
      </c>
      <c r="W34" s="3" t="s">
        <v>331</v>
      </c>
      <c r="X34" s="3" t="s">
        <v>47</v>
      </c>
      <c r="Y34" s="3" t="n">
        <f aca="false">189*24*60</f>
        <v>272160</v>
      </c>
      <c r="Z34" s="3" t="s">
        <v>346</v>
      </c>
      <c r="AA34" s="3" t="s">
        <v>213</v>
      </c>
      <c r="AB34" s="3" t="s">
        <v>347</v>
      </c>
      <c r="AC34" s="3" t="s">
        <v>348</v>
      </c>
      <c r="AD34" s="3" t="s">
        <v>349</v>
      </c>
      <c r="AE34" s="3" t="s">
        <v>350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3" t="n">
        <v>26</v>
      </c>
      <c r="B35" s="3" t="s">
        <v>262</v>
      </c>
      <c r="C35" s="3" t="s">
        <v>342</v>
      </c>
      <c r="D35" s="3" t="s">
        <v>321</v>
      </c>
      <c r="E35" s="3" t="s">
        <v>290</v>
      </c>
      <c r="F35" s="3" t="s">
        <v>322</v>
      </c>
      <c r="G35" s="4" t="s">
        <v>323</v>
      </c>
      <c r="H35" s="4" t="s">
        <v>324</v>
      </c>
      <c r="I35" s="3" t="s">
        <v>343</v>
      </c>
      <c r="J35" s="1" t="s">
        <v>351</v>
      </c>
      <c r="K35" s="3" t="n">
        <f aca="false">36</f>
        <v>36</v>
      </c>
      <c r="L35" s="3" t="s">
        <v>338</v>
      </c>
      <c r="M35" s="3" t="s">
        <v>41</v>
      </c>
      <c r="N35" s="3" t="s">
        <v>60</v>
      </c>
      <c r="O35" s="3" t="s">
        <v>326</v>
      </c>
      <c r="P35" s="3" t="s">
        <v>327</v>
      </c>
      <c r="Q35" s="3" t="s">
        <v>185</v>
      </c>
      <c r="R35" s="3" t="s">
        <v>328</v>
      </c>
      <c r="S35" s="3" t="s">
        <v>64</v>
      </c>
      <c r="T35" s="1" t="s">
        <v>329</v>
      </c>
      <c r="U35" s="3" t="n">
        <v>-1</v>
      </c>
      <c r="V35" s="3" t="s">
        <v>345</v>
      </c>
      <c r="W35" s="3" t="s">
        <v>331</v>
      </c>
      <c r="X35" s="3" t="s">
        <v>47</v>
      </c>
      <c r="Y35" s="3" t="n">
        <f aca="false">248*24*60</f>
        <v>357120</v>
      </c>
      <c r="Z35" s="3" t="s">
        <v>346</v>
      </c>
      <c r="AA35" s="3" t="s">
        <v>213</v>
      </c>
      <c r="AB35" s="3" t="s">
        <v>319</v>
      </c>
      <c r="AC35" s="3" t="s">
        <v>352</v>
      </c>
      <c r="AD35" s="3" t="s">
        <v>353</v>
      </c>
      <c r="AE35" s="3" t="s">
        <v>354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3" t="n">
        <v>27</v>
      </c>
      <c r="B36" s="3" t="s">
        <v>31</v>
      </c>
      <c r="C36" s="3" t="s">
        <v>355</v>
      </c>
      <c r="D36" s="3" t="s">
        <v>356</v>
      </c>
      <c r="E36" s="3" t="s">
        <v>290</v>
      </c>
      <c r="F36" s="3" t="s">
        <v>357</v>
      </c>
      <c r="G36" s="4" t="s">
        <v>358</v>
      </c>
      <c r="H36" s="4" t="s">
        <v>359</v>
      </c>
      <c r="I36" s="3" t="s">
        <v>38</v>
      </c>
      <c r="J36" s="1" t="s">
        <v>212</v>
      </c>
      <c r="K36" s="3" t="n">
        <v>46</v>
      </c>
      <c r="L36" s="3" t="n">
        <v>46</v>
      </c>
      <c r="M36" s="3" t="s">
        <v>41</v>
      </c>
      <c r="N36" s="3" t="s">
        <v>42</v>
      </c>
      <c r="O36" s="3" t="s">
        <v>360</v>
      </c>
      <c r="P36" s="3" t="n">
        <v>14</v>
      </c>
      <c r="Q36" s="3" t="s">
        <v>279</v>
      </c>
      <c r="R36" s="3" t="s">
        <v>74</v>
      </c>
      <c r="S36" s="3" t="s">
        <v>44</v>
      </c>
      <c r="T36" s="3" t="s">
        <v>361</v>
      </c>
      <c r="U36" s="3" t="n">
        <v>20000</v>
      </c>
      <c r="V36" s="3" t="s">
        <v>362</v>
      </c>
      <c r="W36" s="3" t="s">
        <v>46</v>
      </c>
      <c r="X36" s="3" t="s">
        <v>47</v>
      </c>
      <c r="Y36" s="3" t="n">
        <v>-1</v>
      </c>
      <c r="Z36" s="3" t="s">
        <v>363</v>
      </c>
      <c r="AA36" s="3" t="n">
        <v>-1</v>
      </c>
      <c r="AB36" s="3" t="s">
        <v>67</v>
      </c>
      <c r="AC36" s="3" t="s">
        <v>212</v>
      </c>
      <c r="AD36" s="3" t="s">
        <v>212</v>
      </c>
      <c r="AE36" s="3" t="n">
        <v>0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3" t="n">
        <v>28</v>
      </c>
      <c r="B37" s="3"/>
      <c r="C37" s="3" t="s">
        <v>364</v>
      </c>
      <c r="D37" s="3" t="s">
        <v>365</v>
      </c>
      <c r="E37" s="3" t="s">
        <v>290</v>
      </c>
      <c r="F37" s="3" t="s">
        <v>366</v>
      </c>
      <c r="G37" s="4" t="s">
        <v>367</v>
      </c>
      <c r="H37" s="4" t="s">
        <v>368</v>
      </c>
      <c r="I37" s="3" t="s">
        <v>38</v>
      </c>
      <c r="J37" s="1" t="s">
        <v>369</v>
      </c>
      <c r="K37" s="3" t="n">
        <v>24</v>
      </c>
      <c r="L37" s="3" t="n">
        <v>24</v>
      </c>
      <c r="M37" s="3" t="s">
        <v>41</v>
      </c>
      <c r="N37" s="3" t="s">
        <v>42</v>
      </c>
      <c r="O37" s="3" t="s">
        <v>370</v>
      </c>
      <c r="P37" s="3" t="s">
        <v>370</v>
      </c>
      <c r="Q37" s="3" t="s">
        <v>235</v>
      </c>
      <c r="R37" s="3" t="s">
        <v>328</v>
      </c>
      <c r="S37" s="3" t="s">
        <v>44</v>
      </c>
      <c r="T37" s="3" t="s">
        <v>371</v>
      </c>
      <c r="U37" s="3" t="n">
        <v>-1</v>
      </c>
      <c r="V37" s="3" t="s">
        <v>372</v>
      </c>
      <c r="W37" s="3" t="s">
        <v>373</v>
      </c>
      <c r="X37" s="3" t="s">
        <v>374</v>
      </c>
      <c r="Y37" s="3" t="n">
        <v>30</v>
      </c>
      <c r="Z37" s="3" t="s">
        <v>314</v>
      </c>
      <c r="AA37" s="3" t="s">
        <v>375</v>
      </c>
      <c r="AB37" s="3" t="s">
        <v>278</v>
      </c>
      <c r="AC37" s="3" t="s">
        <v>369</v>
      </c>
      <c r="AD37" s="3" t="s">
        <v>369</v>
      </c>
      <c r="AE37" s="3" t="n">
        <v>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3" t="n">
        <v>28</v>
      </c>
      <c r="B38" s="3"/>
      <c r="C38" s="3" t="s">
        <v>364</v>
      </c>
      <c r="D38" s="3" t="s">
        <v>365</v>
      </c>
      <c r="E38" s="3" t="s">
        <v>290</v>
      </c>
      <c r="F38" s="3" t="s">
        <v>366</v>
      </c>
      <c r="G38" s="4" t="s">
        <v>367</v>
      </c>
      <c r="H38" s="4" t="s">
        <v>368</v>
      </c>
      <c r="I38" s="3" t="s">
        <v>38</v>
      </c>
      <c r="J38" s="1" t="s">
        <v>376</v>
      </c>
      <c r="K38" s="3" t="n">
        <v>24</v>
      </c>
      <c r="L38" s="3" t="n">
        <v>24</v>
      </c>
      <c r="M38" s="3" t="s">
        <v>41</v>
      </c>
      <c r="N38" s="3" t="s">
        <v>42</v>
      </c>
      <c r="O38" s="3" t="s">
        <v>370</v>
      </c>
      <c r="P38" s="3" t="s">
        <v>370</v>
      </c>
      <c r="Q38" s="3" t="s">
        <v>235</v>
      </c>
      <c r="R38" s="3" t="s">
        <v>328</v>
      </c>
      <c r="S38" s="3" t="s">
        <v>44</v>
      </c>
      <c r="T38" s="3" t="s">
        <v>371</v>
      </c>
      <c r="U38" s="3" t="n">
        <v>-1</v>
      </c>
      <c r="V38" s="3" t="s">
        <v>372</v>
      </c>
      <c r="W38" s="3" t="s">
        <v>373</v>
      </c>
      <c r="X38" s="3" t="s">
        <v>374</v>
      </c>
      <c r="Y38" s="3" t="n">
        <v>30</v>
      </c>
      <c r="Z38" s="3" t="s">
        <v>314</v>
      </c>
      <c r="AA38" s="3" t="s">
        <v>375</v>
      </c>
      <c r="AB38" s="3" t="s">
        <v>124</v>
      </c>
      <c r="AC38" s="3" t="s">
        <v>376</v>
      </c>
      <c r="AD38" s="3" t="s">
        <v>376</v>
      </c>
      <c r="AE38" s="3" t="n">
        <v>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3" t="n">
        <v>29</v>
      </c>
      <c r="B39" s="3" t="s">
        <v>287</v>
      </c>
      <c r="C39" s="3" t="s">
        <v>377</v>
      </c>
      <c r="D39" s="3" t="s">
        <v>378</v>
      </c>
      <c r="E39" s="3" t="s">
        <v>290</v>
      </c>
      <c r="F39" s="3" t="s">
        <v>379</v>
      </c>
      <c r="G39" s="4" t="s">
        <v>380</v>
      </c>
      <c r="H39" s="4" t="s">
        <v>381</v>
      </c>
      <c r="I39" s="3" t="s">
        <v>38</v>
      </c>
      <c r="J39" s="1" t="s">
        <v>382</v>
      </c>
      <c r="K39" s="3" t="n">
        <v>89</v>
      </c>
      <c r="L39" s="3" t="n">
        <v>89</v>
      </c>
      <c r="M39" s="3" t="s">
        <v>41</v>
      </c>
      <c r="N39" s="3" t="s">
        <v>60</v>
      </c>
      <c r="O39" s="3" t="n">
        <v>8</v>
      </c>
      <c r="P39" s="3" t="n">
        <v>8</v>
      </c>
      <c r="Q39" s="3" t="s">
        <v>383</v>
      </c>
      <c r="R39" s="3" t="s">
        <v>384</v>
      </c>
      <c r="S39" s="3" t="s">
        <v>44</v>
      </c>
      <c r="T39" s="3" t="s">
        <v>385</v>
      </c>
      <c r="U39" s="3" t="n">
        <v>-1</v>
      </c>
      <c r="V39" s="3" t="s">
        <v>199</v>
      </c>
      <c r="W39" s="3" t="n">
        <v>-1</v>
      </c>
      <c r="X39" s="3" t="n">
        <v>-1</v>
      </c>
      <c r="Y39" s="3" t="n">
        <f aca="false">4*30*24*60</f>
        <v>172800</v>
      </c>
      <c r="Z39" s="3" t="n">
        <v>-1</v>
      </c>
      <c r="AA39" s="3" t="n">
        <v>-1</v>
      </c>
      <c r="AB39" s="3" t="s">
        <v>386</v>
      </c>
      <c r="AC39" s="3" t="s">
        <v>387</v>
      </c>
      <c r="AD39" s="3" t="s">
        <v>388</v>
      </c>
      <c r="AE39" s="3" t="s">
        <v>389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3" t="n">
        <v>29</v>
      </c>
      <c r="B40" s="3" t="s">
        <v>287</v>
      </c>
      <c r="C40" s="3" t="s">
        <v>390</v>
      </c>
      <c r="D40" s="3" t="s">
        <v>378</v>
      </c>
      <c r="E40" s="3" t="s">
        <v>290</v>
      </c>
      <c r="F40" s="3" t="s">
        <v>379</v>
      </c>
      <c r="G40" s="4" t="s">
        <v>380</v>
      </c>
      <c r="H40" s="4" t="s">
        <v>381</v>
      </c>
      <c r="I40" s="3" t="s">
        <v>38</v>
      </c>
      <c r="J40" s="1" t="s">
        <v>391</v>
      </c>
      <c r="K40" s="3" t="n">
        <v>89</v>
      </c>
      <c r="L40" s="3" t="n">
        <v>89</v>
      </c>
      <c r="M40" s="3" t="s">
        <v>41</v>
      </c>
      <c r="N40" s="3" t="s">
        <v>60</v>
      </c>
      <c r="O40" s="3" t="n">
        <v>8</v>
      </c>
      <c r="P40" s="3" t="n">
        <v>8</v>
      </c>
      <c r="Q40" s="3" t="s">
        <v>383</v>
      </c>
      <c r="R40" s="3" t="s">
        <v>109</v>
      </c>
      <c r="S40" s="3" t="s">
        <v>44</v>
      </c>
      <c r="T40" s="3" t="s">
        <v>385</v>
      </c>
      <c r="U40" s="3" t="n">
        <v>-1</v>
      </c>
      <c r="V40" s="3" t="s">
        <v>224</v>
      </c>
      <c r="W40" s="3" t="s">
        <v>392</v>
      </c>
      <c r="X40" s="3" t="s">
        <v>393</v>
      </c>
      <c r="Y40" s="3" t="n">
        <f aca="false">4*30*24*60</f>
        <v>172800</v>
      </c>
      <c r="Z40" s="3" t="n">
        <v>-1</v>
      </c>
      <c r="AA40" s="3" t="n">
        <v>-1</v>
      </c>
      <c r="AB40" s="3" t="s">
        <v>386</v>
      </c>
      <c r="AC40" s="3" t="s">
        <v>394</v>
      </c>
      <c r="AD40" s="3" t="s">
        <v>395</v>
      </c>
      <c r="AE40" s="3" t="s">
        <v>396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3" t="n">
        <v>30</v>
      </c>
      <c r="B41" s="3" t="s">
        <v>287</v>
      </c>
      <c r="C41" s="3" t="s">
        <v>397</v>
      </c>
      <c r="D41" s="3" t="s">
        <v>398</v>
      </c>
      <c r="E41" s="3" t="s">
        <v>290</v>
      </c>
      <c r="F41" s="3" t="s">
        <v>399</v>
      </c>
      <c r="G41" s="4" t="s">
        <v>400</v>
      </c>
      <c r="H41" s="4" t="s">
        <v>401</v>
      </c>
      <c r="I41" s="3" t="s">
        <v>38</v>
      </c>
      <c r="J41" s="1" t="s">
        <v>402</v>
      </c>
      <c r="K41" s="3" t="s">
        <v>403</v>
      </c>
      <c r="L41" s="3" t="s">
        <v>403</v>
      </c>
      <c r="M41" s="3" t="s">
        <v>41</v>
      </c>
      <c r="N41" s="3" t="s">
        <v>60</v>
      </c>
      <c r="O41" s="3" t="s">
        <v>404</v>
      </c>
      <c r="P41" s="3" t="s">
        <v>404</v>
      </c>
      <c r="Q41" s="3" t="s">
        <v>274</v>
      </c>
      <c r="R41" s="3" t="s">
        <v>120</v>
      </c>
      <c r="S41" s="3" t="s">
        <v>44</v>
      </c>
      <c r="T41" s="3" t="s">
        <v>405</v>
      </c>
      <c r="U41" s="3" t="n">
        <v>-1</v>
      </c>
      <c r="V41" s="3"/>
      <c r="W41" s="3" t="n">
        <v>-1</v>
      </c>
      <c r="X41" s="3" t="n">
        <v>-1</v>
      </c>
      <c r="Y41" s="3" t="n">
        <v>20</v>
      </c>
      <c r="Z41" s="3" t="s">
        <v>314</v>
      </c>
      <c r="AA41" s="3" t="n">
        <v>-1</v>
      </c>
      <c r="AB41" s="3" t="s">
        <v>278</v>
      </c>
      <c r="AC41" s="3" t="s">
        <v>402</v>
      </c>
      <c r="AD41" s="3" t="s">
        <v>402</v>
      </c>
      <c r="AE41" s="3" t="n">
        <v>0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3" t="n">
        <v>30</v>
      </c>
      <c r="B42" s="3" t="s">
        <v>287</v>
      </c>
      <c r="C42" s="3" t="s">
        <v>397</v>
      </c>
      <c r="D42" s="3" t="s">
        <v>398</v>
      </c>
      <c r="E42" s="3" t="s">
        <v>290</v>
      </c>
      <c r="F42" s="3" t="s">
        <v>399</v>
      </c>
      <c r="G42" s="4" t="s">
        <v>400</v>
      </c>
      <c r="H42" s="4" t="s">
        <v>401</v>
      </c>
      <c r="I42" s="3" t="s">
        <v>38</v>
      </c>
      <c r="J42" s="1" t="s">
        <v>406</v>
      </c>
      <c r="K42" s="3" t="s">
        <v>403</v>
      </c>
      <c r="L42" s="3" t="s">
        <v>403</v>
      </c>
      <c r="M42" s="3" t="s">
        <v>41</v>
      </c>
      <c r="N42" s="3" t="s">
        <v>60</v>
      </c>
      <c r="O42" s="3" t="s">
        <v>404</v>
      </c>
      <c r="P42" s="3" t="s">
        <v>404</v>
      </c>
      <c r="Q42" s="3" t="s">
        <v>274</v>
      </c>
      <c r="R42" s="3" t="s">
        <v>120</v>
      </c>
      <c r="S42" s="3" t="s">
        <v>44</v>
      </c>
      <c r="T42" s="3" t="s">
        <v>405</v>
      </c>
      <c r="U42" s="3" t="n">
        <v>-1</v>
      </c>
      <c r="V42" s="3"/>
      <c r="W42" s="3" t="n">
        <v>-1</v>
      </c>
      <c r="X42" s="3" t="n">
        <v>-1</v>
      </c>
      <c r="Y42" s="3" t="n">
        <v>20</v>
      </c>
      <c r="Z42" s="3" t="s">
        <v>314</v>
      </c>
      <c r="AA42" s="3" t="n">
        <v>-1</v>
      </c>
      <c r="AB42" s="3" t="s">
        <v>124</v>
      </c>
      <c r="AC42" s="3" t="s">
        <v>406</v>
      </c>
      <c r="AD42" s="3" t="s">
        <v>406</v>
      </c>
      <c r="AE42" s="3" t="n">
        <v>0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3" t="n">
        <v>30</v>
      </c>
      <c r="B43" s="3" t="s">
        <v>287</v>
      </c>
      <c r="C43" s="3" t="s">
        <v>407</v>
      </c>
      <c r="D43" s="3" t="s">
        <v>398</v>
      </c>
      <c r="E43" s="3" t="s">
        <v>290</v>
      </c>
      <c r="F43" s="3" t="s">
        <v>399</v>
      </c>
      <c r="G43" s="4" t="s">
        <v>400</v>
      </c>
      <c r="H43" s="4" t="s">
        <v>401</v>
      </c>
      <c r="I43" s="3"/>
      <c r="J43" s="1" t="s">
        <v>402</v>
      </c>
      <c r="K43" s="3" t="s">
        <v>403</v>
      </c>
      <c r="L43" s="3" t="s">
        <v>403</v>
      </c>
      <c r="M43" s="3" t="s">
        <v>41</v>
      </c>
      <c r="N43" s="3" t="s">
        <v>60</v>
      </c>
      <c r="O43" s="3" t="s">
        <v>404</v>
      </c>
      <c r="P43" s="3" t="s">
        <v>404</v>
      </c>
      <c r="Q43" s="3" t="s">
        <v>274</v>
      </c>
      <c r="R43" s="3" t="s">
        <v>120</v>
      </c>
      <c r="S43" s="3" t="s">
        <v>44</v>
      </c>
      <c r="T43" s="3" t="s">
        <v>405</v>
      </c>
      <c r="U43" s="3" t="n">
        <v>-1</v>
      </c>
      <c r="V43" s="3" t="n">
        <v>-1</v>
      </c>
      <c r="W43" s="3" t="n">
        <v>-1</v>
      </c>
      <c r="X43" s="3" t="n">
        <v>-1</v>
      </c>
      <c r="Y43" s="3" t="n">
        <v>-1</v>
      </c>
      <c r="Z43" s="3" t="n">
        <v>-1</v>
      </c>
      <c r="AA43" s="3" t="n">
        <v>-1</v>
      </c>
      <c r="AB43" s="3" t="n">
        <v>-1</v>
      </c>
      <c r="AC43" s="3" t="s">
        <v>402</v>
      </c>
      <c r="AD43" s="3" t="s">
        <v>402</v>
      </c>
      <c r="AE43" s="3" t="n">
        <v>0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3" t="n">
        <v>31</v>
      </c>
      <c r="B44" s="3" t="s">
        <v>31</v>
      </c>
      <c r="C44" s="3" t="s">
        <v>408</v>
      </c>
      <c r="D44" s="3" t="s">
        <v>409</v>
      </c>
      <c r="E44" s="3" t="s">
        <v>290</v>
      </c>
      <c r="F44" s="3" t="s">
        <v>410</v>
      </c>
      <c r="G44" s="4" t="s">
        <v>411</v>
      </c>
      <c r="H44" s="4" t="s">
        <v>412</v>
      </c>
      <c r="I44" s="3" t="s">
        <v>38</v>
      </c>
      <c r="J44" s="1" t="s">
        <v>413</v>
      </c>
      <c r="K44" s="3" t="n">
        <v>40</v>
      </c>
      <c r="L44" s="3" t="n">
        <v>40</v>
      </c>
      <c r="M44" s="3" t="s">
        <v>41</v>
      </c>
      <c r="N44" s="3" t="s">
        <v>60</v>
      </c>
      <c r="O44" s="3" t="s">
        <v>414</v>
      </c>
      <c r="P44" s="3" t="s">
        <v>414</v>
      </c>
      <c r="Q44" s="3" t="s">
        <v>415</v>
      </c>
      <c r="R44" s="3" t="s">
        <v>416</v>
      </c>
      <c r="S44" s="3" t="s">
        <v>44</v>
      </c>
      <c r="T44" s="3" t="s">
        <v>329</v>
      </c>
      <c r="U44" s="3" t="n">
        <v>5000</v>
      </c>
      <c r="V44" s="1" t="s">
        <v>417</v>
      </c>
      <c r="W44" s="3" t="s">
        <v>418</v>
      </c>
      <c r="X44" s="3" t="s">
        <v>419</v>
      </c>
      <c r="Y44" s="3" t="n">
        <v>-1</v>
      </c>
      <c r="Z44" s="3" t="s">
        <v>363</v>
      </c>
      <c r="AA44" s="3" t="n">
        <v>-1</v>
      </c>
      <c r="AB44" s="3" t="s">
        <v>67</v>
      </c>
      <c r="AC44" s="3" t="s">
        <v>413</v>
      </c>
      <c r="AD44" s="3" t="s">
        <v>413</v>
      </c>
      <c r="AE44" s="3" t="n">
        <v>0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3" t="n">
        <v>32</v>
      </c>
      <c r="B45" s="3" t="s">
        <v>287</v>
      </c>
      <c r="C45" s="3" t="s">
        <v>420</v>
      </c>
      <c r="D45" s="3" t="s">
        <v>421</v>
      </c>
      <c r="E45" s="3" t="s">
        <v>290</v>
      </c>
      <c r="F45" s="3" t="s">
        <v>422</v>
      </c>
      <c r="G45" s="4" t="s">
        <v>423</v>
      </c>
      <c r="H45" s="4" t="s">
        <v>424</v>
      </c>
      <c r="I45" s="3" t="s">
        <v>38</v>
      </c>
      <c r="J45" s="1" t="s">
        <v>425</v>
      </c>
      <c r="K45" s="3" t="s">
        <v>426</v>
      </c>
      <c r="L45" s="3" t="s">
        <v>427</v>
      </c>
      <c r="M45" s="3" t="s">
        <v>41</v>
      </c>
      <c r="N45" s="3" t="s">
        <v>60</v>
      </c>
      <c r="O45" s="3" t="s">
        <v>428</v>
      </c>
      <c r="P45" s="3" t="s">
        <v>428</v>
      </c>
      <c r="Q45" s="3" t="s">
        <v>429</v>
      </c>
      <c r="R45" s="3" t="s">
        <v>429</v>
      </c>
      <c r="S45" s="3" t="s">
        <v>64</v>
      </c>
      <c r="T45" s="3" t="s">
        <v>430</v>
      </c>
      <c r="U45" s="3" t="n">
        <v>-1</v>
      </c>
      <c r="V45" s="3" t="s">
        <v>431</v>
      </c>
      <c r="W45" s="3" t="s">
        <v>432</v>
      </c>
      <c r="X45" s="3" t="s">
        <v>47</v>
      </c>
      <c r="Y45" s="3" t="n">
        <f aca="false">2*30*60</f>
        <v>3600</v>
      </c>
      <c r="Z45" s="3" t="s">
        <v>433</v>
      </c>
      <c r="AA45" s="3" t="n">
        <v>-1</v>
      </c>
      <c r="AB45" s="3" t="s">
        <v>434</v>
      </c>
      <c r="AC45" s="3" t="s">
        <v>425</v>
      </c>
      <c r="AD45" s="3" t="s">
        <v>425</v>
      </c>
      <c r="AE45" s="3" t="n">
        <v>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3" t="n">
        <v>33</v>
      </c>
      <c r="B46" s="3"/>
      <c r="C46" s="3" t="s">
        <v>435</v>
      </c>
      <c r="D46" s="3" t="s">
        <v>436</v>
      </c>
      <c r="E46" s="3" t="s">
        <v>290</v>
      </c>
      <c r="F46" s="3" t="s">
        <v>437</v>
      </c>
      <c r="G46" s="4" t="s">
        <v>438</v>
      </c>
      <c r="H46" s="4" t="s">
        <v>439</v>
      </c>
      <c r="I46" s="3" t="s">
        <v>440</v>
      </c>
      <c r="J46" s="1" t="s">
        <v>441</v>
      </c>
      <c r="K46" s="3" t="s">
        <v>442</v>
      </c>
      <c r="L46" s="3" t="s">
        <v>443</v>
      </c>
      <c r="M46" s="3" t="s">
        <v>41</v>
      </c>
      <c r="N46" s="3" t="s">
        <v>60</v>
      </c>
      <c r="O46" s="3" t="s">
        <v>97</v>
      </c>
      <c r="P46" s="3" t="s">
        <v>97</v>
      </c>
      <c r="Q46" s="3" t="s">
        <v>139</v>
      </c>
      <c r="R46" s="3" t="s">
        <v>139</v>
      </c>
      <c r="S46" s="3" t="s">
        <v>64</v>
      </c>
      <c r="T46" s="3" t="s">
        <v>444</v>
      </c>
      <c r="U46" s="3" t="n">
        <v>-1</v>
      </c>
      <c r="V46" s="3" t="n">
        <v>-1</v>
      </c>
      <c r="W46" s="3" t="n">
        <v>-1</v>
      </c>
      <c r="X46" s="3" t="n">
        <v>-1</v>
      </c>
      <c r="Y46" s="3" t="n">
        <v>25</v>
      </c>
      <c r="Z46" s="3" t="s">
        <v>363</v>
      </c>
      <c r="AA46" s="3" t="n">
        <v>-1</v>
      </c>
      <c r="AB46" s="3" t="s">
        <v>319</v>
      </c>
      <c r="AC46" s="3" t="s">
        <v>445</v>
      </c>
      <c r="AD46" s="3" t="s">
        <v>446</v>
      </c>
      <c r="AE46" s="3" t="s">
        <v>447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3" t="n">
        <v>34</v>
      </c>
      <c r="B47" s="3" t="s">
        <v>287</v>
      </c>
      <c r="C47" s="3" t="s">
        <v>448</v>
      </c>
      <c r="D47" s="3" t="s">
        <v>449</v>
      </c>
      <c r="E47" s="3" t="s">
        <v>290</v>
      </c>
      <c r="F47" s="3" t="s">
        <v>450</v>
      </c>
      <c r="G47" s="4" t="s">
        <v>451</v>
      </c>
      <c r="H47" s="4" t="s">
        <v>452</v>
      </c>
      <c r="I47" s="3" t="s">
        <v>38</v>
      </c>
      <c r="J47" s="1" t="s">
        <v>453</v>
      </c>
      <c r="K47" s="3" t="s">
        <v>454</v>
      </c>
      <c r="L47" s="3" t="s">
        <v>455</v>
      </c>
      <c r="M47" s="3" t="s">
        <v>41</v>
      </c>
      <c r="N47" s="3" t="s">
        <v>60</v>
      </c>
      <c r="O47" s="3" t="s">
        <v>456</v>
      </c>
      <c r="P47" s="3" t="s">
        <v>456</v>
      </c>
      <c r="Q47" s="3" t="s">
        <v>457</v>
      </c>
      <c r="R47" s="3" t="s">
        <v>458</v>
      </c>
      <c r="S47" s="3" t="s">
        <v>44</v>
      </c>
      <c r="T47" s="3" t="n">
        <v>1063</v>
      </c>
      <c r="U47" s="3" t="n">
        <v>-1</v>
      </c>
      <c r="V47" s="1" t="s">
        <v>459</v>
      </c>
      <c r="W47" s="3" t="n">
        <v>-1</v>
      </c>
      <c r="X47" s="3" t="n">
        <v>-1</v>
      </c>
      <c r="Y47" s="3" t="n">
        <v>40</v>
      </c>
      <c r="Z47" s="3" t="s">
        <v>460</v>
      </c>
      <c r="AA47" s="3" t="n">
        <v>-1</v>
      </c>
      <c r="AB47" s="3" t="s">
        <v>319</v>
      </c>
      <c r="AC47" s="1" t="s">
        <v>453</v>
      </c>
      <c r="AD47" s="1" t="s">
        <v>453</v>
      </c>
      <c r="AE47" s="1" t="n">
        <v>0</v>
      </c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3" t="n">
        <v>34</v>
      </c>
      <c r="B48" s="3" t="s">
        <v>287</v>
      </c>
      <c r="C48" s="3" t="s">
        <v>461</v>
      </c>
      <c r="D48" s="3" t="s">
        <v>449</v>
      </c>
      <c r="E48" s="3" t="s">
        <v>290</v>
      </c>
      <c r="F48" s="3" t="s">
        <v>450</v>
      </c>
      <c r="G48" s="4" t="s">
        <v>451</v>
      </c>
      <c r="H48" s="4" t="s">
        <v>452</v>
      </c>
      <c r="I48" s="3" t="s">
        <v>38</v>
      </c>
      <c r="J48" s="1" t="s">
        <v>462</v>
      </c>
      <c r="K48" s="3" t="s">
        <v>454</v>
      </c>
      <c r="L48" s="3" t="s">
        <v>455</v>
      </c>
      <c r="M48" s="3" t="s">
        <v>41</v>
      </c>
      <c r="N48" s="3" t="s">
        <v>60</v>
      </c>
      <c r="O48" s="3" t="s">
        <v>456</v>
      </c>
      <c r="P48" s="3" t="s">
        <v>456</v>
      </c>
      <c r="Q48" s="3" t="s">
        <v>457</v>
      </c>
      <c r="R48" s="3" t="s">
        <v>458</v>
      </c>
      <c r="S48" s="3" t="s">
        <v>44</v>
      </c>
      <c r="T48" s="3" t="n">
        <v>1063</v>
      </c>
      <c r="U48" s="3" t="n">
        <v>-1</v>
      </c>
      <c r="V48" s="1" t="s">
        <v>459</v>
      </c>
      <c r="W48" s="3" t="n">
        <v>-1</v>
      </c>
      <c r="X48" s="3" t="n">
        <v>-1</v>
      </c>
      <c r="Y48" s="3" t="n">
        <v>40</v>
      </c>
      <c r="Z48" s="3" t="s">
        <v>460</v>
      </c>
      <c r="AA48" s="3" t="n">
        <v>-1</v>
      </c>
      <c r="AB48" s="3" t="s">
        <v>319</v>
      </c>
      <c r="AC48" s="1" t="s">
        <v>462</v>
      </c>
      <c r="AD48" s="1" t="s">
        <v>462</v>
      </c>
      <c r="AE48" s="1" t="n">
        <v>0</v>
      </c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3" t="n">
        <v>35</v>
      </c>
      <c r="B49" s="3" t="s">
        <v>463</v>
      </c>
      <c r="C49" s="3" t="s">
        <v>464</v>
      </c>
      <c r="D49" s="3" t="s">
        <v>465</v>
      </c>
      <c r="E49" s="3" t="s">
        <v>290</v>
      </c>
      <c r="F49" s="3" t="s">
        <v>466</v>
      </c>
      <c r="G49" s="4" t="s">
        <v>467</v>
      </c>
      <c r="H49" s="4" t="s">
        <v>468</v>
      </c>
      <c r="I49" s="3" t="s">
        <v>38</v>
      </c>
      <c r="J49" s="1" t="s">
        <v>469</v>
      </c>
      <c r="K49" s="3" t="n">
        <v>40</v>
      </c>
      <c r="L49" s="3" t="n">
        <v>-1</v>
      </c>
      <c r="M49" s="3" t="s">
        <v>41</v>
      </c>
      <c r="N49" s="3"/>
      <c r="O49" s="3" t="n">
        <v>-1</v>
      </c>
      <c r="P49" s="3"/>
      <c r="Q49" s="3" t="n">
        <v>-1</v>
      </c>
      <c r="R49" s="3" t="n">
        <v>-1</v>
      </c>
      <c r="S49" s="3" t="s">
        <v>64</v>
      </c>
      <c r="T49" s="3" t="n">
        <v>1596</v>
      </c>
      <c r="U49" s="3" t="n">
        <v>-1</v>
      </c>
      <c r="V49" s="3" t="n">
        <v>-1</v>
      </c>
      <c r="W49" s="3" t="n">
        <v>-1</v>
      </c>
      <c r="X49" s="3" t="n">
        <v>-1</v>
      </c>
      <c r="Y49" s="3" t="n">
        <v>-1</v>
      </c>
      <c r="Z49" s="3" t="n">
        <v>-1</v>
      </c>
      <c r="AA49" s="3" t="n">
        <v>-1</v>
      </c>
      <c r="AB49" s="3" t="n">
        <v>-1</v>
      </c>
      <c r="AC49" s="3" t="s">
        <v>469</v>
      </c>
      <c r="AD49" s="3" t="s">
        <v>469</v>
      </c>
      <c r="AE49" s="3" t="n">
        <v>0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3" t="n">
        <v>36</v>
      </c>
      <c r="B50" s="3" t="s">
        <v>470</v>
      </c>
      <c r="C50" s="3" t="s">
        <v>471</v>
      </c>
      <c r="D50" s="3" t="s">
        <v>472</v>
      </c>
      <c r="E50" s="3" t="s">
        <v>290</v>
      </c>
      <c r="F50" s="3" t="s">
        <v>472</v>
      </c>
      <c r="G50" s="4" t="s">
        <v>473</v>
      </c>
      <c r="H50" s="4" t="s">
        <v>474</v>
      </c>
      <c r="I50" s="3" t="s">
        <v>38</v>
      </c>
      <c r="J50" s="1" t="n">
        <v>-1</v>
      </c>
      <c r="K50" s="3"/>
      <c r="L50" s="3" t="n">
        <v>-1</v>
      </c>
      <c r="M50" s="3"/>
      <c r="N50" s="3"/>
      <c r="O50" s="3" t="n">
        <v>-1</v>
      </c>
      <c r="P50" s="3"/>
      <c r="Q50" s="3" t="n">
        <v>-1</v>
      </c>
      <c r="R50" s="3" t="n">
        <v>-1</v>
      </c>
      <c r="S50" s="3" t="s">
        <v>64</v>
      </c>
      <c r="T50" s="3"/>
      <c r="U50" s="3" t="n">
        <v>-1</v>
      </c>
      <c r="V50" s="3" t="n">
        <v>-1</v>
      </c>
      <c r="W50" s="3"/>
      <c r="X50" s="3" t="n">
        <v>-1</v>
      </c>
      <c r="Y50" s="3" t="n">
        <v>-1</v>
      </c>
      <c r="Z50" s="3"/>
      <c r="AA50" s="3"/>
      <c r="AB50" s="3" t="n">
        <v>-1</v>
      </c>
      <c r="AC50" s="3" t="n">
        <v>-1</v>
      </c>
      <c r="AD50" s="3" t="n">
        <v>-1</v>
      </c>
      <c r="AE50" s="3" t="n">
        <v>-1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3" t="n">
        <v>37</v>
      </c>
      <c r="B51" s="3" t="s">
        <v>262</v>
      </c>
      <c r="C51" s="3" t="s">
        <v>475</v>
      </c>
      <c r="D51" s="3" t="s">
        <v>476</v>
      </c>
      <c r="E51" s="3" t="s">
        <v>290</v>
      </c>
      <c r="F51" s="3" t="s">
        <v>477</v>
      </c>
      <c r="G51" s="4" t="s">
        <v>478</v>
      </c>
      <c r="H51" s="4" t="s">
        <v>479</v>
      </c>
      <c r="I51" s="3" t="s">
        <v>480</v>
      </c>
      <c r="J51" s="1" t="s">
        <v>212</v>
      </c>
      <c r="K51" s="3" t="s">
        <v>481</v>
      </c>
      <c r="L51" s="3" t="s">
        <v>482</v>
      </c>
      <c r="M51" s="3" t="s">
        <v>41</v>
      </c>
      <c r="N51" s="3" t="s">
        <v>60</v>
      </c>
      <c r="O51" s="3" t="s">
        <v>483</v>
      </c>
      <c r="P51" s="3" t="s">
        <v>483</v>
      </c>
      <c r="Q51" s="3" t="s">
        <v>484</v>
      </c>
      <c r="R51" s="3" t="s">
        <v>485</v>
      </c>
      <c r="S51" s="3" t="s">
        <v>64</v>
      </c>
      <c r="T51" s="3" t="s">
        <v>486</v>
      </c>
      <c r="U51" s="3" t="n">
        <v>-1</v>
      </c>
      <c r="V51" s="3" t="s">
        <v>148</v>
      </c>
      <c r="W51" s="3" t="s">
        <v>487</v>
      </c>
      <c r="X51" s="3" t="s">
        <v>488</v>
      </c>
      <c r="Y51" s="3" t="n">
        <v>-1</v>
      </c>
      <c r="Z51" s="3" t="n">
        <v>-1</v>
      </c>
      <c r="AA51" s="3" t="s">
        <v>489</v>
      </c>
      <c r="AB51" s="3" t="n">
        <v>-1</v>
      </c>
      <c r="AC51" s="3" t="s">
        <v>212</v>
      </c>
      <c r="AD51" s="3" t="s">
        <v>212</v>
      </c>
      <c r="AE51" s="3" t="n">
        <v>0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3" t="n">
        <v>37</v>
      </c>
      <c r="B52" s="3" t="s">
        <v>262</v>
      </c>
      <c r="C52" s="3" t="s">
        <v>490</v>
      </c>
      <c r="D52" s="3" t="s">
        <v>476</v>
      </c>
      <c r="E52" s="3" t="s">
        <v>290</v>
      </c>
      <c r="F52" s="3" t="s">
        <v>477</v>
      </c>
      <c r="G52" s="4" t="s">
        <v>478</v>
      </c>
      <c r="H52" s="4" t="s">
        <v>479</v>
      </c>
      <c r="I52" s="3" t="s">
        <v>480</v>
      </c>
      <c r="J52" s="1" t="s">
        <v>484</v>
      </c>
      <c r="K52" s="3" t="s">
        <v>481</v>
      </c>
      <c r="L52" s="3" t="s">
        <v>482</v>
      </c>
      <c r="M52" s="3" t="s">
        <v>41</v>
      </c>
      <c r="N52" s="3" t="s">
        <v>60</v>
      </c>
      <c r="O52" s="3" t="s">
        <v>483</v>
      </c>
      <c r="P52" s="3" t="s">
        <v>483</v>
      </c>
      <c r="Q52" s="3" t="s">
        <v>484</v>
      </c>
      <c r="R52" s="3" t="s">
        <v>485</v>
      </c>
      <c r="S52" s="3" t="s">
        <v>64</v>
      </c>
      <c r="T52" s="3" t="s">
        <v>486</v>
      </c>
      <c r="U52" s="3" t="n">
        <v>-1</v>
      </c>
      <c r="V52" s="3" t="s">
        <v>148</v>
      </c>
      <c r="W52" s="3" t="s">
        <v>487</v>
      </c>
      <c r="X52" s="3" t="s">
        <v>488</v>
      </c>
      <c r="Y52" s="3" t="n">
        <v>-1</v>
      </c>
      <c r="Z52" s="3" t="n">
        <v>-1</v>
      </c>
      <c r="AA52" s="3" t="s">
        <v>489</v>
      </c>
      <c r="AB52" s="3" t="n">
        <v>-1</v>
      </c>
      <c r="AC52" s="3" t="s">
        <v>484</v>
      </c>
      <c r="AD52" s="3" t="s">
        <v>484</v>
      </c>
      <c r="AE52" s="3" t="n">
        <v>0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5" hidden="false" customHeight="true" outlineLevel="0" collapsed="false">
      <c r="A53" s="3" t="n">
        <v>38</v>
      </c>
      <c r="B53" s="3"/>
      <c r="C53" s="3" t="s">
        <v>491</v>
      </c>
      <c r="D53" s="3" t="s">
        <v>492</v>
      </c>
      <c r="E53" s="3" t="s">
        <v>290</v>
      </c>
      <c r="F53" s="3" t="s">
        <v>493</v>
      </c>
      <c r="G53" s="4" t="s">
        <v>494</v>
      </c>
      <c r="H53" s="4" t="s">
        <v>495</v>
      </c>
      <c r="I53" s="3" t="s">
        <v>38</v>
      </c>
      <c r="J53" s="1" t="s">
        <v>496</v>
      </c>
      <c r="K53" s="3" t="s">
        <v>497</v>
      </c>
      <c r="L53" s="3" t="s">
        <v>498</v>
      </c>
      <c r="M53" s="3" t="s">
        <v>41</v>
      </c>
      <c r="N53" s="3" t="s">
        <v>42</v>
      </c>
      <c r="O53" s="3" t="s">
        <v>499</v>
      </c>
      <c r="P53" s="3" t="n">
        <v>10</v>
      </c>
      <c r="Q53" s="3" t="s">
        <v>500</v>
      </c>
      <c r="R53" s="3" t="s">
        <v>416</v>
      </c>
      <c r="S53" s="3" t="s">
        <v>64</v>
      </c>
      <c r="T53" s="3" t="n">
        <v>1227</v>
      </c>
      <c r="U53" s="3" t="n">
        <v>-1</v>
      </c>
      <c r="V53" s="3" t="s">
        <v>501</v>
      </c>
      <c r="W53" s="3" t="n">
        <v>-1</v>
      </c>
      <c r="X53" s="3" t="n">
        <v>-1</v>
      </c>
      <c r="Y53" s="3" t="n">
        <v>45</v>
      </c>
      <c r="Z53" s="3" t="n">
        <v>1024</v>
      </c>
      <c r="AA53" s="3" t="s">
        <v>502</v>
      </c>
      <c r="AB53" s="3" t="s">
        <v>278</v>
      </c>
      <c r="AC53" s="3" t="s">
        <v>496</v>
      </c>
      <c r="AD53" s="3" t="s">
        <v>496</v>
      </c>
      <c r="AE53" s="3" t="n">
        <v>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3" t="n">
        <v>39</v>
      </c>
      <c r="B54" s="3" t="s">
        <v>287</v>
      </c>
      <c r="C54" s="3" t="s">
        <v>397</v>
      </c>
      <c r="D54" s="3" t="s">
        <v>503</v>
      </c>
      <c r="E54" s="3" t="s">
        <v>290</v>
      </c>
      <c r="F54" s="3" t="s">
        <v>399</v>
      </c>
      <c r="G54" s="4" t="s">
        <v>504</v>
      </c>
      <c r="H54" s="4" t="s">
        <v>505</v>
      </c>
      <c r="I54" s="3" t="s">
        <v>38</v>
      </c>
      <c r="J54" s="1" t="s">
        <v>506</v>
      </c>
      <c r="K54" s="3" t="s">
        <v>507</v>
      </c>
      <c r="L54" s="3" t="s">
        <v>507</v>
      </c>
      <c r="M54" s="3" t="s">
        <v>41</v>
      </c>
      <c r="N54" s="3" t="s">
        <v>42</v>
      </c>
      <c r="O54" s="3" t="s">
        <v>508</v>
      </c>
      <c r="P54" s="3" t="s">
        <v>508</v>
      </c>
      <c r="Q54" s="3" t="s">
        <v>383</v>
      </c>
      <c r="R54" s="3" t="s">
        <v>509</v>
      </c>
      <c r="S54" s="3" t="s">
        <v>44</v>
      </c>
      <c r="T54" s="3" t="n">
        <v>1621</v>
      </c>
      <c r="U54" s="3" t="n">
        <v>-1</v>
      </c>
      <c r="V54" s="1" t="s">
        <v>510</v>
      </c>
      <c r="W54" s="3" t="n">
        <v>-1</v>
      </c>
      <c r="X54" s="3" t="n">
        <v>-1</v>
      </c>
      <c r="Y54" s="3" t="n">
        <v>40</v>
      </c>
      <c r="Z54" s="3" t="s">
        <v>460</v>
      </c>
      <c r="AA54" s="3" t="n">
        <v>-1</v>
      </c>
      <c r="AB54" s="3" t="s">
        <v>124</v>
      </c>
      <c r="AC54" s="3" t="s">
        <v>506</v>
      </c>
      <c r="AD54" s="3" t="s">
        <v>506</v>
      </c>
      <c r="AE54" s="3" t="n">
        <v>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3" t="n">
        <v>39</v>
      </c>
      <c r="B55" s="3" t="s">
        <v>287</v>
      </c>
      <c r="C55" s="3" t="s">
        <v>397</v>
      </c>
      <c r="D55" s="3" t="s">
        <v>503</v>
      </c>
      <c r="E55" s="3" t="s">
        <v>290</v>
      </c>
      <c r="F55" s="3" t="s">
        <v>399</v>
      </c>
      <c r="G55" s="4" t="s">
        <v>504</v>
      </c>
      <c r="H55" s="4" t="s">
        <v>505</v>
      </c>
      <c r="I55" s="3" t="s">
        <v>38</v>
      </c>
      <c r="J55" s="1" t="s">
        <v>511</v>
      </c>
      <c r="K55" s="3" t="s">
        <v>507</v>
      </c>
      <c r="L55" s="3" t="s">
        <v>507</v>
      </c>
      <c r="M55" s="3" t="s">
        <v>41</v>
      </c>
      <c r="N55" s="3" t="s">
        <v>42</v>
      </c>
      <c r="O55" s="3" t="s">
        <v>508</v>
      </c>
      <c r="P55" s="3" t="s">
        <v>508</v>
      </c>
      <c r="Q55" s="3" t="s">
        <v>383</v>
      </c>
      <c r="R55" s="3" t="s">
        <v>509</v>
      </c>
      <c r="S55" s="3" t="s">
        <v>44</v>
      </c>
      <c r="T55" s="3" t="n">
        <v>1621</v>
      </c>
      <c r="U55" s="3" t="n">
        <v>-1</v>
      </c>
      <c r="V55" s="1" t="s">
        <v>510</v>
      </c>
      <c r="W55" s="3" t="n">
        <v>-1</v>
      </c>
      <c r="X55" s="3" t="n">
        <v>-1</v>
      </c>
      <c r="Y55" s="3" t="n">
        <v>40</v>
      </c>
      <c r="Z55" s="3" t="s">
        <v>460</v>
      </c>
      <c r="AA55" s="3" t="n">
        <v>-1</v>
      </c>
      <c r="AB55" s="3" t="s">
        <v>278</v>
      </c>
      <c r="AC55" s="3" t="s">
        <v>511</v>
      </c>
      <c r="AD55" s="3" t="s">
        <v>511</v>
      </c>
      <c r="AE55" s="3" t="n">
        <v>0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3" t="n">
        <v>39</v>
      </c>
      <c r="B56" s="3" t="s">
        <v>287</v>
      </c>
      <c r="C56" s="3" t="s">
        <v>512</v>
      </c>
      <c r="D56" s="3" t="s">
        <v>503</v>
      </c>
      <c r="E56" s="3" t="s">
        <v>290</v>
      </c>
      <c r="F56" s="3" t="s">
        <v>399</v>
      </c>
      <c r="G56" s="4" t="s">
        <v>504</v>
      </c>
      <c r="H56" s="4" t="s">
        <v>505</v>
      </c>
      <c r="I56" s="3" t="s">
        <v>38</v>
      </c>
      <c r="J56" s="1" t="s">
        <v>513</v>
      </c>
      <c r="K56" s="3" t="s">
        <v>507</v>
      </c>
      <c r="L56" s="3" t="s">
        <v>507</v>
      </c>
      <c r="M56" s="3" t="s">
        <v>41</v>
      </c>
      <c r="N56" s="3" t="s">
        <v>42</v>
      </c>
      <c r="O56" s="3" t="s">
        <v>508</v>
      </c>
      <c r="P56" s="3" t="s">
        <v>508</v>
      </c>
      <c r="Q56" s="3" t="s">
        <v>383</v>
      </c>
      <c r="R56" s="3" t="s">
        <v>509</v>
      </c>
      <c r="S56" s="3" t="s">
        <v>44</v>
      </c>
      <c r="T56" s="3" t="n">
        <v>1621</v>
      </c>
      <c r="U56" s="3" t="n">
        <v>-1</v>
      </c>
      <c r="V56" s="1" t="s">
        <v>510</v>
      </c>
      <c r="W56" s="3" t="n">
        <v>-1</v>
      </c>
      <c r="X56" s="3" t="n">
        <v>-1</v>
      </c>
      <c r="Y56" s="3" t="n">
        <v>40</v>
      </c>
      <c r="Z56" s="3" t="s">
        <v>460</v>
      </c>
      <c r="AA56" s="3" t="n">
        <v>-1</v>
      </c>
      <c r="AB56" s="3" t="n">
        <v>-1</v>
      </c>
      <c r="AC56" s="3" t="s">
        <v>513</v>
      </c>
      <c r="AD56" s="3" t="s">
        <v>513</v>
      </c>
      <c r="AE56" s="3" t="n">
        <v>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3" t="n">
        <v>40</v>
      </c>
      <c r="B57" s="3" t="s">
        <v>287</v>
      </c>
      <c r="C57" s="3" t="s">
        <v>512</v>
      </c>
      <c r="D57" s="3" t="s">
        <v>514</v>
      </c>
      <c r="E57" s="3" t="s">
        <v>290</v>
      </c>
      <c r="F57" s="3" t="s">
        <v>399</v>
      </c>
      <c r="G57" s="4" t="s">
        <v>515</v>
      </c>
      <c r="H57" s="4" t="s">
        <v>516</v>
      </c>
      <c r="I57" s="3" t="s">
        <v>38</v>
      </c>
      <c r="J57" s="1" t="s">
        <v>517</v>
      </c>
      <c r="K57" s="3" t="s">
        <v>518</v>
      </c>
      <c r="L57" s="3" t="s">
        <v>518</v>
      </c>
      <c r="M57" s="3" t="s">
        <v>41</v>
      </c>
      <c r="N57" s="3" t="s">
        <v>60</v>
      </c>
      <c r="O57" s="3" t="s">
        <v>116</v>
      </c>
      <c r="P57" s="3" t="s">
        <v>116</v>
      </c>
      <c r="Q57" s="3" t="s">
        <v>77</v>
      </c>
      <c r="R57" s="3" t="s">
        <v>77</v>
      </c>
      <c r="S57" s="3" t="s">
        <v>44</v>
      </c>
      <c r="T57" s="3" t="s">
        <v>519</v>
      </c>
      <c r="U57" s="3" t="n">
        <v>-1</v>
      </c>
      <c r="V57" s="1" t="s">
        <v>520</v>
      </c>
      <c r="W57" s="3" t="n">
        <v>-1</v>
      </c>
      <c r="X57" s="3" t="n">
        <v>-1</v>
      </c>
      <c r="Y57" s="3" t="n">
        <v>40</v>
      </c>
      <c r="Z57" s="3" t="s">
        <v>460</v>
      </c>
      <c r="AA57" s="3" t="n">
        <v>-1</v>
      </c>
      <c r="AB57" s="3" t="n">
        <v>-1</v>
      </c>
      <c r="AC57" s="3" t="s">
        <v>517</v>
      </c>
      <c r="AD57" s="3" t="s">
        <v>517</v>
      </c>
      <c r="AE57" s="3" t="n">
        <v>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3" t="n">
        <v>40</v>
      </c>
      <c r="B58" s="3" t="s">
        <v>287</v>
      </c>
      <c r="C58" s="3" t="s">
        <v>397</v>
      </c>
      <c r="D58" s="3" t="s">
        <v>514</v>
      </c>
      <c r="E58" s="3" t="s">
        <v>290</v>
      </c>
      <c r="F58" s="3" t="s">
        <v>399</v>
      </c>
      <c r="G58" s="4" t="s">
        <v>515</v>
      </c>
      <c r="H58" s="4" t="s">
        <v>516</v>
      </c>
      <c r="I58" s="3" t="s">
        <v>38</v>
      </c>
      <c r="J58" s="1" t="s">
        <v>521</v>
      </c>
      <c r="K58" s="3" t="s">
        <v>518</v>
      </c>
      <c r="L58" s="3" t="s">
        <v>518</v>
      </c>
      <c r="M58" s="3" t="s">
        <v>41</v>
      </c>
      <c r="N58" s="3" t="s">
        <v>60</v>
      </c>
      <c r="O58" s="3" t="s">
        <v>116</v>
      </c>
      <c r="P58" s="3" t="s">
        <v>116</v>
      </c>
      <c r="Q58" s="3" t="s">
        <v>77</v>
      </c>
      <c r="R58" s="3" t="s">
        <v>77</v>
      </c>
      <c r="S58" s="3" t="s">
        <v>44</v>
      </c>
      <c r="T58" s="3" t="s">
        <v>519</v>
      </c>
      <c r="U58" s="3" t="n">
        <v>-1</v>
      </c>
      <c r="V58" s="1" t="s">
        <v>520</v>
      </c>
      <c r="W58" s="3" t="n">
        <v>-1</v>
      </c>
      <c r="X58" s="3" t="n">
        <v>-1</v>
      </c>
      <c r="Y58" s="3" t="n">
        <v>40</v>
      </c>
      <c r="Z58" s="3" t="s">
        <v>460</v>
      </c>
      <c r="AA58" s="3" t="n">
        <v>-1</v>
      </c>
      <c r="AB58" s="3" t="s">
        <v>124</v>
      </c>
      <c r="AC58" s="3" t="s">
        <v>521</v>
      </c>
      <c r="AD58" s="3" t="s">
        <v>521</v>
      </c>
      <c r="AE58" s="3" t="n">
        <v>0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3" t="n">
        <v>40</v>
      </c>
      <c r="B59" s="3" t="s">
        <v>522</v>
      </c>
      <c r="C59" s="3" t="s">
        <v>397</v>
      </c>
      <c r="D59" s="3" t="s">
        <v>514</v>
      </c>
      <c r="E59" s="3" t="s">
        <v>290</v>
      </c>
      <c r="F59" s="3" t="s">
        <v>399</v>
      </c>
      <c r="G59" s="4" t="s">
        <v>515</v>
      </c>
      <c r="H59" s="4" t="s">
        <v>516</v>
      </c>
      <c r="I59" s="3" t="s">
        <v>38</v>
      </c>
      <c r="J59" s="1" t="s">
        <v>523</v>
      </c>
      <c r="K59" s="3" t="s">
        <v>518</v>
      </c>
      <c r="L59" s="3" t="s">
        <v>518</v>
      </c>
      <c r="M59" s="3" t="s">
        <v>41</v>
      </c>
      <c r="N59" s="3" t="s">
        <v>60</v>
      </c>
      <c r="O59" s="3" t="s">
        <v>116</v>
      </c>
      <c r="P59" s="3" t="s">
        <v>116</v>
      </c>
      <c r="Q59" s="3" t="s">
        <v>77</v>
      </c>
      <c r="R59" s="3" t="s">
        <v>77</v>
      </c>
      <c r="S59" s="3" t="s">
        <v>44</v>
      </c>
      <c r="T59" s="3" t="s">
        <v>519</v>
      </c>
      <c r="U59" s="3" t="n">
        <v>-1</v>
      </c>
      <c r="V59" s="1" t="s">
        <v>520</v>
      </c>
      <c r="W59" s="3" t="n">
        <v>-1</v>
      </c>
      <c r="X59" s="3" t="n">
        <v>-1</v>
      </c>
      <c r="Y59" s="3" t="n">
        <v>40</v>
      </c>
      <c r="Z59" s="3" t="s">
        <v>460</v>
      </c>
      <c r="AA59" s="3" t="n">
        <v>-1</v>
      </c>
      <c r="AB59" s="3" t="s">
        <v>278</v>
      </c>
      <c r="AC59" s="3" t="s">
        <v>523</v>
      </c>
      <c r="AD59" s="3" t="s">
        <v>523</v>
      </c>
      <c r="AE59" s="3" t="n">
        <v>0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3" t="n">
        <v>41</v>
      </c>
      <c r="B60" s="3" t="s">
        <v>524</v>
      </c>
      <c r="C60" s="3" t="s">
        <v>525</v>
      </c>
      <c r="D60" s="3" t="s">
        <v>526</v>
      </c>
      <c r="E60" s="3" t="s">
        <v>290</v>
      </c>
      <c r="F60" s="3" t="s">
        <v>527</v>
      </c>
      <c r="G60" s="4" t="s">
        <v>528</v>
      </c>
      <c r="H60" s="4" t="s">
        <v>529</v>
      </c>
      <c r="I60" s="3" t="s">
        <v>38</v>
      </c>
      <c r="J60" s="1" t="s">
        <v>530</v>
      </c>
      <c r="K60" s="3" t="n">
        <v>68</v>
      </c>
      <c r="L60" s="3" t="n">
        <v>68</v>
      </c>
      <c r="M60" s="3" t="s">
        <v>41</v>
      </c>
      <c r="N60" s="3" t="s">
        <v>42</v>
      </c>
      <c r="O60" s="3" t="s">
        <v>531</v>
      </c>
      <c r="P60" s="3" t="s">
        <v>531</v>
      </c>
      <c r="Q60" s="3" t="s">
        <v>429</v>
      </c>
      <c r="R60" s="3" t="s">
        <v>532</v>
      </c>
      <c r="S60" s="3" t="s">
        <v>44</v>
      </c>
      <c r="T60" s="3" t="n">
        <v>1777</v>
      </c>
      <c r="U60" s="3" t="n">
        <v>-1</v>
      </c>
      <c r="V60" s="3" t="n">
        <v>-1</v>
      </c>
      <c r="W60" s="3" t="n">
        <v>-1</v>
      </c>
      <c r="X60" s="3" t="n">
        <v>-1</v>
      </c>
      <c r="Y60" s="3" t="n">
        <f aca="false">3*24*60</f>
        <v>4320</v>
      </c>
      <c r="Z60" s="3" t="s">
        <v>533</v>
      </c>
      <c r="AA60" s="3" t="s">
        <v>534</v>
      </c>
      <c r="AB60" s="3" t="s">
        <v>124</v>
      </c>
      <c r="AC60" s="3" t="s">
        <v>530</v>
      </c>
      <c r="AD60" s="3" t="s">
        <v>530</v>
      </c>
      <c r="AE60" s="3" t="n">
        <v>0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3" t="n">
        <v>42</v>
      </c>
      <c r="B61" s="3" t="s">
        <v>524</v>
      </c>
      <c r="C61" s="3" t="s">
        <v>535</v>
      </c>
      <c r="D61" s="3" t="s">
        <v>536</v>
      </c>
      <c r="E61" s="3" t="s">
        <v>290</v>
      </c>
      <c r="F61" s="3" t="s">
        <v>537</v>
      </c>
      <c r="G61" s="4" t="s">
        <v>538</v>
      </c>
      <c r="H61" s="4" t="s">
        <v>539</v>
      </c>
      <c r="I61" s="3" t="s">
        <v>540</v>
      </c>
      <c r="J61" s="1" t="s">
        <v>167</v>
      </c>
      <c r="K61" s="3" t="s">
        <v>541</v>
      </c>
      <c r="L61" s="3" t="s">
        <v>542</v>
      </c>
      <c r="M61" s="3" t="s">
        <v>59</v>
      </c>
      <c r="N61" s="3" t="s">
        <v>42</v>
      </c>
      <c r="O61" s="3" t="s">
        <v>543</v>
      </c>
      <c r="P61" s="3" t="s">
        <v>97</v>
      </c>
      <c r="Q61" s="3" t="s">
        <v>88</v>
      </c>
      <c r="R61" s="3" t="n">
        <v>1</v>
      </c>
      <c r="S61" s="3" t="s">
        <v>64</v>
      </c>
      <c r="T61" s="3" t="n">
        <v>-1</v>
      </c>
      <c r="U61" s="3" t="n">
        <v>1256</v>
      </c>
      <c r="V61" s="3" t="s">
        <v>544</v>
      </c>
      <c r="W61" s="3" t="s">
        <v>545</v>
      </c>
      <c r="X61" s="3" t="n">
        <v>-1</v>
      </c>
      <c r="Y61" s="3" t="n">
        <v>5</v>
      </c>
      <c r="Z61" s="3" t="s">
        <v>546</v>
      </c>
      <c r="AA61" s="3"/>
      <c r="AB61" s="3" t="s">
        <v>67</v>
      </c>
      <c r="AC61" s="3" t="s">
        <v>167</v>
      </c>
      <c r="AD61" s="3" t="s">
        <v>167</v>
      </c>
      <c r="AE61" s="3" t="n">
        <v>0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3" t="n">
        <v>42</v>
      </c>
      <c r="B62" s="3" t="s">
        <v>524</v>
      </c>
      <c r="C62" s="3" t="s">
        <v>535</v>
      </c>
      <c r="D62" s="3" t="s">
        <v>536</v>
      </c>
      <c r="E62" s="3" t="s">
        <v>290</v>
      </c>
      <c r="F62" s="3" t="s">
        <v>537</v>
      </c>
      <c r="G62" s="4" t="s">
        <v>538</v>
      </c>
      <c r="H62" s="4" t="s">
        <v>539</v>
      </c>
      <c r="I62" s="3" t="s">
        <v>540</v>
      </c>
      <c r="J62" s="1" t="s">
        <v>547</v>
      </c>
      <c r="K62" s="3" t="s">
        <v>541</v>
      </c>
      <c r="L62" s="3" t="s">
        <v>542</v>
      </c>
      <c r="M62" s="3" t="s">
        <v>59</v>
      </c>
      <c r="N62" s="3" t="s">
        <v>42</v>
      </c>
      <c r="O62" s="3" t="s">
        <v>543</v>
      </c>
      <c r="P62" s="3" t="s">
        <v>97</v>
      </c>
      <c r="Q62" s="3" t="s">
        <v>88</v>
      </c>
      <c r="R62" s="3" t="n">
        <v>1</v>
      </c>
      <c r="S62" s="3" t="s">
        <v>64</v>
      </c>
      <c r="T62" s="3" t="n">
        <v>-1</v>
      </c>
      <c r="U62" s="3" t="n">
        <v>1256</v>
      </c>
      <c r="V62" s="3" t="s">
        <v>544</v>
      </c>
      <c r="W62" s="3" t="s">
        <v>545</v>
      </c>
      <c r="X62" s="3" t="n">
        <v>-1</v>
      </c>
      <c r="Y62" s="3" t="n">
        <v>5</v>
      </c>
      <c r="Z62" s="3" t="s">
        <v>546</v>
      </c>
      <c r="AA62" s="3"/>
      <c r="AB62" s="3" t="s">
        <v>124</v>
      </c>
      <c r="AC62" s="3" t="s">
        <v>547</v>
      </c>
      <c r="AD62" s="3" t="s">
        <v>547</v>
      </c>
      <c r="AE62" s="3" t="n">
        <v>0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3" t="n">
        <v>42</v>
      </c>
      <c r="B63" s="3" t="s">
        <v>524</v>
      </c>
      <c r="C63" s="3" t="s">
        <v>535</v>
      </c>
      <c r="D63" s="3" t="s">
        <v>536</v>
      </c>
      <c r="E63" s="3" t="s">
        <v>290</v>
      </c>
      <c r="F63" s="3" t="s">
        <v>537</v>
      </c>
      <c r="G63" s="4" t="s">
        <v>538</v>
      </c>
      <c r="H63" s="4" t="s">
        <v>539</v>
      </c>
      <c r="I63" s="3" t="s">
        <v>540</v>
      </c>
      <c r="J63" s="1" t="s">
        <v>548</v>
      </c>
      <c r="K63" s="3" t="s">
        <v>541</v>
      </c>
      <c r="L63" s="3" t="s">
        <v>542</v>
      </c>
      <c r="M63" s="3" t="s">
        <v>59</v>
      </c>
      <c r="N63" s="3" t="s">
        <v>42</v>
      </c>
      <c r="O63" s="3" t="s">
        <v>543</v>
      </c>
      <c r="P63" s="3" t="s">
        <v>97</v>
      </c>
      <c r="Q63" s="3" t="s">
        <v>88</v>
      </c>
      <c r="R63" s="3" t="n">
        <v>1</v>
      </c>
      <c r="S63" s="3" t="s">
        <v>64</v>
      </c>
      <c r="T63" s="3" t="n">
        <v>-1</v>
      </c>
      <c r="U63" s="3" t="n">
        <v>1256</v>
      </c>
      <c r="V63" s="3" t="s">
        <v>544</v>
      </c>
      <c r="W63" s="3" t="s">
        <v>545</v>
      </c>
      <c r="X63" s="3" t="n">
        <v>-1</v>
      </c>
      <c r="Y63" s="3" t="n">
        <v>5</v>
      </c>
      <c r="Z63" s="3" t="s">
        <v>546</v>
      </c>
      <c r="AA63" s="3"/>
      <c r="AB63" s="3" t="s">
        <v>549</v>
      </c>
      <c r="AC63" s="3" t="s">
        <v>548</v>
      </c>
      <c r="AD63" s="3" t="s">
        <v>548</v>
      </c>
      <c r="AE63" s="3" t="n">
        <v>0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3" t="n">
        <v>42</v>
      </c>
      <c r="B64" s="3" t="s">
        <v>524</v>
      </c>
      <c r="C64" s="3" t="s">
        <v>535</v>
      </c>
      <c r="D64" s="3" t="s">
        <v>536</v>
      </c>
      <c r="E64" s="3" t="s">
        <v>290</v>
      </c>
      <c r="F64" s="3" t="s">
        <v>537</v>
      </c>
      <c r="G64" s="4" t="s">
        <v>538</v>
      </c>
      <c r="H64" s="4" t="s">
        <v>539</v>
      </c>
      <c r="I64" s="3" t="s">
        <v>540</v>
      </c>
      <c r="J64" s="1" t="s">
        <v>167</v>
      </c>
      <c r="K64" s="3" t="s">
        <v>541</v>
      </c>
      <c r="L64" s="3" t="s">
        <v>542</v>
      </c>
      <c r="M64" s="3" t="s">
        <v>59</v>
      </c>
      <c r="N64" s="3" t="s">
        <v>42</v>
      </c>
      <c r="O64" s="3" t="s">
        <v>543</v>
      </c>
      <c r="P64" s="3" t="s">
        <v>97</v>
      </c>
      <c r="Q64" s="3" t="s">
        <v>88</v>
      </c>
      <c r="R64" s="3" t="n">
        <v>1</v>
      </c>
      <c r="S64" s="3" t="s">
        <v>64</v>
      </c>
      <c r="T64" s="3" t="n">
        <v>-1</v>
      </c>
      <c r="U64" s="3" t="n">
        <v>1256</v>
      </c>
      <c r="V64" s="3" t="s">
        <v>544</v>
      </c>
      <c r="W64" s="3" t="s">
        <v>545</v>
      </c>
      <c r="X64" s="3" t="n">
        <v>-1</v>
      </c>
      <c r="Y64" s="3" t="n">
        <v>5</v>
      </c>
      <c r="Z64" s="3" t="s">
        <v>546</v>
      </c>
      <c r="AA64" s="3"/>
      <c r="AB64" s="3" t="s">
        <v>550</v>
      </c>
      <c r="AC64" s="3" t="s">
        <v>167</v>
      </c>
      <c r="AD64" s="3" t="s">
        <v>167</v>
      </c>
      <c r="AE64" s="3" t="n">
        <v>0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3" t="n">
        <v>42</v>
      </c>
      <c r="B65" s="3" t="s">
        <v>524</v>
      </c>
      <c r="C65" s="3" t="s">
        <v>535</v>
      </c>
      <c r="D65" s="3" t="s">
        <v>536</v>
      </c>
      <c r="E65" s="3" t="s">
        <v>290</v>
      </c>
      <c r="F65" s="3" t="s">
        <v>537</v>
      </c>
      <c r="G65" s="4" t="s">
        <v>538</v>
      </c>
      <c r="H65" s="4" t="s">
        <v>539</v>
      </c>
      <c r="I65" s="3" t="s">
        <v>540</v>
      </c>
      <c r="J65" s="1" t="s">
        <v>547</v>
      </c>
      <c r="K65" s="3" t="s">
        <v>541</v>
      </c>
      <c r="L65" s="3" t="s">
        <v>542</v>
      </c>
      <c r="M65" s="3" t="s">
        <v>59</v>
      </c>
      <c r="N65" s="3" t="s">
        <v>42</v>
      </c>
      <c r="O65" s="3" t="s">
        <v>543</v>
      </c>
      <c r="P65" s="3" t="s">
        <v>97</v>
      </c>
      <c r="Q65" s="3" t="s">
        <v>88</v>
      </c>
      <c r="R65" s="3" t="n">
        <v>1</v>
      </c>
      <c r="S65" s="3" t="s">
        <v>64</v>
      </c>
      <c r="T65" s="3" t="n">
        <v>-1</v>
      </c>
      <c r="U65" s="3" t="n">
        <v>1256</v>
      </c>
      <c r="V65" s="3" t="s">
        <v>544</v>
      </c>
      <c r="W65" s="3" t="s">
        <v>545</v>
      </c>
      <c r="X65" s="3" t="n">
        <v>-1</v>
      </c>
      <c r="Y65" s="3" t="n">
        <v>5</v>
      </c>
      <c r="Z65" s="3" t="s">
        <v>546</v>
      </c>
      <c r="AA65" s="3"/>
      <c r="AB65" s="3" t="s">
        <v>551</v>
      </c>
      <c r="AC65" s="3" t="s">
        <v>547</v>
      </c>
      <c r="AD65" s="3" t="s">
        <v>547</v>
      </c>
      <c r="AE65" s="3" t="n">
        <v>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3" t="n">
        <v>42</v>
      </c>
      <c r="B66" s="3" t="s">
        <v>524</v>
      </c>
      <c r="C66" s="3" t="s">
        <v>535</v>
      </c>
      <c r="D66" s="3" t="s">
        <v>536</v>
      </c>
      <c r="E66" s="3" t="s">
        <v>290</v>
      </c>
      <c r="F66" s="3" t="s">
        <v>537</v>
      </c>
      <c r="G66" s="4" t="s">
        <v>538</v>
      </c>
      <c r="H66" s="4" t="s">
        <v>539</v>
      </c>
      <c r="I66" s="3" t="s">
        <v>540</v>
      </c>
      <c r="J66" s="1" t="s">
        <v>167</v>
      </c>
      <c r="K66" s="3" t="s">
        <v>541</v>
      </c>
      <c r="L66" s="3" t="s">
        <v>542</v>
      </c>
      <c r="M66" s="3" t="s">
        <v>59</v>
      </c>
      <c r="N66" s="3" t="s">
        <v>42</v>
      </c>
      <c r="O66" s="3" t="s">
        <v>543</v>
      </c>
      <c r="P66" s="3" t="s">
        <v>97</v>
      </c>
      <c r="Q66" s="3" t="s">
        <v>88</v>
      </c>
      <c r="R66" s="3" t="n">
        <v>1</v>
      </c>
      <c r="S66" s="3" t="s">
        <v>64</v>
      </c>
      <c r="T66" s="3" t="n">
        <v>-1</v>
      </c>
      <c r="U66" s="3" t="n">
        <v>1256</v>
      </c>
      <c r="V66" s="3" t="s">
        <v>544</v>
      </c>
      <c r="W66" s="3" t="s">
        <v>545</v>
      </c>
      <c r="X66" s="3" t="n">
        <v>-1</v>
      </c>
      <c r="Y66" s="3" t="n">
        <v>5</v>
      </c>
      <c r="Z66" s="3" t="s">
        <v>546</v>
      </c>
      <c r="AA66" s="3"/>
      <c r="AB66" s="3" t="s">
        <v>552</v>
      </c>
      <c r="AC66" s="3" t="s">
        <v>167</v>
      </c>
      <c r="AD66" s="3" t="s">
        <v>167</v>
      </c>
      <c r="AE66" s="3" t="n">
        <v>0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3" t="n">
        <v>43</v>
      </c>
      <c r="B67" s="3" t="s">
        <v>262</v>
      </c>
      <c r="C67" s="3" t="s">
        <v>553</v>
      </c>
      <c r="D67" s="3" t="s">
        <v>554</v>
      </c>
      <c r="E67" s="3" t="s">
        <v>290</v>
      </c>
      <c r="F67" s="3" t="s">
        <v>555</v>
      </c>
      <c r="G67" s="4" t="s">
        <v>556</v>
      </c>
      <c r="H67" s="4" t="s">
        <v>557</v>
      </c>
      <c r="I67" s="3" t="s">
        <v>558</v>
      </c>
      <c r="J67" s="1" t="s">
        <v>559</v>
      </c>
      <c r="K67" s="3" t="n">
        <v>94</v>
      </c>
      <c r="L67" s="3" t="n">
        <v>50</v>
      </c>
      <c r="M67" s="3" t="s">
        <v>59</v>
      </c>
      <c r="N67" s="3" t="s">
        <v>60</v>
      </c>
      <c r="O67" s="3" t="s">
        <v>560</v>
      </c>
      <c r="P67" s="3" t="s">
        <v>43</v>
      </c>
      <c r="Q67" s="3" t="n">
        <v>-1</v>
      </c>
      <c r="R67" s="3" t="n">
        <v>-1</v>
      </c>
      <c r="S67" s="3" t="s">
        <v>64</v>
      </c>
      <c r="T67" s="3" t="s">
        <v>561</v>
      </c>
      <c r="U67" s="3" t="n">
        <v>-1</v>
      </c>
      <c r="V67" s="3" t="n">
        <v>-1</v>
      </c>
      <c r="W67" s="3" t="n">
        <v>-1</v>
      </c>
      <c r="X67" s="3" t="n">
        <v>-1</v>
      </c>
      <c r="Y67" s="3" t="n">
        <v>60</v>
      </c>
      <c r="Z67" s="3" t="n">
        <v>-1</v>
      </c>
      <c r="AA67" s="3" t="n">
        <v>-1</v>
      </c>
      <c r="AB67" s="3" t="s">
        <v>386</v>
      </c>
      <c r="AC67" s="3" t="s">
        <v>559</v>
      </c>
      <c r="AD67" s="3" t="s">
        <v>559</v>
      </c>
      <c r="AE67" s="3" t="n">
        <v>0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1" t="n">
        <v>44</v>
      </c>
      <c r="B68" s="3" t="s">
        <v>562</v>
      </c>
      <c r="C68" s="3" t="s">
        <v>563</v>
      </c>
      <c r="D68" s="3" t="s">
        <v>564</v>
      </c>
      <c r="E68" s="3" t="s">
        <v>290</v>
      </c>
      <c r="F68" s="3" t="s">
        <v>555</v>
      </c>
      <c r="G68" s="4" t="s">
        <v>565</v>
      </c>
      <c r="H68" s="4" t="s">
        <v>566</v>
      </c>
      <c r="I68" s="3" t="s">
        <v>38</v>
      </c>
      <c r="J68" s="1" t="s">
        <v>567</v>
      </c>
      <c r="K68" s="3" t="s">
        <v>568</v>
      </c>
      <c r="L68" s="3" t="s">
        <v>568</v>
      </c>
      <c r="M68" s="3" t="s">
        <v>41</v>
      </c>
      <c r="N68" s="3" t="s">
        <v>60</v>
      </c>
      <c r="O68" s="3" t="s">
        <v>569</v>
      </c>
      <c r="P68" s="3" t="s">
        <v>569</v>
      </c>
      <c r="Q68" s="3" t="n">
        <v>-1</v>
      </c>
      <c r="R68" s="3" t="n">
        <v>-1</v>
      </c>
      <c r="S68" s="3" t="s">
        <v>44</v>
      </c>
      <c r="T68" s="3" t="s">
        <v>561</v>
      </c>
      <c r="U68" s="3" t="n">
        <v>-1</v>
      </c>
      <c r="V68" s="3" t="n">
        <v>-1</v>
      </c>
      <c r="W68" s="3" t="n">
        <v>-1</v>
      </c>
      <c r="X68" s="3" t="n">
        <v>-1</v>
      </c>
      <c r="Y68" s="3" t="n">
        <v>60</v>
      </c>
      <c r="Z68" s="3" t="n">
        <v>-1</v>
      </c>
      <c r="AA68" s="3" t="n">
        <v>-1</v>
      </c>
      <c r="AB68" s="3" t="s">
        <v>386</v>
      </c>
      <c r="AC68" s="3" t="s">
        <v>567</v>
      </c>
      <c r="AD68" s="3" t="s">
        <v>567</v>
      </c>
      <c r="AE68" s="3" t="n">
        <v>0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1" t="n">
        <v>44</v>
      </c>
      <c r="B69" s="3" t="s">
        <v>562</v>
      </c>
      <c r="C69" s="3" t="s">
        <v>570</v>
      </c>
      <c r="D69" s="3" t="s">
        <v>564</v>
      </c>
      <c r="E69" s="3" t="s">
        <v>290</v>
      </c>
      <c r="F69" s="3" t="s">
        <v>555</v>
      </c>
      <c r="G69" s="4" t="s">
        <v>565</v>
      </c>
      <c r="H69" s="4" t="s">
        <v>566</v>
      </c>
      <c r="I69" s="3" t="s">
        <v>38</v>
      </c>
      <c r="J69" s="1" t="s">
        <v>571</v>
      </c>
      <c r="K69" s="3" t="s">
        <v>568</v>
      </c>
      <c r="L69" s="3" t="s">
        <v>568</v>
      </c>
      <c r="M69" s="3" t="s">
        <v>41</v>
      </c>
      <c r="N69" s="3" t="s">
        <v>60</v>
      </c>
      <c r="O69" s="3" t="s">
        <v>569</v>
      </c>
      <c r="P69" s="3" t="s">
        <v>569</v>
      </c>
      <c r="Q69" s="3" t="n">
        <v>-1</v>
      </c>
      <c r="R69" s="3" t="n">
        <v>-1</v>
      </c>
      <c r="S69" s="3" t="s">
        <v>44</v>
      </c>
      <c r="T69" s="3" t="s">
        <v>561</v>
      </c>
      <c r="U69" s="3" t="n">
        <v>-1</v>
      </c>
      <c r="V69" s="3" t="n">
        <v>-1</v>
      </c>
      <c r="W69" s="3" t="n">
        <v>-1</v>
      </c>
      <c r="X69" s="3" t="n">
        <v>-1</v>
      </c>
      <c r="Y69" s="3" t="n">
        <f aca="false">36*60</f>
        <v>2160</v>
      </c>
      <c r="Z69" s="3" t="s">
        <v>363</v>
      </c>
      <c r="AA69" s="3" t="n">
        <v>-1</v>
      </c>
      <c r="AB69" s="3" t="s">
        <v>124</v>
      </c>
      <c r="AC69" s="3" t="s">
        <v>571</v>
      </c>
      <c r="AD69" s="3" t="s">
        <v>571</v>
      </c>
      <c r="AE69" s="3" t="s">
        <v>572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3" t="n">
        <v>45</v>
      </c>
      <c r="B70" s="3" t="s">
        <v>287</v>
      </c>
      <c r="C70" s="3" t="s">
        <v>573</v>
      </c>
      <c r="D70" s="3" t="s">
        <v>574</v>
      </c>
      <c r="E70" s="3" t="s">
        <v>290</v>
      </c>
      <c r="F70" s="3" t="s">
        <v>575</v>
      </c>
      <c r="G70" s="4" t="s">
        <v>576</v>
      </c>
      <c r="H70" s="4" t="s">
        <v>577</v>
      </c>
      <c r="I70" s="3" t="s">
        <v>38</v>
      </c>
      <c r="J70" s="1" t="s">
        <v>578</v>
      </c>
      <c r="K70" s="3" t="n">
        <v>42</v>
      </c>
      <c r="L70" s="3" t="s">
        <v>579</v>
      </c>
      <c r="M70" s="3" t="s">
        <v>41</v>
      </c>
      <c r="N70" s="3" t="s">
        <v>60</v>
      </c>
      <c r="O70" s="3" t="s">
        <v>580</v>
      </c>
      <c r="P70" s="3" t="n">
        <v>9</v>
      </c>
      <c r="Q70" s="3" t="s">
        <v>581</v>
      </c>
      <c r="R70" s="3" t="s">
        <v>581</v>
      </c>
      <c r="S70" s="3" t="s">
        <v>64</v>
      </c>
      <c r="T70" s="3" t="s">
        <v>296</v>
      </c>
      <c r="U70" s="3" t="n">
        <v>-1</v>
      </c>
      <c r="V70" s="1" t="s">
        <v>582</v>
      </c>
      <c r="W70" s="3" t="s">
        <v>432</v>
      </c>
      <c r="X70" s="3" t="s">
        <v>429</v>
      </c>
      <c r="Y70" s="3" t="n">
        <v>20</v>
      </c>
      <c r="Z70" s="3" t="s">
        <v>583</v>
      </c>
      <c r="AA70" s="3" t="n">
        <v>-1</v>
      </c>
      <c r="AB70" s="3" t="s">
        <v>584</v>
      </c>
      <c r="AC70" s="3" t="s">
        <v>578</v>
      </c>
      <c r="AD70" s="3" t="s">
        <v>578</v>
      </c>
      <c r="AE70" s="3" t="n">
        <v>0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3" t="n">
        <v>46</v>
      </c>
      <c r="B71" s="3" t="s">
        <v>463</v>
      </c>
      <c r="C71" s="3" t="s">
        <v>585</v>
      </c>
      <c r="D71" s="3" t="s">
        <v>586</v>
      </c>
      <c r="E71" s="3" t="s">
        <v>290</v>
      </c>
      <c r="F71" s="5" t="s">
        <v>587</v>
      </c>
      <c r="G71" s="4" t="s">
        <v>588</v>
      </c>
      <c r="H71" s="4" t="s">
        <v>589</v>
      </c>
      <c r="I71" s="3" t="s">
        <v>38</v>
      </c>
      <c r="J71" s="1" t="s">
        <v>128</v>
      </c>
      <c r="K71" s="3" t="n">
        <v>19</v>
      </c>
      <c r="L71" s="3" t="n">
        <v>-1</v>
      </c>
      <c r="M71" s="3" t="s">
        <v>41</v>
      </c>
      <c r="N71" s="3" t="s">
        <v>42</v>
      </c>
      <c r="O71" s="3" t="s">
        <v>590</v>
      </c>
      <c r="P71" s="3" t="s">
        <v>591</v>
      </c>
      <c r="Q71" s="3" t="n">
        <v>2</v>
      </c>
      <c r="R71" s="3" t="s">
        <v>592</v>
      </c>
      <c r="S71" s="3" t="s">
        <v>64</v>
      </c>
      <c r="T71" s="3" t="s">
        <v>296</v>
      </c>
      <c r="U71" s="3" t="n">
        <v>-1</v>
      </c>
      <c r="V71" s="3" t="s">
        <v>428</v>
      </c>
      <c r="W71" s="3" t="n">
        <v>-1</v>
      </c>
      <c r="X71" s="3" t="n">
        <v>-1</v>
      </c>
      <c r="Y71" s="3" t="n">
        <v>-1</v>
      </c>
      <c r="Z71" s="3" t="n">
        <v>-1</v>
      </c>
      <c r="AA71" s="3" t="n">
        <v>-1</v>
      </c>
      <c r="AB71" s="3" t="s">
        <v>386</v>
      </c>
      <c r="AC71" s="3" t="s">
        <v>128</v>
      </c>
      <c r="AD71" s="3" t="s">
        <v>128</v>
      </c>
      <c r="AE71" s="3" t="n">
        <v>0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3" t="n">
        <v>47</v>
      </c>
      <c r="B72" s="3" t="s">
        <v>287</v>
      </c>
      <c r="C72" s="3" t="s">
        <v>593</v>
      </c>
      <c r="D72" s="3" t="s">
        <v>594</v>
      </c>
      <c r="E72" s="3" t="s">
        <v>290</v>
      </c>
      <c r="F72" s="3" t="s">
        <v>595</v>
      </c>
      <c r="G72" s="4" t="s">
        <v>596</v>
      </c>
      <c r="H72" s="4" t="s">
        <v>597</v>
      </c>
      <c r="I72" s="3" t="s">
        <v>38</v>
      </c>
      <c r="J72" s="1" t="s">
        <v>598</v>
      </c>
      <c r="K72" s="3" t="n">
        <v>33</v>
      </c>
      <c r="L72" s="3"/>
      <c r="M72" s="3" t="s">
        <v>59</v>
      </c>
      <c r="N72" s="3" t="s">
        <v>42</v>
      </c>
      <c r="O72" s="3" t="s">
        <v>218</v>
      </c>
      <c r="P72" s="3" t="s">
        <v>599</v>
      </c>
      <c r="Q72" s="3" t="s">
        <v>212</v>
      </c>
      <c r="R72" s="3" t="s">
        <v>600</v>
      </c>
      <c r="S72" s="3" t="s">
        <v>64</v>
      </c>
      <c r="T72" s="3" t="s">
        <v>601</v>
      </c>
      <c r="U72" s="3" t="n">
        <v>-1</v>
      </c>
      <c r="V72" s="3" t="n">
        <v>-1</v>
      </c>
      <c r="W72" s="3" t="n">
        <v>-1</v>
      </c>
      <c r="X72" s="3" t="n">
        <v>-1</v>
      </c>
      <c r="Y72" s="3" t="n">
        <v>48</v>
      </c>
      <c r="Z72" s="3" t="s">
        <v>602</v>
      </c>
      <c r="AA72" s="3" t="s">
        <v>489</v>
      </c>
      <c r="AB72" s="3" t="s">
        <v>319</v>
      </c>
      <c r="AC72" s="3" t="s">
        <v>598</v>
      </c>
      <c r="AD72" s="3" t="s">
        <v>598</v>
      </c>
      <c r="AE72" s="3" t="n">
        <v>0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3" t="n">
        <v>48</v>
      </c>
      <c r="B73" s="3" t="s">
        <v>463</v>
      </c>
      <c r="C73" s="3" t="s">
        <v>603</v>
      </c>
      <c r="D73" s="3" t="s">
        <v>604</v>
      </c>
      <c r="E73" s="3" t="s">
        <v>290</v>
      </c>
      <c r="F73" s="3" t="s">
        <v>595</v>
      </c>
      <c r="G73" s="4" t="s">
        <v>605</v>
      </c>
      <c r="H73" s="4" t="s">
        <v>606</v>
      </c>
      <c r="I73" s="3" t="s">
        <v>38</v>
      </c>
      <c r="J73" s="1" t="s">
        <v>607</v>
      </c>
      <c r="K73" s="3" t="n">
        <v>41</v>
      </c>
      <c r="L73" s="3" t="s">
        <v>608</v>
      </c>
      <c r="M73" s="3" t="s">
        <v>59</v>
      </c>
      <c r="N73" s="3" t="s">
        <v>42</v>
      </c>
      <c r="O73" s="3" t="s">
        <v>609</v>
      </c>
      <c r="P73" s="3" t="s">
        <v>610</v>
      </c>
      <c r="Q73" s="3" t="s">
        <v>611</v>
      </c>
      <c r="R73" s="3" t="s">
        <v>612</v>
      </c>
      <c r="S73" s="3" t="s">
        <v>64</v>
      </c>
      <c r="T73" s="3" t="s">
        <v>613</v>
      </c>
      <c r="U73" s="3" t="n">
        <v>-1</v>
      </c>
      <c r="V73" s="3" t="n">
        <v>-1</v>
      </c>
      <c r="W73" s="3" t="n">
        <v>-1</v>
      </c>
      <c r="X73" s="3" t="n">
        <v>-1</v>
      </c>
      <c r="Y73" s="3" t="n">
        <f aca="false">300/60</f>
        <v>5</v>
      </c>
      <c r="Z73" s="3" t="s">
        <v>65</v>
      </c>
      <c r="AA73" s="3" t="s">
        <v>614</v>
      </c>
      <c r="AB73" s="3" t="s">
        <v>615</v>
      </c>
      <c r="AC73" s="3" t="s">
        <v>607</v>
      </c>
      <c r="AD73" s="3" t="s">
        <v>607</v>
      </c>
      <c r="AE73" s="3" t="n">
        <v>0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3" t="n">
        <v>48</v>
      </c>
      <c r="B74" s="3"/>
      <c r="C74" s="3" t="s">
        <v>616</v>
      </c>
      <c r="D74" s="3" t="s">
        <v>604</v>
      </c>
      <c r="E74" s="3" t="s">
        <v>290</v>
      </c>
      <c r="F74" s="3" t="s">
        <v>595</v>
      </c>
      <c r="G74" s="4" t="s">
        <v>605</v>
      </c>
      <c r="H74" s="4" t="s">
        <v>606</v>
      </c>
      <c r="I74" s="3" t="s">
        <v>38</v>
      </c>
      <c r="J74" s="1" t="s">
        <v>617</v>
      </c>
      <c r="K74" s="3" t="n">
        <v>42</v>
      </c>
      <c r="L74" s="3" t="s">
        <v>608</v>
      </c>
      <c r="M74" s="3" t="s">
        <v>59</v>
      </c>
      <c r="N74" s="3" t="s">
        <v>42</v>
      </c>
      <c r="O74" s="3" t="s">
        <v>609</v>
      </c>
      <c r="P74" s="3" t="s">
        <v>610</v>
      </c>
      <c r="Q74" s="3" t="s">
        <v>611</v>
      </c>
      <c r="R74" s="3" t="s">
        <v>612</v>
      </c>
      <c r="S74" s="3" t="s">
        <v>64</v>
      </c>
      <c r="T74" s="3" t="s">
        <v>613</v>
      </c>
      <c r="U74" s="3" t="n">
        <v>-1</v>
      </c>
      <c r="V74" s="3" t="n">
        <v>-1</v>
      </c>
      <c r="W74" s="3" t="n">
        <v>-1</v>
      </c>
      <c r="X74" s="3" t="n">
        <v>-1</v>
      </c>
      <c r="Y74" s="3" t="s">
        <v>618</v>
      </c>
      <c r="Z74" s="3" t="s">
        <v>363</v>
      </c>
      <c r="AA74" s="3" t="s">
        <v>614</v>
      </c>
      <c r="AB74" s="3" t="s">
        <v>67</v>
      </c>
      <c r="AC74" s="3" t="s">
        <v>617</v>
      </c>
      <c r="AD74" s="3" t="s">
        <v>617</v>
      </c>
      <c r="AE74" s="3" t="n">
        <v>0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3" t="n">
        <v>48</v>
      </c>
      <c r="B75" s="3"/>
      <c r="C75" s="3" t="s">
        <v>616</v>
      </c>
      <c r="D75" s="3" t="s">
        <v>604</v>
      </c>
      <c r="E75" s="3" t="s">
        <v>290</v>
      </c>
      <c r="F75" s="3" t="s">
        <v>595</v>
      </c>
      <c r="G75" s="4" t="s">
        <v>605</v>
      </c>
      <c r="H75" s="4" t="s">
        <v>606</v>
      </c>
      <c r="I75" s="3" t="s">
        <v>38</v>
      </c>
      <c r="J75" s="1" t="s">
        <v>617</v>
      </c>
      <c r="K75" s="3" t="n">
        <v>42</v>
      </c>
      <c r="L75" s="3" t="s">
        <v>608</v>
      </c>
      <c r="M75" s="3" t="s">
        <v>59</v>
      </c>
      <c r="N75" s="3" t="s">
        <v>42</v>
      </c>
      <c r="O75" s="3" t="s">
        <v>609</v>
      </c>
      <c r="P75" s="3" t="s">
        <v>610</v>
      </c>
      <c r="Q75" s="3" t="s">
        <v>611</v>
      </c>
      <c r="R75" s="3" t="s">
        <v>612</v>
      </c>
      <c r="S75" s="3" t="s">
        <v>64</v>
      </c>
      <c r="T75" s="3" t="s">
        <v>613</v>
      </c>
      <c r="U75" s="3" t="n">
        <v>-1</v>
      </c>
      <c r="V75" s="3" t="n">
        <v>-1</v>
      </c>
      <c r="W75" s="3" t="n">
        <v>-1</v>
      </c>
      <c r="X75" s="3" t="n">
        <v>-1</v>
      </c>
      <c r="Y75" s="3" t="s">
        <v>618</v>
      </c>
      <c r="Z75" s="3" t="s">
        <v>363</v>
      </c>
      <c r="AA75" s="3" t="s">
        <v>614</v>
      </c>
      <c r="AB75" s="3" t="s">
        <v>124</v>
      </c>
      <c r="AC75" s="3" t="s">
        <v>617</v>
      </c>
      <c r="AD75" s="3" t="s">
        <v>617</v>
      </c>
      <c r="AE75" s="3" t="n">
        <v>0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3" t="n">
        <v>48</v>
      </c>
      <c r="B76" s="3"/>
      <c r="C76" s="3" t="s">
        <v>616</v>
      </c>
      <c r="D76" s="3" t="s">
        <v>604</v>
      </c>
      <c r="E76" s="3" t="s">
        <v>290</v>
      </c>
      <c r="F76" s="3" t="s">
        <v>595</v>
      </c>
      <c r="G76" s="4" t="s">
        <v>605</v>
      </c>
      <c r="H76" s="4" t="s">
        <v>606</v>
      </c>
      <c r="I76" s="3" t="s">
        <v>38</v>
      </c>
      <c r="J76" s="1" t="s">
        <v>619</v>
      </c>
      <c r="K76" s="3" t="n">
        <v>42</v>
      </c>
      <c r="L76" s="3" t="s">
        <v>608</v>
      </c>
      <c r="M76" s="3" t="s">
        <v>59</v>
      </c>
      <c r="N76" s="3" t="s">
        <v>42</v>
      </c>
      <c r="O76" s="3" t="s">
        <v>609</v>
      </c>
      <c r="P76" s="3" t="s">
        <v>610</v>
      </c>
      <c r="Q76" s="3" t="s">
        <v>611</v>
      </c>
      <c r="R76" s="3" t="s">
        <v>612</v>
      </c>
      <c r="S76" s="3" t="s">
        <v>64</v>
      </c>
      <c r="T76" s="3" t="s">
        <v>613</v>
      </c>
      <c r="U76" s="3" t="n">
        <v>-1</v>
      </c>
      <c r="V76" s="3" t="n">
        <v>-1</v>
      </c>
      <c r="W76" s="3" t="n">
        <v>-1</v>
      </c>
      <c r="X76" s="3" t="n">
        <v>-1</v>
      </c>
      <c r="Y76" s="3" t="s">
        <v>618</v>
      </c>
      <c r="Z76" s="3" t="s">
        <v>363</v>
      </c>
      <c r="AA76" s="3" t="s">
        <v>614</v>
      </c>
      <c r="AB76" s="3" t="s">
        <v>620</v>
      </c>
      <c r="AC76" s="3" t="s">
        <v>619</v>
      </c>
      <c r="AD76" s="3" t="s">
        <v>619</v>
      </c>
      <c r="AE76" s="3" t="n">
        <v>0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A77" s="3" t="n">
        <v>48</v>
      </c>
      <c r="B77" s="3" t="s">
        <v>463</v>
      </c>
      <c r="C77" s="3" t="s">
        <v>621</v>
      </c>
      <c r="D77" s="3" t="s">
        <v>604</v>
      </c>
      <c r="E77" s="3" t="s">
        <v>290</v>
      </c>
      <c r="F77" s="3" t="s">
        <v>595</v>
      </c>
      <c r="G77" s="4" t="s">
        <v>605</v>
      </c>
      <c r="H77" s="4" t="s">
        <v>606</v>
      </c>
      <c r="I77" s="3" t="s">
        <v>38</v>
      </c>
      <c r="J77" s="1" t="s">
        <v>622</v>
      </c>
      <c r="K77" s="3" t="n">
        <v>41</v>
      </c>
      <c r="L77" s="3" t="s">
        <v>608</v>
      </c>
      <c r="M77" s="3" t="s">
        <v>59</v>
      </c>
      <c r="N77" s="3" t="s">
        <v>42</v>
      </c>
      <c r="O77" s="3" t="s">
        <v>609</v>
      </c>
      <c r="P77" s="3" t="s">
        <v>610</v>
      </c>
      <c r="Q77" s="3" t="s">
        <v>611</v>
      </c>
      <c r="R77" s="3" t="s">
        <v>612</v>
      </c>
      <c r="S77" s="3" t="s">
        <v>64</v>
      </c>
      <c r="T77" s="3" t="s">
        <v>613</v>
      </c>
      <c r="U77" s="3" t="n">
        <v>-1</v>
      </c>
      <c r="V77" s="3" t="n">
        <v>-1</v>
      </c>
      <c r="W77" s="3" t="n">
        <v>-1</v>
      </c>
      <c r="X77" s="3" t="n">
        <v>-1</v>
      </c>
      <c r="Y77" s="3" t="n">
        <v>-1</v>
      </c>
      <c r="Z77" s="3" t="n">
        <v>-1</v>
      </c>
      <c r="AA77" s="3" t="s">
        <v>614</v>
      </c>
      <c r="AB77" s="3" t="s">
        <v>623</v>
      </c>
      <c r="AC77" s="3" t="s">
        <v>622</v>
      </c>
      <c r="AD77" s="3" t="s">
        <v>622</v>
      </c>
      <c r="AE77" s="3" t="n">
        <v>0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</row>
    <row r="78" customFormat="false" ht="22.1" hidden="false" customHeight="true" outlineLevel="0" collapsed="false">
      <c r="A78" s="3" t="n">
        <v>49</v>
      </c>
      <c r="B78" s="3" t="s">
        <v>287</v>
      </c>
      <c r="C78" s="3" t="s">
        <v>624</v>
      </c>
      <c r="D78" s="3" t="s">
        <v>625</v>
      </c>
      <c r="E78" s="3" t="s">
        <v>290</v>
      </c>
      <c r="F78" s="3" t="s">
        <v>626</v>
      </c>
      <c r="G78" s="4" t="s">
        <v>627</v>
      </c>
      <c r="H78" s="4" t="s">
        <v>628</v>
      </c>
      <c r="I78" s="3" t="s">
        <v>38</v>
      </c>
      <c r="J78" s="1" t="s">
        <v>629</v>
      </c>
      <c r="K78" s="3" t="s">
        <v>630</v>
      </c>
      <c r="L78" s="3" t="s">
        <v>631</v>
      </c>
      <c r="M78" s="3" t="s">
        <v>632</v>
      </c>
      <c r="N78" s="3" t="s">
        <v>60</v>
      </c>
      <c r="O78" s="3" t="n">
        <v>12</v>
      </c>
      <c r="P78" s="3" t="n">
        <v>12</v>
      </c>
      <c r="Q78" s="3" t="s">
        <v>109</v>
      </c>
      <c r="R78" s="3" t="s">
        <v>109</v>
      </c>
      <c r="S78" s="3" t="s">
        <v>64</v>
      </c>
      <c r="T78" s="3" t="s">
        <v>296</v>
      </c>
      <c r="U78" s="3" t="n">
        <v>0</v>
      </c>
      <c r="V78" s="3" t="n">
        <v>-1</v>
      </c>
      <c r="W78" s="3" t="n">
        <v>-1</v>
      </c>
      <c r="X78" s="3" t="n">
        <v>-1</v>
      </c>
      <c r="Y78" s="3" t="n">
        <f aca="false">12*30*24*60</f>
        <v>518400</v>
      </c>
      <c r="Z78" s="3" t="s">
        <v>633</v>
      </c>
      <c r="AA78" s="3" t="n">
        <v>-1</v>
      </c>
      <c r="AB78" s="3" t="s">
        <v>347</v>
      </c>
      <c r="AC78" s="6" t="s">
        <v>629</v>
      </c>
      <c r="AD78" s="6" t="s">
        <v>629</v>
      </c>
      <c r="AE78" s="3" t="n">
        <v>0</v>
      </c>
      <c r="AF78" s="3"/>
      <c r="AG78" s="6"/>
      <c r="AH78" s="6"/>
      <c r="AI78" s="6"/>
      <c r="AJ78" s="3"/>
      <c r="AK78" s="3"/>
      <c r="AL78" s="6"/>
      <c r="AM78" s="6"/>
      <c r="AN78" s="6"/>
      <c r="AO78" s="3"/>
      <c r="AP78" s="3"/>
      <c r="AQ78" s="6"/>
      <c r="AR78" s="6"/>
      <c r="AS78" s="6"/>
      <c r="AT78" s="3"/>
      <c r="AU78" s="3"/>
      <c r="AV78" s="6"/>
      <c r="AW78" s="6"/>
      <c r="AX78" s="6"/>
      <c r="AY78" s="3"/>
      <c r="AZ78" s="3"/>
      <c r="BA78" s="6"/>
      <c r="BB78" s="6"/>
      <c r="BC78" s="6"/>
      <c r="BD78" s="3"/>
      <c r="BE78" s="3"/>
      <c r="BF78" s="6"/>
      <c r="BG78" s="6"/>
      <c r="BH78" s="6"/>
      <c r="BI78" s="3"/>
      <c r="BJ78" s="3"/>
      <c r="BK78" s="6"/>
      <c r="BL78" s="6"/>
      <c r="BM78" s="6"/>
      <c r="BN78" s="3"/>
      <c r="BO78" s="3"/>
      <c r="BP78" s="6"/>
      <c r="BQ78" s="6"/>
      <c r="BR78" s="6"/>
      <c r="BS78" s="3"/>
      <c r="BT78" s="3"/>
      <c r="BU78" s="6"/>
      <c r="BV78" s="6"/>
      <c r="BW78" s="6"/>
      <c r="BX78" s="3"/>
      <c r="BY78" s="3"/>
      <c r="BZ78" s="6"/>
      <c r="CA78" s="6"/>
      <c r="CB78" s="6"/>
      <c r="CC78" s="3"/>
      <c r="CD78" s="3"/>
      <c r="CE78" s="6"/>
      <c r="CF78" s="6"/>
      <c r="CG78" s="6"/>
      <c r="CH78" s="3"/>
      <c r="CI78" s="3"/>
      <c r="CJ78" s="6"/>
      <c r="CK78" s="6"/>
      <c r="CL78" s="6"/>
      <c r="CM78" s="3"/>
      <c r="CN78" s="3"/>
      <c r="CO78" s="6"/>
      <c r="CP78" s="6"/>
      <c r="CQ78" s="6"/>
      <c r="CR78" s="3"/>
      <c r="CS78" s="3"/>
      <c r="CT78" s="6"/>
      <c r="CU78" s="6"/>
      <c r="CV78" s="6"/>
      <c r="CW78" s="3"/>
      <c r="CX78" s="3"/>
      <c r="CY78" s="6"/>
      <c r="CZ78" s="6"/>
      <c r="DA78" s="6"/>
      <c r="DB78" s="3"/>
      <c r="DC78" s="3"/>
      <c r="DD78" s="6"/>
      <c r="DE78" s="6"/>
      <c r="DF78" s="6"/>
      <c r="DG78" s="3"/>
      <c r="DH78" s="3"/>
      <c r="DI78" s="6"/>
      <c r="DJ78" s="6"/>
      <c r="DK78" s="6"/>
      <c r="DL78" s="3"/>
      <c r="DM78" s="3"/>
      <c r="DN78" s="6"/>
      <c r="DO78" s="6"/>
      <c r="DP78" s="6"/>
      <c r="DQ78" s="3"/>
      <c r="DR78" s="3"/>
      <c r="DS78" s="6"/>
      <c r="DT78" s="6"/>
      <c r="DU78" s="6"/>
      <c r="DV78" s="3"/>
      <c r="DW78" s="3"/>
      <c r="DX78" s="6"/>
      <c r="DY78" s="6"/>
      <c r="DZ78" s="6"/>
      <c r="EA78" s="3"/>
      <c r="EB78" s="3"/>
      <c r="EC78" s="6"/>
      <c r="ED78" s="6"/>
      <c r="EE78" s="6"/>
      <c r="EF78" s="3"/>
      <c r="EG78" s="3"/>
      <c r="EH78" s="6"/>
      <c r="EI78" s="6"/>
      <c r="EJ78" s="6"/>
      <c r="EK78" s="3"/>
      <c r="EL78" s="3"/>
      <c r="EM78" s="6"/>
      <c r="EN78" s="6"/>
      <c r="EO78" s="6"/>
      <c r="EP78" s="3"/>
      <c r="EQ78" s="3"/>
      <c r="ER78" s="6"/>
      <c r="ES78" s="6"/>
      <c r="ET78" s="6"/>
      <c r="EU78" s="3"/>
      <c r="EV78" s="3"/>
      <c r="EW78" s="6"/>
      <c r="EX78" s="6"/>
      <c r="EY78" s="6"/>
      <c r="EZ78" s="3"/>
      <c r="FA78" s="3"/>
      <c r="FB78" s="6"/>
      <c r="FC78" s="6"/>
      <c r="FD78" s="6"/>
      <c r="FE78" s="3"/>
      <c r="FF78" s="3"/>
      <c r="FG78" s="6"/>
      <c r="FH78" s="6"/>
      <c r="FI78" s="6"/>
      <c r="FJ78" s="3"/>
      <c r="FK78" s="3"/>
      <c r="FL78" s="6"/>
      <c r="FM78" s="6"/>
      <c r="FN78" s="6"/>
      <c r="FO78" s="3"/>
      <c r="FP78" s="3"/>
      <c r="FQ78" s="6"/>
      <c r="FR78" s="6"/>
      <c r="FS78" s="6"/>
      <c r="FT78" s="3"/>
      <c r="FU78" s="3"/>
      <c r="FV78" s="6"/>
      <c r="FW78" s="6"/>
      <c r="FX78" s="6"/>
      <c r="FY78" s="3"/>
      <c r="FZ78" s="3"/>
      <c r="GA78" s="6"/>
      <c r="GB78" s="6"/>
      <c r="GC78" s="6"/>
      <c r="GD78" s="3"/>
      <c r="GE78" s="3"/>
      <c r="GF78" s="6"/>
      <c r="GG78" s="6"/>
      <c r="GH78" s="6"/>
      <c r="GI78" s="3"/>
      <c r="GJ78" s="3"/>
      <c r="GK78" s="6"/>
      <c r="GL78" s="6"/>
      <c r="GM78" s="6"/>
      <c r="GN78" s="3"/>
      <c r="GO78" s="3"/>
      <c r="GP78" s="6"/>
      <c r="GQ78" s="6"/>
      <c r="GR78" s="6"/>
      <c r="GS78" s="3"/>
      <c r="GT78" s="3"/>
      <c r="GU78" s="6"/>
      <c r="GV78" s="6"/>
      <c r="GW78" s="6"/>
      <c r="GX78" s="3"/>
      <c r="GY78" s="3"/>
      <c r="GZ78" s="6"/>
      <c r="HA78" s="6"/>
      <c r="HB78" s="6"/>
      <c r="HC78" s="3"/>
      <c r="HD78" s="3"/>
      <c r="HE78" s="6"/>
      <c r="HF78" s="6"/>
      <c r="HG78" s="6"/>
      <c r="HH78" s="3"/>
      <c r="HI78" s="3"/>
      <c r="HJ78" s="6"/>
      <c r="HK78" s="6"/>
      <c r="HL78" s="6"/>
      <c r="HM78" s="3"/>
      <c r="HN78" s="3"/>
      <c r="HO78" s="6"/>
      <c r="HP78" s="6"/>
      <c r="HQ78" s="6"/>
      <c r="HR78" s="3"/>
      <c r="HS78" s="3"/>
      <c r="HT78" s="6"/>
      <c r="HU78" s="6"/>
      <c r="HV78" s="6"/>
      <c r="HW78" s="3"/>
      <c r="HX78" s="3"/>
      <c r="HY78" s="6"/>
      <c r="HZ78" s="6"/>
      <c r="IA78" s="6"/>
      <c r="IB78" s="3"/>
      <c r="IC78" s="3"/>
      <c r="ID78" s="6"/>
      <c r="IE78" s="6"/>
      <c r="IF78" s="6"/>
      <c r="IG78" s="3"/>
      <c r="IH78" s="3"/>
      <c r="II78" s="6"/>
      <c r="IJ78" s="6"/>
      <c r="IK78" s="6"/>
      <c r="IL78" s="3"/>
      <c r="IM78" s="3"/>
      <c r="IN78" s="6"/>
      <c r="IO78" s="6"/>
      <c r="IP78" s="6"/>
      <c r="IQ78" s="3"/>
      <c r="IR78" s="3"/>
      <c r="IS78" s="6"/>
      <c r="IT78" s="6"/>
      <c r="IU78" s="6"/>
      <c r="IV78" s="3"/>
      <c r="IW78" s="3"/>
      <c r="IX78" s="6"/>
      <c r="IY78" s="6"/>
      <c r="IZ78" s="6"/>
      <c r="JA78" s="3"/>
      <c r="JB78" s="3"/>
      <c r="JC78" s="6"/>
      <c r="JD78" s="6"/>
      <c r="JE78" s="6"/>
      <c r="JF78" s="3"/>
      <c r="JG78" s="3"/>
      <c r="JH78" s="6"/>
      <c r="JI78" s="6"/>
      <c r="JJ78" s="6"/>
      <c r="JK78" s="3"/>
      <c r="JL78" s="3"/>
      <c r="JM78" s="6"/>
      <c r="JN78" s="6"/>
      <c r="JO78" s="6"/>
      <c r="JP78" s="3"/>
      <c r="JQ78" s="3"/>
      <c r="JR78" s="6"/>
      <c r="JS78" s="6"/>
      <c r="JT78" s="6"/>
      <c r="JU78" s="3"/>
      <c r="JV78" s="3"/>
      <c r="JW78" s="6"/>
      <c r="JX78" s="6"/>
      <c r="JY78" s="6"/>
      <c r="JZ78" s="3"/>
      <c r="KA78" s="3"/>
      <c r="KB78" s="6"/>
      <c r="KC78" s="6"/>
      <c r="KD78" s="6"/>
      <c r="KE78" s="3"/>
      <c r="KF78" s="3"/>
      <c r="KG78" s="6"/>
      <c r="KH78" s="6"/>
      <c r="KI78" s="6"/>
      <c r="KJ78" s="3"/>
      <c r="KK78" s="3"/>
      <c r="KL78" s="6"/>
      <c r="KM78" s="6"/>
      <c r="KN78" s="6"/>
      <c r="KO78" s="3"/>
      <c r="KP78" s="3"/>
      <c r="KQ78" s="6"/>
      <c r="KR78" s="6"/>
      <c r="KS78" s="6"/>
      <c r="KT78" s="3"/>
      <c r="KU78" s="3"/>
      <c r="KV78" s="6"/>
      <c r="KW78" s="6"/>
      <c r="KX78" s="6"/>
      <c r="KY78" s="3"/>
      <c r="KZ78" s="3"/>
      <c r="LA78" s="6"/>
      <c r="LB78" s="6"/>
      <c r="LC78" s="6"/>
      <c r="LD78" s="3"/>
      <c r="LE78" s="3"/>
      <c r="LF78" s="6"/>
      <c r="LG78" s="6"/>
      <c r="LH78" s="6"/>
      <c r="LI78" s="3"/>
      <c r="LJ78" s="3"/>
      <c r="LK78" s="6"/>
      <c r="LL78" s="6"/>
      <c r="LM78" s="6"/>
      <c r="LN78" s="3"/>
      <c r="LO78" s="3"/>
      <c r="LP78" s="6"/>
      <c r="LQ78" s="6"/>
      <c r="LR78" s="6"/>
      <c r="LS78" s="3"/>
      <c r="LT78" s="3"/>
      <c r="LU78" s="6"/>
      <c r="LV78" s="6"/>
      <c r="LW78" s="6"/>
      <c r="LX78" s="3"/>
      <c r="LY78" s="3"/>
      <c r="LZ78" s="6"/>
      <c r="MA78" s="6"/>
      <c r="MB78" s="6"/>
      <c r="MC78" s="3"/>
      <c r="MD78" s="3"/>
      <c r="ME78" s="6"/>
      <c r="MF78" s="6"/>
      <c r="MG78" s="6"/>
      <c r="MH78" s="3"/>
      <c r="MI78" s="3"/>
      <c r="MJ78" s="6"/>
      <c r="MK78" s="6"/>
      <c r="ML78" s="6"/>
      <c r="MM78" s="3"/>
      <c r="MN78" s="3"/>
      <c r="MO78" s="6"/>
      <c r="MP78" s="6"/>
      <c r="MQ78" s="6"/>
      <c r="MR78" s="3"/>
      <c r="MS78" s="3"/>
      <c r="MT78" s="6"/>
      <c r="MU78" s="6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</row>
    <row r="79" customFormat="false" ht="18.15" hidden="false" customHeight="true" outlineLevel="0" collapsed="false">
      <c r="A79" s="3" t="n">
        <v>49</v>
      </c>
      <c r="B79" s="3" t="s">
        <v>287</v>
      </c>
      <c r="C79" s="3" t="s">
        <v>624</v>
      </c>
      <c r="D79" s="3" t="s">
        <v>625</v>
      </c>
      <c r="E79" s="3" t="s">
        <v>290</v>
      </c>
      <c r="F79" s="3" t="s">
        <v>626</v>
      </c>
      <c r="G79" s="4" t="s">
        <v>627</v>
      </c>
      <c r="H79" s="4" t="s">
        <v>628</v>
      </c>
      <c r="I79" s="3" t="s">
        <v>38</v>
      </c>
      <c r="J79" s="1" t="s">
        <v>634</v>
      </c>
      <c r="K79" s="3" t="s">
        <v>630</v>
      </c>
      <c r="L79" s="3" t="s">
        <v>631</v>
      </c>
      <c r="M79" s="3" t="s">
        <v>632</v>
      </c>
      <c r="N79" s="3" t="s">
        <v>60</v>
      </c>
      <c r="O79" s="3" t="n">
        <v>12</v>
      </c>
      <c r="P79" s="3" t="n">
        <v>12</v>
      </c>
      <c r="Q79" s="3" t="s">
        <v>109</v>
      </c>
      <c r="R79" s="3" t="s">
        <v>109</v>
      </c>
      <c r="S79" s="3" t="s">
        <v>64</v>
      </c>
      <c r="T79" s="3" t="s">
        <v>296</v>
      </c>
      <c r="U79" s="3" t="n">
        <v>0</v>
      </c>
      <c r="V79" s="3" t="n">
        <v>-1</v>
      </c>
      <c r="W79" s="3" t="n">
        <v>-1</v>
      </c>
      <c r="X79" s="3" t="n">
        <v>-1</v>
      </c>
      <c r="Y79" s="3" t="n">
        <f aca="false">12*30*24*60</f>
        <v>518400</v>
      </c>
      <c r="Z79" s="3" t="s">
        <v>633</v>
      </c>
      <c r="AA79" s="3" t="n">
        <v>-1</v>
      </c>
      <c r="AB79" s="3" t="s">
        <v>67</v>
      </c>
      <c r="AC79" s="3" t="s">
        <v>634</v>
      </c>
      <c r="AD79" s="3" t="s">
        <v>634</v>
      </c>
      <c r="AE79" s="3" t="n">
        <v>0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</row>
    <row r="80" customFormat="false" ht="13.8" hidden="false" customHeight="false" outlineLevel="0" collapsed="false">
      <c r="A80" s="3" t="n">
        <v>50</v>
      </c>
      <c r="B80" s="3" t="s">
        <v>524</v>
      </c>
      <c r="C80" s="3" t="s">
        <v>635</v>
      </c>
      <c r="D80" s="3" t="s">
        <v>636</v>
      </c>
      <c r="E80" s="3" t="s">
        <v>290</v>
      </c>
      <c r="F80" s="3" t="s">
        <v>637</v>
      </c>
      <c r="G80" s="4" t="s">
        <v>638</v>
      </c>
      <c r="H80" s="4" t="s">
        <v>639</v>
      </c>
      <c r="I80" s="3" t="s">
        <v>38</v>
      </c>
      <c r="J80" s="1" t="s">
        <v>640</v>
      </c>
      <c r="K80" s="3" t="s">
        <v>641</v>
      </c>
      <c r="L80" s="3" t="s">
        <v>642</v>
      </c>
      <c r="M80" s="3" t="s">
        <v>59</v>
      </c>
      <c r="N80" s="3" t="s">
        <v>60</v>
      </c>
      <c r="O80" s="3" t="s">
        <v>643</v>
      </c>
      <c r="P80" s="3" t="s">
        <v>644</v>
      </c>
      <c r="Q80" s="3" t="s">
        <v>417</v>
      </c>
      <c r="R80" s="3" t="s">
        <v>645</v>
      </c>
      <c r="S80" s="3" t="s">
        <v>64</v>
      </c>
      <c r="T80" s="3" t="s">
        <v>371</v>
      </c>
      <c r="U80" s="3" t="n">
        <v>-1</v>
      </c>
      <c r="V80" s="3" t="n">
        <v>-1</v>
      </c>
      <c r="W80" s="3" t="n">
        <v>-1</v>
      </c>
      <c r="X80" s="3" t="n">
        <v>-1</v>
      </c>
      <c r="Y80" s="3" t="n">
        <f aca="false">365.25*24*60</f>
        <v>525960</v>
      </c>
      <c r="Z80" s="3" t="s">
        <v>363</v>
      </c>
      <c r="AA80" s="3" t="s">
        <v>646</v>
      </c>
      <c r="AB80" s="3" t="s">
        <v>319</v>
      </c>
      <c r="AC80" s="3" t="s">
        <v>647</v>
      </c>
      <c r="AD80" s="3" t="s">
        <v>648</v>
      </c>
      <c r="AE80" s="3" t="s">
        <v>649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</row>
    <row r="81" customFormat="false" ht="13.8" hidden="false" customHeight="false" outlineLevel="0" collapsed="false">
      <c r="A81" s="3" t="n">
        <v>50</v>
      </c>
      <c r="B81" s="3" t="s">
        <v>524</v>
      </c>
      <c r="C81" s="3" t="s">
        <v>650</v>
      </c>
      <c r="D81" s="3" t="s">
        <v>636</v>
      </c>
      <c r="E81" s="3" t="s">
        <v>290</v>
      </c>
      <c r="F81" s="3" t="s">
        <v>637</v>
      </c>
      <c r="G81" s="4" t="s">
        <v>638</v>
      </c>
      <c r="H81" s="4" t="s">
        <v>639</v>
      </c>
      <c r="I81" s="3" t="s">
        <v>38</v>
      </c>
      <c r="J81" s="1" t="s">
        <v>212</v>
      </c>
      <c r="K81" s="3" t="s">
        <v>641</v>
      </c>
      <c r="L81" s="3" t="s">
        <v>642</v>
      </c>
      <c r="M81" s="3" t="s">
        <v>59</v>
      </c>
      <c r="N81" s="3" t="s">
        <v>60</v>
      </c>
      <c r="O81" s="3" t="s">
        <v>643</v>
      </c>
      <c r="P81" s="3" t="s">
        <v>644</v>
      </c>
      <c r="Q81" s="3" t="s">
        <v>417</v>
      </c>
      <c r="R81" s="3" t="s">
        <v>645</v>
      </c>
      <c r="S81" s="3" t="s">
        <v>64</v>
      </c>
      <c r="T81" s="3" t="s">
        <v>371</v>
      </c>
      <c r="U81" s="3" t="n">
        <v>-1</v>
      </c>
      <c r="V81" s="3" t="n">
        <v>-1</v>
      </c>
      <c r="W81" s="3" t="n">
        <v>-1</v>
      </c>
      <c r="X81" s="3" t="n">
        <v>-1</v>
      </c>
      <c r="Y81" s="3" t="n">
        <f aca="false">30*24*60</f>
        <v>43200</v>
      </c>
      <c r="Z81" s="3" t="s">
        <v>363</v>
      </c>
      <c r="AA81" s="3" t="s">
        <v>651</v>
      </c>
      <c r="AB81" s="3" t="s">
        <v>48</v>
      </c>
      <c r="AC81" s="3" t="s">
        <v>212</v>
      </c>
      <c r="AD81" s="3" t="s">
        <v>212</v>
      </c>
      <c r="AE81" s="3" t="n">
        <v>0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</row>
    <row r="82" customFormat="false" ht="13.8" hidden="false" customHeight="false" outlineLevel="0" collapsed="false">
      <c r="A82" s="3" t="n">
        <v>50</v>
      </c>
      <c r="B82" s="3" t="s">
        <v>524</v>
      </c>
      <c r="C82" s="3" t="s">
        <v>652</v>
      </c>
      <c r="D82" s="3" t="s">
        <v>636</v>
      </c>
      <c r="E82" s="3" t="s">
        <v>290</v>
      </c>
      <c r="F82" s="3" t="s">
        <v>637</v>
      </c>
      <c r="G82" s="4" t="s">
        <v>638</v>
      </c>
      <c r="H82" s="4" t="s">
        <v>639</v>
      </c>
      <c r="I82" s="3" t="s">
        <v>38</v>
      </c>
      <c r="J82" s="1" t="s">
        <v>640</v>
      </c>
      <c r="K82" s="3" t="s">
        <v>641</v>
      </c>
      <c r="L82" s="3" t="s">
        <v>642</v>
      </c>
      <c r="M82" s="3" t="s">
        <v>59</v>
      </c>
      <c r="N82" s="3" t="s">
        <v>60</v>
      </c>
      <c r="O82" s="3" t="s">
        <v>643</v>
      </c>
      <c r="P82" s="3" t="s">
        <v>644</v>
      </c>
      <c r="Q82" s="3" t="s">
        <v>417</v>
      </c>
      <c r="R82" s="3" t="s">
        <v>645</v>
      </c>
      <c r="S82" s="3" t="s">
        <v>64</v>
      </c>
      <c r="T82" s="3" t="s">
        <v>371</v>
      </c>
      <c r="U82" s="3" t="n">
        <v>-1</v>
      </c>
      <c r="V82" s="3" t="n">
        <v>-1</v>
      </c>
      <c r="W82" s="3" t="n">
        <v>-1</v>
      </c>
      <c r="X82" s="3"/>
      <c r="Y82" s="3" t="n">
        <f aca="false">2*30*24*60</f>
        <v>86400</v>
      </c>
      <c r="Z82" s="3" t="s">
        <v>363</v>
      </c>
      <c r="AA82" s="3"/>
      <c r="AB82" s="3" t="s">
        <v>319</v>
      </c>
      <c r="AC82" s="3" t="s">
        <v>653</v>
      </c>
      <c r="AD82" s="3" t="s">
        <v>654</v>
      </c>
      <c r="AE82" s="3" t="s">
        <v>655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</row>
    <row r="83" customFormat="false" ht="13.8" hidden="false" customHeight="false" outlineLevel="0" collapsed="false">
      <c r="A83" s="3" t="n">
        <v>51</v>
      </c>
      <c r="B83" s="3" t="s">
        <v>287</v>
      </c>
      <c r="C83" s="3" t="s">
        <v>656</v>
      </c>
      <c r="D83" s="3" t="s">
        <v>657</v>
      </c>
      <c r="E83" s="3" t="s">
        <v>290</v>
      </c>
      <c r="F83" s="3" t="s">
        <v>637</v>
      </c>
      <c r="G83" s="4" t="s">
        <v>658</v>
      </c>
      <c r="H83" s="4" t="s">
        <v>659</v>
      </c>
      <c r="I83" s="3" t="s">
        <v>38</v>
      </c>
      <c r="J83" s="1" t="s">
        <v>212</v>
      </c>
      <c r="K83" s="3" t="s">
        <v>660</v>
      </c>
      <c r="L83" s="3" t="s">
        <v>661</v>
      </c>
      <c r="M83" s="3" t="s">
        <v>59</v>
      </c>
      <c r="N83" s="3" t="s">
        <v>60</v>
      </c>
      <c r="O83" s="3" t="s">
        <v>97</v>
      </c>
      <c r="P83" s="3" t="s">
        <v>662</v>
      </c>
      <c r="Q83" s="3" t="s">
        <v>108</v>
      </c>
      <c r="R83" s="3" t="s">
        <v>663</v>
      </c>
      <c r="S83" s="3" t="s">
        <v>44</v>
      </c>
      <c r="T83" s="3" t="s">
        <v>361</v>
      </c>
      <c r="U83" s="3" t="n">
        <v>-1</v>
      </c>
      <c r="V83" s="3" t="s">
        <v>664</v>
      </c>
      <c r="W83" s="3" t="n">
        <v>-1</v>
      </c>
      <c r="X83" s="3" t="n">
        <v>-1</v>
      </c>
      <c r="Y83" s="3" t="n">
        <f aca="false">5*30*24*60</f>
        <v>216000</v>
      </c>
      <c r="Z83" s="3" t="s">
        <v>665</v>
      </c>
      <c r="AA83" s="3" t="n">
        <v>-1</v>
      </c>
      <c r="AB83" s="3" t="s">
        <v>319</v>
      </c>
      <c r="AC83" s="3" t="s">
        <v>212</v>
      </c>
      <c r="AD83" s="3" t="s">
        <v>212</v>
      </c>
      <c r="AE83" s="3" t="n">
        <v>0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</row>
    <row r="84" customFormat="false" ht="13.8" hidden="false" customHeight="false" outlineLevel="0" collapsed="false">
      <c r="A84" s="3" t="n">
        <v>51</v>
      </c>
      <c r="B84" s="3" t="s">
        <v>287</v>
      </c>
      <c r="C84" s="3" t="s">
        <v>652</v>
      </c>
      <c r="D84" s="3" t="s">
        <v>657</v>
      </c>
      <c r="E84" s="3" t="s">
        <v>290</v>
      </c>
      <c r="F84" s="3" t="s">
        <v>637</v>
      </c>
      <c r="G84" s="4" t="s">
        <v>658</v>
      </c>
      <c r="H84" s="4" t="s">
        <v>659</v>
      </c>
      <c r="I84" s="3" t="s">
        <v>38</v>
      </c>
      <c r="J84" s="1" t="s">
        <v>666</v>
      </c>
      <c r="K84" s="3" t="s">
        <v>660</v>
      </c>
      <c r="L84" s="3" t="s">
        <v>661</v>
      </c>
      <c r="M84" s="3" t="s">
        <v>59</v>
      </c>
      <c r="N84" s="3" t="s">
        <v>60</v>
      </c>
      <c r="O84" s="3" t="s">
        <v>97</v>
      </c>
      <c r="P84" s="3" t="s">
        <v>662</v>
      </c>
      <c r="Q84" s="3" t="s">
        <v>108</v>
      </c>
      <c r="R84" s="3" t="s">
        <v>663</v>
      </c>
      <c r="S84" s="3" t="s">
        <v>44</v>
      </c>
      <c r="T84" s="3" t="s">
        <v>361</v>
      </c>
      <c r="U84" s="3" t="n">
        <v>-1</v>
      </c>
      <c r="V84" s="3" t="s">
        <v>664</v>
      </c>
      <c r="W84" s="3" t="n">
        <v>-1</v>
      </c>
      <c r="X84" s="3" t="n">
        <v>-1</v>
      </c>
      <c r="Y84" s="3" t="n">
        <f aca="false">5*30*24*60</f>
        <v>216000</v>
      </c>
      <c r="Z84" s="3" t="s">
        <v>665</v>
      </c>
      <c r="AA84" s="3" t="n">
        <v>-1</v>
      </c>
      <c r="AB84" s="3" t="s">
        <v>319</v>
      </c>
      <c r="AC84" s="3" t="s">
        <v>667</v>
      </c>
      <c r="AD84" s="3" t="s">
        <v>668</v>
      </c>
      <c r="AE84" s="3" t="s">
        <v>669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  <row r="85" customFormat="false" ht="13.8" hidden="false" customHeight="false" outlineLevel="0" collapsed="false">
      <c r="A85" s="3" t="n">
        <v>52</v>
      </c>
      <c r="B85" s="3" t="s">
        <v>524</v>
      </c>
      <c r="C85" s="3" t="s">
        <v>670</v>
      </c>
      <c r="D85" s="3" t="s">
        <v>671</v>
      </c>
      <c r="E85" s="3" t="s">
        <v>290</v>
      </c>
      <c r="F85" s="3" t="s">
        <v>672</v>
      </c>
      <c r="G85" s="4" t="s">
        <v>673</v>
      </c>
      <c r="H85" s="4" t="s">
        <v>674</v>
      </c>
      <c r="I85" s="3" t="s">
        <v>38</v>
      </c>
      <c r="J85" s="1" t="s">
        <v>675</v>
      </c>
      <c r="K85" s="3" t="n">
        <v>54</v>
      </c>
      <c r="L85" s="3" t="n">
        <v>26</v>
      </c>
      <c r="M85" s="3" t="s">
        <v>41</v>
      </c>
      <c r="N85" s="3" t="s">
        <v>60</v>
      </c>
      <c r="O85" s="3" t="s">
        <v>676</v>
      </c>
      <c r="P85" s="3" t="s">
        <v>677</v>
      </c>
      <c r="Q85" s="3" t="s">
        <v>678</v>
      </c>
      <c r="R85" s="3" t="s">
        <v>679</v>
      </c>
      <c r="S85" s="3" t="s">
        <v>64</v>
      </c>
      <c r="T85" s="3" t="n">
        <v>1227</v>
      </c>
      <c r="U85" s="3" t="n">
        <v>-1</v>
      </c>
      <c r="V85" s="3" t="s">
        <v>199</v>
      </c>
      <c r="W85" s="3" t="s">
        <v>487</v>
      </c>
      <c r="X85" s="3" t="s">
        <v>680</v>
      </c>
      <c r="Y85" s="3" t="n">
        <f aca="false">28*60</f>
        <v>1680</v>
      </c>
      <c r="Z85" s="3" t="s">
        <v>65</v>
      </c>
      <c r="AA85" s="3" t="n">
        <v>-1</v>
      </c>
      <c r="AB85" s="3" t="s">
        <v>319</v>
      </c>
      <c r="AC85" s="3" t="s">
        <v>681</v>
      </c>
      <c r="AD85" s="3" t="s">
        <v>682</v>
      </c>
      <c r="AE85" s="3" t="s">
        <v>683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</row>
    <row r="86" customFormat="false" ht="13.8" hidden="false" customHeight="false" outlineLevel="0" collapsed="false">
      <c r="A86" s="3" t="n">
        <v>52</v>
      </c>
      <c r="B86" s="3" t="s">
        <v>524</v>
      </c>
      <c r="C86" s="3" t="s">
        <v>670</v>
      </c>
      <c r="D86" s="3" t="s">
        <v>671</v>
      </c>
      <c r="E86" s="3" t="s">
        <v>290</v>
      </c>
      <c r="F86" s="3" t="s">
        <v>672</v>
      </c>
      <c r="G86" s="4" t="s">
        <v>673</v>
      </c>
      <c r="H86" s="4" t="s">
        <v>674</v>
      </c>
      <c r="I86" s="3" t="s">
        <v>38</v>
      </c>
      <c r="J86" s="1" t="s">
        <v>684</v>
      </c>
      <c r="K86" s="3" t="n">
        <v>54</v>
      </c>
      <c r="L86" s="3" t="n">
        <v>26</v>
      </c>
      <c r="M86" s="3" t="s">
        <v>41</v>
      </c>
      <c r="N86" s="3" t="s">
        <v>60</v>
      </c>
      <c r="O86" s="3" t="s">
        <v>676</v>
      </c>
      <c r="P86" s="3" t="s">
        <v>677</v>
      </c>
      <c r="Q86" s="3" t="s">
        <v>678</v>
      </c>
      <c r="R86" s="3" t="s">
        <v>679</v>
      </c>
      <c r="S86" s="3" t="s">
        <v>64</v>
      </c>
      <c r="T86" s="3" t="n">
        <v>1227</v>
      </c>
      <c r="U86" s="3" t="n">
        <v>-1</v>
      </c>
      <c r="V86" s="3" t="s">
        <v>685</v>
      </c>
      <c r="W86" s="3" t="s">
        <v>487</v>
      </c>
      <c r="X86" s="3" t="s">
        <v>680</v>
      </c>
      <c r="Y86" s="3" t="n">
        <v>120</v>
      </c>
      <c r="Z86" s="3" t="s">
        <v>65</v>
      </c>
      <c r="AA86" s="3" t="n">
        <v>-1</v>
      </c>
      <c r="AB86" s="3" t="s">
        <v>319</v>
      </c>
      <c r="AC86" s="3" t="s">
        <v>684</v>
      </c>
      <c r="AD86" s="3" t="s">
        <v>684</v>
      </c>
      <c r="AE86" s="3" t="n">
        <v>0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</row>
    <row r="87" customFormat="false" ht="13.8" hidden="false" customHeight="false" outlineLevel="0" collapsed="false">
      <c r="A87" s="3" t="n">
        <v>52</v>
      </c>
      <c r="B87" s="3" t="s">
        <v>524</v>
      </c>
      <c r="C87" s="3" t="s">
        <v>686</v>
      </c>
      <c r="D87" s="3" t="s">
        <v>671</v>
      </c>
      <c r="E87" s="3" t="s">
        <v>290</v>
      </c>
      <c r="F87" s="3" t="s">
        <v>672</v>
      </c>
      <c r="G87" s="4" t="s">
        <v>673</v>
      </c>
      <c r="H87" s="4" t="s">
        <v>674</v>
      </c>
      <c r="I87" s="3" t="s">
        <v>38</v>
      </c>
      <c r="J87" s="1" t="s">
        <v>687</v>
      </c>
      <c r="K87" s="3" t="n">
        <v>54</v>
      </c>
      <c r="L87" s="3" t="n">
        <v>26</v>
      </c>
      <c r="M87" s="3" t="s">
        <v>41</v>
      </c>
      <c r="N87" s="3" t="s">
        <v>60</v>
      </c>
      <c r="O87" s="3" t="s">
        <v>676</v>
      </c>
      <c r="P87" s="3" t="s">
        <v>677</v>
      </c>
      <c r="Q87" s="3" t="s">
        <v>678</v>
      </c>
      <c r="R87" s="3" t="s">
        <v>679</v>
      </c>
      <c r="S87" s="3" t="s">
        <v>64</v>
      </c>
      <c r="T87" s="3" t="n">
        <v>1227</v>
      </c>
      <c r="U87" s="3" t="n">
        <v>-1</v>
      </c>
      <c r="V87" s="3" t="s">
        <v>685</v>
      </c>
      <c r="W87" s="3" t="s">
        <v>487</v>
      </c>
      <c r="X87" s="3" t="s">
        <v>680</v>
      </c>
      <c r="Y87" s="3" t="n">
        <f aca="false">28*60</f>
        <v>1680</v>
      </c>
      <c r="Z87" s="3" t="s">
        <v>65</v>
      </c>
      <c r="AA87" s="3" t="n">
        <v>-1</v>
      </c>
      <c r="AB87" s="3" t="s">
        <v>319</v>
      </c>
      <c r="AC87" s="3" t="s">
        <v>688</v>
      </c>
      <c r="AD87" s="3" t="s">
        <v>689</v>
      </c>
      <c r="AE87" s="3" t="s">
        <v>690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</row>
    <row r="88" customFormat="false" ht="13.8" hidden="false" customHeight="false" outlineLevel="0" collapsed="false">
      <c r="A88" s="3" t="n">
        <v>52</v>
      </c>
      <c r="B88" s="3" t="s">
        <v>524</v>
      </c>
      <c r="C88" s="3" t="s">
        <v>691</v>
      </c>
      <c r="D88" s="3" t="s">
        <v>671</v>
      </c>
      <c r="E88" s="3" t="s">
        <v>290</v>
      </c>
      <c r="F88" s="3" t="s">
        <v>672</v>
      </c>
      <c r="G88" s="4" t="s">
        <v>673</v>
      </c>
      <c r="H88" s="4" t="s">
        <v>674</v>
      </c>
      <c r="I88" s="3" t="s">
        <v>38</v>
      </c>
      <c r="J88" s="1" t="s">
        <v>692</v>
      </c>
      <c r="K88" s="3" t="n">
        <v>54</v>
      </c>
      <c r="L88" s="3" t="n">
        <v>26</v>
      </c>
      <c r="M88" s="3" t="s">
        <v>41</v>
      </c>
      <c r="N88" s="3" t="s">
        <v>60</v>
      </c>
      <c r="O88" s="3" t="s">
        <v>676</v>
      </c>
      <c r="P88" s="3" t="s">
        <v>677</v>
      </c>
      <c r="Q88" s="3" t="s">
        <v>678</v>
      </c>
      <c r="R88" s="3" t="s">
        <v>679</v>
      </c>
      <c r="S88" s="3" t="s">
        <v>64</v>
      </c>
      <c r="T88" s="3" t="n">
        <v>1227</v>
      </c>
      <c r="U88" s="3" t="n">
        <v>-1</v>
      </c>
      <c r="V88" s="3" t="s">
        <v>685</v>
      </c>
      <c r="W88" s="3" t="s">
        <v>487</v>
      </c>
      <c r="X88" s="3" t="s">
        <v>680</v>
      </c>
      <c r="Y88" s="3" t="n">
        <f aca="false">6*30*24*60</f>
        <v>259200</v>
      </c>
      <c r="Z88" s="3" t="s">
        <v>65</v>
      </c>
      <c r="AA88" s="3" t="s">
        <v>693</v>
      </c>
      <c r="AB88" s="3" t="s">
        <v>319</v>
      </c>
      <c r="AC88" s="3" t="s">
        <v>681</v>
      </c>
      <c r="AD88" s="3" t="s">
        <v>682</v>
      </c>
      <c r="AE88" s="3" t="s">
        <v>694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</row>
    <row r="89" customFormat="false" ht="13.8" hidden="false" customHeight="false" outlineLevel="0" collapsed="false">
      <c r="A89" s="3" t="n">
        <v>52</v>
      </c>
      <c r="B89" s="3" t="s">
        <v>524</v>
      </c>
      <c r="C89" s="3" t="s">
        <v>695</v>
      </c>
      <c r="D89" s="3" t="s">
        <v>671</v>
      </c>
      <c r="E89" s="3" t="s">
        <v>290</v>
      </c>
      <c r="F89" s="3" t="s">
        <v>672</v>
      </c>
      <c r="G89" s="4" t="s">
        <v>673</v>
      </c>
      <c r="H89" s="4" t="s">
        <v>674</v>
      </c>
      <c r="I89" s="3" t="s">
        <v>38</v>
      </c>
      <c r="J89" s="1" t="s">
        <v>696</v>
      </c>
      <c r="K89" s="3" t="n">
        <v>54</v>
      </c>
      <c r="L89" s="3" t="n">
        <v>26</v>
      </c>
      <c r="M89" s="3" t="s">
        <v>41</v>
      </c>
      <c r="N89" s="3" t="s">
        <v>60</v>
      </c>
      <c r="O89" s="3" t="s">
        <v>676</v>
      </c>
      <c r="P89" s="3" t="s">
        <v>677</v>
      </c>
      <c r="Q89" s="3" t="s">
        <v>678</v>
      </c>
      <c r="R89" s="3" t="s">
        <v>679</v>
      </c>
      <c r="S89" s="3" t="s">
        <v>64</v>
      </c>
      <c r="T89" s="3" t="n">
        <v>1227</v>
      </c>
      <c r="U89" s="3" t="n">
        <v>-1</v>
      </c>
      <c r="V89" s="3" t="s">
        <v>685</v>
      </c>
      <c r="W89" s="3" t="s">
        <v>487</v>
      </c>
      <c r="X89" s="3" t="s">
        <v>680</v>
      </c>
      <c r="Y89" s="3" t="n">
        <f aca="false">6*30*24*60</f>
        <v>259200</v>
      </c>
      <c r="Z89" s="3" t="s">
        <v>65</v>
      </c>
      <c r="AA89" s="3" t="s">
        <v>697</v>
      </c>
      <c r="AB89" s="3" t="s">
        <v>319</v>
      </c>
      <c r="AC89" s="3" t="s">
        <v>698</v>
      </c>
      <c r="AD89" s="3" t="s">
        <v>699</v>
      </c>
      <c r="AE89" s="3" t="s">
        <v>700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</row>
    <row r="90" customFormat="false" ht="13.8" hidden="false" customHeight="false" outlineLevel="0" collapsed="false">
      <c r="A90" s="3" t="n">
        <v>53</v>
      </c>
      <c r="B90" s="3" t="s">
        <v>562</v>
      </c>
      <c r="C90" s="3" t="s">
        <v>701</v>
      </c>
      <c r="D90" s="3" t="s">
        <v>702</v>
      </c>
      <c r="E90" s="3" t="s">
        <v>290</v>
      </c>
      <c r="F90" s="3" t="s">
        <v>672</v>
      </c>
      <c r="G90" s="4" t="s">
        <v>703</v>
      </c>
      <c r="H90" s="4" t="s">
        <v>704</v>
      </c>
      <c r="I90" s="3" t="s">
        <v>38</v>
      </c>
      <c r="J90" s="1" t="s">
        <v>705</v>
      </c>
      <c r="K90" s="3" t="s">
        <v>706</v>
      </c>
      <c r="L90" s="3" t="s">
        <v>707</v>
      </c>
      <c r="M90" s="3" t="s">
        <v>41</v>
      </c>
      <c r="N90" s="3" t="s">
        <v>60</v>
      </c>
      <c r="O90" s="3" t="s">
        <v>708</v>
      </c>
      <c r="P90" s="3" t="s">
        <v>709</v>
      </c>
      <c r="Q90" s="3" t="s">
        <v>710</v>
      </c>
      <c r="R90" s="3" t="s">
        <v>711</v>
      </c>
      <c r="S90" s="3" t="s">
        <v>44</v>
      </c>
      <c r="T90" s="3" t="n">
        <v>-1</v>
      </c>
      <c r="U90" s="3" t="n">
        <v>-1</v>
      </c>
      <c r="V90" s="3" t="n">
        <v>-1</v>
      </c>
      <c r="W90" s="3" t="n">
        <v>-1</v>
      </c>
      <c r="X90" s="3" t="n">
        <v>-1</v>
      </c>
      <c r="Y90" s="3" t="n">
        <f aca="false">2400/60</f>
        <v>40</v>
      </c>
      <c r="Z90" s="3" t="s">
        <v>65</v>
      </c>
      <c r="AA90" s="3" t="n">
        <v>-1</v>
      </c>
      <c r="AB90" s="3" t="s">
        <v>712</v>
      </c>
      <c r="AC90" s="3" t="s">
        <v>705</v>
      </c>
      <c r="AD90" s="3" t="s">
        <v>705</v>
      </c>
      <c r="AE90" s="3" t="n">
        <v>0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  <row r="91" customFormat="false" ht="13.8" hidden="false" customHeight="false" outlineLevel="0" collapsed="false">
      <c r="A91" s="3" t="n">
        <v>54</v>
      </c>
      <c r="B91" s="3" t="s">
        <v>287</v>
      </c>
      <c r="C91" s="3" t="s">
        <v>713</v>
      </c>
      <c r="D91" s="3" t="s">
        <v>714</v>
      </c>
      <c r="E91" s="3" t="s">
        <v>290</v>
      </c>
      <c r="F91" s="3" t="s">
        <v>672</v>
      </c>
      <c r="G91" s="4" t="s">
        <v>715</v>
      </c>
      <c r="H91" s="4" t="s">
        <v>716</v>
      </c>
      <c r="I91" s="3" t="s">
        <v>38</v>
      </c>
      <c r="J91" s="1" t="s">
        <v>255</v>
      </c>
      <c r="K91" s="3" t="s">
        <v>717</v>
      </c>
      <c r="L91" s="3" t="s">
        <v>718</v>
      </c>
      <c r="M91" s="3" t="s">
        <v>41</v>
      </c>
      <c r="N91" s="3" t="s">
        <v>60</v>
      </c>
      <c r="O91" s="3" t="s">
        <v>719</v>
      </c>
      <c r="P91" s="3" t="s">
        <v>720</v>
      </c>
      <c r="Q91" s="3" t="n">
        <v>1</v>
      </c>
      <c r="R91" s="3" t="n">
        <v>1</v>
      </c>
      <c r="S91" s="3" t="s">
        <v>64</v>
      </c>
      <c r="T91" s="3" t="s">
        <v>329</v>
      </c>
      <c r="U91" s="3" t="n">
        <v>-1</v>
      </c>
      <c r="V91" s="3" t="n">
        <v>-1</v>
      </c>
      <c r="W91" s="3" t="n">
        <v>-1</v>
      </c>
      <c r="X91" s="3" t="n">
        <v>-1</v>
      </c>
      <c r="Y91" s="3" t="n">
        <f aca="false">2*24*60</f>
        <v>2880</v>
      </c>
      <c r="Z91" s="3" t="s">
        <v>65</v>
      </c>
      <c r="AA91" s="3" t="n">
        <v>1</v>
      </c>
      <c r="AB91" s="3" t="s">
        <v>347</v>
      </c>
      <c r="AC91" s="3" t="s">
        <v>255</v>
      </c>
      <c r="AD91" s="3" t="s">
        <v>255</v>
      </c>
      <c r="AE91" s="3" t="n">
        <v>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</row>
    <row r="92" customFormat="false" ht="13.8" hidden="false" customHeight="false" outlineLevel="0" collapsed="false">
      <c r="A92" s="3" t="n">
        <v>55</v>
      </c>
      <c r="B92" s="3" t="s">
        <v>524</v>
      </c>
      <c r="C92" s="3" t="s">
        <v>721</v>
      </c>
      <c r="D92" s="3" t="s">
        <v>722</v>
      </c>
      <c r="E92" s="3" t="s">
        <v>290</v>
      </c>
      <c r="F92" s="3" t="s">
        <v>723</v>
      </c>
      <c r="G92" s="4" t="s">
        <v>724</v>
      </c>
      <c r="H92" s="4" t="s">
        <v>725</v>
      </c>
      <c r="I92" s="3" t="s">
        <v>38</v>
      </c>
      <c r="J92" s="1" t="s">
        <v>726</v>
      </c>
      <c r="K92" s="3" t="n">
        <v>48</v>
      </c>
      <c r="L92" s="3" t="n">
        <v>30</v>
      </c>
      <c r="M92" s="3" t="s">
        <v>41</v>
      </c>
      <c r="N92" s="3" t="s">
        <v>60</v>
      </c>
      <c r="O92" s="3" t="s">
        <v>727</v>
      </c>
      <c r="P92" s="3" t="s">
        <v>727</v>
      </c>
      <c r="Q92" s="3" t="s">
        <v>328</v>
      </c>
      <c r="R92" s="3" t="s">
        <v>328</v>
      </c>
      <c r="S92" s="3" t="s">
        <v>64</v>
      </c>
      <c r="T92" s="3" t="s">
        <v>561</v>
      </c>
      <c r="U92" s="3" t="n">
        <v>-1</v>
      </c>
      <c r="V92" s="3" t="n">
        <v>-1</v>
      </c>
      <c r="W92" s="3" t="n">
        <v>-1</v>
      </c>
      <c r="X92" s="3" t="n">
        <v>-1</v>
      </c>
      <c r="Y92" s="3" t="n">
        <f aca="false">300/60</f>
        <v>5</v>
      </c>
      <c r="Z92" s="3" t="s">
        <v>728</v>
      </c>
      <c r="AA92" s="3" t="s">
        <v>729</v>
      </c>
      <c r="AB92" s="3" t="s">
        <v>278</v>
      </c>
      <c r="AC92" s="3" t="s">
        <v>726</v>
      </c>
      <c r="AD92" s="3" t="s">
        <v>726</v>
      </c>
      <c r="AE92" s="3" t="n">
        <v>0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</row>
    <row r="93" customFormat="false" ht="13.8" hidden="false" customHeight="false" outlineLevel="0" collapsed="false">
      <c r="A93" s="3" t="n">
        <v>56</v>
      </c>
      <c r="B93" s="3" t="s">
        <v>287</v>
      </c>
      <c r="C93" s="3" t="s">
        <v>721</v>
      </c>
      <c r="D93" s="3" t="s">
        <v>722</v>
      </c>
      <c r="E93" s="3" t="s">
        <v>290</v>
      </c>
      <c r="F93" s="3" t="s">
        <v>723</v>
      </c>
      <c r="G93" s="4" t="s">
        <v>724</v>
      </c>
      <c r="H93" s="4" t="s">
        <v>725</v>
      </c>
      <c r="I93" s="3" t="s">
        <v>38</v>
      </c>
      <c r="J93" s="1" t="s">
        <v>730</v>
      </c>
      <c r="K93" s="3" t="n">
        <v>48</v>
      </c>
      <c r="L93" s="3" t="n">
        <v>30</v>
      </c>
      <c r="M93" s="3" t="s">
        <v>41</v>
      </c>
      <c r="N93" s="3" t="s">
        <v>60</v>
      </c>
      <c r="O93" s="3" t="s">
        <v>727</v>
      </c>
      <c r="P93" s="3" t="s">
        <v>727</v>
      </c>
      <c r="Q93" s="3" t="s">
        <v>328</v>
      </c>
      <c r="R93" s="3" t="s">
        <v>328</v>
      </c>
      <c r="S93" s="3" t="s">
        <v>64</v>
      </c>
      <c r="T93" s="3" t="s">
        <v>561</v>
      </c>
      <c r="U93" s="3" t="n">
        <v>-1</v>
      </c>
      <c r="V93" s="3" t="n">
        <v>-1</v>
      </c>
      <c r="W93" s="3" t="n">
        <v>-1</v>
      </c>
      <c r="X93" s="3" t="n">
        <v>-1</v>
      </c>
      <c r="Y93" s="3" t="n">
        <v>5</v>
      </c>
      <c r="Z93" s="3" t="s">
        <v>728</v>
      </c>
      <c r="AA93" s="3" t="s">
        <v>731</v>
      </c>
      <c r="AB93" s="3" t="s">
        <v>278</v>
      </c>
      <c r="AC93" s="3" t="s">
        <v>730</v>
      </c>
      <c r="AD93" s="3" t="s">
        <v>730</v>
      </c>
      <c r="AE93" s="3" t="n">
        <v>0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</row>
    <row r="94" customFormat="false" ht="13.8" hidden="false" customHeight="false" outlineLevel="0" collapsed="false">
      <c r="A94" s="3" t="n">
        <v>57</v>
      </c>
      <c r="B94" s="3" t="s">
        <v>562</v>
      </c>
      <c r="C94" s="3" t="s">
        <v>732</v>
      </c>
      <c r="D94" s="3" t="s">
        <v>733</v>
      </c>
      <c r="E94" s="3" t="s">
        <v>290</v>
      </c>
      <c r="F94" s="3" t="s">
        <v>734</v>
      </c>
      <c r="G94" s="4" t="s">
        <v>735</v>
      </c>
      <c r="H94" s="4" t="s">
        <v>736</v>
      </c>
      <c r="I94" s="3" t="s">
        <v>38</v>
      </c>
      <c r="J94" s="1" t="s">
        <v>737</v>
      </c>
      <c r="K94" s="3" t="s">
        <v>738</v>
      </c>
      <c r="L94" s="3" t="n">
        <v>49</v>
      </c>
      <c r="M94" s="3" t="s">
        <v>41</v>
      </c>
      <c r="N94" s="3" t="s">
        <v>42</v>
      </c>
      <c r="O94" s="3" t="n">
        <v>11</v>
      </c>
      <c r="P94" s="3" t="n">
        <v>11</v>
      </c>
      <c r="Q94" s="3" t="n">
        <v>3</v>
      </c>
      <c r="R94" s="3" t="n">
        <v>3</v>
      </c>
      <c r="S94" s="3" t="s">
        <v>64</v>
      </c>
      <c r="T94" s="3" t="n">
        <v>1319</v>
      </c>
      <c r="U94" s="3" t="n">
        <v>-1</v>
      </c>
      <c r="V94" s="3" t="s">
        <v>739</v>
      </c>
      <c r="W94" s="3" t="n">
        <v>-1</v>
      </c>
      <c r="X94" s="3" t="n">
        <v>-1</v>
      </c>
      <c r="Y94" s="3" t="n">
        <f aca="false">160/60</f>
        <v>2.66666666666667</v>
      </c>
      <c r="Z94" s="3" t="s">
        <v>65</v>
      </c>
      <c r="AA94" s="3" t="n">
        <v>-1</v>
      </c>
      <c r="AB94" s="3" t="s">
        <v>278</v>
      </c>
      <c r="AC94" s="3" t="s">
        <v>737</v>
      </c>
      <c r="AD94" s="3" t="s">
        <v>737</v>
      </c>
      <c r="AE94" s="3" t="n">
        <v>0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</row>
    <row r="95" customFormat="false" ht="13.8" hidden="false" customHeight="false" outlineLevel="0" collapsed="false">
      <c r="A95" s="3" t="n">
        <v>58</v>
      </c>
      <c r="B95" s="3" t="s">
        <v>522</v>
      </c>
      <c r="C95" s="3" t="s">
        <v>740</v>
      </c>
      <c r="D95" s="3" t="s">
        <v>741</v>
      </c>
      <c r="E95" s="3" t="s">
        <v>290</v>
      </c>
      <c r="F95" s="3" t="s">
        <v>742</v>
      </c>
      <c r="G95" s="4" t="s">
        <v>743</v>
      </c>
      <c r="H95" s="4" t="s">
        <v>744</v>
      </c>
      <c r="I95" s="3" t="s">
        <v>38</v>
      </c>
      <c r="J95" s="1" t="s">
        <v>745</v>
      </c>
      <c r="K95" s="3" t="s">
        <v>746</v>
      </c>
      <c r="L95" s="3" t="s">
        <v>747</v>
      </c>
      <c r="M95" s="3" t="s">
        <v>41</v>
      </c>
      <c r="N95" s="3" t="s">
        <v>42</v>
      </c>
      <c r="O95" s="3" t="s">
        <v>748</v>
      </c>
      <c r="P95" s="3" t="s">
        <v>749</v>
      </c>
      <c r="Q95" s="3" t="s">
        <v>750</v>
      </c>
      <c r="R95" s="3" t="s">
        <v>212</v>
      </c>
      <c r="S95" s="3" t="s">
        <v>64</v>
      </c>
      <c r="T95" s="3" t="s">
        <v>159</v>
      </c>
      <c r="U95" s="3" t="n">
        <v>-1</v>
      </c>
      <c r="V95" s="3" t="n">
        <v>-1</v>
      </c>
      <c r="W95" s="3" t="n">
        <v>-1</v>
      </c>
      <c r="X95" s="3" t="n">
        <v>-1</v>
      </c>
      <c r="Y95" s="3" t="n">
        <v>15</v>
      </c>
      <c r="Z95" s="3" t="s">
        <v>751</v>
      </c>
      <c r="AA95" s="3" t="n">
        <v>-1</v>
      </c>
      <c r="AB95" s="3" t="s">
        <v>48</v>
      </c>
      <c r="AC95" s="3" t="s">
        <v>745</v>
      </c>
      <c r="AD95" s="3" t="s">
        <v>745</v>
      </c>
      <c r="AE95" s="3" t="n">
        <v>0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</row>
    <row r="96" customFormat="false" ht="13.8" hidden="false" customHeight="false" outlineLevel="0" collapsed="false">
      <c r="A96" s="3" t="n">
        <v>59</v>
      </c>
      <c r="B96" s="3" t="s">
        <v>562</v>
      </c>
      <c r="C96" s="3" t="s">
        <v>752</v>
      </c>
      <c r="D96" s="3" t="s">
        <v>753</v>
      </c>
      <c r="E96" s="3" t="s">
        <v>290</v>
      </c>
      <c r="F96" s="3" t="s">
        <v>742</v>
      </c>
      <c r="G96" s="4" t="s">
        <v>754</v>
      </c>
      <c r="H96" s="4" t="s">
        <v>755</v>
      </c>
      <c r="I96" s="3" t="s">
        <v>38</v>
      </c>
      <c r="J96" s="1" t="s">
        <v>756</v>
      </c>
      <c r="K96" s="3" t="s">
        <v>757</v>
      </c>
      <c r="L96" s="3" t="s">
        <v>758</v>
      </c>
      <c r="M96" s="3" t="s">
        <v>41</v>
      </c>
      <c r="N96" s="3" t="s">
        <v>42</v>
      </c>
      <c r="O96" s="3" t="s">
        <v>759</v>
      </c>
      <c r="P96" s="3" t="s">
        <v>759</v>
      </c>
      <c r="Q96" s="3" t="s">
        <v>760</v>
      </c>
      <c r="R96" s="3" t="s">
        <v>612</v>
      </c>
      <c r="S96" s="3" t="s">
        <v>64</v>
      </c>
      <c r="T96" s="3" t="s">
        <v>151</v>
      </c>
      <c r="U96" s="3" t="n">
        <v>-1</v>
      </c>
      <c r="V96" s="3" t="n">
        <v>-1</v>
      </c>
      <c r="W96" s="3" t="n">
        <v>-1</v>
      </c>
      <c r="X96" s="3" t="n">
        <v>-1</v>
      </c>
      <c r="Y96" s="3" t="n">
        <f aca="false">900/60</f>
        <v>15</v>
      </c>
      <c r="Z96" s="3" t="s">
        <v>761</v>
      </c>
      <c r="AA96" s="3" t="n">
        <v>-1</v>
      </c>
      <c r="AB96" s="3" t="s">
        <v>584</v>
      </c>
      <c r="AC96" s="3" t="s">
        <v>756</v>
      </c>
      <c r="AD96" s="3" t="s">
        <v>756</v>
      </c>
      <c r="AE96" s="3" t="n">
        <v>0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</row>
    <row r="97" customFormat="false" ht="13.8" hidden="false" customHeight="false" outlineLevel="0" collapsed="false">
      <c r="A97" s="3" t="n">
        <v>60</v>
      </c>
      <c r="B97" s="3" t="s">
        <v>562</v>
      </c>
      <c r="C97" s="3" t="s">
        <v>762</v>
      </c>
      <c r="D97" s="3" t="s">
        <v>763</v>
      </c>
      <c r="E97" s="3" t="s">
        <v>290</v>
      </c>
      <c r="F97" s="3" t="s">
        <v>764</v>
      </c>
      <c r="G97" s="4" t="s">
        <v>765</v>
      </c>
      <c r="H97" s="4" t="s">
        <v>766</v>
      </c>
      <c r="I97" s="3" t="s">
        <v>38</v>
      </c>
      <c r="J97" s="1" t="s">
        <v>767</v>
      </c>
      <c r="K97" s="3" t="s">
        <v>768</v>
      </c>
      <c r="L97" s="3" t="n">
        <v>21</v>
      </c>
      <c r="M97" s="3" t="s">
        <v>41</v>
      </c>
      <c r="N97" s="3" t="s">
        <v>60</v>
      </c>
      <c r="O97" s="3" t="n">
        <v>6</v>
      </c>
      <c r="P97" s="3" t="n">
        <v>6</v>
      </c>
      <c r="Q97" s="3" t="s">
        <v>500</v>
      </c>
      <c r="R97" s="3" t="s">
        <v>769</v>
      </c>
      <c r="S97" s="3" t="s">
        <v>64</v>
      </c>
      <c r="T97" s="3" t="s">
        <v>601</v>
      </c>
      <c r="U97" s="3" t="n">
        <v>1521</v>
      </c>
      <c r="V97" s="3" t="s">
        <v>581</v>
      </c>
      <c r="W97" s="3" t="s">
        <v>487</v>
      </c>
      <c r="X97" s="3" t="s">
        <v>429</v>
      </c>
      <c r="Y97" s="3" t="n">
        <v>40</v>
      </c>
      <c r="Z97" s="3" t="s">
        <v>770</v>
      </c>
      <c r="AA97" s="3" t="n">
        <v>-1</v>
      </c>
      <c r="AB97" s="3" t="s">
        <v>319</v>
      </c>
      <c r="AC97" s="3" t="s">
        <v>767</v>
      </c>
      <c r="AD97" s="3" t="s">
        <v>767</v>
      </c>
      <c r="AE97" s="3" t="n">
        <v>0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</row>
    <row r="98" customFormat="false" ht="13.8" hidden="false" customHeight="false" outlineLevel="0" collapsed="false">
      <c r="A98" s="3" t="n">
        <v>61</v>
      </c>
      <c r="B98" s="3" t="s">
        <v>524</v>
      </c>
      <c r="C98" s="3" t="s">
        <v>771</v>
      </c>
      <c r="D98" s="3" t="s">
        <v>772</v>
      </c>
      <c r="E98" s="3" t="s">
        <v>290</v>
      </c>
      <c r="F98" s="3" t="s">
        <v>773</v>
      </c>
      <c r="G98" s="4" t="s">
        <v>774</v>
      </c>
      <c r="H98" s="4" t="s">
        <v>775</v>
      </c>
      <c r="I98" s="3" t="s">
        <v>38</v>
      </c>
      <c r="J98" s="1" t="s">
        <v>776</v>
      </c>
      <c r="K98" s="3" t="s">
        <v>777</v>
      </c>
      <c r="L98" s="3" t="s">
        <v>778</v>
      </c>
      <c r="M98" s="3" t="s">
        <v>41</v>
      </c>
      <c r="N98" s="3" t="s">
        <v>60</v>
      </c>
      <c r="O98" s="3" t="s">
        <v>779</v>
      </c>
      <c r="P98" s="3" t="s">
        <v>780</v>
      </c>
      <c r="Q98" s="3" t="s">
        <v>567</v>
      </c>
      <c r="R98" s="3" t="s">
        <v>781</v>
      </c>
      <c r="S98" s="3" t="s">
        <v>64</v>
      </c>
      <c r="T98" s="3" t="n">
        <v>1339</v>
      </c>
      <c r="U98" s="3" t="n">
        <v>-1</v>
      </c>
      <c r="V98" s="3" t="n">
        <v>-1</v>
      </c>
      <c r="W98" s="3"/>
      <c r="X98" s="3" t="n">
        <v>-1</v>
      </c>
      <c r="Y98" s="3" t="n">
        <f aca="false">365.25*60*24</f>
        <v>525960</v>
      </c>
      <c r="Z98" s="3" t="s">
        <v>782</v>
      </c>
      <c r="AA98" s="3" t="n">
        <v>-1</v>
      </c>
      <c r="AB98" s="3" t="s">
        <v>783</v>
      </c>
      <c r="AC98" s="3" t="s">
        <v>784</v>
      </c>
      <c r="AD98" s="3" t="s">
        <v>785</v>
      </c>
      <c r="AE98" s="3" t="s">
        <v>786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</row>
    <row r="99" customFormat="false" ht="13.8" hidden="false" customHeight="false" outlineLevel="0" collapsed="false">
      <c r="A99" s="3" t="n">
        <v>62</v>
      </c>
      <c r="B99" s="3" t="s">
        <v>262</v>
      </c>
      <c r="C99" s="3" t="s">
        <v>787</v>
      </c>
      <c r="D99" s="3" t="s">
        <v>788</v>
      </c>
      <c r="E99" s="3" t="s">
        <v>290</v>
      </c>
      <c r="F99" s="3" t="s">
        <v>773</v>
      </c>
      <c r="G99" s="4" t="s">
        <v>789</v>
      </c>
      <c r="H99" s="4" t="s">
        <v>790</v>
      </c>
      <c r="I99" s="3" t="s">
        <v>38</v>
      </c>
      <c r="J99" s="1" t="s">
        <v>791</v>
      </c>
      <c r="K99" s="3" t="s">
        <v>792</v>
      </c>
      <c r="L99" s="3" t="n">
        <v>54</v>
      </c>
      <c r="M99" s="3" t="s">
        <v>41</v>
      </c>
      <c r="N99" s="3" t="s">
        <v>60</v>
      </c>
      <c r="O99" s="3" t="n">
        <v>10</v>
      </c>
      <c r="P99" s="3" t="n">
        <v>10</v>
      </c>
      <c r="Q99" s="3" t="s">
        <v>203</v>
      </c>
      <c r="R99" s="3" t="s">
        <v>203</v>
      </c>
      <c r="S99" s="3" t="s">
        <v>64</v>
      </c>
      <c r="T99" s="3" t="s">
        <v>793</v>
      </c>
      <c r="U99" s="3" t="n">
        <v>-1</v>
      </c>
      <c r="V99" s="3" t="s">
        <v>794</v>
      </c>
      <c r="W99" s="3" t="n">
        <v>-1</v>
      </c>
      <c r="X99" s="3" t="n">
        <v>-1</v>
      </c>
      <c r="Y99" s="3" t="n">
        <f aca="false">2280/60</f>
        <v>38</v>
      </c>
      <c r="Z99" s="3" t="s">
        <v>795</v>
      </c>
      <c r="AA99" s="3" t="n">
        <v>-1</v>
      </c>
      <c r="AB99" s="3" t="s">
        <v>48</v>
      </c>
      <c r="AC99" s="3" t="s">
        <v>791</v>
      </c>
      <c r="AD99" s="3" t="s">
        <v>791</v>
      </c>
      <c r="AE99" s="3" t="n">
        <v>0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</row>
    <row r="100" customFormat="false" ht="13.8" hidden="false" customHeight="false" outlineLevel="0" collapsed="false">
      <c r="A100" s="3" t="n">
        <v>62</v>
      </c>
      <c r="B100" s="3" t="s">
        <v>262</v>
      </c>
      <c r="C100" s="3" t="s">
        <v>787</v>
      </c>
      <c r="D100" s="3" t="s">
        <v>788</v>
      </c>
      <c r="E100" s="3" t="s">
        <v>290</v>
      </c>
      <c r="F100" s="3" t="s">
        <v>773</v>
      </c>
      <c r="G100" s="4" t="s">
        <v>789</v>
      </c>
      <c r="H100" s="4" t="s">
        <v>790</v>
      </c>
      <c r="I100" s="3" t="s">
        <v>38</v>
      </c>
      <c r="J100" s="1" t="s">
        <v>796</v>
      </c>
      <c r="K100" s="3" t="s">
        <v>792</v>
      </c>
      <c r="L100" s="3" t="n">
        <v>54</v>
      </c>
      <c r="M100" s="3" t="s">
        <v>41</v>
      </c>
      <c r="N100" s="3" t="s">
        <v>60</v>
      </c>
      <c r="O100" s="3" t="n">
        <v>10</v>
      </c>
      <c r="P100" s="3" t="n">
        <v>10</v>
      </c>
      <c r="Q100" s="3" t="s">
        <v>203</v>
      </c>
      <c r="R100" s="3" t="s">
        <v>203</v>
      </c>
      <c r="S100" s="3" t="s">
        <v>64</v>
      </c>
      <c r="T100" s="3" t="s">
        <v>793</v>
      </c>
      <c r="U100" s="3" t="n">
        <v>-1</v>
      </c>
      <c r="V100" s="3" t="n">
        <v>-1</v>
      </c>
      <c r="W100" s="3" t="n">
        <v>-1</v>
      </c>
      <c r="X100" s="3" t="n">
        <v>-1</v>
      </c>
      <c r="Y100" s="3" t="n">
        <v>38</v>
      </c>
      <c r="Z100" s="3" t="s">
        <v>795</v>
      </c>
      <c r="AA100" s="3" t="n">
        <v>-1</v>
      </c>
      <c r="AB100" s="3" t="s">
        <v>67</v>
      </c>
      <c r="AC100" s="3" t="s">
        <v>796</v>
      </c>
      <c r="AD100" s="3" t="s">
        <v>796</v>
      </c>
      <c r="AE100" s="3" t="n">
        <v>0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</row>
    <row r="101" customFormat="false" ht="13.8" hidden="false" customHeight="false" outlineLevel="0" collapsed="false">
      <c r="A101" s="3" t="n">
        <v>63</v>
      </c>
      <c r="B101" s="3" t="s">
        <v>562</v>
      </c>
      <c r="C101" s="3" t="s">
        <v>797</v>
      </c>
      <c r="D101" s="3" t="s">
        <v>798</v>
      </c>
      <c r="E101" s="3" t="s">
        <v>290</v>
      </c>
      <c r="F101" s="3" t="s">
        <v>799</v>
      </c>
      <c r="G101" s="4" t="s">
        <v>800</v>
      </c>
      <c r="H101" s="4" t="s">
        <v>801</v>
      </c>
      <c r="I101" s="3" t="n">
        <v>-1</v>
      </c>
      <c r="J101" s="1" t="s">
        <v>45</v>
      </c>
      <c r="K101" s="3" t="n">
        <v>35</v>
      </c>
      <c r="L101" s="3" t="n">
        <v>20</v>
      </c>
      <c r="M101" s="3" t="s">
        <v>41</v>
      </c>
      <c r="N101" s="3" t="s">
        <v>60</v>
      </c>
      <c r="O101" s="3" t="s">
        <v>802</v>
      </c>
      <c r="P101" s="3" t="s">
        <v>677</v>
      </c>
      <c r="Q101" s="3" t="n">
        <v>-1</v>
      </c>
      <c r="R101" s="3" t="n">
        <v>-1</v>
      </c>
      <c r="S101" s="3" t="s">
        <v>64</v>
      </c>
      <c r="T101" s="3" t="n">
        <v>1720</v>
      </c>
      <c r="U101" s="3" t="n">
        <v>-1</v>
      </c>
      <c r="V101" s="3" t="n">
        <v>-1</v>
      </c>
      <c r="W101" s="3" t="n">
        <v>-1</v>
      </c>
      <c r="X101" s="3" t="n">
        <v>-1</v>
      </c>
      <c r="Y101" s="3" t="n">
        <v>-1</v>
      </c>
      <c r="Z101" s="3" t="n">
        <v>-1</v>
      </c>
      <c r="AA101" s="3" t="n">
        <v>-1</v>
      </c>
      <c r="AB101" s="3" t="n">
        <v>-1</v>
      </c>
      <c r="AC101" s="3" t="s">
        <v>45</v>
      </c>
      <c r="AD101" s="3" t="s">
        <v>45</v>
      </c>
      <c r="AE101" s="3" t="n">
        <v>0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</row>
    <row r="102" customFormat="false" ht="13.8" hidden="false" customHeight="false" outlineLevel="0" collapsed="false">
      <c r="A102" s="3" t="n">
        <v>64</v>
      </c>
      <c r="B102" s="3" t="s">
        <v>31</v>
      </c>
      <c r="C102" s="3" t="s">
        <v>803</v>
      </c>
      <c r="D102" s="3" t="s">
        <v>804</v>
      </c>
      <c r="E102" s="3" t="s">
        <v>290</v>
      </c>
      <c r="F102" s="3" t="s">
        <v>805</v>
      </c>
      <c r="G102" s="4" t="s">
        <v>806</v>
      </c>
      <c r="H102" s="4" t="s">
        <v>807</v>
      </c>
      <c r="I102" s="3" t="s">
        <v>38</v>
      </c>
      <c r="J102" s="1" t="s">
        <v>808</v>
      </c>
      <c r="K102" s="3" t="n">
        <v>68</v>
      </c>
      <c r="L102" s="3" t="n">
        <v>35</v>
      </c>
      <c r="M102" s="3" t="s">
        <v>41</v>
      </c>
      <c r="N102" s="3" t="s">
        <v>42</v>
      </c>
      <c r="O102" s="3" t="s">
        <v>809</v>
      </c>
      <c r="P102" s="3" t="s">
        <v>810</v>
      </c>
      <c r="Q102" s="3" t="s">
        <v>811</v>
      </c>
      <c r="R102" s="3" t="s">
        <v>148</v>
      </c>
      <c r="S102" s="3" t="s">
        <v>64</v>
      </c>
      <c r="T102" s="3" t="s">
        <v>793</v>
      </c>
      <c r="U102" s="3" t="n">
        <v>-1</v>
      </c>
      <c r="V102" s="3" t="s">
        <v>812</v>
      </c>
      <c r="W102" s="3" t="n">
        <v>-1</v>
      </c>
      <c r="X102" s="3" t="s">
        <v>813</v>
      </c>
      <c r="Y102" s="3" t="n">
        <f aca="false">32*60</f>
        <v>1920</v>
      </c>
      <c r="Z102" s="3" t="n">
        <v>-1</v>
      </c>
      <c r="AA102" s="3" t="n">
        <v>-1</v>
      </c>
      <c r="AB102" s="3" t="n">
        <v>-1</v>
      </c>
      <c r="AC102" s="3" t="s">
        <v>808</v>
      </c>
      <c r="AD102" s="3" t="s">
        <v>808</v>
      </c>
      <c r="AE102" s="3" t="n">
        <v>0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</row>
    <row r="103" customFormat="false" ht="13.8" hidden="false" customHeight="false" outlineLevel="0" collapsed="false">
      <c r="A103" s="3" t="n">
        <v>65</v>
      </c>
      <c r="B103" s="3"/>
      <c r="C103" s="3" t="s">
        <v>397</v>
      </c>
      <c r="D103" s="3" t="s">
        <v>814</v>
      </c>
      <c r="E103" s="3" t="s">
        <v>290</v>
      </c>
      <c r="F103" s="3" t="s">
        <v>815</v>
      </c>
      <c r="G103" s="4" t="s">
        <v>816</v>
      </c>
      <c r="H103" s="4" t="s">
        <v>817</v>
      </c>
      <c r="I103" s="3" t="s">
        <v>38</v>
      </c>
      <c r="J103" s="1" t="s">
        <v>818</v>
      </c>
      <c r="K103" s="3" t="s">
        <v>819</v>
      </c>
      <c r="L103" s="3" t="s">
        <v>819</v>
      </c>
      <c r="M103" s="3" t="s">
        <v>41</v>
      </c>
      <c r="N103" s="3" t="s">
        <v>60</v>
      </c>
      <c r="O103" s="3" t="s">
        <v>820</v>
      </c>
      <c r="P103" s="3" t="s">
        <v>821</v>
      </c>
      <c r="Q103" s="3" t="s">
        <v>822</v>
      </c>
      <c r="R103" s="3" t="s">
        <v>823</v>
      </c>
      <c r="S103" s="3" t="s">
        <v>44</v>
      </c>
      <c r="T103" s="3" t="s">
        <v>824</v>
      </c>
      <c r="U103" s="3" t="n">
        <v>-1</v>
      </c>
      <c r="V103" s="3" t="n">
        <v>-1</v>
      </c>
      <c r="W103" s="3" t="n">
        <v>-1</v>
      </c>
      <c r="X103" s="3" t="n">
        <v>-1</v>
      </c>
      <c r="Y103" s="3" t="n">
        <v>40</v>
      </c>
      <c r="Z103" s="3" t="s">
        <v>761</v>
      </c>
      <c r="AA103" s="3" t="n">
        <v>-1</v>
      </c>
      <c r="AB103" s="3" t="s">
        <v>278</v>
      </c>
      <c r="AC103" s="3" t="s">
        <v>818</v>
      </c>
      <c r="AD103" s="3" t="s">
        <v>818</v>
      </c>
      <c r="AE103" s="3" t="n">
        <v>0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</row>
    <row r="104" customFormat="false" ht="13.8" hidden="false" customHeight="false" outlineLevel="0" collapsed="false">
      <c r="A104" s="3" t="n">
        <v>65</v>
      </c>
      <c r="B104" s="3"/>
      <c r="C104" s="3" t="s">
        <v>397</v>
      </c>
      <c r="D104" s="3" t="s">
        <v>814</v>
      </c>
      <c r="E104" s="3" t="s">
        <v>290</v>
      </c>
      <c r="F104" s="3" t="s">
        <v>815</v>
      </c>
      <c r="G104" s="4" t="s">
        <v>816</v>
      </c>
      <c r="H104" s="4" t="s">
        <v>817</v>
      </c>
      <c r="I104" s="3" t="s">
        <v>38</v>
      </c>
      <c r="J104" s="1" t="s">
        <v>818</v>
      </c>
      <c r="K104" s="3" t="s">
        <v>819</v>
      </c>
      <c r="L104" s="3" t="s">
        <v>819</v>
      </c>
      <c r="M104" s="3" t="s">
        <v>41</v>
      </c>
      <c r="N104" s="3" t="s">
        <v>60</v>
      </c>
      <c r="O104" s="3" t="s">
        <v>820</v>
      </c>
      <c r="P104" s="3" t="s">
        <v>821</v>
      </c>
      <c r="Q104" s="3" t="s">
        <v>822</v>
      </c>
      <c r="R104" s="3" t="s">
        <v>823</v>
      </c>
      <c r="S104" s="3" t="s">
        <v>44</v>
      </c>
      <c r="T104" s="3" t="s">
        <v>824</v>
      </c>
      <c r="U104" s="3" t="n">
        <v>-1</v>
      </c>
      <c r="V104" s="3" t="n">
        <v>-1</v>
      </c>
      <c r="W104" s="3" t="n">
        <v>-1</v>
      </c>
      <c r="X104" s="3" t="n">
        <v>-1</v>
      </c>
      <c r="Y104" s="3" t="n">
        <v>40</v>
      </c>
      <c r="Z104" s="3" t="s">
        <v>761</v>
      </c>
      <c r="AA104" s="3" t="n">
        <v>-1</v>
      </c>
      <c r="AB104" s="3" t="s">
        <v>124</v>
      </c>
      <c r="AC104" s="3" t="s">
        <v>818</v>
      </c>
      <c r="AD104" s="3" t="s">
        <v>818</v>
      </c>
      <c r="AE104" s="3" t="n">
        <v>0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</row>
    <row r="105" customFormat="false" ht="13.8" hidden="false" customHeight="false" outlineLevel="0" collapsed="false">
      <c r="A105" s="1" t="n">
        <v>66</v>
      </c>
      <c r="B105" s="3"/>
      <c r="C105" s="3" t="s">
        <v>825</v>
      </c>
      <c r="D105" s="3" t="s">
        <v>826</v>
      </c>
      <c r="E105" s="3" t="s">
        <v>290</v>
      </c>
      <c r="F105" s="3" t="s">
        <v>827</v>
      </c>
      <c r="G105" s="4" t="s">
        <v>828</v>
      </c>
      <c r="H105" s="4" t="s">
        <v>829</v>
      </c>
      <c r="I105" s="3" t="s">
        <v>38</v>
      </c>
      <c r="J105" s="1" t="s">
        <v>830</v>
      </c>
      <c r="K105" s="3" t="n">
        <v>55</v>
      </c>
      <c r="L105" s="3" t="s">
        <v>831</v>
      </c>
      <c r="M105" s="3" t="s">
        <v>41</v>
      </c>
      <c r="N105" s="3" t="s">
        <v>60</v>
      </c>
      <c r="O105" s="3" t="n">
        <v>18</v>
      </c>
      <c r="P105" s="3" t="n">
        <v>9</v>
      </c>
      <c r="Q105" s="3" t="s">
        <v>108</v>
      </c>
      <c r="R105" s="3" t="s">
        <v>832</v>
      </c>
      <c r="S105" s="3" t="s">
        <v>64</v>
      </c>
      <c r="T105" s="3" t="s">
        <v>833</v>
      </c>
      <c r="U105" s="3" t="n">
        <v>-1</v>
      </c>
      <c r="V105" s="3" t="n">
        <v>-1</v>
      </c>
      <c r="W105" s="3" t="n">
        <v>-1</v>
      </c>
      <c r="X105" s="3" t="n">
        <v>-1</v>
      </c>
      <c r="Y105" s="3" t="n">
        <v>-1</v>
      </c>
      <c r="Z105" s="3" t="n">
        <v>-1</v>
      </c>
      <c r="AA105" s="3" t="n">
        <v>-1</v>
      </c>
      <c r="AB105" s="3" t="s">
        <v>48</v>
      </c>
      <c r="AC105" s="3" t="s">
        <v>830</v>
      </c>
      <c r="AD105" s="3" t="s">
        <v>830</v>
      </c>
      <c r="AE105" s="3" t="n">
        <v>0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</row>
    <row r="106" customFormat="false" ht="13.8" hidden="false" customHeight="false" outlineLevel="0" collapsed="false">
      <c r="A106" s="3" t="n">
        <v>67</v>
      </c>
      <c r="B106" s="3" t="s">
        <v>524</v>
      </c>
      <c r="C106" s="3" t="s">
        <v>834</v>
      </c>
      <c r="D106" s="3" t="s">
        <v>835</v>
      </c>
      <c r="E106" s="3" t="s">
        <v>290</v>
      </c>
      <c r="F106" s="3" t="s">
        <v>836</v>
      </c>
      <c r="G106" s="4" t="s">
        <v>837</v>
      </c>
      <c r="H106" s="4" t="s">
        <v>838</v>
      </c>
      <c r="I106" s="3" t="s">
        <v>38</v>
      </c>
      <c r="J106" s="1" t="s">
        <v>839</v>
      </c>
      <c r="K106" s="3" t="s">
        <v>840</v>
      </c>
      <c r="L106" s="3" t="s">
        <v>841</v>
      </c>
      <c r="M106" s="3" t="s">
        <v>842</v>
      </c>
      <c r="N106" s="3" t="s">
        <v>42</v>
      </c>
      <c r="O106" s="3" t="n">
        <v>8</v>
      </c>
      <c r="P106" s="3" t="n">
        <v>8</v>
      </c>
      <c r="Q106" s="3" t="s">
        <v>843</v>
      </c>
      <c r="R106" s="3" t="s">
        <v>844</v>
      </c>
      <c r="S106" s="3" t="s">
        <v>64</v>
      </c>
      <c r="T106" s="3" t="s">
        <v>561</v>
      </c>
      <c r="U106" s="3" t="n">
        <v>-1</v>
      </c>
      <c r="V106" s="3" t="n">
        <v>-1</v>
      </c>
      <c r="W106" s="3" t="n">
        <v>-1</v>
      </c>
      <c r="X106" s="3" t="n">
        <v>-1</v>
      </c>
      <c r="Y106" s="3" t="n">
        <f aca="false">9*24*30*60</f>
        <v>388800</v>
      </c>
      <c r="Z106" s="3" t="s">
        <v>845</v>
      </c>
      <c r="AA106" s="3" t="n">
        <v>-1</v>
      </c>
      <c r="AB106" s="3" t="s">
        <v>846</v>
      </c>
      <c r="AC106" s="3" t="s">
        <v>839</v>
      </c>
      <c r="AD106" s="3" t="s">
        <v>839</v>
      </c>
      <c r="AE106" s="3" t="n">
        <v>0</v>
      </c>
      <c r="AG106" s="3"/>
      <c r="AH106" s="3"/>
      <c r="AI106" s="3"/>
      <c r="AJ106" s="3"/>
      <c r="AK106" s="0"/>
      <c r="AL106" s="3"/>
      <c r="AM106" s="3"/>
      <c r="AN106" s="3"/>
      <c r="AO106" s="3"/>
      <c r="AP106" s="0"/>
      <c r="AQ106" s="3"/>
      <c r="AR106" s="3"/>
      <c r="AS106" s="3"/>
      <c r="AT106" s="3"/>
      <c r="AU106" s="0"/>
      <c r="AV106" s="3"/>
      <c r="AW106" s="3"/>
      <c r="AX106" s="3"/>
      <c r="AY106" s="3"/>
      <c r="AZ106" s="0"/>
      <c r="BA106" s="3"/>
      <c r="BB106" s="3"/>
      <c r="BC106" s="3"/>
      <c r="BD106" s="3"/>
      <c r="BE106" s="0"/>
      <c r="BF106" s="3"/>
      <c r="BG106" s="3"/>
      <c r="BH106" s="3"/>
      <c r="BI106" s="3"/>
      <c r="BJ106" s="0"/>
      <c r="BK106" s="3"/>
      <c r="BL106" s="3"/>
      <c r="BM106" s="3"/>
      <c r="BN106" s="3"/>
      <c r="BO106" s="0"/>
      <c r="BP106" s="3"/>
      <c r="BQ106" s="3"/>
      <c r="BR106" s="3"/>
      <c r="BS106" s="3"/>
      <c r="BT106" s="0"/>
      <c r="BU106" s="3"/>
      <c r="BV106" s="3"/>
      <c r="BW106" s="3"/>
      <c r="BX106" s="3"/>
      <c r="BY106" s="0"/>
      <c r="BZ106" s="3"/>
      <c r="CA106" s="3"/>
      <c r="CB106" s="3"/>
      <c r="CC106" s="3"/>
      <c r="CD106" s="0"/>
      <c r="CE106" s="3"/>
      <c r="CF106" s="3"/>
      <c r="CG106" s="3"/>
      <c r="CH106" s="3"/>
      <c r="CI106" s="0"/>
      <c r="CJ106" s="3"/>
      <c r="CK106" s="3"/>
      <c r="CL106" s="3"/>
      <c r="CM106" s="3"/>
      <c r="CN106" s="0"/>
      <c r="CO106" s="3"/>
      <c r="CP106" s="3"/>
      <c r="CQ106" s="3"/>
      <c r="CR106" s="3"/>
      <c r="CS106" s="0"/>
      <c r="CT106" s="3"/>
      <c r="CU106" s="3"/>
      <c r="CV106" s="3"/>
      <c r="CW106" s="3"/>
      <c r="CX106" s="0"/>
      <c r="CY106" s="3"/>
      <c r="CZ106" s="3"/>
      <c r="DA106" s="3"/>
      <c r="DB106" s="3"/>
      <c r="DC106" s="0"/>
      <c r="DD106" s="3"/>
      <c r="DE106" s="3"/>
      <c r="DF106" s="3"/>
      <c r="DG106" s="3"/>
      <c r="DH106" s="0"/>
      <c r="DI106" s="3"/>
      <c r="DJ106" s="3"/>
      <c r="DK106" s="3"/>
      <c r="DL106" s="3"/>
      <c r="DM106" s="0"/>
      <c r="DN106" s="3"/>
      <c r="DO106" s="3"/>
      <c r="DP106" s="3"/>
      <c r="DQ106" s="3"/>
      <c r="DR106" s="0"/>
      <c r="DS106" s="3"/>
      <c r="DT106" s="3"/>
      <c r="DU106" s="3"/>
      <c r="DV106" s="3"/>
      <c r="DW106" s="0"/>
      <c r="DX106" s="3"/>
      <c r="DY106" s="3"/>
      <c r="DZ106" s="3"/>
      <c r="EA106" s="3"/>
      <c r="EB106" s="0"/>
      <c r="EC106" s="3"/>
      <c r="ED106" s="3"/>
      <c r="EE106" s="3"/>
      <c r="EF106" s="3"/>
      <c r="EG106" s="0"/>
      <c r="EH106" s="3"/>
      <c r="EI106" s="3"/>
      <c r="EJ106" s="3"/>
      <c r="EK106" s="3"/>
      <c r="EL106" s="0"/>
      <c r="EM106" s="3"/>
      <c r="EN106" s="3"/>
      <c r="EO106" s="3"/>
      <c r="EP106" s="3"/>
      <c r="EQ106" s="0"/>
      <c r="ER106" s="3"/>
      <c r="ES106" s="3"/>
      <c r="ET106" s="3"/>
      <c r="EU106" s="3"/>
      <c r="EV106" s="0"/>
      <c r="EW106" s="3"/>
      <c r="EX106" s="3"/>
      <c r="EY106" s="3"/>
      <c r="EZ106" s="3"/>
      <c r="FA106" s="0"/>
      <c r="FB106" s="3"/>
      <c r="FC106" s="3"/>
      <c r="FD106" s="3"/>
      <c r="FE106" s="3"/>
      <c r="FF106" s="0"/>
      <c r="FG106" s="3"/>
      <c r="FH106" s="3"/>
      <c r="FI106" s="3"/>
      <c r="FJ106" s="3"/>
      <c r="FK106" s="0"/>
      <c r="FL106" s="3"/>
      <c r="FM106" s="3"/>
      <c r="FN106" s="3"/>
      <c r="FO106" s="3"/>
      <c r="FP106" s="0"/>
      <c r="FQ106" s="3"/>
      <c r="FR106" s="3"/>
      <c r="FS106" s="3"/>
      <c r="FT106" s="3"/>
      <c r="FU106" s="0"/>
      <c r="FV106" s="3"/>
      <c r="FW106" s="3"/>
      <c r="FX106" s="3"/>
      <c r="FY106" s="3"/>
      <c r="FZ106" s="0"/>
      <c r="GA106" s="3"/>
      <c r="GB106" s="3"/>
      <c r="GC106" s="3"/>
      <c r="GD106" s="3"/>
      <c r="GE106" s="0"/>
      <c r="GF106" s="3"/>
      <c r="GG106" s="3"/>
      <c r="GH106" s="3"/>
      <c r="GI106" s="3"/>
      <c r="GJ106" s="0"/>
      <c r="GK106" s="3"/>
      <c r="GL106" s="3"/>
      <c r="GM106" s="3"/>
      <c r="GN106" s="3"/>
      <c r="GO106" s="0"/>
      <c r="GP106" s="3"/>
      <c r="GQ106" s="3"/>
      <c r="GR106" s="3"/>
      <c r="GS106" s="3"/>
      <c r="GT106" s="0"/>
      <c r="GU106" s="3"/>
      <c r="GV106" s="3"/>
      <c r="GW106" s="3"/>
      <c r="GX106" s="3"/>
      <c r="GY106" s="0"/>
      <c r="GZ106" s="3"/>
      <c r="HA106" s="3"/>
      <c r="HB106" s="3"/>
      <c r="HC106" s="3"/>
      <c r="HD106" s="0"/>
      <c r="HE106" s="3"/>
      <c r="HF106" s="3"/>
      <c r="HG106" s="3"/>
      <c r="HH106" s="3"/>
      <c r="HI106" s="0"/>
      <c r="HJ106" s="3"/>
      <c r="HK106" s="3"/>
      <c r="HL106" s="3"/>
      <c r="HM106" s="3"/>
      <c r="HN106" s="0"/>
      <c r="HO106" s="3"/>
      <c r="HP106" s="3"/>
      <c r="HQ106" s="3"/>
      <c r="HR106" s="3"/>
      <c r="HS106" s="0"/>
      <c r="HT106" s="3"/>
      <c r="HU106" s="3"/>
      <c r="HV106" s="3"/>
      <c r="HW106" s="3"/>
      <c r="HX106" s="0"/>
      <c r="HY106" s="3"/>
      <c r="HZ106" s="3"/>
      <c r="IA106" s="3"/>
      <c r="IB106" s="3"/>
      <c r="IC106" s="0"/>
      <c r="ID106" s="3"/>
      <c r="IE106" s="3"/>
      <c r="IF106" s="3"/>
      <c r="IG106" s="3"/>
      <c r="IH106" s="0"/>
      <c r="II106" s="3"/>
      <c r="IJ106" s="3"/>
      <c r="IK106" s="3"/>
      <c r="IL106" s="3"/>
      <c r="IM106" s="0"/>
      <c r="IN106" s="3"/>
      <c r="IO106" s="3"/>
      <c r="IP106" s="3"/>
      <c r="IQ106" s="3"/>
      <c r="IR106" s="0"/>
      <c r="IS106" s="3"/>
      <c r="IT106" s="3"/>
      <c r="IU106" s="3"/>
      <c r="IV106" s="3"/>
      <c r="IW106" s="0"/>
      <c r="IX106" s="3"/>
      <c r="IY106" s="3"/>
      <c r="IZ106" s="3"/>
      <c r="JA106" s="3"/>
      <c r="JB106" s="0"/>
      <c r="JC106" s="3"/>
      <c r="JD106" s="3"/>
      <c r="JE106" s="3"/>
      <c r="JF106" s="3"/>
      <c r="JG106" s="0"/>
      <c r="JH106" s="3"/>
      <c r="JI106" s="3"/>
      <c r="JJ106" s="3"/>
      <c r="JK106" s="3"/>
      <c r="JL106" s="0"/>
      <c r="JM106" s="3"/>
      <c r="JN106" s="3"/>
      <c r="JO106" s="3"/>
      <c r="JP106" s="3"/>
      <c r="JQ106" s="0"/>
      <c r="JR106" s="3"/>
      <c r="JS106" s="3"/>
      <c r="JT106" s="3"/>
      <c r="JU106" s="3"/>
      <c r="JV106" s="0"/>
      <c r="JW106" s="3"/>
      <c r="JX106" s="3"/>
      <c r="JY106" s="3"/>
      <c r="JZ106" s="3"/>
      <c r="KA106" s="0"/>
      <c r="KB106" s="3"/>
      <c r="KC106" s="3"/>
      <c r="KD106" s="3"/>
      <c r="KE106" s="3"/>
      <c r="KF106" s="0"/>
      <c r="KG106" s="3"/>
      <c r="KH106" s="3"/>
      <c r="KI106" s="3"/>
      <c r="KJ106" s="3"/>
      <c r="KK106" s="0"/>
      <c r="KL106" s="3"/>
      <c r="KM106" s="3"/>
      <c r="KN106" s="3"/>
      <c r="KO106" s="3"/>
      <c r="KP106" s="0"/>
      <c r="KQ106" s="3"/>
      <c r="KR106" s="3"/>
      <c r="KS106" s="3"/>
      <c r="KT106" s="3"/>
      <c r="KU106" s="0"/>
      <c r="KV106" s="3"/>
      <c r="KW106" s="3"/>
      <c r="KX106" s="3"/>
      <c r="KY106" s="3"/>
      <c r="KZ106" s="0"/>
      <c r="LA106" s="3"/>
      <c r="LB106" s="3"/>
      <c r="LC106" s="3"/>
      <c r="LD106" s="3"/>
      <c r="LE106" s="0"/>
      <c r="LF106" s="3"/>
      <c r="LG106" s="3"/>
      <c r="LH106" s="3"/>
      <c r="LI106" s="3"/>
      <c r="LJ106" s="0"/>
      <c r="LK106" s="3"/>
      <c r="LL106" s="3"/>
      <c r="LM106" s="3"/>
      <c r="LN106" s="3"/>
      <c r="LO106" s="0"/>
      <c r="LP106" s="3"/>
      <c r="LQ106" s="3"/>
      <c r="LR106" s="3"/>
      <c r="LS106" s="3"/>
      <c r="LT106" s="0"/>
      <c r="LU106" s="3"/>
      <c r="LV106" s="3"/>
      <c r="LW106" s="3"/>
      <c r="LX106" s="3"/>
      <c r="LY106" s="0"/>
      <c r="LZ106" s="3"/>
      <c r="MA106" s="3"/>
      <c r="MB106" s="3"/>
      <c r="MC106" s="3"/>
      <c r="MD106" s="0"/>
      <c r="ME106" s="3"/>
      <c r="MF106" s="3"/>
      <c r="MG106" s="3"/>
      <c r="MH106" s="3"/>
      <c r="MI106" s="0"/>
      <c r="MJ106" s="3"/>
      <c r="MK106" s="3"/>
      <c r="ML106" s="3"/>
      <c r="MM106" s="3"/>
      <c r="MN106" s="0"/>
      <c r="MO106" s="3"/>
      <c r="MP106" s="3"/>
      <c r="MQ106" s="3"/>
      <c r="MR106" s="3"/>
      <c r="MS106" s="0"/>
      <c r="MT106" s="3"/>
      <c r="MU106" s="3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</row>
    <row r="107" customFormat="false" ht="13.8" hidden="false" customHeight="false" outlineLevel="0" collapsed="false">
      <c r="A107" s="3" t="n">
        <v>67</v>
      </c>
      <c r="B107" s="3" t="s">
        <v>524</v>
      </c>
      <c r="C107" s="3" t="s">
        <v>847</v>
      </c>
      <c r="D107" s="3" t="s">
        <v>835</v>
      </c>
      <c r="E107" s="3" t="s">
        <v>290</v>
      </c>
      <c r="F107" s="3" t="s">
        <v>836</v>
      </c>
      <c r="G107" s="4" t="s">
        <v>837</v>
      </c>
      <c r="H107" s="4" t="s">
        <v>838</v>
      </c>
      <c r="I107" s="3" t="s">
        <v>38</v>
      </c>
      <c r="J107" s="1" t="s">
        <v>848</v>
      </c>
      <c r="K107" s="3" t="s">
        <v>840</v>
      </c>
      <c r="L107" s="3" t="s">
        <v>841</v>
      </c>
      <c r="M107" s="3" t="s">
        <v>842</v>
      </c>
      <c r="N107" s="3" t="s">
        <v>42</v>
      </c>
      <c r="O107" s="3" t="n">
        <v>8</v>
      </c>
      <c r="P107" s="3" t="n">
        <v>8</v>
      </c>
      <c r="Q107" s="3" t="s">
        <v>843</v>
      </c>
      <c r="R107" s="3" t="s">
        <v>844</v>
      </c>
      <c r="S107" s="3" t="s">
        <v>64</v>
      </c>
      <c r="T107" s="3" t="s">
        <v>561</v>
      </c>
      <c r="U107" s="3" t="n">
        <v>-1</v>
      </c>
      <c r="V107" s="3" t="n">
        <v>-1</v>
      </c>
      <c r="W107" s="3" t="n">
        <v>-1</v>
      </c>
      <c r="X107" s="3" t="n">
        <v>-1</v>
      </c>
      <c r="Y107" s="3" t="n">
        <f aca="false">5*30*24*60</f>
        <v>216000</v>
      </c>
      <c r="Z107" s="3" t="s">
        <v>533</v>
      </c>
      <c r="AA107" s="3" t="n">
        <v>-1</v>
      </c>
      <c r="AB107" s="3" t="s">
        <v>278</v>
      </c>
      <c r="AC107" s="3" t="s">
        <v>848</v>
      </c>
      <c r="AD107" s="3" t="s">
        <v>848</v>
      </c>
      <c r="AE107" s="3" t="n">
        <v>0</v>
      </c>
      <c r="AG107" s="3"/>
      <c r="AH107" s="3"/>
      <c r="AI107" s="3"/>
      <c r="AJ107" s="3"/>
      <c r="AK107" s="0"/>
      <c r="AL107" s="3"/>
      <c r="AM107" s="3"/>
      <c r="AN107" s="3"/>
      <c r="AO107" s="3"/>
      <c r="AP107" s="0"/>
      <c r="AQ107" s="3"/>
      <c r="AR107" s="3"/>
      <c r="AS107" s="3"/>
      <c r="AT107" s="3"/>
      <c r="AU107" s="0"/>
      <c r="AV107" s="3"/>
      <c r="AW107" s="3"/>
      <c r="AX107" s="3"/>
      <c r="AY107" s="3"/>
      <c r="AZ107" s="0"/>
      <c r="BA107" s="3"/>
      <c r="BB107" s="3"/>
      <c r="BC107" s="3"/>
      <c r="BD107" s="3"/>
      <c r="BE107" s="0"/>
      <c r="BF107" s="3"/>
      <c r="BG107" s="3"/>
      <c r="BH107" s="3"/>
      <c r="BI107" s="3"/>
      <c r="BJ107" s="0"/>
      <c r="BK107" s="3"/>
      <c r="BL107" s="3"/>
      <c r="BM107" s="3"/>
      <c r="BN107" s="3"/>
      <c r="BO107" s="0"/>
      <c r="BP107" s="3"/>
      <c r="BQ107" s="3"/>
      <c r="BR107" s="3"/>
      <c r="BS107" s="3"/>
      <c r="BT107" s="0"/>
      <c r="BU107" s="3"/>
      <c r="BV107" s="3"/>
      <c r="BW107" s="3"/>
      <c r="BX107" s="3"/>
      <c r="BY107" s="0"/>
      <c r="BZ107" s="3"/>
      <c r="CA107" s="3"/>
      <c r="CB107" s="3"/>
      <c r="CC107" s="3"/>
      <c r="CD107" s="0"/>
      <c r="CE107" s="3"/>
      <c r="CF107" s="3"/>
      <c r="CG107" s="3"/>
      <c r="CH107" s="3"/>
      <c r="CI107" s="0"/>
      <c r="CJ107" s="3"/>
      <c r="CK107" s="3"/>
      <c r="CL107" s="3"/>
      <c r="CM107" s="3"/>
      <c r="CN107" s="0"/>
      <c r="CO107" s="3"/>
      <c r="CP107" s="3"/>
      <c r="CQ107" s="3"/>
      <c r="CR107" s="3"/>
      <c r="CS107" s="0"/>
      <c r="CT107" s="3"/>
      <c r="CU107" s="3"/>
      <c r="CV107" s="3"/>
      <c r="CW107" s="3"/>
      <c r="CX107" s="0"/>
      <c r="CY107" s="3"/>
      <c r="CZ107" s="3"/>
      <c r="DA107" s="3"/>
      <c r="DB107" s="3"/>
      <c r="DC107" s="0"/>
      <c r="DD107" s="3"/>
      <c r="DE107" s="3"/>
      <c r="DF107" s="3"/>
      <c r="DG107" s="3"/>
      <c r="DH107" s="0"/>
      <c r="DI107" s="3"/>
      <c r="DJ107" s="3"/>
      <c r="DK107" s="3"/>
      <c r="DL107" s="3"/>
      <c r="DM107" s="0"/>
      <c r="DN107" s="3"/>
      <c r="DO107" s="3"/>
      <c r="DP107" s="3"/>
      <c r="DQ107" s="3"/>
      <c r="DR107" s="0"/>
      <c r="DS107" s="3"/>
      <c r="DT107" s="3"/>
      <c r="DU107" s="3"/>
      <c r="DV107" s="3"/>
      <c r="DW107" s="0"/>
      <c r="DX107" s="3"/>
      <c r="DY107" s="3"/>
      <c r="DZ107" s="3"/>
      <c r="EA107" s="3"/>
      <c r="EB107" s="0"/>
      <c r="EC107" s="3"/>
      <c r="ED107" s="3"/>
      <c r="EE107" s="3"/>
      <c r="EF107" s="3"/>
      <c r="EG107" s="0"/>
      <c r="EH107" s="3"/>
      <c r="EI107" s="3"/>
      <c r="EJ107" s="3"/>
      <c r="EK107" s="3"/>
      <c r="EL107" s="0"/>
      <c r="EM107" s="3"/>
      <c r="EN107" s="3"/>
      <c r="EO107" s="3"/>
      <c r="EP107" s="3"/>
      <c r="EQ107" s="0"/>
      <c r="ER107" s="3"/>
      <c r="ES107" s="3"/>
      <c r="ET107" s="3"/>
      <c r="EU107" s="3"/>
      <c r="EV107" s="0"/>
      <c r="EW107" s="3"/>
      <c r="EX107" s="3"/>
      <c r="EY107" s="3"/>
      <c r="EZ107" s="3"/>
      <c r="FA107" s="0"/>
      <c r="FB107" s="3"/>
      <c r="FC107" s="3"/>
      <c r="FD107" s="3"/>
      <c r="FE107" s="3"/>
      <c r="FF107" s="0"/>
      <c r="FG107" s="3"/>
      <c r="FH107" s="3"/>
      <c r="FI107" s="3"/>
      <c r="FJ107" s="3"/>
      <c r="FK107" s="0"/>
      <c r="FL107" s="3"/>
      <c r="FM107" s="3"/>
      <c r="FN107" s="3"/>
      <c r="FO107" s="3"/>
      <c r="FP107" s="0"/>
      <c r="FQ107" s="3"/>
      <c r="FR107" s="3"/>
      <c r="FS107" s="3"/>
      <c r="FT107" s="3"/>
      <c r="FU107" s="0"/>
      <c r="FV107" s="3"/>
      <c r="FW107" s="3"/>
      <c r="FX107" s="3"/>
      <c r="FY107" s="3"/>
      <c r="FZ107" s="0"/>
      <c r="GA107" s="3"/>
      <c r="GB107" s="3"/>
      <c r="GC107" s="3"/>
      <c r="GD107" s="3"/>
      <c r="GE107" s="0"/>
      <c r="GF107" s="3"/>
      <c r="GG107" s="3"/>
      <c r="GH107" s="3"/>
      <c r="GI107" s="3"/>
      <c r="GJ107" s="0"/>
      <c r="GK107" s="3"/>
      <c r="GL107" s="3"/>
      <c r="GM107" s="3"/>
      <c r="GN107" s="3"/>
      <c r="GO107" s="0"/>
      <c r="GP107" s="3"/>
      <c r="GQ107" s="3"/>
      <c r="GR107" s="3"/>
      <c r="GS107" s="3"/>
      <c r="GT107" s="0"/>
      <c r="GU107" s="3"/>
      <c r="GV107" s="3"/>
      <c r="GW107" s="3"/>
      <c r="GX107" s="3"/>
      <c r="GY107" s="0"/>
      <c r="GZ107" s="3"/>
      <c r="HA107" s="3"/>
      <c r="HB107" s="3"/>
      <c r="HC107" s="3"/>
      <c r="HD107" s="0"/>
      <c r="HE107" s="3"/>
      <c r="HF107" s="3"/>
      <c r="HG107" s="3"/>
      <c r="HH107" s="3"/>
      <c r="HI107" s="0"/>
      <c r="HJ107" s="3"/>
      <c r="HK107" s="3"/>
      <c r="HL107" s="3"/>
      <c r="HM107" s="3"/>
      <c r="HN107" s="0"/>
      <c r="HO107" s="3"/>
      <c r="HP107" s="3"/>
      <c r="HQ107" s="3"/>
      <c r="HR107" s="3"/>
      <c r="HS107" s="0"/>
      <c r="HT107" s="3"/>
      <c r="HU107" s="3"/>
      <c r="HV107" s="3"/>
      <c r="HW107" s="3"/>
      <c r="HX107" s="0"/>
      <c r="HY107" s="3"/>
      <c r="HZ107" s="3"/>
      <c r="IA107" s="3"/>
      <c r="IB107" s="3"/>
      <c r="IC107" s="0"/>
      <c r="ID107" s="3"/>
      <c r="IE107" s="3"/>
      <c r="IF107" s="3"/>
      <c r="IG107" s="3"/>
      <c r="IH107" s="0"/>
      <c r="II107" s="3"/>
      <c r="IJ107" s="3"/>
      <c r="IK107" s="3"/>
      <c r="IL107" s="3"/>
      <c r="IM107" s="0"/>
      <c r="IN107" s="3"/>
      <c r="IO107" s="3"/>
      <c r="IP107" s="3"/>
      <c r="IQ107" s="3"/>
      <c r="IR107" s="0"/>
      <c r="IS107" s="3"/>
      <c r="IT107" s="3"/>
      <c r="IU107" s="3"/>
      <c r="IV107" s="3"/>
      <c r="IW107" s="0"/>
      <c r="IX107" s="3"/>
      <c r="IY107" s="3"/>
      <c r="IZ107" s="3"/>
      <c r="JA107" s="3"/>
      <c r="JB107" s="0"/>
      <c r="JC107" s="3"/>
      <c r="JD107" s="3"/>
      <c r="JE107" s="3"/>
      <c r="JF107" s="3"/>
      <c r="JG107" s="0"/>
      <c r="JH107" s="3"/>
      <c r="JI107" s="3"/>
      <c r="JJ107" s="3"/>
      <c r="JK107" s="3"/>
      <c r="JL107" s="0"/>
      <c r="JM107" s="3"/>
      <c r="JN107" s="3"/>
      <c r="JO107" s="3"/>
      <c r="JP107" s="3"/>
      <c r="JQ107" s="0"/>
      <c r="JR107" s="3"/>
      <c r="JS107" s="3"/>
      <c r="JT107" s="3"/>
      <c r="JU107" s="3"/>
      <c r="JV107" s="0"/>
      <c r="JW107" s="3"/>
      <c r="JX107" s="3"/>
      <c r="JY107" s="3"/>
      <c r="JZ107" s="3"/>
      <c r="KA107" s="0"/>
      <c r="KB107" s="3"/>
      <c r="KC107" s="3"/>
      <c r="KD107" s="3"/>
      <c r="KE107" s="3"/>
      <c r="KF107" s="0"/>
      <c r="KG107" s="3"/>
      <c r="KH107" s="3"/>
      <c r="KI107" s="3"/>
      <c r="KJ107" s="3"/>
      <c r="KK107" s="0"/>
      <c r="KL107" s="3"/>
      <c r="KM107" s="3"/>
      <c r="KN107" s="3"/>
      <c r="KO107" s="3"/>
      <c r="KP107" s="0"/>
      <c r="KQ107" s="3"/>
      <c r="KR107" s="3"/>
      <c r="KS107" s="3"/>
      <c r="KT107" s="3"/>
      <c r="KU107" s="0"/>
      <c r="KV107" s="3"/>
      <c r="KW107" s="3"/>
      <c r="KX107" s="3"/>
      <c r="KY107" s="3"/>
      <c r="KZ107" s="0"/>
      <c r="LA107" s="3"/>
      <c r="LB107" s="3"/>
      <c r="LC107" s="3"/>
      <c r="LD107" s="3"/>
      <c r="LE107" s="0"/>
      <c r="LF107" s="3"/>
      <c r="LG107" s="3"/>
      <c r="LH107" s="3"/>
      <c r="LI107" s="3"/>
      <c r="LJ107" s="0"/>
      <c r="LK107" s="3"/>
      <c r="LL107" s="3"/>
      <c r="LM107" s="3"/>
      <c r="LN107" s="3"/>
      <c r="LO107" s="0"/>
      <c r="LP107" s="3"/>
      <c r="LQ107" s="3"/>
      <c r="LR107" s="3"/>
      <c r="LS107" s="3"/>
      <c r="LT107" s="0"/>
      <c r="LU107" s="3"/>
      <c r="LV107" s="3"/>
      <c r="LW107" s="3"/>
      <c r="LX107" s="3"/>
      <c r="LY107" s="0"/>
      <c r="LZ107" s="3"/>
      <c r="MA107" s="3"/>
      <c r="MB107" s="3"/>
      <c r="MC107" s="3"/>
      <c r="MD107" s="0"/>
      <c r="ME107" s="3"/>
      <c r="MF107" s="3"/>
      <c r="MG107" s="3"/>
      <c r="MH107" s="3"/>
      <c r="MI107" s="0"/>
      <c r="MJ107" s="3"/>
      <c r="MK107" s="3"/>
      <c r="ML107" s="3"/>
      <c r="MM107" s="3"/>
      <c r="MN107" s="0"/>
      <c r="MO107" s="3"/>
      <c r="MP107" s="3"/>
      <c r="MQ107" s="3"/>
      <c r="MR107" s="3"/>
      <c r="MS107" s="0"/>
      <c r="MT107" s="3"/>
      <c r="MU107" s="3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</row>
    <row r="108" customFormat="false" ht="13.8" hidden="false" customHeight="false" outlineLevel="0" collapsed="false">
      <c r="A108" s="3" t="n">
        <v>67</v>
      </c>
      <c r="B108" s="3" t="s">
        <v>524</v>
      </c>
      <c r="C108" s="3" t="s">
        <v>847</v>
      </c>
      <c r="D108" s="3" t="s">
        <v>835</v>
      </c>
      <c r="E108" s="3" t="s">
        <v>290</v>
      </c>
      <c r="F108" s="3" t="s">
        <v>836</v>
      </c>
      <c r="G108" s="4" t="s">
        <v>837</v>
      </c>
      <c r="H108" s="4" t="s">
        <v>838</v>
      </c>
      <c r="I108" s="3" t="s">
        <v>38</v>
      </c>
      <c r="J108" s="1" t="s">
        <v>607</v>
      </c>
      <c r="K108" s="3" t="s">
        <v>840</v>
      </c>
      <c r="L108" s="3" t="s">
        <v>841</v>
      </c>
      <c r="M108" s="3" t="s">
        <v>842</v>
      </c>
      <c r="N108" s="3" t="s">
        <v>42</v>
      </c>
      <c r="O108" s="3" t="n">
        <v>8</v>
      </c>
      <c r="P108" s="3" t="n">
        <v>8</v>
      </c>
      <c r="Q108" s="3" t="s">
        <v>843</v>
      </c>
      <c r="R108" s="3" t="s">
        <v>844</v>
      </c>
      <c r="S108" s="3" t="s">
        <v>64</v>
      </c>
      <c r="T108" s="3" t="s">
        <v>561</v>
      </c>
      <c r="U108" s="3" t="n">
        <v>-1</v>
      </c>
      <c r="V108" s="3" t="n">
        <v>-1</v>
      </c>
      <c r="W108" s="3" t="n">
        <v>-1</v>
      </c>
      <c r="X108" s="3" t="n">
        <v>-1</v>
      </c>
      <c r="Y108" s="3" t="n">
        <f aca="false">5*30*24*60</f>
        <v>216000</v>
      </c>
      <c r="Z108" s="3" t="s">
        <v>533</v>
      </c>
      <c r="AA108" s="3" t="n">
        <v>-1</v>
      </c>
      <c r="AB108" s="3" t="s">
        <v>849</v>
      </c>
      <c r="AC108" s="3" t="s">
        <v>607</v>
      </c>
      <c r="AD108" s="3" t="s">
        <v>607</v>
      </c>
      <c r="AE108" s="3" t="n">
        <v>0</v>
      </c>
      <c r="AG108" s="3"/>
      <c r="AH108" s="3"/>
      <c r="AI108" s="3"/>
      <c r="AJ108" s="3"/>
      <c r="AK108" s="0"/>
      <c r="AL108" s="3"/>
      <c r="AM108" s="3"/>
      <c r="AN108" s="3"/>
      <c r="AO108" s="3"/>
      <c r="AP108" s="0"/>
      <c r="AQ108" s="3"/>
      <c r="AR108" s="3"/>
      <c r="AS108" s="3"/>
      <c r="AT108" s="3"/>
      <c r="AU108" s="0"/>
      <c r="AV108" s="3"/>
      <c r="AW108" s="3"/>
      <c r="AX108" s="3"/>
      <c r="AY108" s="3"/>
      <c r="AZ108" s="0"/>
      <c r="BA108" s="3"/>
      <c r="BB108" s="3"/>
      <c r="BC108" s="3"/>
      <c r="BD108" s="3"/>
      <c r="BE108" s="0"/>
      <c r="BF108" s="3"/>
      <c r="BG108" s="3"/>
      <c r="BH108" s="3"/>
      <c r="BI108" s="3"/>
      <c r="BJ108" s="0"/>
      <c r="BK108" s="3"/>
      <c r="BL108" s="3"/>
      <c r="BM108" s="3"/>
      <c r="BN108" s="3"/>
      <c r="BO108" s="0"/>
      <c r="BP108" s="3"/>
      <c r="BQ108" s="3"/>
      <c r="BR108" s="3"/>
      <c r="BS108" s="3"/>
      <c r="BT108" s="0"/>
      <c r="BU108" s="3"/>
      <c r="BV108" s="3"/>
      <c r="BW108" s="3"/>
      <c r="BX108" s="3"/>
      <c r="BY108" s="0"/>
      <c r="BZ108" s="3"/>
      <c r="CA108" s="3"/>
      <c r="CB108" s="3"/>
      <c r="CC108" s="3"/>
      <c r="CD108" s="0"/>
      <c r="CE108" s="3"/>
      <c r="CF108" s="3"/>
      <c r="CG108" s="3"/>
      <c r="CH108" s="3"/>
      <c r="CI108" s="0"/>
      <c r="CJ108" s="3"/>
      <c r="CK108" s="3"/>
      <c r="CL108" s="3"/>
      <c r="CM108" s="3"/>
      <c r="CN108" s="0"/>
      <c r="CO108" s="3"/>
      <c r="CP108" s="3"/>
      <c r="CQ108" s="3"/>
      <c r="CR108" s="3"/>
      <c r="CS108" s="0"/>
      <c r="CT108" s="3"/>
      <c r="CU108" s="3"/>
      <c r="CV108" s="3"/>
      <c r="CW108" s="3"/>
      <c r="CX108" s="0"/>
      <c r="CY108" s="3"/>
      <c r="CZ108" s="3"/>
      <c r="DA108" s="3"/>
      <c r="DB108" s="3"/>
      <c r="DC108" s="0"/>
      <c r="DD108" s="3"/>
      <c r="DE108" s="3"/>
      <c r="DF108" s="3"/>
      <c r="DG108" s="3"/>
      <c r="DH108" s="0"/>
      <c r="DI108" s="3"/>
      <c r="DJ108" s="3"/>
      <c r="DK108" s="3"/>
      <c r="DL108" s="3"/>
      <c r="DM108" s="0"/>
      <c r="DN108" s="3"/>
      <c r="DO108" s="3"/>
      <c r="DP108" s="3"/>
      <c r="DQ108" s="3"/>
      <c r="DR108" s="0"/>
      <c r="DS108" s="3"/>
      <c r="DT108" s="3"/>
      <c r="DU108" s="3"/>
      <c r="DV108" s="3"/>
      <c r="DW108" s="0"/>
      <c r="DX108" s="3"/>
      <c r="DY108" s="3"/>
      <c r="DZ108" s="3"/>
      <c r="EA108" s="3"/>
      <c r="EB108" s="0"/>
      <c r="EC108" s="3"/>
      <c r="ED108" s="3"/>
      <c r="EE108" s="3"/>
      <c r="EF108" s="3"/>
      <c r="EG108" s="0"/>
      <c r="EH108" s="3"/>
      <c r="EI108" s="3"/>
      <c r="EJ108" s="3"/>
      <c r="EK108" s="3"/>
      <c r="EL108" s="0"/>
      <c r="EM108" s="3"/>
      <c r="EN108" s="3"/>
      <c r="EO108" s="3"/>
      <c r="EP108" s="3"/>
      <c r="EQ108" s="0"/>
      <c r="ER108" s="3"/>
      <c r="ES108" s="3"/>
      <c r="ET108" s="3"/>
      <c r="EU108" s="3"/>
      <c r="EV108" s="0"/>
      <c r="EW108" s="3"/>
      <c r="EX108" s="3"/>
      <c r="EY108" s="3"/>
      <c r="EZ108" s="3"/>
      <c r="FA108" s="0"/>
      <c r="FB108" s="3"/>
      <c r="FC108" s="3"/>
      <c r="FD108" s="3"/>
      <c r="FE108" s="3"/>
      <c r="FF108" s="0"/>
      <c r="FG108" s="3"/>
      <c r="FH108" s="3"/>
      <c r="FI108" s="3"/>
      <c r="FJ108" s="3"/>
      <c r="FK108" s="0"/>
      <c r="FL108" s="3"/>
      <c r="FM108" s="3"/>
      <c r="FN108" s="3"/>
      <c r="FO108" s="3"/>
      <c r="FP108" s="0"/>
      <c r="FQ108" s="3"/>
      <c r="FR108" s="3"/>
      <c r="FS108" s="3"/>
      <c r="FT108" s="3"/>
      <c r="FU108" s="0"/>
      <c r="FV108" s="3"/>
      <c r="FW108" s="3"/>
      <c r="FX108" s="3"/>
      <c r="FY108" s="3"/>
      <c r="FZ108" s="0"/>
      <c r="GA108" s="3"/>
      <c r="GB108" s="3"/>
      <c r="GC108" s="3"/>
      <c r="GD108" s="3"/>
      <c r="GE108" s="0"/>
      <c r="GF108" s="3"/>
      <c r="GG108" s="3"/>
      <c r="GH108" s="3"/>
      <c r="GI108" s="3"/>
      <c r="GJ108" s="0"/>
      <c r="GK108" s="3"/>
      <c r="GL108" s="3"/>
      <c r="GM108" s="3"/>
      <c r="GN108" s="3"/>
      <c r="GO108" s="0"/>
      <c r="GP108" s="3"/>
      <c r="GQ108" s="3"/>
      <c r="GR108" s="3"/>
      <c r="GS108" s="3"/>
      <c r="GT108" s="0"/>
      <c r="GU108" s="3"/>
      <c r="GV108" s="3"/>
      <c r="GW108" s="3"/>
      <c r="GX108" s="3"/>
      <c r="GY108" s="0"/>
      <c r="GZ108" s="3"/>
      <c r="HA108" s="3"/>
      <c r="HB108" s="3"/>
      <c r="HC108" s="3"/>
      <c r="HD108" s="0"/>
      <c r="HE108" s="3"/>
      <c r="HF108" s="3"/>
      <c r="HG108" s="3"/>
      <c r="HH108" s="3"/>
      <c r="HI108" s="0"/>
      <c r="HJ108" s="3"/>
      <c r="HK108" s="3"/>
      <c r="HL108" s="3"/>
      <c r="HM108" s="3"/>
      <c r="HN108" s="0"/>
      <c r="HO108" s="3"/>
      <c r="HP108" s="3"/>
      <c r="HQ108" s="3"/>
      <c r="HR108" s="3"/>
      <c r="HS108" s="0"/>
      <c r="HT108" s="3"/>
      <c r="HU108" s="3"/>
      <c r="HV108" s="3"/>
      <c r="HW108" s="3"/>
      <c r="HX108" s="0"/>
      <c r="HY108" s="3"/>
      <c r="HZ108" s="3"/>
      <c r="IA108" s="3"/>
      <c r="IB108" s="3"/>
      <c r="IC108" s="0"/>
      <c r="ID108" s="3"/>
      <c r="IE108" s="3"/>
      <c r="IF108" s="3"/>
      <c r="IG108" s="3"/>
      <c r="IH108" s="0"/>
      <c r="II108" s="3"/>
      <c r="IJ108" s="3"/>
      <c r="IK108" s="3"/>
      <c r="IL108" s="3"/>
      <c r="IM108" s="0"/>
      <c r="IN108" s="3"/>
      <c r="IO108" s="3"/>
      <c r="IP108" s="3"/>
      <c r="IQ108" s="3"/>
      <c r="IR108" s="0"/>
      <c r="IS108" s="3"/>
      <c r="IT108" s="3"/>
      <c r="IU108" s="3"/>
      <c r="IV108" s="3"/>
      <c r="IW108" s="0"/>
      <c r="IX108" s="3"/>
      <c r="IY108" s="3"/>
      <c r="IZ108" s="3"/>
      <c r="JA108" s="3"/>
      <c r="JB108" s="0"/>
      <c r="JC108" s="3"/>
      <c r="JD108" s="3"/>
      <c r="JE108" s="3"/>
      <c r="JF108" s="3"/>
      <c r="JG108" s="0"/>
      <c r="JH108" s="3"/>
      <c r="JI108" s="3"/>
      <c r="JJ108" s="3"/>
      <c r="JK108" s="3"/>
      <c r="JL108" s="0"/>
      <c r="JM108" s="3"/>
      <c r="JN108" s="3"/>
      <c r="JO108" s="3"/>
      <c r="JP108" s="3"/>
      <c r="JQ108" s="0"/>
      <c r="JR108" s="3"/>
      <c r="JS108" s="3"/>
      <c r="JT108" s="3"/>
      <c r="JU108" s="3"/>
      <c r="JV108" s="0"/>
      <c r="JW108" s="3"/>
      <c r="JX108" s="3"/>
      <c r="JY108" s="3"/>
      <c r="JZ108" s="3"/>
      <c r="KA108" s="0"/>
      <c r="KB108" s="3"/>
      <c r="KC108" s="3"/>
      <c r="KD108" s="3"/>
      <c r="KE108" s="3"/>
      <c r="KF108" s="0"/>
      <c r="KG108" s="3"/>
      <c r="KH108" s="3"/>
      <c r="KI108" s="3"/>
      <c r="KJ108" s="3"/>
      <c r="KK108" s="0"/>
      <c r="KL108" s="3"/>
      <c r="KM108" s="3"/>
      <c r="KN108" s="3"/>
      <c r="KO108" s="3"/>
      <c r="KP108" s="0"/>
      <c r="KQ108" s="3"/>
      <c r="KR108" s="3"/>
      <c r="KS108" s="3"/>
      <c r="KT108" s="3"/>
      <c r="KU108" s="0"/>
      <c r="KV108" s="3"/>
      <c r="KW108" s="3"/>
      <c r="KX108" s="3"/>
      <c r="KY108" s="3"/>
      <c r="KZ108" s="0"/>
      <c r="LA108" s="3"/>
      <c r="LB108" s="3"/>
      <c r="LC108" s="3"/>
      <c r="LD108" s="3"/>
      <c r="LE108" s="0"/>
      <c r="LF108" s="3"/>
      <c r="LG108" s="3"/>
      <c r="LH108" s="3"/>
      <c r="LI108" s="3"/>
      <c r="LJ108" s="0"/>
      <c r="LK108" s="3"/>
      <c r="LL108" s="3"/>
      <c r="LM108" s="3"/>
      <c r="LN108" s="3"/>
      <c r="LO108" s="0"/>
      <c r="LP108" s="3"/>
      <c r="LQ108" s="3"/>
      <c r="LR108" s="3"/>
      <c r="LS108" s="3"/>
      <c r="LT108" s="0"/>
      <c r="LU108" s="3"/>
      <c r="LV108" s="3"/>
      <c r="LW108" s="3"/>
      <c r="LX108" s="3"/>
      <c r="LY108" s="0"/>
      <c r="LZ108" s="3"/>
      <c r="MA108" s="3"/>
      <c r="MB108" s="3"/>
      <c r="MC108" s="3"/>
      <c r="MD108" s="0"/>
      <c r="ME108" s="3"/>
      <c r="MF108" s="3"/>
      <c r="MG108" s="3"/>
      <c r="MH108" s="3"/>
      <c r="MI108" s="0"/>
      <c r="MJ108" s="3"/>
      <c r="MK108" s="3"/>
      <c r="ML108" s="3"/>
      <c r="MM108" s="3"/>
      <c r="MN108" s="0"/>
      <c r="MO108" s="3"/>
      <c r="MP108" s="3"/>
      <c r="MQ108" s="3"/>
      <c r="MR108" s="3"/>
      <c r="MS108" s="0"/>
      <c r="MT108" s="3"/>
      <c r="MU108" s="3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</row>
    <row r="109" customFormat="false" ht="13.8" hidden="false" customHeight="false" outlineLevel="0" collapsed="false">
      <c r="A109" s="3" t="n">
        <v>67</v>
      </c>
      <c r="B109" s="3" t="s">
        <v>524</v>
      </c>
      <c r="C109" s="3" t="s">
        <v>850</v>
      </c>
      <c r="D109" s="3" t="s">
        <v>835</v>
      </c>
      <c r="E109" s="3" t="s">
        <v>290</v>
      </c>
      <c r="F109" s="3" t="s">
        <v>836</v>
      </c>
      <c r="G109" s="4" t="s">
        <v>837</v>
      </c>
      <c r="H109" s="4" t="s">
        <v>838</v>
      </c>
      <c r="I109" s="3" t="s">
        <v>38</v>
      </c>
      <c r="J109" s="1" t="s">
        <v>839</v>
      </c>
      <c r="K109" s="3" t="s">
        <v>840</v>
      </c>
      <c r="L109" s="3" t="s">
        <v>841</v>
      </c>
      <c r="M109" s="3" t="s">
        <v>842</v>
      </c>
      <c r="N109" s="3" t="s">
        <v>42</v>
      </c>
      <c r="O109" s="3" t="n">
        <v>2</v>
      </c>
      <c r="P109" s="3" t="s">
        <v>199</v>
      </c>
      <c r="Q109" s="3" t="s">
        <v>843</v>
      </c>
      <c r="R109" s="3" t="s">
        <v>844</v>
      </c>
      <c r="S109" s="3" t="s">
        <v>64</v>
      </c>
      <c r="T109" s="3" t="s">
        <v>561</v>
      </c>
      <c r="U109" s="3" t="n">
        <v>-1</v>
      </c>
      <c r="V109" s="3" t="n">
        <v>-1</v>
      </c>
      <c r="W109" s="3" t="n">
        <v>-1</v>
      </c>
      <c r="X109" s="3" t="n">
        <v>-1</v>
      </c>
      <c r="Y109" s="3" t="n">
        <v>30</v>
      </c>
      <c r="Z109" s="3" t="s">
        <v>363</v>
      </c>
      <c r="AA109" s="3" t="s">
        <v>78</v>
      </c>
      <c r="AB109" s="3" t="s">
        <v>846</v>
      </c>
      <c r="AC109" s="3" t="n">
        <v>-1</v>
      </c>
      <c r="AD109" s="3" t="n">
        <v>-1</v>
      </c>
      <c r="AE109" s="3" t="s">
        <v>851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</row>
    <row r="110" customFormat="false" ht="13.8" hidden="false" customHeight="false" outlineLevel="0" collapsed="false">
      <c r="A110" s="3" t="n">
        <v>68</v>
      </c>
      <c r="B110" s="3" t="s">
        <v>287</v>
      </c>
      <c r="C110" s="3" t="s">
        <v>852</v>
      </c>
      <c r="D110" s="3" t="s">
        <v>853</v>
      </c>
      <c r="E110" s="3" t="s">
        <v>290</v>
      </c>
      <c r="F110" s="3" t="s">
        <v>836</v>
      </c>
      <c r="G110" s="4" t="s">
        <v>854</v>
      </c>
      <c r="H110" s="4" t="s">
        <v>855</v>
      </c>
      <c r="I110" s="3" t="s">
        <v>38</v>
      </c>
      <c r="J110" s="1" t="s">
        <v>856</v>
      </c>
      <c r="K110" s="3" t="n">
        <v>41</v>
      </c>
      <c r="L110" s="3" t="s">
        <v>857</v>
      </c>
      <c r="M110" s="3" t="s">
        <v>59</v>
      </c>
      <c r="N110" s="3" t="s">
        <v>60</v>
      </c>
      <c r="O110" s="3" t="s">
        <v>677</v>
      </c>
      <c r="P110" s="3" t="s">
        <v>858</v>
      </c>
      <c r="Q110" s="3" t="s">
        <v>859</v>
      </c>
      <c r="R110" s="3" t="s">
        <v>645</v>
      </c>
      <c r="S110" s="3" t="s">
        <v>64</v>
      </c>
      <c r="T110" s="3" t="s">
        <v>296</v>
      </c>
      <c r="U110" s="3" t="n">
        <v>-1</v>
      </c>
      <c r="V110" s="3" t="n">
        <v>-1</v>
      </c>
      <c r="W110" s="3" t="n">
        <v>-1</v>
      </c>
      <c r="X110" s="3" t="n">
        <v>-1</v>
      </c>
      <c r="Y110" s="3" t="n">
        <v>90</v>
      </c>
      <c r="Z110" s="3" t="s">
        <v>860</v>
      </c>
      <c r="AA110" s="3" t="n">
        <v>-1</v>
      </c>
      <c r="AB110" s="3" t="s">
        <v>278</v>
      </c>
      <c r="AC110" s="3" t="s">
        <v>856</v>
      </c>
      <c r="AD110" s="3" t="s">
        <v>856</v>
      </c>
      <c r="AE110" s="3" t="n">
        <v>0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</row>
    <row r="111" customFormat="false" ht="13.8" hidden="false" customHeight="false" outlineLevel="0" collapsed="false">
      <c r="A111" s="3" t="n">
        <v>69</v>
      </c>
      <c r="B111" s="3" t="s">
        <v>287</v>
      </c>
      <c r="C111" s="3" t="s">
        <v>861</v>
      </c>
      <c r="D111" s="3" t="s">
        <v>862</v>
      </c>
      <c r="E111" s="3" t="s">
        <v>290</v>
      </c>
      <c r="F111" s="3" t="s">
        <v>863</v>
      </c>
      <c r="G111" s="4" t="s">
        <v>864</v>
      </c>
      <c r="H111" s="4" t="s">
        <v>865</v>
      </c>
      <c r="I111" s="3" t="s">
        <v>38</v>
      </c>
      <c r="J111" s="1" t="s">
        <v>866</v>
      </c>
      <c r="K111" s="3" t="n">
        <v>55</v>
      </c>
      <c r="L111" s="3" t="n">
        <v>55</v>
      </c>
      <c r="M111" s="3" t="s">
        <v>632</v>
      </c>
      <c r="N111" s="3" t="s">
        <v>60</v>
      </c>
      <c r="O111" s="3" t="n">
        <v>-1</v>
      </c>
      <c r="P111" s="3" t="s">
        <v>867</v>
      </c>
      <c r="Q111" s="3" t="n">
        <v>-1</v>
      </c>
      <c r="R111" s="3" t="n">
        <v>-1</v>
      </c>
      <c r="S111" s="3" t="s">
        <v>44</v>
      </c>
      <c r="T111" s="3" t="s">
        <v>561</v>
      </c>
      <c r="U111" s="3" t="n">
        <v>-1</v>
      </c>
      <c r="V111" s="3" t="n">
        <v>-1</v>
      </c>
      <c r="W111" s="3" t="n">
        <v>-1</v>
      </c>
      <c r="X111" s="3" t="n">
        <v>-1</v>
      </c>
      <c r="Y111" s="3" t="n">
        <f aca="false">1800/60</f>
        <v>30</v>
      </c>
      <c r="Z111" s="3" t="s">
        <v>868</v>
      </c>
      <c r="AA111" s="3" t="n">
        <v>-1</v>
      </c>
      <c r="AB111" s="3" t="s">
        <v>67</v>
      </c>
      <c r="AC111" s="3" t="s">
        <v>866</v>
      </c>
      <c r="AD111" s="3" t="s">
        <v>866</v>
      </c>
      <c r="AE111" s="3" t="n">
        <v>0</v>
      </c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</row>
    <row r="112" customFormat="false" ht="13.8" hidden="false" customHeight="false" outlineLevel="0" collapsed="false">
      <c r="A112" s="3" t="n">
        <v>70</v>
      </c>
      <c r="B112" s="3" t="s">
        <v>287</v>
      </c>
      <c r="C112" s="3" t="s">
        <v>869</v>
      </c>
      <c r="D112" s="3" t="s">
        <v>870</v>
      </c>
      <c r="E112" s="3" t="s">
        <v>290</v>
      </c>
      <c r="F112" s="3" t="s">
        <v>871</v>
      </c>
      <c r="G112" s="4" t="s">
        <v>872</v>
      </c>
      <c r="H112" s="4" t="s">
        <v>873</v>
      </c>
      <c r="I112" s="3" t="s">
        <v>38</v>
      </c>
      <c r="J112" s="1" t="s">
        <v>874</v>
      </c>
      <c r="K112" s="3" t="s">
        <v>875</v>
      </c>
      <c r="L112" s="3" t="s">
        <v>875</v>
      </c>
      <c r="M112" s="3" t="s">
        <v>41</v>
      </c>
      <c r="N112" s="3" t="s">
        <v>60</v>
      </c>
      <c r="O112" s="3" t="s">
        <v>663</v>
      </c>
      <c r="P112" s="3" t="s">
        <v>876</v>
      </c>
      <c r="Q112" s="3" t="s">
        <v>663</v>
      </c>
      <c r="R112" s="3" t="s">
        <v>876</v>
      </c>
      <c r="S112" s="3" t="s">
        <v>44</v>
      </c>
      <c r="T112" s="3" t="n">
        <v>-10</v>
      </c>
      <c r="U112" s="3" t="n">
        <v>0</v>
      </c>
      <c r="V112" s="3" t="n">
        <v>-1</v>
      </c>
      <c r="W112" s="3" t="n">
        <v>-1</v>
      </c>
      <c r="X112" s="3" t="n">
        <v>-1</v>
      </c>
      <c r="Y112" s="3" t="n">
        <v>10</v>
      </c>
      <c r="Z112" s="3" t="s">
        <v>877</v>
      </c>
      <c r="AA112" s="3" t="s">
        <v>878</v>
      </c>
      <c r="AB112" s="3" t="s">
        <v>879</v>
      </c>
      <c r="AC112" s="3" t="s">
        <v>874</v>
      </c>
      <c r="AD112" s="3" t="s">
        <v>874</v>
      </c>
      <c r="AE112" s="3" t="n">
        <v>0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</row>
    <row r="113" customFormat="false" ht="13.8" hidden="false" customHeight="false" outlineLevel="0" collapsed="false">
      <c r="A113" s="3" t="n">
        <v>71</v>
      </c>
      <c r="B113" s="3" t="s">
        <v>287</v>
      </c>
      <c r="C113" s="3" t="s">
        <v>869</v>
      </c>
      <c r="D113" s="3" t="s">
        <v>880</v>
      </c>
      <c r="E113" s="3" t="s">
        <v>290</v>
      </c>
      <c r="F113" s="3" t="s">
        <v>871</v>
      </c>
      <c r="G113" s="4" t="s">
        <v>881</v>
      </c>
      <c r="H113" s="4" t="s">
        <v>882</v>
      </c>
      <c r="I113" s="3" t="s">
        <v>38</v>
      </c>
      <c r="J113" s="1" t="s">
        <v>883</v>
      </c>
      <c r="K113" s="3" t="s">
        <v>884</v>
      </c>
      <c r="L113" s="3" t="s">
        <v>884</v>
      </c>
      <c r="M113" s="3" t="s">
        <v>41</v>
      </c>
      <c r="N113" s="3" t="s">
        <v>60</v>
      </c>
      <c r="O113" s="3" t="s">
        <v>885</v>
      </c>
      <c r="P113" s="3" t="s">
        <v>886</v>
      </c>
      <c r="Q113" s="3" t="s">
        <v>885</v>
      </c>
      <c r="R113" s="3" t="s">
        <v>886</v>
      </c>
      <c r="S113" s="3" t="s">
        <v>44</v>
      </c>
      <c r="T113" s="3" t="n">
        <v>-10</v>
      </c>
      <c r="U113" s="3" t="n">
        <v>0</v>
      </c>
      <c r="V113" s="3" t="n">
        <v>-1</v>
      </c>
      <c r="W113" s="3" t="n">
        <v>-1</v>
      </c>
      <c r="X113" s="3" t="n">
        <v>-1</v>
      </c>
      <c r="Y113" s="3" t="n">
        <v>10</v>
      </c>
      <c r="Z113" s="3" t="s">
        <v>877</v>
      </c>
      <c r="AA113" s="3" t="s">
        <v>878</v>
      </c>
      <c r="AB113" s="3" t="s">
        <v>879</v>
      </c>
      <c r="AC113" s="3" t="s">
        <v>883</v>
      </c>
      <c r="AD113" s="3" t="s">
        <v>883</v>
      </c>
      <c r="AE113" s="3" t="n">
        <v>0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</row>
    <row r="114" customFormat="false" ht="13.8" hidden="false" customHeight="false" outlineLevel="0" collapsed="false">
      <c r="A114" s="3" t="n">
        <v>72</v>
      </c>
      <c r="B114" s="3" t="s">
        <v>287</v>
      </c>
      <c r="C114" s="3" t="s">
        <v>869</v>
      </c>
      <c r="D114" s="3" t="s">
        <v>887</v>
      </c>
      <c r="E114" s="3" t="s">
        <v>290</v>
      </c>
      <c r="F114" s="3" t="s">
        <v>871</v>
      </c>
      <c r="G114" s="4" t="s">
        <v>888</v>
      </c>
      <c r="H114" s="4" t="s">
        <v>889</v>
      </c>
      <c r="I114" s="3" t="s">
        <v>38</v>
      </c>
      <c r="J114" s="1" t="s">
        <v>890</v>
      </c>
      <c r="K114" s="3" t="s">
        <v>891</v>
      </c>
      <c r="L114" s="3" t="s">
        <v>891</v>
      </c>
      <c r="M114" s="3" t="s">
        <v>41</v>
      </c>
      <c r="N114" s="3" t="s">
        <v>60</v>
      </c>
      <c r="O114" s="3" t="s">
        <v>892</v>
      </c>
      <c r="P114" s="3" t="s">
        <v>893</v>
      </c>
      <c r="Q114" s="3" t="s">
        <v>892</v>
      </c>
      <c r="R114" s="3" t="s">
        <v>893</v>
      </c>
      <c r="S114" s="3" t="s">
        <v>44</v>
      </c>
      <c r="T114" s="3" t="n">
        <v>-10</v>
      </c>
      <c r="U114" s="3" t="n">
        <v>0</v>
      </c>
      <c r="V114" s="3" t="n">
        <v>-1</v>
      </c>
      <c r="W114" s="3" t="n">
        <v>-1</v>
      </c>
      <c r="X114" s="3" t="n">
        <v>-1</v>
      </c>
      <c r="Y114" s="3" t="n">
        <v>10</v>
      </c>
      <c r="Z114" s="3" t="s">
        <v>877</v>
      </c>
      <c r="AA114" s="3" t="s">
        <v>878</v>
      </c>
      <c r="AB114" s="3" t="s">
        <v>879</v>
      </c>
      <c r="AC114" s="3" t="s">
        <v>890</v>
      </c>
      <c r="AD114" s="3" t="s">
        <v>890</v>
      </c>
      <c r="AE114" s="3" t="n">
        <v>0</v>
      </c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</row>
    <row r="115" customFormat="false" ht="13.8" hidden="false" customHeight="false" outlineLevel="0" collapsed="false">
      <c r="A115" s="3" t="n">
        <v>73</v>
      </c>
      <c r="B115" s="3" t="s">
        <v>287</v>
      </c>
      <c r="C115" s="3" t="s">
        <v>869</v>
      </c>
      <c r="D115" s="3" t="s">
        <v>894</v>
      </c>
      <c r="E115" s="3" t="s">
        <v>290</v>
      </c>
      <c r="F115" s="3" t="s">
        <v>871</v>
      </c>
      <c r="G115" s="4" t="s">
        <v>895</v>
      </c>
      <c r="H115" s="4" t="s">
        <v>896</v>
      </c>
      <c r="I115" s="3" t="s">
        <v>38</v>
      </c>
      <c r="J115" s="1" t="s">
        <v>897</v>
      </c>
      <c r="K115" s="3" t="s">
        <v>898</v>
      </c>
      <c r="L115" s="3" t="s">
        <v>898</v>
      </c>
      <c r="M115" s="3" t="s">
        <v>41</v>
      </c>
      <c r="N115" s="3" t="s">
        <v>60</v>
      </c>
      <c r="O115" s="3" t="s">
        <v>899</v>
      </c>
      <c r="P115" s="3" t="s">
        <v>900</v>
      </c>
      <c r="Q115" s="3" t="s">
        <v>899</v>
      </c>
      <c r="R115" s="3" t="s">
        <v>900</v>
      </c>
      <c r="S115" s="3" t="s">
        <v>44</v>
      </c>
      <c r="T115" s="3" t="n">
        <v>-10</v>
      </c>
      <c r="U115" s="3" t="n">
        <v>0</v>
      </c>
      <c r="V115" s="3" t="n">
        <v>-1</v>
      </c>
      <c r="W115" s="3" t="n">
        <v>-1</v>
      </c>
      <c r="X115" s="3" t="n">
        <v>-1</v>
      </c>
      <c r="Y115" s="3" t="n">
        <v>10</v>
      </c>
      <c r="Z115" s="3" t="s">
        <v>877</v>
      </c>
      <c r="AA115" s="3" t="s">
        <v>878</v>
      </c>
      <c r="AB115" s="3" t="s">
        <v>879</v>
      </c>
      <c r="AC115" s="3" t="s">
        <v>897</v>
      </c>
      <c r="AD115" s="3" t="s">
        <v>897</v>
      </c>
      <c r="AE115" s="3" t="n">
        <v>0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</row>
    <row r="116" customFormat="false" ht="13.8" hidden="false" customHeight="false" outlineLevel="0" collapsed="false">
      <c r="A116" s="3" t="n">
        <v>74</v>
      </c>
      <c r="B116" s="3" t="s">
        <v>562</v>
      </c>
      <c r="C116" s="3" t="s">
        <v>901</v>
      </c>
      <c r="D116" s="3" t="s">
        <v>902</v>
      </c>
      <c r="E116" s="3" t="s">
        <v>290</v>
      </c>
      <c r="F116" s="3" t="s">
        <v>903</v>
      </c>
      <c r="G116" s="4" t="s">
        <v>904</v>
      </c>
      <c r="H116" s="4" t="s">
        <v>905</v>
      </c>
      <c r="I116" s="3" t="s">
        <v>906</v>
      </c>
      <c r="J116" s="1" t="s">
        <v>907</v>
      </c>
      <c r="K116" s="3" t="n">
        <v>22</v>
      </c>
      <c r="L116" s="3" t="n">
        <v>15</v>
      </c>
      <c r="M116" s="3" t="s">
        <v>41</v>
      </c>
      <c r="N116" s="3" t="s">
        <v>60</v>
      </c>
      <c r="O116" s="3" t="s">
        <v>908</v>
      </c>
      <c r="P116" s="3" t="s">
        <v>909</v>
      </c>
      <c r="Q116" s="3" t="n">
        <v>-1</v>
      </c>
      <c r="R116" s="3" t="n">
        <v>-1</v>
      </c>
      <c r="S116" s="3" t="s">
        <v>64</v>
      </c>
      <c r="T116" s="3" t="s">
        <v>361</v>
      </c>
      <c r="U116" s="3" t="n">
        <v>-1</v>
      </c>
      <c r="V116" s="3" t="n">
        <v>-1</v>
      </c>
      <c r="W116" s="3" t="n">
        <v>-1</v>
      </c>
      <c r="X116" s="3" t="n">
        <v>-1</v>
      </c>
      <c r="Y116" s="3" t="n">
        <f aca="false">550/60</f>
        <v>9.16666666666667</v>
      </c>
      <c r="Z116" s="3" t="s">
        <v>910</v>
      </c>
      <c r="AA116" s="3" t="n">
        <v>-1</v>
      </c>
      <c r="AB116" s="3" t="s">
        <v>911</v>
      </c>
      <c r="AC116" s="3" t="s">
        <v>907</v>
      </c>
      <c r="AD116" s="3" t="s">
        <v>907</v>
      </c>
      <c r="AE116" s="3" t="n">
        <v>0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</row>
    <row r="117" customFormat="false" ht="13.8" hidden="false" customHeight="false" outlineLevel="0" collapsed="false">
      <c r="A117" s="3" t="n">
        <v>75</v>
      </c>
      <c r="B117" s="3" t="s">
        <v>287</v>
      </c>
      <c r="C117" s="3" t="s">
        <v>912</v>
      </c>
      <c r="D117" s="3" t="s">
        <v>913</v>
      </c>
      <c r="E117" s="3" t="s">
        <v>290</v>
      </c>
      <c r="F117" s="3" t="s">
        <v>914</v>
      </c>
      <c r="G117" s="4" t="s">
        <v>915</v>
      </c>
      <c r="H117" s="4" t="s">
        <v>916</v>
      </c>
      <c r="I117" s="3" t="s">
        <v>558</v>
      </c>
      <c r="J117" s="1" t="s">
        <v>917</v>
      </c>
      <c r="K117" s="3" t="s">
        <v>918</v>
      </c>
      <c r="L117" s="3" t="s">
        <v>918</v>
      </c>
      <c r="M117" s="3" t="s">
        <v>919</v>
      </c>
      <c r="N117" s="3" t="s">
        <v>60</v>
      </c>
      <c r="O117" s="3" t="s">
        <v>920</v>
      </c>
      <c r="P117" s="3" t="s">
        <v>920</v>
      </c>
      <c r="Q117" s="3" t="s">
        <v>578</v>
      </c>
      <c r="R117" s="3" t="s">
        <v>893</v>
      </c>
      <c r="S117" s="3" t="s">
        <v>44</v>
      </c>
      <c r="T117" s="3" t="n">
        <v>1536</v>
      </c>
      <c r="U117" s="3" t="n">
        <v>4800</v>
      </c>
      <c r="V117" s="3" t="n">
        <v>-1</v>
      </c>
      <c r="W117" s="3" t="n">
        <v>-1</v>
      </c>
      <c r="X117" s="3" t="n">
        <v>-1</v>
      </c>
      <c r="Y117" s="3" t="n">
        <v>10</v>
      </c>
      <c r="Z117" s="3" t="s">
        <v>363</v>
      </c>
      <c r="AA117" s="3" t="s">
        <v>921</v>
      </c>
      <c r="AB117" s="3" t="s">
        <v>124</v>
      </c>
      <c r="AC117" s="3" t="s">
        <v>917</v>
      </c>
      <c r="AD117" s="3" t="s">
        <v>917</v>
      </c>
      <c r="AE117" s="3" t="n">
        <v>0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</row>
    <row r="118" customFormat="false" ht="13.8" hidden="false" customHeight="false" outlineLevel="0" collapsed="false">
      <c r="A118" s="3" t="n">
        <v>76</v>
      </c>
      <c r="B118" s="3" t="s">
        <v>562</v>
      </c>
      <c r="C118" s="3" t="s">
        <v>922</v>
      </c>
      <c r="D118" s="3" t="s">
        <v>923</v>
      </c>
      <c r="E118" s="3" t="s">
        <v>290</v>
      </c>
      <c r="F118" s="3" t="s">
        <v>924</v>
      </c>
      <c r="G118" s="4" t="s">
        <v>925</v>
      </c>
      <c r="H118" s="4" t="s">
        <v>926</v>
      </c>
      <c r="I118" s="3" t="s">
        <v>38</v>
      </c>
      <c r="J118" s="1" t="s">
        <v>927</v>
      </c>
      <c r="K118" s="3" t="s">
        <v>928</v>
      </c>
      <c r="L118" s="3" t="n">
        <v>15</v>
      </c>
      <c r="M118" s="3" t="s">
        <v>41</v>
      </c>
      <c r="N118" s="3" t="s">
        <v>60</v>
      </c>
      <c r="O118" s="3" t="s">
        <v>929</v>
      </c>
      <c r="P118" s="3" t="s">
        <v>930</v>
      </c>
      <c r="Q118" s="3" t="n">
        <v>-1</v>
      </c>
      <c r="R118" s="3" t="n">
        <v>-1</v>
      </c>
      <c r="S118" s="3" t="s">
        <v>64</v>
      </c>
      <c r="T118" s="3" t="n">
        <v>-1</v>
      </c>
      <c r="U118" s="3" t="n">
        <v>-1</v>
      </c>
      <c r="V118" s="3" t="n">
        <v>-1</v>
      </c>
      <c r="W118" s="3" t="n">
        <v>-1</v>
      </c>
      <c r="X118" s="3" t="n">
        <v>-1</v>
      </c>
      <c r="Y118" s="3" t="n">
        <v>60</v>
      </c>
      <c r="Z118" s="3" t="s">
        <v>363</v>
      </c>
      <c r="AA118" s="3" t="n">
        <v>-1</v>
      </c>
      <c r="AB118" s="3" t="s">
        <v>931</v>
      </c>
      <c r="AC118" s="3" t="s">
        <v>927</v>
      </c>
      <c r="AD118" s="3" t="s">
        <v>927</v>
      </c>
      <c r="AE118" s="3" t="n">
        <v>0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</row>
    <row r="119" customFormat="false" ht="13.8" hidden="false" customHeight="false" outlineLevel="0" collapsed="false">
      <c r="A119" s="3" t="n">
        <v>77</v>
      </c>
      <c r="B119" s="3" t="s">
        <v>262</v>
      </c>
      <c r="C119" s="3" t="s">
        <v>932</v>
      </c>
      <c r="D119" s="3" t="s">
        <v>933</v>
      </c>
      <c r="E119" s="3" t="s">
        <v>290</v>
      </c>
      <c r="F119" s="3" t="s">
        <v>934</v>
      </c>
      <c r="G119" s="4" t="s">
        <v>935</v>
      </c>
      <c r="H119" s="4" t="s">
        <v>936</v>
      </c>
      <c r="I119" s="3" t="s">
        <v>558</v>
      </c>
      <c r="J119" s="1" t="s">
        <v>937</v>
      </c>
      <c r="K119" s="3" t="s">
        <v>938</v>
      </c>
      <c r="L119" s="3" t="s">
        <v>939</v>
      </c>
      <c r="M119" s="3" t="s">
        <v>59</v>
      </c>
      <c r="N119" s="3" t="s">
        <v>60</v>
      </c>
      <c r="O119" s="3" t="s">
        <v>940</v>
      </c>
      <c r="P119" s="3" t="s">
        <v>941</v>
      </c>
      <c r="Q119" s="3" t="s">
        <v>678</v>
      </c>
      <c r="R119" s="3" t="s">
        <v>942</v>
      </c>
      <c r="S119" s="3" t="s">
        <v>64</v>
      </c>
      <c r="T119" s="3" t="s">
        <v>824</v>
      </c>
      <c r="U119" s="3" t="n">
        <v>-1</v>
      </c>
      <c r="V119" s="3" t="s">
        <v>255</v>
      </c>
      <c r="W119" s="3" t="n">
        <v>-1</v>
      </c>
      <c r="X119" s="3" t="n">
        <v>-1</v>
      </c>
      <c r="Y119" s="3" t="n">
        <v>-1</v>
      </c>
      <c r="Z119" s="3" t="n">
        <v>-1</v>
      </c>
      <c r="AA119" s="3" t="s">
        <v>943</v>
      </c>
      <c r="AB119" s="3" t="s">
        <v>298</v>
      </c>
      <c r="AC119" s="3" t="s">
        <v>937</v>
      </c>
      <c r="AD119" s="3" t="s">
        <v>937</v>
      </c>
      <c r="AE119" s="3" t="n">
        <v>0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</row>
    <row r="120" customFormat="false" ht="13.8" hidden="false" customHeight="false" outlineLevel="0" collapsed="false">
      <c r="A120" s="3" t="n">
        <v>77</v>
      </c>
      <c r="B120" s="3" t="s">
        <v>287</v>
      </c>
      <c r="C120" s="3" t="s">
        <v>944</v>
      </c>
      <c r="D120" s="3" t="s">
        <v>933</v>
      </c>
      <c r="E120" s="3" t="s">
        <v>290</v>
      </c>
      <c r="F120" s="3" t="s">
        <v>934</v>
      </c>
      <c r="G120" s="4" t="s">
        <v>935</v>
      </c>
      <c r="H120" s="4" t="s">
        <v>936</v>
      </c>
      <c r="I120" s="3" t="s">
        <v>558</v>
      </c>
      <c r="J120" s="1" t="s">
        <v>945</v>
      </c>
      <c r="K120" s="3" t="s">
        <v>938</v>
      </c>
      <c r="L120" s="3" t="s">
        <v>939</v>
      </c>
      <c r="M120" s="3" t="s">
        <v>59</v>
      </c>
      <c r="N120" s="3" t="s">
        <v>60</v>
      </c>
      <c r="O120" s="3" t="s">
        <v>940</v>
      </c>
      <c r="P120" s="3" t="s">
        <v>941</v>
      </c>
      <c r="Q120" s="3" t="s">
        <v>678</v>
      </c>
      <c r="R120" s="3" t="s">
        <v>942</v>
      </c>
      <c r="S120" s="3" t="s">
        <v>64</v>
      </c>
      <c r="T120" s="3" t="s">
        <v>824</v>
      </c>
      <c r="U120" s="3" t="n">
        <v>-1</v>
      </c>
      <c r="V120" s="3" t="s">
        <v>946</v>
      </c>
      <c r="W120" s="3" t="n">
        <v>-1</v>
      </c>
      <c r="X120" s="3" t="n">
        <v>-1</v>
      </c>
      <c r="Y120" s="3" t="n">
        <v>-1</v>
      </c>
      <c r="Z120" s="3" t="n">
        <v>-1</v>
      </c>
      <c r="AA120" s="3" t="s">
        <v>731</v>
      </c>
      <c r="AB120" s="3" t="s">
        <v>298</v>
      </c>
      <c r="AC120" s="3" t="s">
        <v>945</v>
      </c>
      <c r="AD120" s="3" t="s">
        <v>945</v>
      </c>
      <c r="AE120" s="3" t="n">
        <v>0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</row>
    <row r="121" customFormat="false" ht="13.8" hidden="false" customHeight="false" outlineLevel="0" collapsed="false">
      <c r="A121" s="3" t="n">
        <v>78</v>
      </c>
      <c r="B121" s="3" t="s">
        <v>947</v>
      </c>
      <c r="C121" s="3" t="s">
        <v>948</v>
      </c>
      <c r="D121" s="3" t="s">
        <v>949</v>
      </c>
      <c r="E121" s="3" t="s">
        <v>950</v>
      </c>
      <c r="F121" s="3" t="s">
        <v>951</v>
      </c>
      <c r="G121" s="4" t="s">
        <v>952</v>
      </c>
      <c r="H121" s="4" t="s">
        <v>953</v>
      </c>
      <c r="I121" s="3" t="s">
        <v>38</v>
      </c>
      <c r="J121" s="1" t="s">
        <v>954</v>
      </c>
      <c r="K121" s="3" t="s">
        <v>955</v>
      </c>
      <c r="L121" s="3" t="s">
        <v>955</v>
      </c>
      <c r="M121" s="3" t="s">
        <v>59</v>
      </c>
      <c r="N121" s="3" t="s">
        <v>60</v>
      </c>
      <c r="O121" s="3" t="s">
        <v>956</v>
      </c>
      <c r="P121" s="3" t="s">
        <v>957</v>
      </c>
      <c r="Q121" s="3" t="s">
        <v>958</v>
      </c>
      <c r="R121" s="3" t="s">
        <v>958</v>
      </c>
      <c r="S121" s="3" t="s">
        <v>44</v>
      </c>
      <c r="T121" s="3" t="s">
        <v>959</v>
      </c>
      <c r="U121" s="3" t="n">
        <v>-1</v>
      </c>
      <c r="V121" s="1" t="s">
        <v>960</v>
      </c>
      <c r="W121" s="3" t="n">
        <v>-1</v>
      </c>
      <c r="X121" s="1" t="n">
        <v>-1</v>
      </c>
      <c r="Y121" s="1" t="n">
        <v>-1</v>
      </c>
      <c r="Z121" s="1" t="n">
        <v>-1</v>
      </c>
      <c r="AA121" s="1" t="n">
        <v>-1</v>
      </c>
      <c r="AB121" s="3" t="s">
        <v>386</v>
      </c>
      <c r="AC121" s="3" t="s">
        <v>954</v>
      </c>
      <c r="AD121" s="3" t="s">
        <v>954</v>
      </c>
      <c r="AE121" s="3" t="n">
        <v>0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</row>
    <row r="122" customFormat="false" ht="13.8" hidden="false" customHeight="false" outlineLevel="0" collapsed="false">
      <c r="A122" s="3" t="n">
        <v>79</v>
      </c>
      <c r="B122" s="3" t="s">
        <v>562</v>
      </c>
      <c r="C122" s="3" t="s">
        <v>961</v>
      </c>
      <c r="D122" s="3" t="s">
        <v>962</v>
      </c>
      <c r="E122" s="3" t="s">
        <v>290</v>
      </c>
      <c r="F122" s="3" t="s">
        <v>963</v>
      </c>
      <c r="G122" s="4" t="s">
        <v>964</v>
      </c>
      <c r="H122" s="4" t="s">
        <v>965</v>
      </c>
      <c r="I122" s="3" t="n">
        <v>-1</v>
      </c>
      <c r="J122" s="1" t="n">
        <v>2</v>
      </c>
      <c r="K122" s="3" t="s">
        <v>966</v>
      </c>
      <c r="L122" s="3" t="s">
        <v>967</v>
      </c>
      <c r="M122" s="3" t="n">
        <v>-1</v>
      </c>
      <c r="N122" s="3" t="n">
        <v>-1</v>
      </c>
      <c r="O122" s="3" t="n">
        <v>2</v>
      </c>
      <c r="P122" s="3" t="n">
        <v>2</v>
      </c>
      <c r="Q122" s="3" t="n">
        <v>-1</v>
      </c>
      <c r="R122" s="3" t="n">
        <v>-1</v>
      </c>
      <c r="S122" s="3" t="s">
        <v>64</v>
      </c>
      <c r="T122" s="3" t="n">
        <v>-1</v>
      </c>
      <c r="U122" s="3" t="n">
        <v>-1</v>
      </c>
      <c r="V122" s="3" t="n">
        <v>-1</v>
      </c>
      <c r="W122" s="3" t="n">
        <v>-1</v>
      </c>
      <c r="X122" s="3" t="n">
        <v>-1</v>
      </c>
      <c r="Y122" s="3" t="n">
        <v>-1</v>
      </c>
      <c r="Z122" s="3" t="n">
        <v>-1</v>
      </c>
      <c r="AA122" s="3" t="n">
        <v>-1</v>
      </c>
      <c r="AB122" s="3" t="n">
        <v>-1</v>
      </c>
      <c r="AC122" s="3" t="n">
        <v>2</v>
      </c>
      <c r="AD122" s="3" t="n">
        <v>2</v>
      </c>
      <c r="AE122" s="3" t="n">
        <v>0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</row>
    <row r="123" customFormat="false" ht="13.8" hidden="false" customHeight="false" outlineLevel="0" collapsed="false">
      <c r="A123" s="3" t="n">
        <v>80</v>
      </c>
      <c r="B123" s="3" t="s">
        <v>470</v>
      </c>
      <c r="C123" s="3" t="s">
        <v>471</v>
      </c>
      <c r="D123" s="3" t="s">
        <v>968</v>
      </c>
      <c r="E123" s="3" t="s">
        <v>290</v>
      </c>
      <c r="F123" s="3" t="s">
        <v>969</v>
      </c>
      <c r="G123" s="4" t="s">
        <v>970</v>
      </c>
      <c r="H123" s="4" t="s">
        <v>971</v>
      </c>
      <c r="I123" s="3" t="s">
        <v>38</v>
      </c>
      <c r="J123" s="1" t="s">
        <v>972</v>
      </c>
      <c r="K123" s="3" t="s">
        <v>973</v>
      </c>
      <c r="L123" s="3" t="s">
        <v>974</v>
      </c>
      <c r="M123" s="3" t="s">
        <v>59</v>
      </c>
      <c r="N123" s="3" t="s">
        <v>60</v>
      </c>
      <c r="O123" s="3" t="s">
        <v>975</v>
      </c>
      <c r="P123" s="3" t="s">
        <v>976</v>
      </c>
      <c r="Q123" s="3" t="s">
        <v>710</v>
      </c>
      <c r="R123" s="3" t="s">
        <v>977</v>
      </c>
      <c r="S123" s="3" t="s">
        <v>64</v>
      </c>
      <c r="T123" s="3" t="n">
        <v>-1</v>
      </c>
      <c r="U123" s="3" t="n">
        <v>-1</v>
      </c>
      <c r="V123" s="3" t="n">
        <v>-1</v>
      </c>
      <c r="W123" s="3" t="n">
        <v>-1</v>
      </c>
      <c r="X123" s="3" t="n">
        <v>-1</v>
      </c>
      <c r="Y123" s="3" t="n">
        <v>60</v>
      </c>
      <c r="Z123" s="3" t="s">
        <v>795</v>
      </c>
      <c r="AA123" s="3" t="n">
        <v>-1</v>
      </c>
      <c r="AB123" s="3" t="s">
        <v>124</v>
      </c>
      <c r="AC123" s="3" t="s">
        <v>972</v>
      </c>
      <c r="AD123" s="3" t="s">
        <v>972</v>
      </c>
      <c r="AE123" s="3" t="n">
        <v>0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</row>
    <row r="124" customFormat="false" ht="13.8" hidden="false" customHeight="false" outlineLevel="0" collapsed="false">
      <c r="A124" s="3" t="n">
        <v>81</v>
      </c>
      <c r="B124" s="3"/>
      <c r="C124" s="3" t="s">
        <v>978</v>
      </c>
      <c r="D124" s="3" t="s">
        <v>979</v>
      </c>
      <c r="E124" s="3" t="s">
        <v>290</v>
      </c>
      <c r="F124" s="3" t="s">
        <v>980</v>
      </c>
      <c r="G124" s="4" t="s">
        <v>981</v>
      </c>
      <c r="H124" s="4" t="s">
        <v>982</v>
      </c>
      <c r="I124" s="3" t="s">
        <v>38</v>
      </c>
      <c r="J124" s="1" t="s">
        <v>983</v>
      </c>
      <c r="K124" s="3" t="s">
        <v>984</v>
      </c>
      <c r="L124" s="3" t="s">
        <v>984</v>
      </c>
      <c r="M124" s="3" t="s">
        <v>41</v>
      </c>
      <c r="N124" s="3" t="s">
        <v>60</v>
      </c>
      <c r="O124" s="3" t="s">
        <v>86</v>
      </c>
      <c r="P124" s="3" t="s">
        <v>985</v>
      </c>
      <c r="Q124" s="3" t="s">
        <v>730</v>
      </c>
      <c r="R124" s="3" t="s">
        <v>750</v>
      </c>
      <c r="S124" s="3" t="s">
        <v>44</v>
      </c>
      <c r="T124" s="3" t="n">
        <v>-1</v>
      </c>
      <c r="U124" s="3" t="n">
        <v>-1</v>
      </c>
      <c r="V124" s="3" t="n">
        <v>-1</v>
      </c>
      <c r="W124" s="3" t="n">
        <v>-1</v>
      </c>
      <c r="X124" s="3" t="n">
        <v>-1</v>
      </c>
      <c r="Y124" s="3" t="n">
        <v>45</v>
      </c>
      <c r="Z124" s="3" t="s">
        <v>761</v>
      </c>
      <c r="AA124" s="3" t="n">
        <v>-1</v>
      </c>
      <c r="AB124" s="3" t="s">
        <v>124</v>
      </c>
      <c r="AC124" s="3" t="s">
        <v>983</v>
      </c>
      <c r="AD124" s="3" t="s">
        <v>983</v>
      </c>
      <c r="AE124" s="3" t="n">
        <v>0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</row>
    <row r="125" customFormat="false" ht="13.8" hidden="false" customHeight="false" outlineLevel="0" collapsed="false">
      <c r="A125" s="3" t="n">
        <v>81</v>
      </c>
      <c r="B125" s="3"/>
      <c r="C125" s="3" t="s">
        <v>978</v>
      </c>
      <c r="D125" s="3" t="s">
        <v>979</v>
      </c>
      <c r="E125" s="3" t="s">
        <v>290</v>
      </c>
      <c r="F125" s="3" t="s">
        <v>980</v>
      </c>
      <c r="G125" s="4" t="s">
        <v>981</v>
      </c>
      <c r="H125" s="4" t="s">
        <v>982</v>
      </c>
      <c r="I125" s="3" t="s">
        <v>38</v>
      </c>
      <c r="J125" s="1" t="s">
        <v>983</v>
      </c>
      <c r="K125" s="3" t="s">
        <v>984</v>
      </c>
      <c r="L125" s="3" t="s">
        <v>984</v>
      </c>
      <c r="M125" s="3" t="s">
        <v>41</v>
      </c>
      <c r="N125" s="3" t="s">
        <v>60</v>
      </c>
      <c r="O125" s="3" t="s">
        <v>86</v>
      </c>
      <c r="P125" s="3" t="s">
        <v>985</v>
      </c>
      <c r="Q125" s="3" t="s">
        <v>730</v>
      </c>
      <c r="R125" s="3" t="s">
        <v>750</v>
      </c>
      <c r="S125" s="3" t="s">
        <v>44</v>
      </c>
      <c r="T125" s="3" t="n">
        <v>-1</v>
      </c>
      <c r="U125" s="3" t="n">
        <v>-1</v>
      </c>
      <c r="V125" s="3" t="n">
        <v>-1</v>
      </c>
      <c r="W125" s="3" t="n">
        <v>-1</v>
      </c>
      <c r="X125" s="3" t="n">
        <v>-1</v>
      </c>
      <c r="Y125" s="3" t="n">
        <v>-1</v>
      </c>
      <c r="Z125" s="3" t="s">
        <v>761</v>
      </c>
      <c r="AA125" s="3" t="n">
        <v>-1</v>
      </c>
      <c r="AB125" s="3" t="s">
        <v>278</v>
      </c>
      <c r="AC125" s="3" t="s">
        <v>983</v>
      </c>
      <c r="AD125" s="3" t="s">
        <v>983</v>
      </c>
      <c r="AE125" s="3" t="n">
        <v>0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</row>
    <row r="126" customFormat="false" ht="13.8" hidden="false" customHeight="false" outlineLevel="0" collapsed="false">
      <c r="A126" s="3" t="n">
        <v>82</v>
      </c>
      <c r="B126" s="3" t="s">
        <v>287</v>
      </c>
      <c r="C126" s="3" t="s">
        <v>986</v>
      </c>
      <c r="D126" s="3" t="s">
        <v>987</v>
      </c>
      <c r="E126" s="3" t="s">
        <v>290</v>
      </c>
      <c r="F126" s="3" t="s">
        <v>988</v>
      </c>
      <c r="G126" s="4" t="s">
        <v>989</v>
      </c>
      <c r="H126" s="4" t="s">
        <v>990</v>
      </c>
      <c r="I126" s="3" t="s">
        <v>38</v>
      </c>
      <c r="J126" s="1" t="s">
        <v>991</v>
      </c>
      <c r="K126" s="3" t="n">
        <v>34</v>
      </c>
      <c r="L126" s="3" t="n">
        <v>34</v>
      </c>
      <c r="M126" s="3" t="s">
        <v>41</v>
      </c>
      <c r="N126" s="3" t="s">
        <v>60</v>
      </c>
      <c r="O126" s="3" t="s">
        <v>992</v>
      </c>
      <c r="P126" s="3" t="s">
        <v>992</v>
      </c>
      <c r="Q126" s="3" t="n">
        <v>-1</v>
      </c>
      <c r="R126" s="3" t="n">
        <v>-1</v>
      </c>
      <c r="S126" s="3" t="s">
        <v>44</v>
      </c>
      <c r="T126" s="3" t="s">
        <v>329</v>
      </c>
      <c r="U126" s="3" t="n">
        <v>-1</v>
      </c>
      <c r="V126" s="3" t="n">
        <v>-1</v>
      </c>
      <c r="W126" s="3" t="n">
        <v>-1</v>
      </c>
      <c r="X126" s="3" t="n">
        <v>-1</v>
      </c>
      <c r="Y126" s="3" t="n">
        <v>15</v>
      </c>
      <c r="Z126" s="3" t="s">
        <v>993</v>
      </c>
      <c r="AA126" s="3" t="n">
        <v>-1</v>
      </c>
      <c r="AB126" s="3" t="s">
        <v>386</v>
      </c>
      <c r="AC126" s="3" t="s">
        <v>991</v>
      </c>
      <c r="AD126" s="3" t="s">
        <v>991</v>
      </c>
      <c r="AE126" s="3" t="n">
        <v>0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</row>
    <row r="127" customFormat="false" ht="13.8" hidden="false" customHeight="false" outlineLevel="0" collapsed="false">
      <c r="A127" s="3" t="n">
        <v>83</v>
      </c>
      <c r="B127" s="3" t="s">
        <v>470</v>
      </c>
      <c r="C127" s="3" t="s">
        <v>471</v>
      </c>
      <c r="D127" s="3" t="s">
        <v>994</v>
      </c>
      <c r="E127" s="3" t="s">
        <v>290</v>
      </c>
      <c r="F127" s="3" t="s">
        <v>995</v>
      </c>
      <c r="G127" s="4" t="s">
        <v>996</v>
      </c>
      <c r="H127" s="4" t="s">
        <v>997</v>
      </c>
      <c r="I127" s="3" t="s">
        <v>38</v>
      </c>
      <c r="J127" s="1" t="n">
        <v>-1</v>
      </c>
      <c r="K127" s="3" t="s">
        <v>998</v>
      </c>
      <c r="L127" s="3" t="s">
        <v>999</v>
      </c>
      <c r="M127" s="3" t="s">
        <v>59</v>
      </c>
      <c r="N127" s="3" t="s">
        <v>60</v>
      </c>
      <c r="O127" s="3" t="s">
        <v>1000</v>
      </c>
      <c r="P127" s="3" t="s">
        <v>985</v>
      </c>
      <c r="Q127" s="3" t="s">
        <v>1001</v>
      </c>
      <c r="R127" s="3" t="s">
        <v>711</v>
      </c>
      <c r="S127" s="3" t="s">
        <v>64</v>
      </c>
      <c r="T127" s="3" t="n">
        <v>-1</v>
      </c>
      <c r="U127" s="3" t="n">
        <v>-1</v>
      </c>
      <c r="V127" s="3" t="n">
        <v>-1</v>
      </c>
      <c r="W127" s="3" t="n">
        <v>-1</v>
      </c>
      <c r="X127" s="3" t="n">
        <v>-1</v>
      </c>
      <c r="Y127" s="3" t="n">
        <v>60</v>
      </c>
      <c r="Z127" s="3" t="s">
        <v>795</v>
      </c>
      <c r="AA127" s="3" t="n">
        <v>-1</v>
      </c>
      <c r="AB127" s="3" t="s">
        <v>124</v>
      </c>
      <c r="AC127" s="3" t="n">
        <v>-1</v>
      </c>
      <c r="AD127" s="3" t="n">
        <v>-1</v>
      </c>
      <c r="AE127" s="3" t="n">
        <v>0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</row>
    <row r="128" customFormat="false" ht="13.8" hidden="false" customHeight="false" outlineLevel="0" collapsed="false">
      <c r="A128" s="3" t="n">
        <v>84</v>
      </c>
      <c r="B128" s="3" t="s">
        <v>524</v>
      </c>
      <c r="C128" s="3" t="s">
        <v>1002</v>
      </c>
      <c r="D128" s="3" t="s">
        <v>1003</v>
      </c>
      <c r="E128" s="3" t="s">
        <v>290</v>
      </c>
      <c r="F128" s="3" t="s">
        <v>1004</v>
      </c>
      <c r="G128" s="4" t="s">
        <v>1005</v>
      </c>
      <c r="H128" s="4" t="s">
        <v>1006</v>
      </c>
      <c r="I128" s="3" t="s">
        <v>38</v>
      </c>
      <c r="J128" s="1" t="s">
        <v>830</v>
      </c>
      <c r="K128" s="3" t="n">
        <v>28</v>
      </c>
      <c r="L128" s="3" t="s">
        <v>1007</v>
      </c>
      <c r="M128" s="3" t="s">
        <v>41</v>
      </c>
      <c r="N128" s="3" t="s">
        <v>60</v>
      </c>
      <c r="O128" s="3" t="n">
        <v>10</v>
      </c>
      <c r="P128" s="3" t="n">
        <v>10</v>
      </c>
      <c r="Q128" s="3" t="s">
        <v>131</v>
      </c>
      <c r="R128" s="3" t="s">
        <v>109</v>
      </c>
      <c r="S128" s="3" t="s">
        <v>64</v>
      </c>
      <c r="T128" s="3" t="s">
        <v>1008</v>
      </c>
      <c r="U128" s="3" t="n">
        <v>0</v>
      </c>
      <c r="V128" s="3" t="s">
        <v>1009</v>
      </c>
      <c r="W128" s="3" t="s">
        <v>487</v>
      </c>
      <c r="X128" s="3" t="s">
        <v>393</v>
      </c>
      <c r="Y128" s="3" t="n">
        <f aca="false">600/60</f>
        <v>10</v>
      </c>
      <c r="Z128" s="3" t="s">
        <v>795</v>
      </c>
      <c r="AA128" s="3" t="s">
        <v>1010</v>
      </c>
      <c r="AB128" s="3" t="s">
        <v>124</v>
      </c>
      <c r="AC128" s="3" t="s">
        <v>830</v>
      </c>
      <c r="AD128" s="3" t="s">
        <v>830</v>
      </c>
      <c r="AE128" s="3" t="n">
        <v>0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</row>
    <row r="129" customFormat="false" ht="13.8" hidden="false" customHeight="false" outlineLevel="0" collapsed="false">
      <c r="A129" s="3" t="n">
        <v>85</v>
      </c>
      <c r="B129" s="3" t="s">
        <v>287</v>
      </c>
      <c r="C129" s="3" t="s">
        <v>1011</v>
      </c>
      <c r="D129" s="3" t="s">
        <v>1012</v>
      </c>
      <c r="E129" s="3" t="s">
        <v>290</v>
      </c>
      <c r="F129" s="3" t="s">
        <v>1013</v>
      </c>
      <c r="G129" s="4" t="s">
        <v>1014</v>
      </c>
      <c r="H129" s="4" t="s">
        <v>1015</v>
      </c>
      <c r="I129" s="3" t="n">
        <v>-1</v>
      </c>
      <c r="J129" s="1" t="n">
        <v>-1</v>
      </c>
      <c r="K129" s="3" t="n">
        <v>35</v>
      </c>
      <c r="L129" s="3" t="n">
        <v>35</v>
      </c>
      <c r="M129" s="3" t="s">
        <v>41</v>
      </c>
      <c r="N129" s="3" t="s">
        <v>60</v>
      </c>
      <c r="O129" s="3" t="s">
        <v>1016</v>
      </c>
      <c r="P129" s="3" t="s">
        <v>1016</v>
      </c>
      <c r="Q129" s="3" t="n">
        <v>-1</v>
      </c>
      <c r="R129" s="3" t="n">
        <v>-1</v>
      </c>
      <c r="S129" s="3" t="s">
        <v>64</v>
      </c>
      <c r="T129" s="3" t="n">
        <v>-1</v>
      </c>
      <c r="U129" s="3" t="n">
        <v>-1</v>
      </c>
      <c r="V129" s="3" t="n">
        <v>-1</v>
      </c>
      <c r="W129" s="3" t="n">
        <v>-1</v>
      </c>
      <c r="X129" s="3" t="n">
        <v>-1</v>
      </c>
      <c r="Y129" s="3" t="n">
        <v>-1</v>
      </c>
      <c r="Z129" s="3" t="n">
        <v>-1</v>
      </c>
      <c r="AA129" s="3" t="n">
        <v>-1</v>
      </c>
      <c r="AB129" s="3" t="n">
        <v>-1</v>
      </c>
      <c r="AC129" s="3" t="n">
        <v>-1</v>
      </c>
      <c r="AD129" s="3" t="n">
        <v>-1</v>
      </c>
      <c r="AE129" s="3" t="n">
        <v>-1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</row>
    <row r="130" customFormat="false" ht="13.8" hidden="false" customHeight="false" outlineLevel="0" collapsed="false">
      <c r="A130" s="3" t="n">
        <v>86</v>
      </c>
      <c r="B130" s="3" t="s">
        <v>524</v>
      </c>
      <c r="C130" s="3" t="s">
        <v>1017</v>
      </c>
      <c r="D130" s="3" t="s">
        <v>1018</v>
      </c>
      <c r="E130" s="3" t="s">
        <v>290</v>
      </c>
      <c r="F130" s="3" t="s">
        <v>1019</v>
      </c>
      <c r="G130" s="4" t="s">
        <v>1020</v>
      </c>
      <c r="H130" s="4" t="s">
        <v>1021</v>
      </c>
      <c r="I130" s="3" t="s">
        <v>38</v>
      </c>
      <c r="J130" s="1" t="s">
        <v>1022</v>
      </c>
      <c r="K130" s="3" t="s">
        <v>1023</v>
      </c>
      <c r="L130" s="3" t="s">
        <v>1024</v>
      </c>
      <c r="M130" s="3" t="s">
        <v>59</v>
      </c>
      <c r="N130" s="3" t="s">
        <v>60</v>
      </c>
      <c r="O130" s="3" t="s">
        <v>75</v>
      </c>
      <c r="P130" s="3" t="s">
        <v>560</v>
      </c>
      <c r="Q130" s="3" t="n">
        <v>-1</v>
      </c>
      <c r="R130" s="3" t="s">
        <v>203</v>
      </c>
      <c r="S130" s="3" t="s">
        <v>64</v>
      </c>
      <c r="T130" s="3" t="s">
        <v>296</v>
      </c>
      <c r="U130" s="3" t="n">
        <v>-1</v>
      </c>
      <c r="V130" s="3" t="n">
        <v>-1</v>
      </c>
      <c r="W130" s="3" t="n">
        <v>-1</v>
      </c>
      <c r="X130" s="3" t="n">
        <v>-1</v>
      </c>
      <c r="Y130" s="3" t="n">
        <v>-1</v>
      </c>
      <c r="Z130" s="3" t="n">
        <v>-1</v>
      </c>
      <c r="AA130" s="3" t="n">
        <v>-1</v>
      </c>
      <c r="AB130" s="3" t="s">
        <v>48</v>
      </c>
      <c r="AC130" s="3" t="s">
        <v>1022</v>
      </c>
      <c r="AD130" s="3" t="s">
        <v>1022</v>
      </c>
      <c r="AE130" s="3" t="n">
        <v>0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</row>
    <row r="131" customFormat="false" ht="13.8" hidden="false" customHeight="false" outlineLevel="0" collapsed="false">
      <c r="A131" s="3" t="n">
        <v>86</v>
      </c>
      <c r="B131" s="3" t="s">
        <v>524</v>
      </c>
      <c r="C131" s="3" t="s">
        <v>1025</v>
      </c>
      <c r="D131" s="3" t="s">
        <v>1018</v>
      </c>
      <c r="E131" s="3" t="s">
        <v>290</v>
      </c>
      <c r="F131" s="3" t="s">
        <v>1019</v>
      </c>
      <c r="G131" s="4" t="s">
        <v>1020</v>
      </c>
      <c r="H131" s="4" t="s">
        <v>1021</v>
      </c>
      <c r="I131" s="3" t="s">
        <v>38</v>
      </c>
      <c r="J131" s="1" t="s">
        <v>1026</v>
      </c>
      <c r="K131" s="3" t="s">
        <v>1023</v>
      </c>
      <c r="L131" s="3" t="s">
        <v>1024</v>
      </c>
      <c r="M131" s="3" t="s">
        <v>59</v>
      </c>
      <c r="N131" s="3" t="s">
        <v>60</v>
      </c>
      <c r="O131" s="3" t="s">
        <v>75</v>
      </c>
      <c r="P131" s="3" t="s">
        <v>560</v>
      </c>
      <c r="Q131" s="3" t="n">
        <v>-1</v>
      </c>
      <c r="R131" s="3" t="s">
        <v>203</v>
      </c>
      <c r="S131" s="3" t="s">
        <v>64</v>
      </c>
      <c r="T131" s="3" t="s">
        <v>296</v>
      </c>
      <c r="U131" s="3" t="n">
        <v>-1</v>
      </c>
      <c r="V131" s="3" t="n">
        <v>-1</v>
      </c>
      <c r="W131" s="3" t="n">
        <v>-1</v>
      </c>
      <c r="X131" s="3" t="n">
        <v>-1</v>
      </c>
      <c r="Y131" s="3" t="n">
        <v>-1</v>
      </c>
      <c r="Z131" s="3" t="n">
        <v>-1</v>
      </c>
      <c r="AA131" s="3" t="n">
        <v>-1</v>
      </c>
      <c r="AB131" s="3" t="s">
        <v>1027</v>
      </c>
      <c r="AC131" s="3" t="s">
        <v>1026</v>
      </c>
      <c r="AD131" s="3" t="s">
        <v>1026</v>
      </c>
      <c r="AE131" s="3" t="n">
        <v>0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</row>
    <row r="132" customFormat="false" ht="13.8" hidden="false" customHeight="false" outlineLevel="0" collapsed="false">
      <c r="A132" s="3" t="n">
        <v>87</v>
      </c>
      <c r="B132" s="3" t="s">
        <v>524</v>
      </c>
      <c r="C132" s="3" t="s">
        <v>1025</v>
      </c>
      <c r="D132" s="3" t="s">
        <v>1028</v>
      </c>
      <c r="E132" s="3" t="s">
        <v>290</v>
      </c>
      <c r="F132" s="3" t="s">
        <v>1019</v>
      </c>
      <c r="G132" s="4" t="s">
        <v>1029</v>
      </c>
      <c r="H132" s="4" t="s">
        <v>1021</v>
      </c>
      <c r="I132" s="3" t="s">
        <v>38</v>
      </c>
      <c r="J132" s="1" t="s">
        <v>469</v>
      </c>
      <c r="K132" s="3" t="s">
        <v>1030</v>
      </c>
      <c r="L132" s="3" t="s">
        <v>1031</v>
      </c>
      <c r="M132" s="3" t="s">
        <v>41</v>
      </c>
      <c r="N132" s="3" t="s">
        <v>60</v>
      </c>
      <c r="O132" s="3" t="s">
        <v>98</v>
      </c>
      <c r="P132" s="3" t="s">
        <v>147</v>
      </c>
      <c r="Q132" s="3" t="n">
        <v>-1</v>
      </c>
      <c r="R132" s="3" t="s">
        <v>532</v>
      </c>
      <c r="S132" s="3" t="s">
        <v>64</v>
      </c>
      <c r="T132" s="3" t="s">
        <v>296</v>
      </c>
      <c r="U132" s="3" t="n">
        <v>-1</v>
      </c>
      <c r="V132" s="3" t="n">
        <v>-1</v>
      </c>
      <c r="W132" s="3" t="n">
        <v>-1</v>
      </c>
      <c r="X132" s="3" t="n">
        <v>-1</v>
      </c>
      <c r="Y132" s="3" t="n">
        <v>-1</v>
      </c>
      <c r="Z132" s="3" t="n">
        <v>-1</v>
      </c>
      <c r="AA132" s="3" t="n">
        <v>-1</v>
      </c>
      <c r="AB132" s="3" t="s">
        <v>1027</v>
      </c>
      <c r="AC132" s="3" t="s">
        <v>469</v>
      </c>
      <c r="AD132" s="3" t="s">
        <v>469</v>
      </c>
      <c r="AE132" s="3" t="n">
        <v>0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</row>
    <row r="133" customFormat="false" ht="11.2" hidden="false" customHeight="true" outlineLevel="0" collapsed="false">
      <c r="A133" s="1" t="n">
        <v>87</v>
      </c>
      <c r="B133" s="3" t="s">
        <v>524</v>
      </c>
      <c r="C133" s="3" t="s">
        <v>1032</v>
      </c>
      <c r="D133" s="3" t="s">
        <v>1028</v>
      </c>
      <c r="E133" s="3" t="s">
        <v>290</v>
      </c>
      <c r="F133" s="3" t="s">
        <v>1019</v>
      </c>
      <c r="G133" s="4" t="s">
        <v>1029</v>
      </c>
      <c r="H133" s="4" t="s">
        <v>1021</v>
      </c>
      <c r="I133" s="3" t="s">
        <v>38</v>
      </c>
      <c r="J133" s="1" t="s">
        <v>39</v>
      </c>
      <c r="K133" s="3" t="s">
        <v>1030</v>
      </c>
      <c r="L133" s="3" t="s">
        <v>1031</v>
      </c>
      <c r="M133" s="3" t="s">
        <v>41</v>
      </c>
      <c r="N133" s="3" t="s">
        <v>60</v>
      </c>
      <c r="O133" s="3" t="s">
        <v>98</v>
      </c>
      <c r="P133" s="3" t="s">
        <v>147</v>
      </c>
      <c r="Q133" s="3" t="n">
        <v>-1</v>
      </c>
      <c r="R133" s="3" t="s">
        <v>532</v>
      </c>
      <c r="S133" s="3" t="s">
        <v>64</v>
      </c>
      <c r="T133" s="3" t="s">
        <v>296</v>
      </c>
      <c r="U133" s="3" t="n">
        <v>-1</v>
      </c>
      <c r="V133" s="3" t="n">
        <v>-1</v>
      </c>
      <c r="W133" s="3" t="n">
        <v>-1</v>
      </c>
      <c r="X133" s="3" t="n">
        <v>-1</v>
      </c>
      <c r="Y133" s="3" t="n">
        <v>-1</v>
      </c>
      <c r="Z133" s="3" t="n">
        <v>-1</v>
      </c>
      <c r="AA133" s="3" t="n">
        <v>-1</v>
      </c>
      <c r="AB133" s="3" t="s">
        <v>48</v>
      </c>
      <c r="AC133" s="3" t="s">
        <v>39</v>
      </c>
      <c r="AD133" s="3" t="s">
        <v>39</v>
      </c>
      <c r="AE133" s="3" t="n">
        <v>0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</row>
    <row r="134" customFormat="false" ht="13.8" hidden="false" customHeight="false" outlineLevel="0" collapsed="false">
      <c r="A134" s="3" t="n">
        <v>88</v>
      </c>
      <c r="B134" s="3" t="s">
        <v>287</v>
      </c>
      <c r="C134" s="3" t="s">
        <v>1033</v>
      </c>
      <c r="D134" s="3" t="s">
        <v>1034</v>
      </c>
      <c r="E134" s="3" t="s">
        <v>290</v>
      </c>
      <c r="F134" s="3" t="s">
        <v>1019</v>
      </c>
      <c r="G134" s="4" t="s">
        <v>1035</v>
      </c>
      <c r="H134" s="4" t="s">
        <v>1036</v>
      </c>
      <c r="I134" s="3"/>
      <c r="J134" s="1" t="s">
        <v>1037</v>
      </c>
      <c r="K134" s="3" t="n">
        <v>55</v>
      </c>
      <c r="L134" s="3" t="n">
        <v>-1</v>
      </c>
      <c r="M134" s="3"/>
      <c r="N134" s="3"/>
      <c r="O134" s="3" t="s">
        <v>499</v>
      </c>
      <c r="P134" s="3" t="s">
        <v>499</v>
      </c>
      <c r="Q134" s="3" t="n">
        <v>-1</v>
      </c>
      <c r="R134" s="3" t="n">
        <v>-1</v>
      </c>
      <c r="S134" s="3" t="s">
        <v>64</v>
      </c>
      <c r="T134" s="3" t="n">
        <v>-1</v>
      </c>
      <c r="U134" s="3" t="n">
        <v>-1</v>
      </c>
      <c r="V134" s="3" t="n">
        <v>-1</v>
      </c>
      <c r="W134" s="3" t="n">
        <v>-1</v>
      </c>
      <c r="X134" s="3" t="n">
        <v>-1</v>
      </c>
      <c r="Y134" s="3" t="n">
        <v>-1</v>
      </c>
      <c r="Z134" s="3" t="s">
        <v>1038</v>
      </c>
      <c r="AA134" s="3"/>
      <c r="AB134" s="3" t="s">
        <v>1039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</row>
    <row r="135" customFormat="false" ht="13.8" hidden="false" customHeight="false" outlineLevel="0" collapsed="false">
      <c r="A135" s="3" t="n">
        <v>89</v>
      </c>
      <c r="B135" s="3" t="s">
        <v>524</v>
      </c>
      <c r="C135" s="3" t="s">
        <v>1033</v>
      </c>
      <c r="D135" s="3" t="s">
        <v>1040</v>
      </c>
      <c r="E135" s="3" t="s">
        <v>290</v>
      </c>
      <c r="F135" s="3" t="s">
        <v>1019</v>
      </c>
      <c r="G135" s="4" t="s">
        <v>1041</v>
      </c>
      <c r="H135" s="4" t="s">
        <v>1042</v>
      </c>
      <c r="I135" s="3" t="s">
        <v>38</v>
      </c>
      <c r="J135" s="1" t="s">
        <v>362</v>
      </c>
      <c r="K135" s="3" t="s">
        <v>1043</v>
      </c>
      <c r="L135" s="3" t="s">
        <v>1023</v>
      </c>
      <c r="M135" s="3" t="s">
        <v>41</v>
      </c>
      <c r="N135" s="3" t="s">
        <v>60</v>
      </c>
      <c r="O135" s="3" t="n">
        <v>7</v>
      </c>
      <c r="P135" s="3" t="s">
        <v>508</v>
      </c>
      <c r="Q135" s="3" t="n">
        <v>-1</v>
      </c>
      <c r="R135" s="3" t="n">
        <v>2</v>
      </c>
      <c r="S135" s="3" t="s">
        <v>64</v>
      </c>
      <c r="T135" s="3" t="s">
        <v>296</v>
      </c>
      <c r="U135" s="3" t="n">
        <v>-1</v>
      </c>
      <c r="V135" s="3" t="s">
        <v>811</v>
      </c>
      <c r="W135" s="3" t="s">
        <v>487</v>
      </c>
      <c r="X135" s="3" t="n">
        <v>-1</v>
      </c>
      <c r="Y135" s="3" t="n">
        <v>-1</v>
      </c>
      <c r="Z135" s="3" t="n">
        <v>-1</v>
      </c>
      <c r="AA135" s="3" t="n">
        <v>-1</v>
      </c>
      <c r="AB135" s="3" t="s">
        <v>48</v>
      </c>
      <c r="AC135" s="3" t="s">
        <v>362</v>
      </c>
      <c r="AD135" s="3" t="s">
        <v>362</v>
      </c>
      <c r="AE135" s="3" t="n">
        <v>0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</row>
    <row r="136" customFormat="false" ht="13.8" hidden="false" customHeight="false" outlineLevel="0" collapsed="false">
      <c r="A136" s="3" t="n">
        <v>89</v>
      </c>
      <c r="B136" s="3" t="s">
        <v>524</v>
      </c>
      <c r="C136" s="3" t="s">
        <v>1017</v>
      </c>
      <c r="D136" s="3" t="s">
        <v>1040</v>
      </c>
      <c r="E136" s="3" t="s">
        <v>290</v>
      </c>
      <c r="F136" s="3" t="s">
        <v>1019</v>
      </c>
      <c r="G136" s="4" t="s">
        <v>1041</v>
      </c>
      <c r="H136" s="4" t="s">
        <v>1042</v>
      </c>
      <c r="I136" s="3" t="s">
        <v>38</v>
      </c>
      <c r="J136" s="1" t="s">
        <v>1044</v>
      </c>
      <c r="K136" s="3" t="s">
        <v>1043</v>
      </c>
      <c r="L136" s="3" t="s">
        <v>1023</v>
      </c>
      <c r="M136" s="3" t="s">
        <v>41</v>
      </c>
      <c r="N136" s="3" t="s">
        <v>60</v>
      </c>
      <c r="O136" s="3" t="n">
        <v>7</v>
      </c>
      <c r="P136" s="3" t="s">
        <v>508</v>
      </c>
      <c r="Q136" s="3" t="n">
        <v>-1</v>
      </c>
      <c r="R136" s="3" t="n">
        <v>2</v>
      </c>
      <c r="S136" s="3" t="s">
        <v>64</v>
      </c>
      <c r="T136" s="3" t="s">
        <v>296</v>
      </c>
      <c r="U136" s="3" t="n">
        <v>-1</v>
      </c>
      <c r="V136" s="3" t="s">
        <v>811</v>
      </c>
      <c r="W136" s="3" t="s">
        <v>487</v>
      </c>
      <c r="X136" s="3" t="n">
        <v>-1</v>
      </c>
      <c r="Y136" s="3" t="n">
        <v>-1</v>
      </c>
      <c r="Z136" s="3" t="n">
        <v>-1</v>
      </c>
      <c r="AA136" s="3" t="n">
        <v>-1</v>
      </c>
      <c r="AB136" s="3" t="s">
        <v>1027</v>
      </c>
      <c r="AC136" s="3" t="s">
        <v>1044</v>
      </c>
      <c r="AD136" s="3" t="s">
        <v>1044</v>
      </c>
      <c r="AE136" s="3" t="n">
        <v>0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</row>
    <row r="137" customFormat="false" ht="13.8" hidden="false" customHeight="false" outlineLevel="0" collapsed="false">
      <c r="A137" s="3" t="n">
        <v>90</v>
      </c>
      <c r="B137" s="3" t="s">
        <v>524</v>
      </c>
      <c r="C137" s="3" t="s">
        <v>1025</v>
      </c>
      <c r="D137" s="3" t="s">
        <v>1045</v>
      </c>
      <c r="E137" s="3" t="s">
        <v>290</v>
      </c>
      <c r="F137" s="3" t="s">
        <v>1019</v>
      </c>
      <c r="G137" s="4" t="s">
        <v>1046</v>
      </c>
      <c r="H137" s="4" t="s">
        <v>1047</v>
      </c>
      <c r="I137" s="3" t="s">
        <v>38</v>
      </c>
      <c r="J137" s="1" t="s">
        <v>1048</v>
      </c>
      <c r="K137" s="3" t="n">
        <v>31</v>
      </c>
      <c r="L137" s="3" t="n">
        <v>16</v>
      </c>
      <c r="M137" s="3" t="s">
        <v>59</v>
      </c>
      <c r="N137" s="3" t="s">
        <v>60</v>
      </c>
      <c r="O137" s="3" t="s">
        <v>129</v>
      </c>
      <c r="P137" s="3" t="s">
        <v>1049</v>
      </c>
      <c r="Q137" s="3" t="n">
        <v>-1</v>
      </c>
      <c r="R137" s="3" t="s">
        <v>581</v>
      </c>
      <c r="S137" s="3" t="s">
        <v>64</v>
      </c>
      <c r="T137" s="3" t="s">
        <v>296</v>
      </c>
      <c r="U137" s="3" t="n">
        <v>-1</v>
      </c>
      <c r="V137" s="3" t="s">
        <v>811</v>
      </c>
      <c r="W137" s="3" t="s">
        <v>487</v>
      </c>
      <c r="X137" s="3" t="n">
        <v>-1</v>
      </c>
      <c r="Y137" s="3" t="n">
        <v>-1</v>
      </c>
      <c r="Z137" s="3" t="n">
        <v>-1</v>
      </c>
      <c r="AA137" s="3" t="n">
        <v>-1</v>
      </c>
      <c r="AB137" s="3" t="s">
        <v>1027</v>
      </c>
      <c r="AC137" s="3" t="s">
        <v>1048</v>
      </c>
      <c r="AD137" s="3" t="s">
        <v>1048</v>
      </c>
      <c r="AE137" s="3" t="n">
        <v>0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</row>
    <row r="138" customFormat="false" ht="13.8" hidden="false" customHeight="false" outlineLevel="0" collapsed="false">
      <c r="A138" s="3" t="n">
        <v>91</v>
      </c>
      <c r="B138" s="3" t="s">
        <v>524</v>
      </c>
      <c r="C138" s="3" t="s">
        <v>1017</v>
      </c>
      <c r="D138" s="3" t="s">
        <v>1050</v>
      </c>
      <c r="E138" s="3" t="s">
        <v>290</v>
      </c>
      <c r="F138" s="3" t="s">
        <v>1019</v>
      </c>
      <c r="G138" s="4" t="s">
        <v>1051</v>
      </c>
      <c r="H138" s="4" t="s">
        <v>1052</v>
      </c>
      <c r="I138" s="3" t="s">
        <v>38</v>
      </c>
      <c r="J138" s="1" t="s">
        <v>1053</v>
      </c>
      <c r="K138" s="3" t="s">
        <v>210</v>
      </c>
      <c r="L138" s="3" t="s">
        <v>1054</v>
      </c>
      <c r="M138" s="3" t="s">
        <v>41</v>
      </c>
      <c r="N138" s="3" t="s">
        <v>60</v>
      </c>
      <c r="O138" s="3" t="s">
        <v>1055</v>
      </c>
      <c r="P138" s="3" t="s">
        <v>456</v>
      </c>
      <c r="Q138" s="3" t="n">
        <v>-1</v>
      </c>
      <c r="R138" s="3" t="s">
        <v>811</v>
      </c>
      <c r="S138" s="3" t="s">
        <v>64</v>
      </c>
      <c r="T138" s="3" t="s">
        <v>296</v>
      </c>
      <c r="U138" s="3" t="n">
        <v>-1</v>
      </c>
      <c r="V138" s="3" t="s">
        <v>532</v>
      </c>
      <c r="W138" s="3" t="s">
        <v>487</v>
      </c>
      <c r="X138" s="3" t="n">
        <v>-1</v>
      </c>
      <c r="Y138" s="3" t="n">
        <v>-1</v>
      </c>
      <c r="Z138" s="3" t="n">
        <v>-1</v>
      </c>
      <c r="AA138" s="3" t="n">
        <v>-1</v>
      </c>
      <c r="AB138" s="3" t="s">
        <v>1027</v>
      </c>
      <c r="AC138" s="3" t="s">
        <v>1053</v>
      </c>
      <c r="AD138" s="3" t="s">
        <v>1053</v>
      </c>
      <c r="AE138" s="3" t="n">
        <v>0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</row>
    <row r="139" customFormat="false" ht="13.8" hidden="false" customHeight="false" outlineLevel="0" collapsed="false">
      <c r="A139" s="3" t="n">
        <v>91</v>
      </c>
      <c r="B139" s="3" t="s">
        <v>524</v>
      </c>
      <c r="C139" s="3" t="s">
        <v>1017</v>
      </c>
      <c r="D139" s="3" t="s">
        <v>1050</v>
      </c>
      <c r="E139" s="3" t="s">
        <v>290</v>
      </c>
      <c r="F139" s="3" t="s">
        <v>1019</v>
      </c>
      <c r="G139" s="4" t="s">
        <v>1051</v>
      </c>
      <c r="H139" s="4" t="s">
        <v>1052</v>
      </c>
      <c r="I139" s="3" t="s">
        <v>38</v>
      </c>
      <c r="J139" s="1" t="s">
        <v>1056</v>
      </c>
      <c r="K139" s="3" t="s">
        <v>210</v>
      </c>
      <c r="L139" s="3" t="s">
        <v>1054</v>
      </c>
      <c r="M139" s="3" t="s">
        <v>41</v>
      </c>
      <c r="N139" s="3" t="s">
        <v>60</v>
      </c>
      <c r="O139" s="3" t="s">
        <v>1055</v>
      </c>
      <c r="P139" s="3" t="s">
        <v>456</v>
      </c>
      <c r="Q139" s="3" t="n">
        <v>-1</v>
      </c>
      <c r="R139" s="3" t="s">
        <v>811</v>
      </c>
      <c r="S139" s="3" t="s">
        <v>64</v>
      </c>
      <c r="T139" s="3" t="s">
        <v>296</v>
      </c>
      <c r="U139" s="3" t="n">
        <v>-1</v>
      </c>
      <c r="V139" s="3" t="s">
        <v>532</v>
      </c>
      <c r="W139" s="3" t="s">
        <v>487</v>
      </c>
      <c r="X139" s="3" t="n">
        <v>-1</v>
      </c>
      <c r="Y139" s="3" t="n">
        <v>-1</v>
      </c>
      <c r="Z139" s="3" t="n">
        <v>-1</v>
      </c>
      <c r="AA139" s="3" t="n">
        <v>-1</v>
      </c>
      <c r="AB139" s="3" t="s">
        <v>48</v>
      </c>
      <c r="AC139" s="3" t="s">
        <v>1056</v>
      </c>
      <c r="AD139" s="3" t="s">
        <v>1056</v>
      </c>
      <c r="AE139" s="3" t="n">
        <v>0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</row>
    <row r="140" customFormat="false" ht="13.8" hidden="false" customHeight="false" outlineLevel="0" collapsed="false">
      <c r="A140" s="3" t="n">
        <v>92</v>
      </c>
      <c r="B140" s="3" t="s">
        <v>524</v>
      </c>
      <c r="C140" s="3" t="s">
        <v>1017</v>
      </c>
      <c r="D140" s="3" t="s">
        <v>1057</v>
      </c>
      <c r="E140" s="3" t="s">
        <v>290</v>
      </c>
      <c r="F140" s="3" t="s">
        <v>1019</v>
      </c>
      <c r="G140" s="4" t="s">
        <v>1058</v>
      </c>
      <c r="H140" s="4" t="s">
        <v>1059</v>
      </c>
      <c r="I140" s="3" t="s">
        <v>38</v>
      </c>
      <c r="J140" s="1" t="s">
        <v>1060</v>
      </c>
      <c r="K140" s="3" t="n">
        <v>32</v>
      </c>
      <c r="L140" s="3" t="n">
        <v>20</v>
      </c>
      <c r="M140" s="3" t="s">
        <v>41</v>
      </c>
      <c r="N140" s="3" t="s">
        <v>60</v>
      </c>
      <c r="O140" s="3" t="s">
        <v>1061</v>
      </c>
      <c r="P140" s="3" t="s">
        <v>967</v>
      </c>
      <c r="Q140" s="3" t="n">
        <v>-1</v>
      </c>
      <c r="R140" s="3" t="s">
        <v>77</v>
      </c>
      <c r="S140" s="3" t="s">
        <v>64</v>
      </c>
      <c r="T140" s="3" t="s">
        <v>296</v>
      </c>
      <c r="U140" s="3" t="n">
        <v>-1</v>
      </c>
      <c r="V140" s="3" t="s">
        <v>1062</v>
      </c>
      <c r="W140" s="3" t="s">
        <v>432</v>
      </c>
      <c r="X140" s="3" t="n">
        <v>-1</v>
      </c>
      <c r="Y140" s="3" t="n">
        <v>-1</v>
      </c>
      <c r="Z140" s="3" t="n">
        <v>-1</v>
      </c>
      <c r="AA140" s="3" t="n">
        <v>-1</v>
      </c>
      <c r="AB140" s="3" t="s">
        <v>1027</v>
      </c>
      <c r="AC140" s="3" t="s">
        <v>1060</v>
      </c>
      <c r="AD140" s="3" t="s">
        <v>1060</v>
      </c>
      <c r="AE140" s="3" t="n">
        <v>0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</row>
    <row r="141" customFormat="false" ht="13.8" hidden="false" customHeight="false" outlineLevel="0" collapsed="false">
      <c r="A141" s="3" t="n">
        <v>92</v>
      </c>
      <c r="B141" s="3" t="s">
        <v>524</v>
      </c>
      <c r="C141" s="3" t="s">
        <v>1017</v>
      </c>
      <c r="D141" s="3" t="s">
        <v>1057</v>
      </c>
      <c r="E141" s="3" t="s">
        <v>290</v>
      </c>
      <c r="F141" s="3" t="s">
        <v>1019</v>
      </c>
      <c r="G141" s="4" t="s">
        <v>1058</v>
      </c>
      <c r="H141" s="4" t="s">
        <v>1059</v>
      </c>
      <c r="I141" s="3" t="s">
        <v>38</v>
      </c>
      <c r="J141" s="1" t="s">
        <v>1063</v>
      </c>
      <c r="K141" s="3" t="n">
        <v>32</v>
      </c>
      <c r="L141" s="3" t="n">
        <v>20</v>
      </c>
      <c r="M141" s="3" t="s">
        <v>41</v>
      </c>
      <c r="N141" s="3" t="s">
        <v>60</v>
      </c>
      <c r="O141" s="3" t="s">
        <v>1061</v>
      </c>
      <c r="P141" s="3" t="s">
        <v>967</v>
      </c>
      <c r="Q141" s="3" t="n">
        <v>-1</v>
      </c>
      <c r="R141" s="3" t="s">
        <v>77</v>
      </c>
      <c r="S141" s="3" t="s">
        <v>64</v>
      </c>
      <c r="T141" s="3" t="s">
        <v>296</v>
      </c>
      <c r="U141" s="3" t="n">
        <v>-1</v>
      </c>
      <c r="V141" s="3" t="s">
        <v>1062</v>
      </c>
      <c r="W141" s="3" t="s">
        <v>432</v>
      </c>
      <c r="X141" s="3" t="n">
        <v>-1</v>
      </c>
      <c r="Y141" s="3" t="n">
        <v>-1</v>
      </c>
      <c r="Z141" s="3" t="n">
        <v>-1</v>
      </c>
      <c r="AA141" s="3" t="n">
        <v>-1</v>
      </c>
      <c r="AB141" s="3" t="s">
        <v>48</v>
      </c>
      <c r="AC141" s="3" t="s">
        <v>1063</v>
      </c>
      <c r="AD141" s="3" t="s">
        <v>1063</v>
      </c>
      <c r="AE141" s="3" t="n">
        <v>0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</row>
    <row r="142" customFormat="false" ht="13.8" hidden="false" customHeight="false" outlineLevel="0" collapsed="false">
      <c r="A142" s="3" t="n">
        <v>93</v>
      </c>
      <c r="B142" s="3" t="s">
        <v>262</v>
      </c>
      <c r="C142" s="3" t="s">
        <v>1064</v>
      </c>
      <c r="D142" s="3" t="s">
        <v>1065</v>
      </c>
      <c r="E142" s="3" t="s">
        <v>290</v>
      </c>
      <c r="F142" s="3" t="s">
        <v>1019</v>
      </c>
      <c r="G142" s="4" t="s">
        <v>1066</v>
      </c>
      <c r="H142" s="4" t="s">
        <v>1067</v>
      </c>
      <c r="I142" s="3" t="s">
        <v>38</v>
      </c>
      <c r="J142" s="1" t="s">
        <v>458</v>
      </c>
      <c r="K142" s="3" t="s">
        <v>1068</v>
      </c>
      <c r="L142" s="3" t="s">
        <v>1069</v>
      </c>
      <c r="M142" s="3" t="s">
        <v>41</v>
      </c>
      <c r="N142" s="3" t="s">
        <v>60</v>
      </c>
      <c r="O142" s="3" t="s">
        <v>107</v>
      </c>
      <c r="P142" s="3" t="s">
        <v>580</v>
      </c>
      <c r="Q142" s="3" t="s">
        <v>417</v>
      </c>
      <c r="R142" s="3" t="s">
        <v>811</v>
      </c>
      <c r="S142" s="3" t="s">
        <v>64</v>
      </c>
      <c r="T142" s="3" t="s">
        <v>296</v>
      </c>
      <c r="U142" s="3" t="n">
        <v>-1</v>
      </c>
      <c r="V142" s="3" t="s">
        <v>811</v>
      </c>
      <c r="W142" s="3" t="s">
        <v>432</v>
      </c>
      <c r="X142" s="3" t="n">
        <v>-1</v>
      </c>
      <c r="Y142" s="3" t="n">
        <v>-1</v>
      </c>
      <c r="Z142" s="3" t="n">
        <v>-1</v>
      </c>
      <c r="AA142" s="3" t="n">
        <v>-1</v>
      </c>
      <c r="AB142" s="3" t="s">
        <v>1027</v>
      </c>
      <c r="AC142" s="3" t="s">
        <v>458</v>
      </c>
      <c r="AD142" s="3" t="s">
        <v>458</v>
      </c>
      <c r="AE142" s="3" t="n">
        <v>0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</row>
    <row r="143" customFormat="false" ht="13.8" hidden="false" customHeight="false" outlineLevel="0" collapsed="false">
      <c r="A143" s="3" t="n">
        <v>93</v>
      </c>
      <c r="B143" s="3" t="s">
        <v>262</v>
      </c>
      <c r="C143" s="3" t="s">
        <v>1070</v>
      </c>
      <c r="D143" s="3" t="s">
        <v>1065</v>
      </c>
      <c r="E143" s="3" t="s">
        <v>290</v>
      </c>
      <c r="F143" s="3" t="s">
        <v>1019</v>
      </c>
      <c r="G143" s="4" t="s">
        <v>1066</v>
      </c>
      <c r="H143" s="4" t="s">
        <v>1067</v>
      </c>
      <c r="I143" s="3" t="s">
        <v>38</v>
      </c>
      <c r="J143" s="1" t="s">
        <v>578</v>
      </c>
      <c r="K143" s="3" t="s">
        <v>1068</v>
      </c>
      <c r="L143" s="3" t="s">
        <v>1069</v>
      </c>
      <c r="M143" s="3" t="s">
        <v>41</v>
      </c>
      <c r="N143" s="3" t="s">
        <v>60</v>
      </c>
      <c r="O143" s="3" t="s">
        <v>107</v>
      </c>
      <c r="P143" s="3" t="s">
        <v>580</v>
      </c>
      <c r="Q143" s="3" t="s">
        <v>417</v>
      </c>
      <c r="R143" s="3" t="s">
        <v>811</v>
      </c>
      <c r="S143" s="3" t="s">
        <v>64</v>
      </c>
      <c r="T143" s="3" t="s">
        <v>296</v>
      </c>
      <c r="U143" s="3" t="n">
        <v>-1</v>
      </c>
      <c r="V143" s="3" t="s">
        <v>811</v>
      </c>
      <c r="W143" s="3" t="s">
        <v>432</v>
      </c>
      <c r="X143" s="3" t="n">
        <v>-1</v>
      </c>
      <c r="Y143" s="3" t="n">
        <v>-1</v>
      </c>
      <c r="Z143" s="3" t="n">
        <v>-1</v>
      </c>
      <c r="AA143" s="3" t="n">
        <v>-1</v>
      </c>
      <c r="AB143" s="3" t="s">
        <v>48</v>
      </c>
      <c r="AC143" s="3" t="s">
        <v>578</v>
      </c>
      <c r="AD143" s="3" t="s">
        <v>578</v>
      </c>
      <c r="AE143" s="3" t="n">
        <v>0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</row>
    <row r="144" customFormat="false" ht="13.8" hidden="false" customHeight="false" outlineLevel="0" collapsed="false">
      <c r="A144" s="3" t="n">
        <v>94</v>
      </c>
      <c r="B144" s="3" t="s">
        <v>524</v>
      </c>
      <c r="C144" s="3" t="s">
        <v>1017</v>
      </c>
      <c r="D144" s="3" t="s">
        <v>1071</v>
      </c>
      <c r="E144" s="3" t="s">
        <v>290</v>
      </c>
      <c r="F144" s="3" t="s">
        <v>1019</v>
      </c>
      <c r="G144" s="4" t="s">
        <v>1072</v>
      </c>
      <c r="H144" s="4" t="s">
        <v>1073</v>
      </c>
      <c r="I144" s="3" t="s">
        <v>38</v>
      </c>
      <c r="J144" s="1" t="s">
        <v>1074</v>
      </c>
      <c r="K144" s="3" t="n">
        <v>21</v>
      </c>
      <c r="L144" s="3" t="n">
        <v>14</v>
      </c>
      <c r="M144" s="3" t="s">
        <v>41</v>
      </c>
      <c r="N144" s="3" t="s">
        <v>60</v>
      </c>
      <c r="O144" s="3" t="s">
        <v>1075</v>
      </c>
      <c r="P144" s="3" t="s">
        <v>1075</v>
      </c>
      <c r="Q144" s="3" t="n">
        <v>-1</v>
      </c>
      <c r="R144" s="3" t="s">
        <v>1076</v>
      </c>
      <c r="S144" s="3" t="s">
        <v>64</v>
      </c>
      <c r="T144" s="3" t="s">
        <v>296</v>
      </c>
      <c r="U144" s="3" t="n">
        <v>-1</v>
      </c>
      <c r="V144" s="3" t="s">
        <v>1077</v>
      </c>
      <c r="W144" s="3" t="s">
        <v>432</v>
      </c>
      <c r="X144" s="3" t="n">
        <v>-1</v>
      </c>
      <c r="Y144" s="3" t="n">
        <v>-1</v>
      </c>
      <c r="Z144" s="3" t="n">
        <v>-1</v>
      </c>
      <c r="AA144" s="3" t="n">
        <v>-1</v>
      </c>
      <c r="AB144" s="3" t="s">
        <v>1027</v>
      </c>
      <c r="AC144" s="3" t="s">
        <v>1074</v>
      </c>
      <c r="AD144" s="3" t="s">
        <v>1074</v>
      </c>
      <c r="AE144" s="3" t="n">
        <v>0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</row>
    <row r="145" customFormat="false" ht="13.8" hidden="false" customHeight="false" outlineLevel="0" collapsed="false">
      <c r="A145" s="3" t="n">
        <v>95</v>
      </c>
      <c r="B145" s="3" t="s">
        <v>524</v>
      </c>
      <c r="C145" s="3" t="s">
        <v>1033</v>
      </c>
      <c r="D145" s="3" t="s">
        <v>1078</v>
      </c>
      <c r="E145" s="3" t="s">
        <v>290</v>
      </c>
      <c r="F145" s="3" t="s">
        <v>1019</v>
      </c>
      <c r="G145" s="4" t="s">
        <v>1079</v>
      </c>
      <c r="H145" s="4" t="s">
        <v>1080</v>
      </c>
      <c r="I145" s="3" t="s">
        <v>38</v>
      </c>
      <c r="J145" s="1" t="s">
        <v>1081</v>
      </c>
      <c r="K145" s="3" t="n">
        <v>44</v>
      </c>
      <c r="L145" s="3" t="n">
        <v>25</v>
      </c>
      <c r="M145" s="3" t="s">
        <v>59</v>
      </c>
      <c r="N145" s="3" t="s">
        <v>60</v>
      </c>
      <c r="O145" s="3" t="s">
        <v>217</v>
      </c>
      <c r="P145" s="3" t="s">
        <v>404</v>
      </c>
      <c r="Q145" s="3" t="n">
        <v>-1</v>
      </c>
      <c r="R145" s="3" t="s">
        <v>612</v>
      </c>
      <c r="S145" s="3" t="s">
        <v>64</v>
      </c>
      <c r="T145" s="3" t="s">
        <v>296</v>
      </c>
      <c r="U145" s="3" t="n">
        <v>-1</v>
      </c>
      <c r="V145" s="3" t="s">
        <v>532</v>
      </c>
      <c r="W145" s="3" t="s">
        <v>432</v>
      </c>
      <c r="X145" s="3" t="n">
        <v>-1</v>
      </c>
      <c r="Y145" s="3" t="n">
        <v>-1</v>
      </c>
      <c r="Z145" s="3" t="n">
        <v>-1</v>
      </c>
      <c r="AA145" s="3" t="n">
        <v>-1</v>
      </c>
      <c r="AB145" s="3" t="s">
        <v>48</v>
      </c>
      <c r="AC145" s="3" t="s">
        <v>1081</v>
      </c>
      <c r="AD145" s="3" t="s">
        <v>1081</v>
      </c>
      <c r="AE145" s="3" t="n">
        <v>0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</row>
    <row r="146" customFormat="false" ht="13.8" hidden="false" customHeight="false" outlineLevel="0" collapsed="false">
      <c r="A146" s="3" t="n">
        <v>95</v>
      </c>
      <c r="B146" s="3" t="s">
        <v>524</v>
      </c>
      <c r="C146" s="3" t="s">
        <v>1025</v>
      </c>
      <c r="D146" s="3" t="s">
        <v>1078</v>
      </c>
      <c r="E146" s="3" t="s">
        <v>290</v>
      </c>
      <c r="F146" s="3" t="s">
        <v>1019</v>
      </c>
      <c r="G146" s="4" t="s">
        <v>1079</v>
      </c>
      <c r="H146" s="4" t="s">
        <v>1080</v>
      </c>
      <c r="I146" s="3" t="s">
        <v>38</v>
      </c>
      <c r="J146" s="1" t="s">
        <v>848</v>
      </c>
      <c r="K146" s="3" t="n">
        <v>44</v>
      </c>
      <c r="L146" s="3" t="n">
        <v>25</v>
      </c>
      <c r="M146" s="3" t="s">
        <v>59</v>
      </c>
      <c r="N146" s="3" t="s">
        <v>60</v>
      </c>
      <c r="O146" s="3" t="s">
        <v>217</v>
      </c>
      <c r="P146" s="3" t="s">
        <v>404</v>
      </c>
      <c r="Q146" s="3" t="n">
        <v>-1</v>
      </c>
      <c r="R146" s="3" t="s">
        <v>612</v>
      </c>
      <c r="S146" s="3" t="s">
        <v>64</v>
      </c>
      <c r="T146" s="3" t="s">
        <v>296</v>
      </c>
      <c r="U146" s="3" t="n">
        <v>-1</v>
      </c>
      <c r="V146" s="3" t="s">
        <v>532</v>
      </c>
      <c r="W146" s="3" t="s">
        <v>432</v>
      </c>
      <c r="X146" s="3" t="n">
        <v>-1</v>
      </c>
      <c r="Y146" s="3" t="n">
        <v>-1</v>
      </c>
      <c r="Z146" s="3" t="n">
        <v>-1</v>
      </c>
      <c r="AA146" s="3" t="n">
        <v>-1</v>
      </c>
      <c r="AB146" s="3" t="s">
        <v>1027</v>
      </c>
      <c r="AC146" s="3" t="s">
        <v>848</v>
      </c>
      <c r="AD146" s="3" t="s">
        <v>848</v>
      </c>
      <c r="AE146" s="3" t="n">
        <v>0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</row>
    <row r="147" customFormat="false" ht="13.8" hidden="false" customHeight="false" outlineLevel="0" collapsed="false">
      <c r="A147" s="3" t="n">
        <v>96</v>
      </c>
      <c r="B147" s="3" t="s">
        <v>524</v>
      </c>
      <c r="C147" s="3" t="s">
        <v>1033</v>
      </c>
      <c r="D147" s="3" t="s">
        <v>1082</v>
      </c>
      <c r="E147" s="3" t="s">
        <v>290</v>
      </c>
      <c r="F147" s="3" t="s">
        <v>1019</v>
      </c>
      <c r="G147" s="4" t="s">
        <v>1083</v>
      </c>
      <c r="H147" s="4" t="s">
        <v>1084</v>
      </c>
      <c r="I147" s="3" t="s">
        <v>38</v>
      </c>
      <c r="J147" s="1" t="n">
        <v>-1</v>
      </c>
      <c r="K147" s="3" t="s">
        <v>1085</v>
      </c>
      <c r="L147" s="3" t="s">
        <v>928</v>
      </c>
      <c r="M147" s="3" t="s">
        <v>59</v>
      </c>
      <c r="N147" s="3" t="s">
        <v>60</v>
      </c>
      <c r="O147" s="3" t="s">
        <v>370</v>
      </c>
      <c r="P147" s="3" t="n">
        <v>6</v>
      </c>
      <c r="Q147" s="3" t="n">
        <v>-1</v>
      </c>
      <c r="R147" s="3" t="s">
        <v>612</v>
      </c>
      <c r="S147" s="3" t="s">
        <v>64</v>
      </c>
      <c r="T147" s="3" t="s">
        <v>296</v>
      </c>
      <c r="U147" s="3" t="n">
        <v>-1</v>
      </c>
      <c r="V147" s="3" t="s">
        <v>532</v>
      </c>
      <c r="W147" s="3" t="s">
        <v>487</v>
      </c>
      <c r="X147" s="3" t="n">
        <v>-1</v>
      </c>
      <c r="Y147" s="3" t="n">
        <v>-1</v>
      </c>
      <c r="Z147" s="3" t="n">
        <v>-1</v>
      </c>
      <c r="AA147" s="3" t="n">
        <v>-1</v>
      </c>
      <c r="AB147" s="3" t="s">
        <v>48</v>
      </c>
      <c r="AC147" s="3" t="n">
        <v>-1</v>
      </c>
      <c r="AD147" s="3" t="n">
        <v>-1</v>
      </c>
      <c r="AE147" s="3" t="n">
        <v>-1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</row>
    <row r="148" customFormat="false" ht="13.8" hidden="false" customHeight="false" outlineLevel="0" collapsed="false">
      <c r="A148" s="3" t="n">
        <v>96</v>
      </c>
      <c r="B148" s="3" t="s">
        <v>524</v>
      </c>
      <c r="C148" s="3" t="s">
        <v>1025</v>
      </c>
      <c r="D148" s="3" t="s">
        <v>1082</v>
      </c>
      <c r="E148" s="3" t="s">
        <v>290</v>
      </c>
      <c r="F148" s="3" t="s">
        <v>1019</v>
      </c>
      <c r="G148" s="4" t="s">
        <v>1083</v>
      </c>
      <c r="H148" s="4" t="s">
        <v>1084</v>
      </c>
      <c r="I148" s="3" t="s">
        <v>38</v>
      </c>
      <c r="J148" s="1" t="s">
        <v>299</v>
      </c>
      <c r="K148" s="3" t="s">
        <v>1085</v>
      </c>
      <c r="L148" s="3" t="s">
        <v>928</v>
      </c>
      <c r="M148" s="3" t="s">
        <v>59</v>
      </c>
      <c r="N148" s="3" t="s">
        <v>60</v>
      </c>
      <c r="O148" s="3" t="s">
        <v>370</v>
      </c>
      <c r="P148" s="3" t="n">
        <v>6</v>
      </c>
      <c r="Q148" s="3" t="n">
        <v>-1</v>
      </c>
      <c r="R148" s="3" t="s">
        <v>612</v>
      </c>
      <c r="S148" s="3" t="s">
        <v>64</v>
      </c>
      <c r="T148" s="3" t="s">
        <v>296</v>
      </c>
      <c r="U148" s="3" t="n">
        <v>-1</v>
      </c>
      <c r="V148" s="3" t="s">
        <v>532</v>
      </c>
      <c r="W148" s="3" t="s">
        <v>487</v>
      </c>
      <c r="X148" s="3" t="n">
        <v>-1</v>
      </c>
      <c r="Y148" s="3" t="n">
        <v>-1</v>
      </c>
      <c r="Z148" s="3" t="n">
        <v>-1</v>
      </c>
      <c r="AA148" s="3" t="n">
        <v>-1</v>
      </c>
      <c r="AB148" s="3" t="s">
        <v>1027</v>
      </c>
      <c r="AC148" s="3" t="s">
        <v>299</v>
      </c>
      <c r="AD148" s="3" t="s">
        <v>299</v>
      </c>
      <c r="AE148" s="3" t="n">
        <v>0</v>
      </c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</row>
    <row r="149" customFormat="false" ht="13.8" hidden="false" customHeight="false" outlineLevel="0" collapsed="false">
      <c r="A149" s="3" t="n">
        <v>97</v>
      </c>
      <c r="B149" s="3" t="s">
        <v>524</v>
      </c>
      <c r="C149" s="3" t="s">
        <v>1033</v>
      </c>
      <c r="D149" s="3" t="s">
        <v>1086</v>
      </c>
      <c r="E149" s="3" t="s">
        <v>290</v>
      </c>
      <c r="F149" s="3" t="s">
        <v>1019</v>
      </c>
      <c r="G149" s="4" t="s">
        <v>1087</v>
      </c>
      <c r="H149" s="4" t="s">
        <v>1088</v>
      </c>
      <c r="I149" s="3" t="s">
        <v>38</v>
      </c>
      <c r="J149" s="1" t="n">
        <v>-1</v>
      </c>
      <c r="K149" s="3" t="s">
        <v>210</v>
      </c>
      <c r="L149" s="3" t="s">
        <v>1089</v>
      </c>
      <c r="M149" s="3" t="s">
        <v>59</v>
      </c>
      <c r="N149" s="3" t="s">
        <v>60</v>
      </c>
      <c r="O149" s="3" t="s">
        <v>676</v>
      </c>
      <c r="P149" s="3" t="s">
        <v>404</v>
      </c>
      <c r="Q149" s="3" t="n">
        <v>-1</v>
      </c>
      <c r="R149" s="3" t="s">
        <v>532</v>
      </c>
      <c r="S149" s="3" t="s">
        <v>64</v>
      </c>
      <c r="T149" s="3" t="s">
        <v>296</v>
      </c>
      <c r="U149" s="3" t="n">
        <v>-1</v>
      </c>
      <c r="V149" s="3" t="s">
        <v>532</v>
      </c>
      <c r="W149" s="3" t="s">
        <v>487</v>
      </c>
      <c r="X149" s="3" t="n">
        <v>-1</v>
      </c>
      <c r="Y149" s="3" t="n">
        <v>-1</v>
      </c>
      <c r="Z149" s="3" t="n">
        <v>-1</v>
      </c>
      <c r="AA149" s="3" t="n">
        <v>-1</v>
      </c>
      <c r="AB149" s="3" t="s">
        <v>48</v>
      </c>
      <c r="AC149" s="3" t="n">
        <v>-1</v>
      </c>
      <c r="AD149" s="3" t="n">
        <v>-1</v>
      </c>
      <c r="AE149" s="3" t="n">
        <v>0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</row>
    <row r="150" customFormat="false" ht="13.8" hidden="false" customHeight="false" outlineLevel="0" collapsed="false">
      <c r="A150" s="3" t="n">
        <v>97</v>
      </c>
      <c r="B150" s="3" t="s">
        <v>524</v>
      </c>
      <c r="C150" s="3" t="s">
        <v>1025</v>
      </c>
      <c r="D150" s="3" t="s">
        <v>1086</v>
      </c>
      <c r="E150" s="3" t="s">
        <v>290</v>
      </c>
      <c r="F150" s="3" t="s">
        <v>1019</v>
      </c>
      <c r="G150" s="4" t="s">
        <v>1087</v>
      </c>
      <c r="H150" s="4" t="s">
        <v>1088</v>
      </c>
      <c r="I150" s="3" t="s">
        <v>38</v>
      </c>
      <c r="J150" s="1" t="s">
        <v>1090</v>
      </c>
      <c r="K150" s="3" t="s">
        <v>210</v>
      </c>
      <c r="L150" s="3" t="s">
        <v>1089</v>
      </c>
      <c r="M150" s="3" t="s">
        <v>59</v>
      </c>
      <c r="N150" s="3" t="s">
        <v>60</v>
      </c>
      <c r="O150" s="3" t="s">
        <v>676</v>
      </c>
      <c r="P150" s="3" t="s">
        <v>404</v>
      </c>
      <c r="Q150" s="3" t="n">
        <v>-1</v>
      </c>
      <c r="R150" s="3" t="s">
        <v>532</v>
      </c>
      <c r="S150" s="3" t="s">
        <v>64</v>
      </c>
      <c r="T150" s="3" t="s">
        <v>296</v>
      </c>
      <c r="U150" s="3" t="n">
        <v>-1</v>
      </c>
      <c r="V150" s="3" t="s">
        <v>532</v>
      </c>
      <c r="W150" s="3" t="s">
        <v>487</v>
      </c>
      <c r="X150" s="3" t="n">
        <v>-1</v>
      </c>
      <c r="Y150" s="3" t="n">
        <v>-1</v>
      </c>
      <c r="Z150" s="3" t="n">
        <v>-1</v>
      </c>
      <c r="AA150" s="3" t="n">
        <v>-1</v>
      </c>
      <c r="AB150" s="3" t="s">
        <v>1027</v>
      </c>
      <c r="AC150" s="3" t="s">
        <v>1090</v>
      </c>
      <c r="AD150" s="3" t="s">
        <v>1090</v>
      </c>
      <c r="AE150" s="3" t="n">
        <v>0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</row>
    <row r="151" customFormat="false" ht="13.8" hidden="false" customHeight="false" outlineLevel="0" collapsed="false">
      <c r="A151" s="3" t="n">
        <v>98</v>
      </c>
      <c r="B151" s="3" t="s">
        <v>470</v>
      </c>
      <c r="C151" s="3" t="s">
        <v>471</v>
      </c>
      <c r="D151" s="3" t="s">
        <v>1091</v>
      </c>
      <c r="E151" s="3" t="s">
        <v>290</v>
      </c>
      <c r="F151" s="3" t="s">
        <v>1092</v>
      </c>
      <c r="G151" s="4" t="s">
        <v>1093</v>
      </c>
      <c r="H151" s="4" t="s">
        <v>1094</v>
      </c>
      <c r="I151" s="3" t="s">
        <v>38</v>
      </c>
      <c r="J151" s="1" t="s">
        <v>1095</v>
      </c>
      <c r="K151" s="3" t="s">
        <v>1096</v>
      </c>
      <c r="L151" s="3" t="s">
        <v>1097</v>
      </c>
      <c r="M151" s="3" t="s">
        <v>919</v>
      </c>
      <c r="N151" s="3" t="s">
        <v>60</v>
      </c>
      <c r="O151" s="3" t="s">
        <v>1098</v>
      </c>
      <c r="P151" s="3" t="s">
        <v>1099</v>
      </c>
      <c r="Q151" s="3" t="s">
        <v>458</v>
      </c>
      <c r="R151" s="3" t="n">
        <v>-1</v>
      </c>
      <c r="S151" s="3" t="s">
        <v>64</v>
      </c>
      <c r="T151" s="3" t="n">
        <v>-1</v>
      </c>
      <c r="U151" s="3" t="n">
        <v>-1</v>
      </c>
      <c r="V151" s="3" t="n">
        <v>-1</v>
      </c>
      <c r="W151" s="3" t="n">
        <v>-1</v>
      </c>
      <c r="X151" s="3" t="n">
        <v>-1</v>
      </c>
      <c r="Y151" s="3" t="n">
        <v>-1</v>
      </c>
      <c r="Z151" s="3" t="s">
        <v>795</v>
      </c>
      <c r="AA151" s="3" t="n">
        <v>-1</v>
      </c>
      <c r="AB151" s="3" t="s">
        <v>124</v>
      </c>
      <c r="AC151" s="3" t="s">
        <v>1095</v>
      </c>
      <c r="AD151" s="3" t="s">
        <v>1095</v>
      </c>
      <c r="AE151" s="3" t="n">
        <v>0</v>
      </c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</row>
    <row r="152" customFormat="false" ht="13.8" hidden="false" customHeight="false" outlineLevel="0" collapsed="false">
      <c r="A152" s="3" t="n">
        <v>99</v>
      </c>
      <c r="B152" s="3" t="s">
        <v>470</v>
      </c>
      <c r="C152" s="3" t="s">
        <v>471</v>
      </c>
      <c r="D152" s="3" t="s">
        <v>1100</v>
      </c>
      <c r="E152" s="3" t="s">
        <v>290</v>
      </c>
      <c r="F152" s="3" t="s">
        <v>1101</v>
      </c>
      <c r="G152" s="4" t="s">
        <v>1102</v>
      </c>
      <c r="H152" s="4" t="s">
        <v>1103</v>
      </c>
      <c r="I152" s="3" t="s">
        <v>38</v>
      </c>
      <c r="J152" s="1" t="s">
        <v>1104</v>
      </c>
      <c r="K152" s="3" t="s">
        <v>1105</v>
      </c>
      <c r="L152" s="3" t="s">
        <v>1106</v>
      </c>
      <c r="M152" s="3" t="s">
        <v>1107</v>
      </c>
      <c r="N152" s="3" t="s">
        <v>60</v>
      </c>
      <c r="O152" s="3" t="s">
        <v>1108</v>
      </c>
      <c r="P152" s="3" t="s">
        <v>1109</v>
      </c>
      <c r="Q152" s="3" t="s">
        <v>726</v>
      </c>
      <c r="R152" s="3" t="s">
        <v>1110</v>
      </c>
      <c r="S152" s="3" t="s">
        <v>64</v>
      </c>
      <c r="T152" s="3" t="n">
        <v>-1</v>
      </c>
      <c r="U152" s="3" t="n">
        <v>-1</v>
      </c>
      <c r="V152" s="3" t="n">
        <v>-1</v>
      </c>
      <c r="W152" s="3" t="n">
        <v>-1</v>
      </c>
      <c r="X152" s="3" t="n">
        <v>-1</v>
      </c>
      <c r="Y152" s="3" t="n">
        <v>-1</v>
      </c>
      <c r="Z152" s="3" t="s">
        <v>795</v>
      </c>
      <c r="AA152" s="3" t="n">
        <v>-1</v>
      </c>
      <c r="AB152" s="3" t="s">
        <v>124</v>
      </c>
      <c r="AC152" s="3" t="s">
        <v>1104</v>
      </c>
      <c r="AD152" s="3" t="s">
        <v>1104</v>
      </c>
      <c r="AE152" s="3" t="n">
        <v>0</v>
      </c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</row>
    <row r="153" customFormat="false" ht="13.8" hidden="false" customHeight="false" outlineLevel="0" collapsed="false">
      <c r="A153" s="3" t="n">
        <v>100</v>
      </c>
      <c r="B153" s="3" t="s">
        <v>287</v>
      </c>
      <c r="C153" s="3" t="s">
        <v>1111</v>
      </c>
      <c r="D153" s="3" t="s">
        <v>1112</v>
      </c>
      <c r="E153" s="3" t="s">
        <v>290</v>
      </c>
      <c r="F153" s="3" t="s">
        <v>1113</v>
      </c>
      <c r="G153" s="4" t="s">
        <v>1114</v>
      </c>
      <c r="H153" s="4" t="s">
        <v>1115</v>
      </c>
      <c r="I153" s="3" t="s">
        <v>906</v>
      </c>
      <c r="J153" s="1" t="s">
        <v>1116</v>
      </c>
      <c r="K153" s="3" t="n">
        <v>35</v>
      </c>
      <c r="L153" s="3" t="n">
        <v>22</v>
      </c>
      <c r="M153" s="3" t="s">
        <v>59</v>
      </c>
      <c r="N153" s="3" t="s">
        <v>60</v>
      </c>
      <c r="O153" s="3" t="s">
        <v>1049</v>
      </c>
      <c r="P153" s="3" t="s">
        <v>1117</v>
      </c>
      <c r="Q153" s="3" t="n">
        <v>-1</v>
      </c>
      <c r="R153" s="3" t="n">
        <v>-1</v>
      </c>
      <c r="S153" s="3" t="s">
        <v>64</v>
      </c>
      <c r="T153" s="3" t="s">
        <v>329</v>
      </c>
      <c r="U153" s="3" t="n">
        <v>-1</v>
      </c>
      <c r="V153" s="3" t="s">
        <v>907</v>
      </c>
      <c r="W153" s="3" t="s">
        <v>487</v>
      </c>
      <c r="X153" s="3" t="s">
        <v>393</v>
      </c>
      <c r="Y153" s="3" t="n">
        <v>-1</v>
      </c>
      <c r="Z153" s="3" t="n">
        <v>-1</v>
      </c>
      <c r="AA153" s="3" t="s">
        <v>1118</v>
      </c>
      <c r="AB153" s="3" t="s">
        <v>386</v>
      </c>
      <c r="AC153" s="3" t="s">
        <v>1116</v>
      </c>
      <c r="AD153" s="3" t="s">
        <v>1116</v>
      </c>
      <c r="AE153" s="3" t="n">
        <v>0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</row>
    <row r="154" customFormat="false" ht="13.8" hidden="false" customHeight="false" outlineLevel="0" collapsed="false">
      <c r="A154" s="3" t="n">
        <v>101</v>
      </c>
      <c r="B154" s="3" t="s">
        <v>287</v>
      </c>
      <c r="C154" s="3" t="s">
        <v>944</v>
      </c>
      <c r="D154" s="3" t="s">
        <v>1112</v>
      </c>
      <c r="E154" s="3" t="s">
        <v>290</v>
      </c>
      <c r="F154" s="3" t="s">
        <v>1113</v>
      </c>
      <c r="G154" s="4" t="s">
        <v>1114</v>
      </c>
      <c r="H154" s="4" t="s">
        <v>1115</v>
      </c>
      <c r="I154" s="3" t="s">
        <v>906</v>
      </c>
      <c r="J154" s="1" t="s">
        <v>1119</v>
      </c>
      <c r="K154" s="3" t="n">
        <v>35</v>
      </c>
      <c r="L154" s="3" t="n">
        <v>22</v>
      </c>
      <c r="M154" s="3" t="s">
        <v>59</v>
      </c>
      <c r="N154" s="3" t="s">
        <v>60</v>
      </c>
      <c r="O154" s="3" t="s">
        <v>1049</v>
      </c>
      <c r="P154" s="3" t="s">
        <v>1117</v>
      </c>
      <c r="Q154" s="3" t="n">
        <v>-1</v>
      </c>
      <c r="R154" s="3" t="n">
        <v>-1</v>
      </c>
      <c r="S154" s="3" t="s">
        <v>64</v>
      </c>
      <c r="T154" s="3" t="s">
        <v>329</v>
      </c>
      <c r="U154" s="3" t="n">
        <v>-1</v>
      </c>
      <c r="V154" s="3" t="n">
        <v>-1</v>
      </c>
      <c r="W154" s="3" t="n">
        <v>-1</v>
      </c>
      <c r="X154" s="3" t="n">
        <v>-1</v>
      </c>
      <c r="Y154" s="3" t="n">
        <v>-1</v>
      </c>
      <c r="Z154" s="3" t="s">
        <v>1120</v>
      </c>
      <c r="AA154" s="3" t="s">
        <v>1118</v>
      </c>
      <c r="AB154" s="3" t="s">
        <v>1121</v>
      </c>
      <c r="AC154" s="3" t="s">
        <v>1119</v>
      </c>
      <c r="AD154" s="3" t="s">
        <v>1119</v>
      </c>
      <c r="AE154" s="3" t="n">
        <v>0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</row>
    <row r="155" customFormat="false" ht="13.8" hidden="false" customHeight="false" outlineLevel="0" collapsed="false">
      <c r="A155" s="3" t="n">
        <v>101</v>
      </c>
      <c r="B155" s="3" t="s">
        <v>287</v>
      </c>
      <c r="C155" s="3" t="s">
        <v>944</v>
      </c>
      <c r="D155" s="3" t="s">
        <v>1112</v>
      </c>
      <c r="E155" s="3" t="s">
        <v>290</v>
      </c>
      <c r="F155" s="3" t="s">
        <v>1113</v>
      </c>
      <c r="G155" s="4" t="s">
        <v>1114</v>
      </c>
      <c r="H155" s="4" t="s">
        <v>1115</v>
      </c>
      <c r="I155" s="3" t="s">
        <v>906</v>
      </c>
      <c r="J155" s="1" t="s">
        <v>1122</v>
      </c>
      <c r="K155" s="3" t="n">
        <v>35</v>
      </c>
      <c r="L155" s="3" t="n">
        <v>22</v>
      </c>
      <c r="M155" s="3" t="s">
        <v>59</v>
      </c>
      <c r="N155" s="3" t="s">
        <v>60</v>
      </c>
      <c r="O155" s="3" t="s">
        <v>1049</v>
      </c>
      <c r="P155" s="3" t="s">
        <v>1117</v>
      </c>
      <c r="Q155" s="3" t="n">
        <v>-1</v>
      </c>
      <c r="R155" s="3" t="n">
        <v>-1</v>
      </c>
      <c r="S155" s="3" t="s">
        <v>64</v>
      </c>
      <c r="T155" s="3" t="s">
        <v>329</v>
      </c>
      <c r="U155" s="3" t="n">
        <v>-1</v>
      </c>
      <c r="V155" s="3" t="n">
        <v>-1</v>
      </c>
      <c r="W155" s="3" t="n">
        <v>-1</v>
      </c>
      <c r="X155" s="3" t="n">
        <v>-1</v>
      </c>
      <c r="Y155" s="3" t="n">
        <v>-1</v>
      </c>
      <c r="Z155" s="3" t="s">
        <v>1120</v>
      </c>
      <c r="AA155" s="3" t="s">
        <v>1118</v>
      </c>
      <c r="AB155" s="3" t="s">
        <v>1123</v>
      </c>
      <c r="AC155" s="3" t="s">
        <v>1122</v>
      </c>
      <c r="AD155" s="3" t="s">
        <v>1122</v>
      </c>
      <c r="AE155" s="3" t="n">
        <v>0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</row>
    <row r="156" customFormat="false" ht="13.8" hidden="false" customHeight="false" outlineLevel="0" collapsed="false">
      <c r="A156" s="3" t="n">
        <v>101</v>
      </c>
      <c r="B156" s="3" t="s">
        <v>287</v>
      </c>
      <c r="C156" s="3" t="s">
        <v>944</v>
      </c>
      <c r="D156" s="3" t="s">
        <v>1112</v>
      </c>
      <c r="E156" s="3" t="s">
        <v>290</v>
      </c>
      <c r="F156" s="3" t="s">
        <v>1113</v>
      </c>
      <c r="G156" s="4" t="s">
        <v>1114</v>
      </c>
      <c r="H156" s="4" t="s">
        <v>1115</v>
      </c>
      <c r="I156" s="3" t="s">
        <v>906</v>
      </c>
      <c r="J156" s="1" t="s">
        <v>1124</v>
      </c>
      <c r="K156" s="3" t="n">
        <v>35</v>
      </c>
      <c r="L156" s="3" t="n">
        <v>22</v>
      </c>
      <c r="M156" s="3" t="s">
        <v>59</v>
      </c>
      <c r="N156" s="3" t="s">
        <v>60</v>
      </c>
      <c r="O156" s="3" t="s">
        <v>1049</v>
      </c>
      <c r="P156" s="3" t="s">
        <v>1117</v>
      </c>
      <c r="Q156" s="3" t="n">
        <v>-1</v>
      </c>
      <c r="R156" s="3" t="n">
        <v>-1</v>
      </c>
      <c r="S156" s="3" t="s">
        <v>64</v>
      </c>
      <c r="T156" s="3" t="s">
        <v>329</v>
      </c>
      <c r="U156" s="3" t="n">
        <v>-1</v>
      </c>
      <c r="V156" s="3" t="n">
        <v>-1</v>
      </c>
      <c r="W156" s="3" t="n">
        <v>-1</v>
      </c>
      <c r="X156" s="3" t="n">
        <v>-1</v>
      </c>
      <c r="Y156" s="3" t="n">
        <v>-1</v>
      </c>
      <c r="Z156" s="3" t="s">
        <v>1120</v>
      </c>
      <c r="AA156" s="3" t="s">
        <v>1118</v>
      </c>
      <c r="AB156" s="3" t="s">
        <v>298</v>
      </c>
      <c r="AC156" s="3" t="s">
        <v>1124</v>
      </c>
      <c r="AD156" s="3" t="s">
        <v>1124</v>
      </c>
      <c r="AE156" s="3" t="n">
        <v>0</v>
      </c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</row>
    <row r="157" customFormat="false" ht="13.8" hidden="false" customHeight="false" outlineLevel="0" collapsed="false">
      <c r="A157" s="3" t="n">
        <v>102</v>
      </c>
      <c r="B157" s="3" t="s">
        <v>562</v>
      </c>
      <c r="C157" s="3" t="s">
        <v>1125</v>
      </c>
      <c r="D157" s="3" t="s">
        <v>1126</v>
      </c>
      <c r="E157" s="3" t="s">
        <v>290</v>
      </c>
      <c r="F157" s="3" t="s">
        <v>1127</v>
      </c>
      <c r="G157" s="4" t="s">
        <v>1128</v>
      </c>
      <c r="H157" s="4" t="s">
        <v>1129</v>
      </c>
      <c r="I157" s="3" t="s">
        <v>38</v>
      </c>
      <c r="J157" s="1" t="s">
        <v>1056</v>
      </c>
      <c r="K157" s="3" t="n">
        <v>40</v>
      </c>
      <c r="L157" s="3" t="n">
        <v>28</v>
      </c>
      <c r="M157" s="3" t="s">
        <v>41</v>
      </c>
      <c r="N157" s="3" t="s">
        <v>60</v>
      </c>
      <c r="O157" s="3" t="s">
        <v>1049</v>
      </c>
      <c r="P157" s="3" t="s">
        <v>1130</v>
      </c>
      <c r="Q157" s="3" t="s">
        <v>500</v>
      </c>
      <c r="R157" s="3" t="s">
        <v>612</v>
      </c>
      <c r="S157" s="3" t="s">
        <v>64</v>
      </c>
      <c r="T157" s="3" t="n">
        <v>1450</v>
      </c>
      <c r="U157" s="3" t="n">
        <v>-1</v>
      </c>
      <c r="V157" s="3" t="s">
        <v>1131</v>
      </c>
      <c r="W157" s="3" t="s">
        <v>1132</v>
      </c>
      <c r="X157" s="3" t="s">
        <v>813</v>
      </c>
      <c r="Y157" s="3" t="n">
        <v>-1</v>
      </c>
      <c r="Z157" s="3" t="s">
        <v>65</v>
      </c>
      <c r="AA157" s="3" t="s">
        <v>1133</v>
      </c>
      <c r="AB157" s="3" t="s">
        <v>48</v>
      </c>
      <c r="AC157" s="3" t="s">
        <v>1056</v>
      </c>
      <c r="AD157" s="3" t="s">
        <v>1056</v>
      </c>
      <c r="AE157" s="3" t="n">
        <v>0</v>
      </c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</row>
    <row r="158" customFormat="false" ht="13.8" hidden="false" customHeight="false" outlineLevel="0" collapsed="false">
      <c r="A158" s="3" t="n">
        <v>103</v>
      </c>
      <c r="B158" s="3" t="s">
        <v>470</v>
      </c>
      <c r="C158" s="3" t="s">
        <v>1134</v>
      </c>
      <c r="D158" s="3" t="s">
        <v>1135</v>
      </c>
      <c r="E158" s="3" t="s">
        <v>290</v>
      </c>
      <c r="F158" s="3" t="s">
        <v>1136</v>
      </c>
      <c r="G158" s="4" t="s">
        <v>1137</v>
      </c>
      <c r="H158" s="4" t="s">
        <v>1138</v>
      </c>
      <c r="I158" s="3" t="s">
        <v>38</v>
      </c>
      <c r="J158" s="1" t="s">
        <v>1139</v>
      </c>
      <c r="K158" s="3" t="n">
        <v>21</v>
      </c>
      <c r="L158" s="3" t="s">
        <v>1140</v>
      </c>
      <c r="M158" s="3" t="s">
        <v>41</v>
      </c>
      <c r="N158" s="3" t="s">
        <v>60</v>
      </c>
      <c r="O158" s="3" t="n">
        <v>6</v>
      </c>
      <c r="P158" s="3" t="s">
        <v>98</v>
      </c>
      <c r="Q158" s="3" t="n">
        <v>-1</v>
      </c>
      <c r="R158" s="3" t="n">
        <v>-1</v>
      </c>
      <c r="S158" s="3" t="s">
        <v>64</v>
      </c>
      <c r="T158" s="3" t="n">
        <v>1175</v>
      </c>
      <c r="U158" s="3" t="n">
        <v>-1</v>
      </c>
      <c r="V158" s="3" t="s">
        <v>1141</v>
      </c>
      <c r="W158" s="3" t="s">
        <v>1142</v>
      </c>
      <c r="X158" s="3" t="s">
        <v>1143</v>
      </c>
      <c r="Y158" s="3" t="n">
        <v>-1</v>
      </c>
      <c r="Z158" s="3" t="s">
        <v>65</v>
      </c>
      <c r="AA158" s="3" t="s">
        <v>1144</v>
      </c>
      <c r="AB158" s="3" t="s">
        <v>124</v>
      </c>
      <c r="AC158" s="3" t="s">
        <v>1139</v>
      </c>
      <c r="AD158" s="3" t="s">
        <v>1139</v>
      </c>
      <c r="AE158" s="3" t="n">
        <v>0</v>
      </c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</row>
    <row r="159" customFormat="false" ht="13.8" hidden="false" customHeight="false" outlineLevel="0" collapsed="false">
      <c r="A159" s="3" t="n">
        <v>104</v>
      </c>
      <c r="B159" s="3" t="s">
        <v>262</v>
      </c>
      <c r="C159" s="3" t="s">
        <v>1145</v>
      </c>
      <c r="D159" s="3" t="s">
        <v>1146</v>
      </c>
      <c r="E159" s="3" t="s">
        <v>290</v>
      </c>
      <c r="F159" s="3" t="s">
        <v>1147</v>
      </c>
      <c r="G159" s="4" t="s">
        <v>1148</v>
      </c>
      <c r="H159" s="4" t="s">
        <v>1149</v>
      </c>
      <c r="I159" s="3" t="s">
        <v>1150</v>
      </c>
      <c r="J159" s="1" t="s">
        <v>1151</v>
      </c>
      <c r="K159" s="3" t="n">
        <v>34</v>
      </c>
      <c r="L159" s="3" t="s">
        <v>1152</v>
      </c>
      <c r="M159" s="3" t="s">
        <v>41</v>
      </c>
      <c r="N159" s="3" t="s">
        <v>60</v>
      </c>
      <c r="O159" s="3" t="s">
        <v>1153</v>
      </c>
      <c r="P159" s="3" t="s">
        <v>1153</v>
      </c>
      <c r="Q159" s="3" t="s">
        <v>139</v>
      </c>
      <c r="R159" s="3" t="s">
        <v>77</v>
      </c>
      <c r="S159" s="3" t="s">
        <v>64</v>
      </c>
      <c r="T159" s="3" t="s">
        <v>361</v>
      </c>
      <c r="U159" s="3" t="n">
        <v>-1</v>
      </c>
      <c r="V159" s="3" t="s">
        <v>612</v>
      </c>
      <c r="W159" s="3" t="s">
        <v>46</v>
      </c>
      <c r="X159" s="3" t="n">
        <v>-1</v>
      </c>
      <c r="Y159" s="3" t="n">
        <v>-1</v>
      </c>
      <c r="Z159" s="3" t="n">
        <v>-1</v>
      </c>
      <c r="AA159" s="3" t="s">
        <v>1154</v>
      </c>
      <c r="AB159" s="3" t="n">
        <v>-1</v>
      </c>
      <c r="AC159" s="3" t="s">
        <v>1151</v>
      </c>
      <c r="AD159" s="3" t="s">
        <v>1151</v>
      </c>
      <c r="AE159" s="3" t="n">
        <v>0</v>
      </c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</row>
    <row r="160" customFormat="false" ht="13.8" hidden="false" customHeight="false" outlineLevel="0" collapsed="false">
      <c r="A160" s="3" t="n">
        <v>105</v>
      </c>
      <c r="B160" s="3" t="s">
        <v>524</v>
      </c>
      <c r="C160" s="3" t="s">
        <v>1155</v>
      </c>
      <c r="D160" s="3" t="s">
        <v>1156</v>
      </c>
      <c r="E160" s="3" t="s">
        <v>290</v>
      </c>
      <c r="F160" s="3" t="s">
        <v>1157</v>
      </c>
      <c r="G160" s="4" t="s">
        <v>1158</v>
      </c>
      <c r="H160" s="4" t="s">
        <v>1159</v>
      </c>
      <c r="I160" s="3" t="s">
        <v>38</v>
      </c>
      <c r="J160" s="1" t="s">
        <v>1160</v>
      </c>
      <c r="K160" s="3" t="n">
        <v>73</v>
      </c>
      <c r="L160" s="3" t="n">
        <v>57</v>
      </c>
      <c r="M160" s="3" t="s">
        <v>41</v>
      </c>
      <c r="N160" s="3" t="s">
        <v>60</v>
      </c>
      <c r="O160" s="3" t="s">
        <v>1161</v>
      </c>
      <c r="P160" s="3" t="s">
        <v>662</v>
      </c>
      <c r="Q160" s="3" t="s">
        <v>1162</v>
      </c>
      <c r="R160" s="3" t="s">
        <v>1162</v>
      </c>
      <c r="S160" s="3" t="s">
        <v>64</v>
      </c>
      <c r="T160" s="3" t="n">
        <v>1348</v>
      </c>
      <c r="U160" s="3" t="n">
        <v>-1</v>
      </c>
      <c r="V160" s="3" t="s">
        <v>679</v>
      </c>
      <c r="W160" s="3" t="s">
        <v>1163</v>
      </c>
      <c r="X160" s="3" t="s">
        <v>393</v>
      </c>
      <c r="Y160" s="3" t="n">
        <v>-1</v>
      </c>
      <c r="Z160" s="3" t="n">
        <v>-1</v>
      </c>
      <c r="AA160" s="3" t="s">
        <v>1164</v>
      </c>
      <c r="AB160" s="3" t="s">
        <v>1165</v>
      </c>
      <c r="AC160" s="3" t="s">
        <v>1160</v>
      </c>
      <c r="AD160" s="3" t="s">
        <v>1160</v>
      </c>
      <c r="AE160" s="3" t="n">
        <v>0</v>
      </c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</row>
    <row r="161" customFormat="false" ht="13.8" hidden="false" customHeight="false" outlineLevel="0" collapsed="false">
      <c r="A161" s="3" t="n">
        <v>106</v>
      </c>
      <c r="B161" s="3" t="s">
        <v>262</v>
      </c>
      <c r="C161" s="3" t="s">
        <v>1166</v>
      </c>
      <c r="D161" s="3" t="s">
        <v>1167</v>
      </c>
      <c r="E161" s="3" t="s">
        <v>290</v>
      </c>
      <c r="F161" s="3" t="s">
        <v>1168</v>
      </c>
      <c r="G161" s="4" t="s">
        <v>1169</v>
      </c>
      <c r="H161" s="4" t="s">
        <v>1170</v>
      </c>
      <c r="I161" s="3" t="s">
        <v>38</v>
      </c>
      <c r="J161" s="1" t="s">
        <v>544</v>
      </c>
      <c r="K161" s="3" t="n">
        <v>57</v>
      </c>
      <c r="L161" s="3" t="n">
        <v>34</v>
      </c>
      <c r="M161" s="3" t="s">
        <v>41</v>
      </c>
      <c r="N161" s="3" t="s">
        <v>60</v>
      </c>
      <c r="O161" s="3" t="s">
        <v>1055</v>
      </c>
      <c r="P161" s="3" t="s">
        <v>1055</v>
      </c>
      <c r="Q161" s="3" t="s">
        <v>203</v>
      </c>
      <c r="R161" s="3" t="s">
        <v>203</v>
      </c>
      <c r="S161" s="3" t="s">
        <v>64</v>
      </c>
      <c r="T161" s="3" t="s">
        <v>329</v>
      </c>
      <c r="U161" s="3" t="n">
        <v>-1</v>
      </c>
      <c r="V161" s="3" t="n">
        <v>-1</v>
      </c>
      <c r="W161" s="3" t="n">
        <v>-1</v>
      </c>
      <c r="X161" s="3" t="n">
        <v>-1</v>
      </c>
      <c r="Y161" s="3" t="n">
        <v>10</v>
      </c>
      <c r="Z161" s="3" t="s">
        <v>1171</v>
      </c>
      <c r="AA161" s="3" t="n">
        <v>-1</v>
      </c>
      <c r="AB161" s="3" t="s">
        <v>124</v>
      </c>
      <c r="AC161" s="3" t="s">
        <v>544</v>
      </c>
      <c r="AD161" s="3" t="s">
        <v>544</v>
      </c>
      <c r="AE161" s="3" t="n">
        <v>0</v>
      </c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</row>
    <row r="162" customFormat="false" ht="13.8" hidden="false" customHeight="false" outlineLevel="0" collapsed="false">
      <c r="A162" s="3" t="n">
        <v>106</v>
      </c>
      <c r="B162" s="3" t="s">
        <v>262</v>
      </c>
      <c r="C162" s="3" t="s">
        <v>1166</v>
      </c>
      <c r="D162" s="3" t="s">
        <v>1167</v>
      </c>
      <c r="E162" s="3" t="s">
        <v>290</v>
      </c>
      <c r="F162" s="3" t="s">
        <v>1168</v>
      </c>
      <c r="G162" s="4" t="s">
        <v>1169</v>
      </c>
      <c r="H162" s="4" t="s">
        <v>1170</v>
      </c>
      <c r="I162" s="3" t="s">
        <v>38</v>
      </c>
      <c r="J162" s="1" t="s">
        <v>1172</v>
      </c>
      <c r="K162" s="3" t="n">
        <v>57</v>
      </c>
      <c r="L162" s="3" t="n">
        <v>34</v>
      </c>
      <c r="M162" s="3" t="s">
        <v>41</v>
      </c>
      <c r="N162" s="3" t="s">
        <v>60</v>
      </c>
      <c r="O162" s="3" t="s">
        <v>1055</v>
      </c>
      <c r="P162" s="3" t="s">
        <v>1055</v>
      </c>
      <c r="Q162" s="3" t="s">
        <v>203</v>
      </c>
      <c r="R162" s="3" t="s">
        <v>203</v>
      </c>
      <c r="S162" s="3" t="s">
        <v>64</v>
      </c>
      <c r="T162" s="3" t="s">
        <v>329</v>
      </c>
      <c r="U162" s="3" t="n">
        <v>-1</v>
      </c>
      <c r="V162" s="3" t="n">
        <v>-1</v>
      </c>
      <c r="W162" s="3" t="n">
        <v>-1</v>
      </c>
      <c r="X162" s="3" t="n">
        <v>-1</v>
      </c>
      <c r="Y162" s="3" t="n">
        <v>10</v>
      </c>
      <c r="Z162" s="3" t="s">
        <v>1171</v>
      </c>
      <c r="AA162" s="3" t="n">
        <v>-1</v>
      </c>
      <c r="AB162" s="3" t="s">
        <v>278</v>
      </c>
      <c r="AC162" s="3" t="s">
        <v>1172</v>
      </c>
      <c r="AD162" s="3" t="s">
        <v>1172</v>
      </c>
      <c r="AE162" s="3" t="n">
        <v>0</v>
      </c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</row>
    <row r="163" customFormat="false" ht="13.8" hidden="false" customHeight="false" outlineLevel="0" collapsed="false">
      <c r="A163" s="3" t="n">
        <v>107</v>
      </c>
      <c r="B163" s="3" t="s">
        <v>287</v>
      </c>
      <c r="C163" s="3" t="s">
        <v>1173</v>
      </c>
      <c r="D163" s="3" t="s">
        <v>1174</v>
      </c>
      <c r="E163" s="3" t="s">
        <v>290</v>
      </c>
      <c r="F163" s="3" t="s">
        <v>1168</v>
      </c>
      <c r="G163" s="4" t="s">
        <v>1175</v>
      </c>
      <c r="H163" s="4" t="s">
        <v>1176</v>
      </c>
      <c r="I163" s="3" t="s">
        <v>1177</v>
      </c>
      <c r="J163" s="1" t="s">
        <v>820</v>
      </c>
      <c r="K163" s="3" t="n">
        <v>20</v>
      </c>
      <c r="L163" s="3" t="s">
        <v>1178</v>
      </c>
      <c r="M163" s="3" t="s">
        <v>41</v>
      </c>
      <c r="N163" s="3" t="s">
        <v>60</v>
      </c>
      <c r="O163" s="3" t="n">
        <v>-1</v>
      </c>
      <c r="P163" s="3" t="s">
        <v>941</v>
      </c>
      <c r="Q163" s="3" t="s">
        <v>88</v>
      </c>
      <c r="R163" s="3" t="s">
        <v>88</v>
      </c>
      <c r="S163" s="3" t="s">
        <v>64</v>
      </c>
      <c r="T163" s="3" t="n">
        <v>1848</v>
      </c>
      <c r="U163" s="3" t="n">
        <v>-1</v>
      </c>
      <c r="V163" s="3" t="n">
        <v>-1</v>
      </c>
      <c r="W163" s="3" t="n">
        <v>-1</v>
      </c>
      <c r="X163" s="3" t="n">
        <v>-1</v>
      </c>
      <c r="Y163" s="3" t="n">
        <v>15</v>
      </c>
      <c r="Z163" s="3" t="s">
        <v>1179</v>
      </c>
      <c r="AA163" s="3" t="n">
        <v>-1</v>
      </c>
      <c r="AB163" s="3" t="s">
        <v>124</v>
      </c>
      <c r="AC163" s="3" t="s">
        <v>820</v>
      </c>
      <c r="AD163" s="3" t="s">
        <v>820</v>
      </c>
      <c r="AE163" s="3" t="s">
        <v>1180</v>
      </c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</row>
    <row r="164" customFormat="false" ht="13.8" hidden="false" customHeight="false" outlineLevel="0" collapsed="false">
      <c r="A164" s="3" t="n">
        <v>107</v>
      </c>
      <c r="B164" s="3" t="s">
        <v>287</v>
      </c>
      <c r="C164" s="3" t="s">
        <v>1173</v>
      </c>
      <c r="D164" s="3" t="s">
        <v>1174</v>
      </c>
      <c r="E164" s="3" t="s">
        <v>290</v>
      </c>
      <c r="F164" s="3" t="s">
        <v>1168</v>
      </c>
      <c r="G164" s="4" t="s">
        <v>1175</v>
      </c>
      <c r="H164" s="4" t="s">
        <v>1176</v>
      </c>
      <c r="I164" s="3" t="s">
        <v>1177</v>
      </c>
      <c r="J164" s="1" t="s">
        <v>820</v>
      </c>
      <c r="K164" s="3" t="n">
        <v>20</v>
      </c>
      <c r="L164" s="3" t="s">
        <v>1178</v>
      </c>
      <c r="M164" s="3" t="s">
        <v>41</v>
      </c>
      <c r="N164" s="3" t="s">
        <v>60</v>
      </c>
      <c r="O164" s="3" t="s">
        <v>941</v>
      </c>
      <c r="P164" s="3" t="s">
        <v>941</v>
      </c>
      <c r="Q164" s="3" t="s">
        <v>88</v>
      </c>
      <c r="R164" s="3" t="s">
        <v>88</v>
      </c>
      <c r="S164" s="3" t="s">
        <v>64</v>
      </c>
      <c r="T164" s="3" t="n">
        <v>1848</v>
      </c>
      <c r="U164" s="3" t="n">
        <v>-1</v>
      </c>
      <c r="V164" s="3" t="n">
        <v>-1</v>
      </c>
      <c r="W164" s="3" t="n">
        <v>-1</v>
      </c>
      <c r="X164" s="3" t="n">
        <v>-1</v>
      </c>
      <c r="Y164" s="3" t="n">
        <v>15</v>
      </c>
      <c r="Z164" s="3" t="s">
        <v>1179</v>
      </c>
      <c r="AA164" s="3" t="n">
        <v>-1</v>
      </c>
      <c r="AB164" s="3" t="s">
        <v>278</v>
      </c>
      <c r="AC164" s="3" t="s">
        <v>820</v>
      </c>
      <c r="AD164" s="3" t="s">
        <v>820</v>
      </c>
      <c r="AE164" s="3" t="s">
        <v>350</v>
      </c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</row>
    <row r="165" customFormat="false" ht="13.8" hidden="false" customHeight="false" outlineLevel="0" collapsed="false">
      <c r="A165" s="3" t="n">
        <v>107</v>
      </c>
      <c r="B165" s="3" t="s">
        <v>287</v>
      </c>
      <c r="C165" s="3" t="s">
        <v>1181</v>
      </c>
      <c r="D165" s="3" t="s">
        <v>1182</v>
      </c>
      <c r="E165" s="3" t="s">
        <v>290</v>
      </c>
      <c r="F165" s="3" t="s">
        <v>1168</v>
      </c>
      <c r="G165" s="4" t="s">
        <v>1175</v>
      </c>
      <c r="H165" s="4" t="s">
        <v>1176</v>
      </c>
      <c r="I165" s="3" t="s">
        <v>1177</v>
      </c>
      <c r="J165" s="1" t="s">
        <v>1183</v>
      </c>
      <c r="K165" s="3" t="n">
        <v>20</v>
      </c>
      <c r="L165" s="3" t="s">
        <v>1178</v>
      </c>
      <c r="M165" s="3" t="s">
        <v>41</v>
      </c>
      <c r="N165" s="3" t="s">
        <v>60</v>
      </c>
      <c r="O165" s="3" t="s">
        <v>941</v>
      </c>
      <c r="P165" s="3" t="s">
        <v>941</v>
      </c>
      <c r="Q165" s="3" t="s">
        <v>88</v>
      </c>
      <c r="R165" s="3" t="s">
        <v>88</v>
      </c>
      <c r="S165" s="3" t="s">
        <v>64</v>
      </c>
      <c r="T165" s="3" t="s">
        <v>1184</v>
      </c>
      <c r="U165" s="3" t="n">
        <v>-1</v>
      </c>
      <c r="V165" s="3" t="n">
        <v>-1</v>
      </c>
      <c r="W165" s="3" t="n">
        <v>-1</v>
      </c>
      <c r="X165" s="3" t="n">
        <v>-1</v>
      </c>
      <c r="Y165" s="3" t="n">
        <v>15</v>
      </c>
      <c r="Z165" s="3" t="s">
        <v>761</v>
      </c>
      <c r="AA165" s="3" t="n">
        <v>-1</v>
      </c>
      <c r="AB165" s="3" t="s">
        <v>278</v>
      </c>
      <c r="AC165" s="3" t="s">
        <v>1185</v>
      </c>
      <c r="AD165" s="3" t="s">
        <v>1186</v>
      </c>
      <c r="AE165" s="3" t="s">
        <v>1187</v>
      </c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</row>
    <row r="166" customFormat="false" ht="18.4" hidden="false" customHeight="true" outlineLevel="0" collapsed="false">
      <c r="A166" s="1" t="n">
        <v>108</v>
      </c>
      <c r="B166" s="3" t="s">
        <v>522</v>
      </c>
      <c r="C166" s="3" t="s">
        <v>1188</v>
      </c>
      <c r="D166" s="3" t="s">
        <v>1189</v>
      </c>
      <c r="E166" s="3" t="s">
        <v>290</v>
      </c>
      <c r="F166" s="3" t="s">
        <v>1190</v>
      </c>
      <c r="G166" s="4" t="s">
        <v>1191</v>
      </c>
      <c r="H166" s="4" t="s">
        <v>1192</v>
      </c>
      <c r="I166" s="3" t="s">
        <v>1193</v>
      </c>
      <c r="J166" s="1" t="s">
        <v>679</v>
      </c>
      <c r="K166" s="3" t="s">
        <v>1194</v>
      </c>
      <c r="L166" s="3" t="s">
        <v>1194</v>
      </c>
      <c r="M166" s="3" t="s">
        <v>41</v>
      </c>
      <c r="N166" s="3" t="s">
        <v>60</v>
      </c>
      <c r="O166" s="3" t="s">
        <v>1049</v>
      </c>
      <c r="P166" s="3" t="s">
        <v>1049</v>
      </c>
      <c r="Q166" s="3" t="s">
        <v>760</v>
      </c>
      <c r="R166" s="3" t="s">
        <v>203</v>
      </c>
      <c r="S166" s="3" t="s">
        <v>44</v>
      </c>
      <c r="T166" s="3" t="n">
        <v>-1</v>
      </c>
      <c r="U166" s="3" t="n">
        <v>-1</v>
      </c>
      <c r="V166" s="3" t="s">
        <v>199</v>
      </c>
      <c r="W166" s="3" t="s">
        <v>373</v>
      </c>
      <c r="X166" s="3" t="s">
        <v>122</v>
      </c>
      <c r="Y166" s="3" t="n">
        <v>-1</v>
      </c>
      <c r="Z166" s="3" t="n">
        <v>-1</v>
      </c>
      <c r="AA166" s="6" t="s">
        <v>1195</v>
      </c>
      <c r="AB166" s="3" t="n">
        <v>-1</v>
      </c>
      <c r="AC166" s="3" t="s">
        <v>679</v>
      </c>
      <c r="AD166" s="3" t="s">
        <v>679</v>
      </c>
      <c r="AE166" s="3" t="n">
        <v>0</v>
      </c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</row>
    <row r="167" customFormat="false" ht="13.8" hidden="false" customHeight="false" outlineLevel="0" collapsed="false">
      <c r="A167" s="3" t="n">
        <v>109</v>
      </c>
      <c r="B167" s="3" t="s">
        <v>31</v>
      </c>
      <c r="C167" s="3" t="s">
        <v>1196</v>
      </c>
      <c r="D167" s="3" t="s">
        <v>1197</v>
      </c>
      <c r="E167" s="3" t="s">
        <v>290</v>
      </c>
      <c r="F167" s="3" t="s">
        <v>1198</v>
      </c>
      <c r="G167" s="4" t="s">
        <v>1199</v>
      </c>
      <c r="H167" s="4" t="s">
        <v>1200</v>
      </c>
      <c r="I167" s="3" t="s">
        <v>38</v>
      </c>
      <c r="J167" s="1" t="s">
        <v>131</v>
      </c>
      <c r="K167" s="3" t="s">
        <v>1201</v>
      </c>
      <c r="L167" s="3" t="n">
        <v>20</v>
      </c>
      <c r="M167" s="3" t="s">
        <v>59</v>
      </c>
      <c r="N167" s="3" t="s">
        <v>60</v>
      </c>
      <c r="O167" s="3" t="s">
        <v>61</v>
      </c>
      <c r="P167" s="3" t="s">
        <v>1202</v>
      </c>
      <c r="Q167" s="3" t="s">
        <v>429</v>
      </c>
      <c r="R167" s="3" t="s">
        <v>139</v>
      </c>
      <c r="S167" s="3" t="s">
        <v>44</v>
      </c>
      <c r="T167" s="3" t="s">
        <v>561</v>
      </c>
      <c r="U167" s="3" t="n">
        <v>-1</v>
      </c>
      <c r="V167" s="3" t="n">
        <v>-1</v>
      </c>
      <c r="W167" s="3" t="n">
        <v>-1</v>
      </c>
      <c r="X167" s="3" t="n">
        <v>-1</v>
      </c>
      <c r="Y167" s="3" t="n">
        <f aca="false">30/60</f>
        <v>0.5</v>
      </c>
      <c r="Z167" s="3" t="s">
        <v>65</v>
      </c>
      <c r="AA167" s="3" t="n">
        <v>-1</v>
      </c>
      <c r="AB167" s="3" t="s">
        <v>48</v>
      </c>
      <c r="AC167" s="3" t="s">
        <v>131</v>
      </c>
      <c r="AD167" s="3" t="s">
        <v>131</v>
      </c>
      <c r="AE167" s="3" t="n">
        <v>0</v>
      </c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</row>
    <row r="168" customFormat="false" ht="13.8" hidden="false" customHeight="false" outlineLevel="0" collapsed="false">
      <c r="A168" s="3" t="n">
        <v>110</v>
      </c>
      <c r="B168" s="3" t="s">
        <v>31</v>
      </c>
      <c r="C168" s="3" t="s">
        <v>1203</v>
      </c>
      <c r="D168" s="3" t="s">
        <v>1204</v>
      </c>
      <c r="E168" s="3" t="s">
        <v>290</v>
      </c>
      <c r="F168" s="3" t="s">
        <v>1205</v>
      </c>
      <c r="G168" s="4" t="s">
        <v>1206</v>
      </c>
      <c r="H168" s="4" t="s">
        <v>1207</v>
      </c>
      <c r="I168" s="3" t="s">
        <v>38</v>
      </c>
      <c r="J168" s="1" t="s">
        <v>416</v>
      </c>
      <c r="K168" s="3" t="s">
        <v>1208</v>
      </c>
      <c r="L168" s="3" t="n">
        <v>11</v>
      </c>
      <c r="M168" s="3" t="s">
        <v>41</v>
      </c>
      <c r="N168" s="3" t="s">
        <v>60</v>
      </c>
      <c r="O168" s="3" t="n">
        <v>3</v>
      </c>
      <c r="P168" s="3" t="s">
        <v>1209</v>
      </c>
      <c r="Q168" s="3" t="s">
        <v>429</v>
      </c>
      <c r="R168" s="3" t="s">
        <v>429</v>
      </c>
      <c r="S168" s="3" t="s">
        <v>64</v>
      </c>
      <c r="T168" s="3" t="n">
        <v>1302</v>
      </c>
      <c r="U168" s="3" t="n">
        <v>-1</v>
      </c>
      <c r="V168" s="3" t="n">
        <v>-1</v>
      </c>
      <c r="W168" s="3" t="n">
        <v>-1</v>
      </c>
      <c r="X168" s="3" t="n">
        <v>-1</v>
      </c>
      <c r="Y168" s="3" t="n">
        <f aca="false">32/60</f>
        <v>0.533333333333333</v>
      </c>
      <c r="Z168" s="3" t="s">
        <v>258</v>
      </c>
      <c r="AA168" s="3" t="s">
        <v>1210</v>
      </c>
      <c r="AB168" s="3" t="s">
        <v>48</v>
      </c>
      <c r="AC168" s="3" t="s">
        <v>416</v>
      </c>
      <c r="AD168" s="3" t="s">
        <v>416</v>
      </c>
      <c r="AE168" s="3" t="n">
        <v>0</v>
      </c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</row>
    <row r="169" customFormat="false" ht="13.8" hidden="false" customHeight="false" outlineLevel="0" collapsed="false">
      <c r="A169" s="3" t="n">
        <v>110</v>
      </c>
      <c r="B169" s="3" t="s">
        <v>31</v>
      </c>
      <c r="C169" s="3" t="s">
        <v>1203</v>
      </c>
      <c r="D169" s="3" t="s">
        <v>1204</v>
      </c>
      <c r="E169" s="3" t="s">
        <v>290</v>
      </c>
      <c r="F169" s="3" t="s">
        <v>1205</v>
      </c>
      <c r="G169" s="4" t="s">
        <v>1206</v>
      </c>
      <c r="H169" s="4" t="s">
        <v>1207</v>
      </c>
      <c r="I169" s="3" t="s">
        <v>1211</v>
      </c>
      <c r="J169" s="1" t="s">
        <v>1212</v>
      </c>
      <c r="K169" s="3" t="s">
        <v>1208</v>
      </c>
      <c r="L169" s="3" t="n">
        <v>11</v>
      </c>
      <c r="M169" s="3" t="s">
        <v>41</v>
      </c>
      <c r="N169" s="3" t="s">
        <v>60</v>
      </c>
      <c r="O169" s="3" t="n">
        <v>3</v>
      </c>
      <c r="P169" s="3" t="s">
        <v>1209</v>
      </c>
      <c r="Q169" s="3" t="s">
        <v>429</v>
      </c>
      <c r="R169" s="3" t="s">
        <v>429</v>
      </c>
      <c r="S169" s="3" t="s">
        <v>64</v>
      </c>
      <c r="T169" s="3" t="n">
        <v>1302</v>
      </c>
      <c r="U169" s="3" t="n">
        <v>-1</v>
      </c>
      <c r="V169" s="3" t="n">
        <v>-1</v>
      </c>
      <c r="W169" s="3" t="n">
        <v>-1</v>
      </c>
      <c r="X169" s="3" t="n">
        <v>-1</v>
      </c>
      <c r="Y169" s="3" t="n">
        <f aca="false">32/60</f>
        <v>0.533333333333333</v>
      </c>
      <c r="Z169" s="3" t="s">
        <v>258</v>
      </c>
      <c r="AA169" s="3" t="s">
        <v>1210</v>
      </c>
      <c r="AB169" s="3" t="s">
        <v>48</v>
      </c>
      <c r="AC169" s="3" t="s">
        <v>1212</v>
      </c>
      <c r="AD169" s="3" t="s">
        <v>1212</v>
      </c>
      <c r="AE169" s="3" t="n">
        <v>0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</row>
    <row r="170" customFormat="false" ht="13.8" hidden="false" customHeight="false" outlineLevel="0" collapsed="false">
      <c r="A170" s="3" t="n">
        <v>111</v>
      </c>
      <c r="B170" s="3" t="s">
        <v>562</v>
      </c>
      <c r="C170" s="3" t="s">
        <v>1213</v>
      </c>
      <c r="D170" s="3" t="s">
        <v>1214</v>
      </c>
      <c r="E170" s="3" t="s">
        <v>290</v>
      </c>
      <c r="F170" s="3" t="s">
        <v>1215</v>
      </c>
      <c r="G170" s="4" t="s">
        <v>1216</v>
      </c>
      <c r="H170" s="4" t="s">
        <v>1217</v>
      </c>
      <c r="I170" s="3" t="s">
        <v>38</v>
      </c>
      <c r="J170" s="1" t="s">
        <v>203</v>
      </c>
      <c r="K170" s="3" t="s">
        <v>1218</v>
      </c>
      <c r="L170" s="3" t="n">
        <v>27</v>
      </c>
      <c r="M170" s="3" t="s">
        <v>41</v>
      </c>
      <c r="N170" s="3" t="s">
        <v>60</v>
      </c>
      <c r="O170" s="3" t="s">
        <v>1219</v>
      </c>
      <c r="P170" s="3" t="s">
        <v>1219</v>
      </c>
      <c r="Q170" s="3" t="s">
        <v>581</v>
      </c>
      <c r="R170" s="3" t="s">
        <v>581</v>
      </c>
      <c r="S170" s="3" t="s">
        <v>64</v>
      </c>
      <c r="T170" s="3" t="n">
        <v>1774</v>
      </c>
      <c r="U170" s="3" t="n">
        <v>-1</v>
      </c>
      <c r="V170" s="3" t="s">
        <v>1220</v>
      </c>
      <c r="W170" s="3" t="s">
        <v>1221</v>
      </c>
      <c r="X170" s="3" t="s">
        <v>813</v>
      </c>
      <c r="Y170" s="3" t="n">
        <f aca="false">300/60</f>
        <v>5</v>
      </c>
      <c r="Z170" s="3" t="s">
        <v>314</v>
      </c>
      <c r="AA170" s="3" t="n">
        <v>-1</v>
      </c>
      <c r="AB170" s="3" t="s">
        <v>67</v>
      </c>
      <c r="AC170" s="3" t="s">
        <v>203</v>
      </c>
      <c r="AD170" s="3" t="s">
        <v>203</v>
      </c>
      <c r="AE170" s="3" t="n">
        <v>0</v>
      </c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</row>
    <row r="171" customFormat="false" ht="13.8" hidden="false" customHeight="false" outlineLevel="0" collapsed="false">
      <c r="A171" s="3" t="n">
        <v>112</v>
      </c>
      <c r="B171" s="3" t="s">
        <v>562</v>
      </c>
      <c r="C171" s="3" t="s">
        <v>1222</v>
      </c>
      <c r="D171" s="3" t="s">
        <v>1223</v>
      </c>
      <c r="E171" s="3" t="s">
        <v>290</v>
      </c>
      <c r="F171" s="3" t="s">
        <v>1224</v>
      </c>
      <c r="G171" s="4" t="s">
        <v>1225</v>
      </c>
      <c r="H171" s="4" t="s">
        <v>1226</v>
      </c>
      <c r="I171" s="3" t="s">
        <v>38</v>
      </c>
      <c r="J171" s="1" t="s">
        <v>730</v>
      </c>
      <c r="K171" s="3" t="n">
        <v>53</v>
      </c>
      <c r="L171" s="3" t="s">
        <v>1227</v>
      </c>
      <c r="M171" s="3" t="s">
        <v>41</v>
      </c>
      <c r="N171" s="3" t="s">
        <v>60</v>
      </c>
      <c r="O171" s="3" t="s">
        <v>1228</v>
      </c>
      <c r="P171" s="3" t="s">
        <v>1228</v>
      </c>
      <c r="Q171" s="3" t="n">
        <v>-1</v>
      </c>
      <c r="R171" s="3" t="n">
        <v>-1</v>
      </c>
      <c r="S171" s="3" t="s">
        <v>64</v>
      </c>
      <c r="T171" s="3" t="n">
        <v>-1</v>
      </c>
      <c r="U171" s="3" t="n">
        <v>-1</v>
      </c>
      <c r="V171" s="3" t="n">
        <v>-1</v>
      </c>
      <c r="W171" s="3" t="n">
        <v>-1</v>
      </c>
      <c r="X171" s="3" t="n">
        <v>-1</v>
      </c>
      <c r="Y171" s="3" t="n">
        <v>-1</v>
      </c>
      <c r="Z171" s="3" t="n">
        <v>-1</v>
      </c>
      <c r="AA171" s="3" t="n">
        <v>-1</v>
      </c>
      <c r="AB171" s="3" t="n">
        <v>-1</v>
      </c>
      <c r="AC171" s="3" t="s">
        <v>730</v>
      </c>
      <c r="AD171" s="3" t="s">
        <v>730</v>
      </c>
      <c r="AE171" s="3" t="n">
        <v>0</v>
      </c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</row>
    <row r="172" customFormat="false" ht="13.8" hidden="false" customHeight="false" outlineLevel="0" collapsed="false">
      <c r="A172" s="3" t="n">
        <v>113</v>
      </c>
      <c r="B172" s="3" t="s">
        <v>262</v>
      </c>
      <c r="C172" s="3" t="s">
        <v>1229</v>
      </c>
      <c r="D172" s="3" t="s">
        <v>1230</v>
      </c>
      <c r="E172" s="3" t="s">
        <v>290</v>
      </c>
      <c r="F172" s="3" t="s">
        <v>1224</v>
      </c>
      <c r="G172" s="4" t="s">
        <v>1231</v>
      </c>
      <c r="H172" s="4" t="s">
        <v>1232</v>
      </c>
      <c r="I172" s="3" t="s">
        <v>38</v>
      </c>
      <c r="J172" s="1" t="s">
        <v>1233</v>
      </c>
      <c r="K172" s="3" t="n">
        <v>58</v>
      </c>
      <c r="L172" s="3" t="n">
        <v>58</v>
      </c>
      <c r="M172" s="3" t="s">
        <v>41</v>
      </c>
      <c r="N172" s="3" t="s">
        <v>60</v>
      </c>
      <c r="O172" s="3" t="s">
        <v>43</v>
      </c>
      <c r="P172" s="3" t="s">
        <v>1234</v>
      </c>
      <c r="Q172" s="3" t="s">
        <v>243</v>
      </c>
      <c r="R172" s="3" t="s">
        <v>653</v>
      </c>
      <c r="S172" s="3" t="s">
        <v>44</v>
      </c>
      <c r="T172" s="3" t="s">
        <v>1184</v>
      </c>
      <c r="U172" s="3" t="n">
        <v>3870</v>
      </c>
      <c r="V172" s="3" t="s">
        <v>1077</v>
      </c>
      <c r="W172" s="3" t="s">
        <v>487</v>
      </c>
      <c r="X172" s="3" t="n">
        <v>-1</v>
      </c>
      <c r="Y172" s="3" t="n">
        <f aca="false">10*60</f>
        <v>600</v>
      </c>
      <c r="Z172" s="3" t="n">
        <v>-1</v>
      </c>
      <c r="AA172" s="3" t="s">
        <v>1235</v>
      </c>
      <c r="AB172" s="3" t="n">
        <v>-1</v>
      </c>
      <c r="AC172" s="3" t="s">
        <v>1233</v>
      </c>
      <c r="AD172" s="3" t="s">
        <v>1233</v>
      </c>
      <c r="AE172" s="3" t="n">
        <v>0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</row>
    <row r="173" customFormat="false" ht="13.8" hidden="false" customHeight="false" outlineLevel="0" collapsed="false">
      <c r="A173" s="3" t="n">
        <v>113</v>
      </c>
      <c r="B173" s="3" t="s">
        <v>262</v>
      </c>
      <c r="C173" s="3" t="s">
        <v>1229</v>
      </c>
      <c r="D173" s="3" t="s">
        <v>1230</v>
      </c>
      <c r="E173" s="3" t="s">
        <v>290</v>
      </c>
      <c r="F173" s="3" t="s">
        <v>1224</v>
      </c>
      <c r="G173" s="4" t="s">
        <v>1231</v>
      </c>
      <c r="H173" s="4" t="s">
        <v>1232</v>
      </c>
      <c r="I173" s="3" t="s">
        <v>1236</v>
      </c>
      <c r="J173" s="1" t="s">
        <v>1233</v>
      </c>
      <c r="K173" s="3" t="n">
        <v>58</v>
      </c>
      <c r="L173" s="3" t="n">
        <v>58</v>
      </c>
      <c r="M173" s="3" t="s">
        <v>41</v>
      </c>
      <c r="N173" s="3" t="s">
        <v>60</v>
      </c>
      <c r="O173" s="3" t="s">
        <v>43</v>
      </c>
      <c r="P173" s="3" t="s">
        <v>1234</v>
      </c>
      <c r="Q173" s="3" t="s">
        <v>243</v>
      </c>
      <c r="R173" s="3" t="s">
        <v>653</v>
      </c>
      <c r="S173" s="3" t="s">
        <v>44</v>
      </c>
      <c r="T173" s="3" t="s">
        <v>1184</v>
      </c>
      <c r="U173" s="3" t="n">
        <v>3870</v>
      </c>
      <c r="V173" s="3" t="s">
        <v>1077</v>
      </c>
      <c r="W173" s="3" t="s">
        <v>487</v>
      </c>
      <c r="X173" s="3" t="n">
        <v>-1</v>
      </c>
      <c r="Y173" s="3" t="n">
        <f aca="false">10*60</f>
        <v>600</v>
      </c>
      <c r="Z173" s="3" t="n">
        <v>-1</v>
      </c>
      <c r="AA173" s="3" t="s">
        <v>1235</v>
      </c>
      <c r="AB173" s="3" t="n">
        <v>-1</v>
      </c>
      <c r="AC173" s="3" t="s">
        <v>1233</v>
      </c>
      <c r="AD173" s="3" t="s">
        <v>1233</v>
      </c>
      <c r="AE173" s="3" t="n">
        <v>0</v>
      </c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</row>
    <row r="174" customFormat="false" ht="13.8" hidden="false" customHeight="false" outlineLevel="0" collapsed="false">
      <c r="A174" s="3" t="n">
        <v>113</v>
      </c>
      <c r="B174" s="3" t="s">
        <v>262</v>
      </c>
      <c r="C174" s="3" t="s">
        <v>1229</v>
      </c>
      <c r="D174" s="3" t="s">
        <v>1230</v>
      </c>
      <c r="E174" s="3" t="s">
        <v>290</v>
      </c>
      <c r="F174" s="3" t="s">
        <v>1224</v>
      </c>
      <c r="G174" s="4" t="s">
        <v>1231</v>
      </c>
      <c r="H174" s="4" t="s">
        <v>1232</v>
      </c>
      <c r="I174" s="3" t="s">
        <v>906</v>
      </c>
      <c r="J174" s="1" t="s">
        <v>822</v>
      </c>
      <c r="K174" s="3" t="n">
        <v>58</v>
      </c>
      <c r="L174" s="3" t="n">
        <v>58</v>
      </c>
      <c r="M174" s="3" t="s">
        <v>41</v>
      </c>
      <c r="N174" s="3" t="s">
        <v>60</v>
      </c>
      <c r="O174" s="3" t="s">
        <v>43</v>
      </c>
      <c r="P174" s="3" t="s">
        <v>1234</v>
      </c>
      <c r="Q174" s="3" t="s">
        <v>243</v>
      </c>
      <c r="R174" s="3" t="s">
        <v>653</v>
      </c>
      <c r="S174" s="3" t="s">
        <v>44</v>
      </c>
      <c r="T174" s="3" t="s">
        <v>1184</v>
      </c>
      <c r="U174" s="3" t="n">
        <v>3870</v>
      </c>
      <c r="V174" s="3" t="s">
        <v>1077</v>
      </c>
      <c r="W174" s="3" t="s">
        <v>487</v>
      </c>
      <c r="X174" s="3" t="n">
        <v>-1</v>
      </c>
      <c r="Y174" s="3" t="n">
        <f aca="false">10*60</f>
        <v>600</v>
      </c>
      <c r="Z174" s="3" t="n">
        <v>-1</v>
      </c>
      <c r="AA174" s="3" t="s">
        <v>1235</v>
      </c>
      <c r="AB174" s="3" t="n">
        <v>-1</v>
      </c>
      <c r="AC174" s="3" t="s">
        <v>822</v>
      </c>
      <c r="AD174" s="3" t="s">
        <v>822</v>
      </c>
      <c r="AE174" s="3" t="n">
        <v>0</v>
      </c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</row>
    <row r="175" customFormat="false" ht="13.8" hidden="false" customHeight="false" outlineLevel="0" collapsed="false">
      <c r="A175" s="3" t="n">
        <v>114</v>
      </c>
      <c r="B175" s="3" t="s">
        <v>287</v>
      </c>
      <c r="C175" s="3" t="s">
        <v>1237</v>
      </c>
      <c r="D175" s="3" t="s">
        <v>1238</v>
      </c>
      <c r="E175" s="3" t="s">
        <v>290</v>
      </c>
      <c r="F175" s="3" t="s">
        <v>1224</v>
      </c>
      <c r="G175" s="4" t="s">
        <v>1239</v>
      </c>
      <c r="H175" s="4" t="s">
        <v>1240</v>
      </c>
      <c r="I175" s="3" t="s">
        <v>38</v>
      </c>
      <c r="J175" s="1" t="s">
        <v>212</v>
      </c>
      <c r="K175" s="3" t="s">
        <v>1241</v>
      </c>
      <c r="L175" s="3" t="s">
        <v>928</v>
      </c>
      <c r="M175" s="3" t="s">
        <v>41</v>
      </c>
      <c r="N175" s="3" t="s">
        <v>60</v>
      </c>
      <c r="O175" s="3" t="s">
        <v>1242</v>
      </c>
      <c r="P175" s="3" t="s">
        <v>1243</v>
      </c>
      <c r="Q175" s="3" t="s">
        <v>750</v>
      </c>
      <c r="R175" s="3" t="s">
        <v>1053</v>
      </c>
      <c r="S175" s="3" t="s">
        <v>64</v>
      </c>
      <c r="T175" s="3" t="n">
        <v>1396</v>
      </c>
      <c r="U175" s="3" t="n">
        <v>-1</v>
      </c>
      <c r="V175" s="3" t="s">
        <v>1162</v>
      </c>
      <c r="W175" s="3" t="s">
        <v>487</v>
      </c>
      <c r="X175" s="3" t="s">
        <v>393</v>
      </c>
      <c r="Y175" s="3" t="n">
        <v>16</v>
      </c>
      <c r="Z175" s="3" t="s">
        <v>1244</v>
      </c>
      <c r="AA175" s="3" t="n">
        <v>-1</v>
      </c>
      <c r="AB175" s="3" t="s">
        <v>67</v>
      </c>
      <c r="AC175" s="3" t="s">
        <v>212</v>
      </c>
      <c r="AD175" s="3" t="s">
        <v>212</v>
      </c>
      <c r="AE175" s="3" t="n">
        <v>0</v>
      </c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</row>
    <row r="176" customFormat="false" ht="13.8" hidden="false" customHeight="false" outlineLevel="0" collapsed="false">
      <c r="A176" s="3" t="n">
        <v>115</v>
      </c>
      <c r="B176" s="3"/>
      <c r="C176" s="3" t="s">
        <v>1245</v>
      </c>
      <c r="D176" s="3" t="s">
        <v>1246</v>
      </c>
      <c r="E176" s="3" t="s">
        <v>290</v>
      </c>
      <c r="F176" s="3" t="s">
        <v>1247</v>
      </c>
      <c r="G176" s="4" t="s">
        <v>1248</v>
      </c>
      <c r="H176" s="4" t="s">
        <v>1249</v>
      </c>
      <c r="I176" s="3" t="s">
        <v>38</v>
      </c>
      <c r="J176" s="1" t="s">
        <v>1250</v>
      </c>
      <c r="K176" s="3" t="s">
        <v>1251</v>
      </c>
      <c r="L176" s="3" t="s">
        <v>1252</v>
      </c>
      <c r="M176" s="3" t="s">
        <v>41</v>
      </c>
      <c r="N176" s="3" t="s">
        <v>60</v>
      </c>
      <c r="O176" s="3" t="s">
        <v>1253</v>
      </c>
      <c r="P176" s="3" t="s">
        <v>1253</v>
      </c>
      <c r="Q176" s="3" t="s">
        <v>150</v>
      </c>
      <c r="R176" s="3" t="s">
        <v>1254</v>
      </c>
      <c r="S176" s="3" t="s">
        <v>44</v>
      </c>
      <c r="T176" s="3" t="s">
        <v>329</v>
      </c>
      <c r="U176" s="3" t="n">
        <v>-1</v>
      </c>
      <c r="V176" s="3" t="n">
        <v>-1</v>
      </c>
      <c r="W176" s="3" t="n">
        <v>-1</v>
      </c>
      <c r="X176" s="3" t="n">
        <v>-1</v>
      </c>
      <c r="Y176" s="3" t="n">
        <v>45</v>
      </c>
      <c r="Z176" s="3" t="s">
        <v>761</v>
      </c>
      <c r="AA176" s="3" t="s">
        <v>1255</v>
      </c>
      <c r="AB176" s="3" t="s">
        <v>319</v>
      </c>
      <c r="AC176" s="3" t="s">
        <v>1250</v>
      </c>
      <c r="AD176" s="3" t="s">
        <v>1250</v>
      </c>
      <c r="AE176" s="3" t="n">
        <v>0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</row>
    <row r="177" customFormat="false" ht="13.8" hidden="false" customHeight="false" outlineLevel="0" collapsed="false">
      <c r="A177" s="3" t="n">
        <v>116</v>
      </c>
      <c r="B177" s="3" t="s">
        <v>463</v>
      </c>
      <c r="C177" s="3" t="s">
        <v>1256</v>
      </c>
      <c r="D177" s="3" t="s">
        <v>1257</v>
      </c>
      <c r="E177" s="3" t="s">
        <v>1258</v>
      </c>
      <c r="F177" s="3" t="s">
        <v>1259</v>
      </c>
      <c r="G177" s="4" t="s">
        <v>1260</v>
      </c>
      <c r="H177" s="4" t="s">
        <v>1261</v>
      </c>
      <c r="I177" s="3" t="s">
        <v>38</v>
      </c>
      <c r="J177" s="1" t="s">
        <v>131</v>
      </c>
      <c r="K177" s="3" t="s">
        <v>454</v>
      </c>
      <c r="L177" s="3" t="s">
        <v>454</v>
      </c>
      <c r="M177" s="3" t="s">
        <v>632</v>
      </c>
      <c r="N177" s="3" t="s">
        <v>60</v>
      </c>
      <c r="O177" s="3" t="n">
        <v>-1</v>
      </c>
      <c r="P177" s="3" t="s">
        <v>1262</v>
      </c>
      <c r="Q177" s="3" t="s">
        <v>63</v>
      </c>
      <c r="R177" s="3" t="n">
        <v>3</v>
      </c>
      <c r="S177" s="3" t="s">
        <v>44</v>
      </c>
      <c r="T177" s="3" t="n">
        <v>-1</v>
      </c>
      <c r="U177" s="3" t="n">
        <v>7300</v>
      </c>
      <c r="V177" s="3" t="n">
        <v>-1</v>
      </c>
      <c r="W177" s="3" t="n">
        <v>-1</v>
      </c>
      <c r="X177" s="3" t="n">
        <v>-1</v>
      </c>
      <c r="Y177" s="3" t="n">
        <f aca="false">1050/60</f>
        <v>17.5</v>
      </c>
      <c r="Z177" s="3" t="n">
        <v>-1</v>
      </c>
      <c r="AA177" s="3" t="n">
        <v>-1</v>
      </c>
      <c r="AB177" s="3" t="s">
        <v>386</v>
      </c>
      <c r="AC177" s="3" t="s">
        <v>131</v>
      </c>
      <c r="AD177" s="3" t="s">
        <v>131</v>
      </c>
      <c r="AE177" s="3" t="n">
        <v>0</v>
      </c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</row>
    <row r="178" customFormat="false" ht="13.8" hidden="false" customHeight="false" outlineLevel="0" collapsed="false">
      <c r="A178" s="3" t="n">
        <v>117</v>
      </c>
      <c r="B178" s="3"/>
      <c r="C178" s="3" t="s">
        <v>1263</v>
      </c>
      <c r="D178" s="3" t="s">
        <v>1264</v>
      </c>
      <c r="E178" s="3" t="s">
        <v>1265</v>
      </c>
      <c r="F178" s="3" t="s">
        <v>1266</v>
      </c>
      <c r="G178" s="4" t="s">
        <v>1267</v>
      </c>
      <c r="H178" s="4" t="s">
        <v>1268</v>
      </c>
      <c r="I178" s="3" t="s">
        <v>38</v>
      </c>
      <c r="J178" s="1" t="s">
        <v>1269</v>
      </c>
      <c r="K178" s="3" t="n">
        <v>21</v>
      </c>
      <c r="L178" s="3" t="n">
        <v>21</v>
      </c>
      <c r="M178" s="3" t="s">
        <v>41</v>
      </c>
      <c r="N178" s="3" t="s">
        <v>60</v>
      </c>
      <c r="O178" s="3" t="n">
        <v>8</v>
      </c>
      <c r="P178" s="3" t="n">
        <v>8</v>
      </c>
      <c r="Q178" s="3" t="n">
        <v>-1</v>
      </c>
      <c r="R178" s="3" t="n">
        <v>-1</v>
      </c>
      <c r="S178" s="3" t="s">
        <v>44</v>
      </c>
      <c r="T178" s="3" t="n">
        <v>1871</v>
      </c>
      <c r="U178" s="3" t="n">
        <v>-1</v>
      </c>
      <c r="V178" s="3" t="s">
        <v>739</v>
      </c>
      <c r="W178" s="3" t="s">
        <v>1270</v>
      </c>
      <c r="X178" s="3" t="s">
        <v>1271</v>
      </c>
      <c r="Y178" s="3" t="n">
        <f aca="false">1600/60</f>
        <v>26.6666666666667</v>
      </c>
      <c r="Z178" s="3" t="s">
        <v>1272</v>
      </c>
      <c r="AA178" s="3" t="n">
        <v>-1</v>
      </c>
      <c r="AB178" s="3" t="s">
        <v>67</v>
      </c>
      <c r="AC178" s="3" t="s">
        <v>1269</v>
      </c>
      <c r="AD178" s="3" t="s">
        <v>1269</v>
      </c>
      <c r="AE178" s="3" t="n">
        <v>0</v>
      </c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</row>
    <row r="179" customFormat="false" ht="13.8" hidden="false" customHeight="false" outlineLevel="0" collapsed="false">
      <c r="A179" s="3" t="n">
        <v>118</v>
      </c>
      <c r="B179" s="3" t="s">
        <v>463</v>
      </c>
      <c r="C179" s="3" t="s">
        <v>1273</v>
      </c>
      <c r="D179" s="3" t="s">
        <v>1274</v>
      </c>
      <c r="E179" s="3" t="s">
        <v>1275</v>
      </c>
      <c r="F179" s="3" t="s">
        <v>1276</v>
      </c>
      <c r="G179" s="4" t="s">
        <v>1277</v>
      </c>
      <c r="H179" s="4" t="s">
        <v>1278</v>
      </c>
      <c r="I179" s="3" t="s">
        <v>38</v>
      </c>
      <c r="J179" s="1" t="s">
        <v>1279</v>
      </c>
      <c r="K179" s="3" t="s">
        <v>1280</v>
      </c>
      <c r="L179" s="3" t="s">
        <v>1280</v>
      </c>
      <c r="M179" s="3" t="s">
        <v>632</v>
      </c>
      <c r="N179" s="3" t="s">
        <v>60</v>
      </c>
      <c r="O179" s="3" t="n">
        <v>-1</v>
      </c>
      <c r="P179" s="3" t="s">
        <v>1281</v>
      </c>
      <c r="Q179" s="3" t="s">
        <v>89</v>
      </c>
      <c r="R179" s="3" t="s">
        <v>1282</v>
      </c>
      <c r="S179" s="3" t="s">
        <v>44</v>
      </c>
      <c r="T179" s="3" t="s">
        <v>361</v>
      </c>
      <c r="U179" s="3" t="n">
        <v>-1</v>
      </c>
      <c r="V179" s="3" t="s">
        <v>1283</v>
      </c>
      <c r="W179" s="3" t="s">
        <v>1284</v>
      </c>
      <c r="X179" s="3" t="s">
        <v>419</v>
      </c>
      <c r="Y179" s="3" t="n">
        <f aca="false">1024/60</f>
        <v>17.0666666666667</v>
      </c>
      <c r="Z179" s="3" t="s">
        <v>1285</v>
      </c>
      <c r="AA179" s="3" t="s">
        <v>1286</v>
      </c>
      <c r="AB179" s="3" t="s">
        <v>48</v>
      </c>
      <c r="AC179" s="3" t="s">
        <v>1279</v>
      </c>
      <c r="AD179" s="3" t="s">
        <v>1279</v>
      </c>
      <c r="AE179" s="3" t="n">
        <v>0</v>
      </c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</row>
    <row r="180" customFormat="false" ht="13.8" hidden="false" customHeight="false" outlineLevel="0" collapsed="false">
      <c r="A180" s="3" t="n">
        <v>119</v>
      </c>
      <c r="B180" s="3" t="s">
        <v>524</v>
      </c>
      <c r="C180" s="3" t="s">
        <v>1287</v>
      </c>
      <c r="D180" s="3" t="s">
        <v>1288</v>
      </c>
      <c r="E180" s="3" t="s">
        <v>1289</v>
      </c>
      <c r="F180" s="3" t="s">
        <v>1290</v>
      </c>
      <c r="G180" s="4" t="s">
        <v>1291</v>
      </c>
      <c r="H180" s="4" t="s">
        <v>1292</v>
      </c>
      <c r="I180" s="3" t="s">
        <v>558</v>
      </c>
      <c r="J180" s="1" t="s">
        <v>1293</v>
      </c>
      <c r="K180" s="3" t="s">
        <v>1294</v>
      </c>
      <c r="L180" s="3" t="n">
        <v>22</v>
      </c>
      <c r="M180" s="3" t="s">
        <v>41</v>
      </c>
      <c r="N180" s="3" t="s">
        <v>60</v>
      </c>
      <c r="O180" s="3" t="s">
        <v>326</v>
      </c>
      <c r="P180" s="3" t="s">
        <v>1061</v>
      </c>
      <c r="Q180" s="3" t="s">
        <v>1295</v>
      </c>
      <c r="R180" s="3" t="s">
        <v>1296</v>
      </c>
      <c r="S180" s="3" t="s">
        <v>64</v>
      </c>
      <c r="T180" s="3" t="n">
        <v>1733</v>
      </c>
      <c r="U180" s="3" t="n">
        <v>-1</v>
      </c>
      <c r="V180" s="3" t="s">
        <v>218</v>
      </c>
      <c r="W180" s="3" t="n">
        <v>-1</v>
      </c>
      <c r="X180" s="3" t="n">
        <v>-1</v>
      </c>
      <c r="Y180" s="3" t="n">
        <v>45</v>
      </c>
      <c r="Z180" s="3" t="s">
        <v>1297</v>
      </c>
      <c r="AA180" s="3" t="n">
        <v>-1</v>
      </c>
      <c r="AB180" s="3" t="s">
        <v>67</v>
      </c>
      <c r="AC180" s="3" t="s">
        <v>1293</v>
      </c>
      <c r="AD180" s="3" t="s">
        <v>1293</v>
      </c>
      <c r="AE180" s="3" t="n">
        <v>0</v>
      </c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</row>
    <row r="181" customFormat="false" ht="13.8" hidden="false" customHeight="false" outlineLevel="0" collapsed="false">
      <c r="A181" s="3" t="n">
        <v>120</v>
      </c>
      <c r="B181" s="3" t="s">
        <v>463</v>
      </c>
      <c r="C181" s="3" t="s">
        <v>1298</v>
      </c>
      <c r="D181" s="3" t="s">
        <v>1299</v>
      </c>
      <c r="E181" s="3" t="s">
        <v>1289</v>
      </c>
      <c r="F181" s="3" t="s">
        <v>1300</v>
      </c>
      <c r="G181" s="4" t="s">
        <v>1301</v>
      </c>
      <c r="H181" s="4" t="s">
        <v>1302</v>
      </c>
      <c r="I181" s="3" t="n">
        <v>-1</v>
      </c>
      <c r="J181" s="1" t="s">
        <v>39</v>
      </c>
      <c r="K181" s="3" t="n">
        <v>30</v>
      </c>
      <c r="L181" s="3" t="n">
        <v>-1</v>
      </c>
      <c r="M181" s="3" t="n">
        <v>-1</v>
      </c>
      <c r="N181" s="3" t="n">
        <v>-1</v>
      </c>
      <c r="O181" s="3" t="n">
        <v>-1</v>
      </c>
      <c r="P181" s="3" t="n">
        <v>8</v>
      </c>
      <c r="Q181" s="3" t="n">
        <v>-1</v>
      </c>
      <c r="R181" s="3" t="n">
        <v>-1</v>
      </c>
      <c r="S181" s="3" t="s">
        <v>44</v>
      </c>
      <c r="T181" s="3" t="n">
        <v>-1</v>
      </c>
      <c r="U181" s="3" t="n">
        <v>-1</v>
      </c>
      <c r="V181" s="3" t="n">
        <v>-1</v>
      </c>
      <c r="W181" s="3" t="n">
        <v>-1</v>
      </c>
      <c r="X181" s="3" t="n">
        <v>-1</v>
      </c>
      <c r="Y181" s="3" t="n">
        <v>-1</v>
      </c>
      <c r="Z181" s="3" t="n">
        <v>-1</v>
      </c>
      <c r="AA181" s="3" t="n">
        <v>-1</v>
      </c>
      <c r="AB181" s="3" t="n">
        <v>-1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</row>
    <row r="182" customFormat="false" ht="13.8" hidden="false" customHeight="false" outlineLevel="0" collapsed="false">
      <c r="A182" s="3" t="n">
        <v>121</v>
      </c>
      <c r="B182" s="3" t="s">
        <v>262</v>
      </c>
      <c r="C182" s="3" t="s">
        <v>1303</v>
      </c>
      <c r="D182" s="3" t="s">
        <v>1304</v>
      </c>
      <c r="E182" s="3" t="s">
        <v>1289</v>
      </c>
      <c r="F182" s="3" t="s">
        <v>1305</v>
      </c>
      <c r="G182" s="4" t="s">
        <v>1306</v>
      </c>
      <c r="H182" s="4" t="s">
        <v>1307</v>
      </c>
      <c r="I182" s="3" t="s">
        <v>38</v>
      </c>
      <c r="J182" s="1" t="s">
        <v>1308</v>
      </c>
      <c r="K182" s="3" t="s">
        <v>1309</v>
      </c>
      <c r="L182" s="3" t="s">
        <v>1309</v>
      </c>
      <c r="M182" s="3" t="s">
        <v>41</v>
      </c>
      <c r="N182" s="3" t="s">
        <v>60</v>
      </c>
      <c r="O182" s="3" t="s">
        <v>118</v>
      </c>
      <c r="P182" s="3" t="s">
        <v>61</v>
      </c>
      <c r="Q182" s="3" t="n">
        <v>1</v>
      </c>
      <c r="R182" s="3" t="n">
        <v>1</v>
      </c>
      <c r="S182" s="3" t="s">
        <v>44</v>
      </c>
      <c r="T182" s="3" t="n">
        <v>1559</v>
      </c>
      <c r="U182" s="3" t="n">
        <v>-1</v>
      </c>
      <c r="V182" s="3" t="s">
        <v>1310</v>
      </c>
      <c r="W182" s="3" t="n">
        <v>-1</v>
      </c>
      <c r="X182" s="3" t="n">
        <v>-1</v>
      </c>
      <c r="Y182" s="3" t="n">
        <f aca="false">640/60</f>
        <v>10.6666666666667</v>
      </c>
      <c r="Z182" s="3" t="s">
        <v>277</v>
      </c>
      <c r="AA182" s="3" t="s">
        <v>729</v>
      </c>
      <c r="AB182" s="3" t="s">
        <v>315</v>
      </c>
      <c r="AC182" s="3" t="s">
        <v>1308</v>
      </c>
      <c r="AD182" s="3" t="s">
        <v>1308</v>
      </c>
      <c r="AE182" s="3" t="n">
        <v>0</v>
      </c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</row>
    <row r="183" customFormat="false" ht="13.8" hidden="false" customHeight="false" outlineLevel="0" collapsed="false">
      <c r="A183" s="3" t="n">
        <v>121</v>
      </c>
      <c r="B183" s="3" t="s">
        <v>262</v>
      </c>
      <c r="C183" s="3" t="s">
        <v>1303</v>
      </c>
      <c r="D183" s="3" t="s">
        <v>1304</v>
      </c>
      <c r="E183" s="3" t="s">
        <v>1289</v>
      </c>
      <c r="F183" s="3" t="s">
        <v>1305</v>
      </c>
      <c r="G183" s="4" t="s">
        <v>1306</v>
      </c>
      <c r="H183" s="4" t="s">
        <v>1307</v>
      </c>
      <c r="I183" s="3" t="s">
        <v>38</v>
      </c>
      <c r="J183" s="1" t="s">
        <v>1311</v>
      </c>
      <c r="K183" s="3" t="s">
        <v>1309</v>
      </c>
      <c r="L183" s="3" t="s">
        <v>1309</v>
      </c>
      <c r="M183" s="3" t="s">
        <v>41</v>
      </c>
      <c r="N183" s="3" t="s">
        <v>60</v>
      </c>
      <c r="O183" s="3" t="s">
        <v>118</v>
      </c>
      <c r="P183" s="3" t="s">
        <v>61</v>
      </c>
      <c r="Q183" s="3" t="n">
        <v>1</v>
      </c>
      <c r="R183" s="3" t="n">
        <v>1</v>
      </c>
      <c r="S183" s="3" t="s">
        <v>44</v>
      </c>
      <c r="T183" s="3" t="n">
        <v>1559</v>
      </c>
      <c r="U183" s="3" t="n">
        <v>-1</v>
      </c>
      <c r="V183" s="3" t="s">
        <v>1310</v>
      </c>
      <c r="W183" s="3" t="n">
        <v>-1</v>
      </c>
      <c r="X183" s="3" t="n">
        <v>-1</v>
      </c>
      <c r="Y183" s="3" t="n">
        <f aca="false">640/60</f>
        <v>10.6666666666667</v>
      </c>
      <c r="Z183" s="3" t="s">
        <v>277</v>
      </c>
      <c r="AA183" s="3" t="s">
        <v>731</v>
      </c>
      <c r="AB183" s="3" t="s">
        <v>315</v>
      </c>
      <c r="AC183" s="3" t="s">
        <v>1311</v>
      </c>
      <c r="AD183" s="3" t="s">
        <v>1311</v>
      </c>
      <c r="AE183" s="3" t="n">
        <v>0</v>
      </c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</row>
    <row r="184" customFormat="false" ht="13.8" hidden="false" customHeight="false" outlineLevel="0" collapsed="false">
      <c r="A184" s="3" t="n">
        <v>122</v>
      </c>
      <c r="B184" s="3" t="s">
        <v>287</v>
      </c>
      <c r="C184" s="3" t="s">
        <v>1312</v>
      </c>
      <c r="D184" s="3" t="s">
        <v>1313</v>
      </c>
      <c r="E184" s="3" t="s">
        <v>1289</v>
      </c>
      <c r="F184" s="3" t="s">
        <v>1314</v>
      </c>
      <c r="G184" s="4" t="s">
        <v>1315</v>
      </c>
      <c r="H184" s="4" t="s">
        <v>1316</v>
      </c>
      <c r="I184" s="3" t="s">
        <v>38</v>
      </c>
      <c r="J184" s="1" t="s">
        <v>1317</v>
      </c>
      <c r="K184" s="3" t="s">
        <v>1318</v>
      </c>
      <c r="L184" s="3" t="n">
        <v>18</v>
      </c>
      <c r="M184" s="3" t="s">
        <v>41</v>
      </c>
      <c r="N184" s="3" t="s">
        <v>60</v>
      </c>
      <c r="O184" s="3" t="s">
        <v>1319</v>
      </c>
      <c r="P184" s="3" t="s">
        <v>456</v>
      </c>
      <c r="Q184" s="3" t="s">
        <v>612</v>
      </c>
      <c r="R184" s="3" t="s">
        <v>109</v>
      </c>
      <c r="S184" s="3" t="s">
        <v>64</v>
      </c>
      <c r="T184" s="3" t="s">
        <v>159</v>
      </c>
      <c r="U184" s="3" t="n">
        <v>-1</v>
      </c>
      <c r="V184" s="3" t="s">
        <v>1320</v>
      </c>
      <c r="W184" s="3" t="n">
        <v>-1</v>
      </c>
      <c r="X184" s="3" t="n">
        <v>-1</v>
      </c>
      <c r="Y184" s="3" t="n">
        <v>16</v>
      </c>
      <c r="Z184" s="3" t="s">
        <v>877</v>
      </c>
      <c r="AA184" s="3" t="n">
        <v>-1</v>
      </c>
      <c r="AB184" s="3" t="s">
        <v>124</v>
      </c>
      <c r="AC184" s="3" t="s">
        <v>1317</v>
      </c>
      <c r="AD184" s="3" t="s">
        <v>1317</v>
      </c>
      <c r="AE184" s="3" t="s">
        <v>1321</v>
      </c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</row>
    <row r="185" customFormat="false" ht="13.8" hidden="false" customHeight="false" outlineLevel="0" collapsed="false">
      <c r="A185" s="3" t="n">
        <v>122</v>
      </c>
      <c r="B185" s="3" t="s">
        <v>287</v>
      </c>
      <c r="C185" s="3" t="s">
        <v>1312</v>
      </c>
      <c r="D185" s="3" t="s">
        <v>1313</v>
      </c>
      <c r="E185" s="3" t="s">
        <v>1289</v>
      </c>
      <c r="F185" s="3" t="s">
        <v>1314</v>
      </c>
      <c r="G185" s="4" t="s">
        <v>1315</v>
      </c>
      <c r="H185" s="4" t="s">
        <v>1316</v>
      </c>
      <c r="I185" s="3" t="s">
        <v>38</v>
      </c>
      <c r="J185" s="1" t="s">
        <v>1317</v>
      </c>
      <c r="K185" s="3" t="s">
        <v>1318</v>
      </c>
      <c r="L185" s="3" t="n">
        <v>18</v>
      </c>
      <c r="M185" s="3" t="s">
        <v>41</v>
      </c>
      <c r="N185" s="3" t="s">
        <v>60</v>
      </c>
      <c r="O185" s="3" t="s">
        <v>1319</v>
      </c>
      <c r="P185" s="3" t="s">
        <v>456</v>
      </c>
      <c r="Q185" s="3" t="s">
        <v>612</v>
      </c>
      <c r="R185" s="3" t="s">
        <v>109</v>
      </c>
      <c r="S185" s="3" t="s">
        <v>64</v>
      </c>
      <c r="T185" s="3" t="s">
        <v>159</v>
      </c>
      <c r="U185" s="3" t="n">
        <v>-1</v>
      </c>
      <c r="V185" s="3" t="s">
        <v>1320</v>
      </c>
      <c r="W185" s="3" t="n">
        <v>-1</v>
      </c>
      <c r="X185" s="3" t="n">
        <v>-1</v>
      </c>
      <c r="Y185" s="3" t="n">
        <v>16</v>
      </c>
      <c r="Z185" s="3" t="s">
        <v>877</v>
      </c>
      <c r="AA185" s="3" t="n">
        <v>-1</v>
      </c>
      <c r="AB185" s="3" t="s">
        <v>278</v>
      </c>
      <c r="AC185" s="3" t="s">
        <v>1317</v>
      </c>
      <c r="AD185" s="3" t="s">
        <v>1317</v>
      </c>
      <c r="AE185" s="3" t="s">
        <v>1322</v>
      </c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</row>
    <row r="186" customFormat="false" ht="13.8" hidden="false" customHeight="false" outlineLevel="0" collapsed="false">
      <c r="A186" s="3" t="n">
        <v>123</v>
      </c>
      <c r="B186" s="3" t="s">
        <v>31</v>
      </c>
      <c r="C186" s="3" t="s">
        <v>1323</v>
      </c>
      <c r="D186" s="3" t="s">
        <v>1324</v>
      </c>
      <c r="E186" s="3" t="s">
        <v>950</v>
      </c>
      <c r="F186" s="3" t="s">
        <v>1325</v>
      </c>
      <c r="G186" s="4" t="s">
        <v>1326</v>
      </c>
      <c r="H186" s="4" t="s">
        <v>1327</v>
      </c>
      <c r="I186" s="3" t="s">
        <v>906</v>
      </c>
      <c r="J186" s="1" t="s">
        <v>1328</v>
      </c>
      <c r="K186" s="3" t="s">
        <v>1329</v>
      </c>
      <c r="L186" s="3" t="s">
        <v>1330</v>
      </c>
      <c r="M186" s="3" t="s">
        <v>41</v>
      </c>
      <c r="N186" s="3" t="s">
        <v>60</v>
      </c>
      <c r="O186" s="3" t="s">
        <v>1331</v>
      </c>
      <c r="P186" s="3" t="s">
        <v>1331</v>
      </c>
      <c r="Q186" s="3" t="s">
        <v>1282</v>
      </c>
      <c r="R186" s="3" t="s">
        <v>1282</v>
      </c>
      <c r="S186" s="3" t="s">
        <v>64</v>
      </c>
      <c r="T186" s="3" t="n">
        <v>1774</v>
      </c>
      <c r="U186" s="3" t="n">
        <v>1174</v>
      </c>
      <c r="V186" s="3" t="s">
        <v>89</v>
      </c>
      <c r="W186" s="3" t="n">
        <v>-1</v>
      </c>
      <c r="X186" s="3" t="n">
        <v>-1</v>
      </c>
      <c r="Y186" s="3" t="n">
        <v>-1</v>
      </c>
      <c r="Z186" s="3" t="n">
        <v>-1</v>
      </c>
      <c r="AA186" s="3" t="n">
        <v>-1</v>
      </c>
      <c r="AB186" s="3" t="s">
        <v>386</v>
      </c>
      <c r="AC186" s="3" t="s">
        <v>1328</v>
      </c>
      <c r="AD186" s="3" t="s">
        <v>1328</v>
      </c>
      <c r="AE186" s="3" t="n">
        <v>0</v>
      </c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</row>
    <row r="187" customFormat="false" ht="13.8" hidden="false" customHeight="false" outlineLevel="0" collapsed="false">
      <c r="A187" s="3" t="n">
        <v>124</v>
      </c>
      <c r="B187" s="3" t="s">
        <v>262</v>
      </c>
      <c r="C187" s="3" t="s">
        <v>1332</v>
      </c>
      <c r="D187" s="3" t="s">
        <v>1333</v>
      </c>
      <c r="E187" s="3" t="s">
        <v>950</v>
      </c>
      <c r="F187" s="3" t="s">
        <v>1334</v>
      </c>
      <c r="G187" s="4" t="s">
        <v>1335</v>
      </c>
      <c r="H187" s="4" t="s">
        <v>1336</v>
      </c>
      <c r="I187" s="3" t="s">
        <v>906</v>
      </c>
      <c r="J187" s="1" t="s">
        <v>1308</v>
      </c>
      <c r="K187" s="3" t="s">
        <v>1337</v>
      </c>
      <c r="L187" s="3" t="s">
        <v>1338</v>
      </c>
      <c r="M187" s="3" t="s">
        <v>41</v>
      </c>
      <c r="N187" s="3" t="s">
        <v>60</v>
      </c>
      <c r="O187" s="3" t="s">
        <v>218</v>
      </c>
      <c r="P187" s="3" t="s">
        <v>218</v>
      </c>
      <c r="Q187" s="3" t="s">
        <v>581</v>
      </c>
      <c r="R187" s="3" t="s">
        <v>581</v>
      </c>
      <c r="S187" s="3" t="s">
        <v>64</v>
      </c>
      <c r="T187" s="3" t="s">
        <v>361</v>
      </c>
      <c r="U187" s="3" t="n">
        <v>4606</v>
      </c>
      <c r="V187" s="3" t="s">
        <v>203</v>
      </c>
      <c r="W187" s="3" t="n">
        <v>-1</v>
      </c>
      <c r="X187" s="3" t="n">
        <v>-1</v>
      </c>
      <c r="Y187" s="3" t="n">
        <v>-1</v>
      </c>
      <c r="Z187" s="3" t="s">
        <v>65</v>
      </c>
      <c r="AA187" s="3" t="n">
        <v>-1</v>
      </c>
      <c r="AB187" s="3" t="s">
        <v>48</v>
      </c>
      <c r="AC187" s="3" t="s">
        <v>1308</v>
      </c>
      <c r="AD187" s="3" t="s">
        <v>1308</v>
      </c>
      <c r="AE187" s="3" t="n">
        <v>0</v>
      </c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</row>
    <row r="188" customFormat="false" ht="13.8" hidden="false" customHeight="false" outlineLevel="0" collapsed="false">
      <c r="A188" s="3" t="n">
        <v>125</v>
      </c>
      <c r="B188" s="3" t="s">
        <v>262</v>
      </c>
      <c r="C188" s="3" t="s">
        <v>1339</v>
      </c>
      <c r="D188" s="3" t="s">
        <v>1340</v>
      </c>
      <c r="E188" s="3" t="s">
        <v>950</v>
      </c>
      <c r="F188" s="3" t="s">
        <v>1341</v>
      </c>
      <c r="G188" s="4" t="s">
        <v>1342</v>
      </c>
      <c r="H188" s="4" t="s">
        <v>1343</v>
      </c>
      <c r="I188" s="3" t="s">
        <v>558</v>
      </c>
      <c r="J188" s="1" t="s">
        <v>1344</v>
      </c>
      <c r="K188" s="3" t="n">
        <v>31</v>
      </c>
      <c r="L188" s="3" t="n">
        <v>18</v>
      </c>
      <c r="M188" s="3" t="s">
        <v>41</v>
      </c>
      <c r="N188" s="3" t="s">
        <v>60</v>
      </c>
      <c r="O188" s="3" t="s">
        <v>1061</v>
      </c>
      <c r="P188" s="3" t="s">
        <v>1061</v>
      </c>
      <c r="Q188" s="3" t="s">
        <v>77</v>
      </c>
      <c r="R188" s="3" t="s">
        <v>77</v>
      </c>
      <c r="S188" s="3" t="s">
        <v>64</v>
      </c>
      <c r="T188" s="3" t="n">
        <v>1740</v>
      </c>
      <c r="U188" s="3" t="n">
        <v>3705</v>
      </c>
      <c r="V188" s="3" t="s">
        <v>1345</v>
      </c>
      <c r="W188" s="3" t="s">
        <v>487</v>
      </c>
      <c r="X188" s="3" t="s">
        <v>47</v>
      </c>
      <c r="Y188" s="3" t="n">
        <v>-1</v>
      </c>
      <c r="Z188" s="3" t="s">
        <v>65</v>
      </c>
      <c r="AA188" s="3" t="n">
        <v>-1</v>
      </c>
      <c r="AB188" s="3" t="s">
        <v>48</v>
      </c>
      <c r="AC188" s="3" t="s">
        <v>1344</v>
      </c>
      <c r="AD188" s="3" t="s">
        <v>1344</v>
      </c>
      <c r="AE188" s="3" t="n">
        <v>0</v>
      </c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</row>
    <row r="189" customFormat="false" ht="13.8" hidden="false" customHeight="false" outlineLevel="0" collapsed="false">
      <c r="A189" s="3" t="n">
        <v>126</v>
      </c>
      <c r="B189" s="3" t="s">
        <v>562</v>
      </c>
      <c r="C189" s="3" t="s">
        <v>1346</v>
      </c>
      <c r="D189" s="3" t="s">
        <v>1347</v>
      </c>
      <c r="E189" s="3" t="s">
        <v>950</v>
      </c>
      <c r="F189" s="3" t="s">
        <v>1341</v>
      </c>
      <c r="G189" s="4" t="s">
        <v>1348</v>
      </c>
      <c r="H189" s="4" t="s">
        <v>1349</v>
      </c>
      <c r="I189" s="3"/>
      <c r="J189" s="1" t="s">
        <v>1350</v>
      </c>
      <c r="K189" s="3" t="s">
        <v>1337</v>
      </c>
      <c r="L189" s="3" t="n">
        <v>18</v>
      </c>
      <c r="M189" s="3" t="s">
        <v>41</v>
      </c>
      <c r="N189" s="3" t="s">
        <v>60</v>
      </c>
      <c r="O189" s="3" t="s">
        <v>217</v>
      </c>
      <c r="P189" s="3" t="n">
        <v>6</v>
      </c>
      <c r="Q189" s="3" t="s">
        <v>108</v>
      </c>
      <c r="R189" s="3" t="s">
        <v>1351</v>
      </c>
      <c r="S189" s="3" t="s">
        <v>64</v>
      </c>
      <c r="T189" s="3" t="n">
        <v>1755</v>
      </c>
      <c r="U189" s="3" t="n">
        <v>-1</v>
      </c>
      <c r="V189" s="3" t="s">
        <v>581</v>
      </c>
      <c r="W189" s="3" t="s">
        <v>487</v>
      </c>
      <c r="X189" s="3" t="s">
        <v>1271</v>
      </c>
      <c r="Y189" s="3" t="n">
        <v>-1</v>
      </c>
      <c r="Z189" s="3" t="s">
        <v>65</v>
      </c>
      <c r="AA189" s="3" t="n">
        <v>-1</v>
      </c>
      <c r="AB189" s="3" t="n">
        <v>-1</v>
      </c>
      <c r="AC189" s="3" t="s">
        <v>1350</v>
      </c>
      <c r="AD189" s="3" t="s">
        <v>1350</v>
      </c>
      <c r="AE189" s="3" t="n">
        <v>0</v>
      </c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</row>
    <row r="190" customFormat="false" ht="13.8" hidden="false" customHeight="false" outlineLevel="0" collapsed="false">
      <c r="A190" s="3" t="n">
        <v>127</v>
      </c>
      <c r="B190" s="3" t="s">
        <v>562</v>
      </c>
      <c r="C190" s="3" t="s">
        <v>1352</v>
      </c>
      <c r="D190" s="3" t="s">
        <v>1353</v>
      </c>
      <c r="E190" s="3" t="s">
        <v>1354</v>
      </c>
      <c r="F190" s="3" t="s">
        <v>1355</v>
      </c>
      <c r="G190" s="4" t="s">
        <v>1356</v>
      </c>
      <c r="H190" s="4" t="s">
        <v>1357</v>
      </c>
      <c r="I190" s="3" t="s">
        <v>38</v>
      </c>
      <c r="J190" s="1" t="s">
        <v>1358</v>
      </c>
      <c r="K190" s="3" t="n">
        <v>60</v>
      </c>
      <c r="L190" s="3" t="n">
        <v>23</v>
      </c>
      <c r="M190" s="3" t="s">
        <v>41</v>
      </c>
      <c r="N190" s="3" t="s">
        <v>60</v>
      </c>
      <c r="O190" s="3" t="n">
        <v>5</v>
      </c>
      <c r="P190" s="3" t="n">
        <v>5</v>
      </c>
      <c r="Q190" s="1" t="n">
        <v>-1</v>
      </c>
      <c r="R190" s="1" t="n">
        <v>-1</v>
      </c>
      <c r="S190" s="3" t="s">
        <v>64</v>
      </c>
      <c r="T190" s="3" t="n">
        <v>1139</v>
      </c>
      <c r="U190" s="3" t="n">
        <v>3008</v>
      </c>
      <c r="V190" s="3" t="n">
        <v>-1</v>
      </c>
      <c r="W190" s="3" t="n">
        <v>-1</v>
      </c>
      <c r="X190" s="3" t="n">
        <v>-1</v>
      </c>
      <c r="Y190" s="3" t="n">
        <f aca="false">16*60*24*30</f>
        <v>691200</v>
      </c>
      <c r="Z190" s="3" t="s">
        <v>363</v>
      </c>
      <c r="AA190" s="3" t="n">
        <v>-1</v>
      </c>
      <c r="AB190" s="3" t="s">
        <v>48</v>
      </c>
      <c r="AC190" s="3" t="s">
        <v>1359</v>
      </c>
      <c r="AD190" s="3" t="s">
        <v>1360</v>
      </c>
      <c r="AE190" s="3" t="s">
        <v>1361</v>
      </c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</row>
    <row r="191" customFormat="false" ht="13.8" hidden="false" customHeight="false" outlineLevel="0" collapsed="false">
      <c r="A191" s="3" t="n">
        <v>127</v>
      </c>
      <c r="B191" s="3" t="s">
        <v>562</v>
      </c>
      <c r="C191" s="3" t="s">
        <v>1352</v>
      </c>
      <c r="D191" s="3" t="s">
        <v>1353</v>
      </c>
      <c r="E191" s="3" t="s">
        <v>1354</v>
      </c>
      <c r="F191" s="3" t="s">
        <v>1355</v>
      </c>
      <c r="G191" s="4" t="s">
        <v>1356</v>
      </c>
      <c r="H191" s="4" t="s">
        <v>1357</v>
      </c>
      <c r="I191" s="3" t="s">
        <v>38</v>
      </c>
      <c r="J191" s="1" t="s">
        <v>1362</v>
      </c>
      <c r="K191" s="3" t="n">
        <v>60</v>
      </c>
      <c r="L191" s="3" t="n">
        <v>23</v>
      </c>
      <c r="M191" s="3" t="s">
        <v>41</v>
      </c>
      <c r="N191" s="3" t="s">
        <v>60</v>
      </c>
      <c r="O191" s="3" t="n">
        <v>5</v>
      </c>
      <c r="P191" s="3" t="n">
        <v>5</v>
      </c>
      <c r="Q191" s="1" t="n">
        <v>-1</v>
      </c>
      <c r="R191" s="1" t="n">
        <v>-1</v>
      </c>
      <c r="S191" s="3" t="s">
        <v>64</v>
      </c>
      <c r="T191" s="3" t="n">
        <v>1139</v>
      </c>
      <c r="U191" s="3" t="n">
        <v>3008</v>
      </c>
      <c r="V191" s="3" t="n">
        <v>-1</v>
      </c>
      <c r="W191" s="3" t="n">
        <v>-1</v>
      </c>
      <c r="X191" s="3" t="n">
        <v>-1</v>
      </c>
      <c r="Y191" s="3" t="n">
        <v>-1</v>
      </c>
      <c r="Z191" s="3" t="s">
        <v>363</v>
      </c>
      <c r="AA191" s="3" t="n">
        <v>-1</v>
      </c>
      <c r="AB191" s="3" t="s">
        <v>48</v>
      </c>
      <c r="AC191" s="3" t="s">
        <v>1362</v>
      </c>
      <c r="AD191" s="3" t="s">
        <v>1362</v>
      </c>
      <c r="AE191" s="3" t="n">
        <v>0</v>
      </c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</row>
    <row r="192" customFormat="false" ht="13.8" hidden="false" customHeight="false" outlineLevel="0" collapsed="false">
      <c r="A192" s="3" t="n">
        <v>127</v>
      </c>
      <c r="B192" s="3" t="s">
        <v>562</v>
      </c>
      <c r="C192" s="3" t="s">
        <v>1352</v>
      </c>
      <c r="D192" s="3" t="s">
        <v>1353</v>
      </c>
      <c r="E192" s="3" t="s">
        <v>1354</v>
      </c>
      <c r="F192" s="3" t="s">
        <v>1355</v>
      </c>
      <c r="G192" s="4" t="s">
        <v>1356</v>
      </c>
      <c r="H192" s="4" t="s">
        <v>1357</v>
      </c>
      <c r="I192" s="3" t="s">
        <v>38</v>
      </c>
      <c r="J192" s="1" t="s">
        <v>1363</v>
      </c>
      <c r="K192" s="3" t="n">
        <v>60</v>
      </c>
      <c r="L192" s="3" t="n">
        <v>23</v>
      </c>
      <c r="M192" s="3" t="s">
        <v>41</v>
      </c>
      <c r="N192" s="3" t="s">
        <v>60</v>
      </c>
      <c r="O192" s="3" t="n">
        <v>5</v>
      </c>
      <c r="P192" s="3" t="n">
        <v>5</v>
      </c>
      <c r="Q192" s="1" t="n">
        <v>-1</v>
      </c>
      <c r="R192" s="1" t="n">
        <v>-1</v>
      </c>
      <c r="S192" s="3" t="s">
        <v>64</v>
      </c>
      <c r="T192" s="3" t="n">
        <v>1139</v>
      </c>
      <c r="U192" s="3" t="n">
        <v>3008</v>
      </c>
      <c r="V192" s="3" t="n">
        <v>-1</v>
      </c>
      <c r="W192" s="3" t="n">
        <v>-1</v>
      </c>
      <c r="X192" s="3" t="n">
        <v>-1</v>
      </c>
      <c r="Y192" s="3" t="n">
        <v>-1</v>
      </c>
      <c r="Z192" s="3" t="s">
        <v>363</v>
      </c>
      <c r="AA192" s="3" t="n">
        <v>-1</v>
      </c>
      <c r="AB192" s="3" t="s">
        <v>48</v>
      </c>
      <c r="AC192" s="3" t="s">
        <v>1363</v>
      </c>
      <c r="AD192" s="3" t="s">
        <v>1363</v>
      </c>
      <c r="AE192" s="3" t="n">
        <v>0</v>
      </c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</row>
    <row r="193" customFormat="false" ht="13.8" hidden="false" customHeight="false" outlineLevel="0" collapsed="false">
      <c r="A193" s="3" t="n">
        <v>127</v>
      </c>
      <c r="B193" s="3" t="s">
        <v>562</v>
      </c>
      <c r="C193" s="3" t="s">
        <v>1352</v>
      </c>
      <c r="D193" s="3" t="s">
        <v>1353</v>
      </c>
      <c r="E193" s="3" t="s">
        <v>1354</v>
      </c>
      <c r="F193" s="3" t="s">
        <v>1355</v>
      </c>
      <c r="G193" s="4" t="s">
        <v>1356</v>
      </c>
      <c r="H193" s="4" t="s">
        <v>1357</v>
      </c>
      <c r="I193" s="3" t="s">
        <v>38</v>
      </c>
      <c r="J193" s="1" t="s">
        <v>1364</v>
      </c>
      <c r="K193" s="3" t="n">
        <v>60</v>
      </c>
      <c r="L193" s="3" t="n">
        <v>23</v>
      </c>
      <c r="M193" s="3" t="s">
        <v>41</v>
      </c>
      <c r="N193" s="3" t="s">
        <v>60</v>
      </c>
      <c r="O193" s="3" t="n">
        <v>5</v>
      </c>
      <c r="P193" s="3" t="n">
        <v>5</v>
      </c>
      <c r="Q193" s="1" t="n">
        <v>-1</v>
      </c>
      <c r="R193" s="1" t="n">
        <v>-1</v>
      </c>
      <c r="S193" s="3" t="s">
        <v>64</v>
      </c>
      <c r="T193" s="3" t="n">
        <v>1139</v>
      </c>
      <c r="U193" s="3" t="n">
        <v>3008</v>
      </c>
      <c r="V193" s="3" t="n">
        <v>-1</v>
      </c>
      <c r="W193" s="3" t="n">
        <v>-1</v>
      </c>
      <c r="X193" s="3" t="n">
        <v>-1</v>
      </c>
      <c r="Y193" s="3" t="n">
        <v>-1</v>
      </c>
      <c r="Z193" s="3" t="s">
        <v>363</v>
      </c>
      <c r="AA193" s="3" t="n">
        <v>-1</v>
      </c>
      <c r="AB193" s="3" t="s">
        <v>48</v>
      </c>
      <c r="AC193" s="3" t="s">
        <v>1364</v>
      </c>
      <c r="AD193" s="3" t="s">
        <v>1364</v>
      </c>
      <c r="AE193" s="3" t="n">
        <v>0</v>
      </c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</row>
    <row r="194" customFormat="false" ht="13.8" hidden="false" customHeight="false" outlineLevel="0" collapsed="false">
      <c r="A194" s="3" t="n">
        <v>127</v>
      </c>
      <c r="B194" s="3" t="s">
        <v>562</v>
      </c>
      <c r="C194" s="3" t="s">
        <v>1352</v>
      </c>
      <c r="D194" s="3" t="s">
        <v>1353</v>
      </c>
      <c r="E194" s="3" t="s">
        <v>1354</v>
      </c>
      <c r="F194" s="3" t="s">
        <v>1355</v>
      </c>
      <c r="G194" s="4" t="s">
        <v>1356</v>
      </c>
      <c r="H194" s="4" t="s">
        <v>1357</v>
      </c>
      <c r="I194" s="3" t="s">
        <v>38</v>
      </c>
      <c r="J194" s="1" t="s">
        <v>1365</v>
      </c>
      <c r="K194" s="3" t="n">
        <v>60</v>
      </c>
      <c r="L194" s="3" t="n">
        <v>23</v>
      </c>
      <c r="M194" s="3" t="s">
        <v>41</v>
      </c>
      <c r="N194" s="3" t="s">
        <v>60</v>
      </c>
      <c r="O194" s="3" t="n">
        <v>5</v>
      </c>
      <c r="P194" s="3" t="n">
        <v>5</v>
      </c>
      <c r="Q194" s="1" t="n">
        <v>-1</v>
      </c>
      <c r="R194" s="1" t="n">
        <v>-1</v>
      </c>
      <c r="S194" s="3" t="s">
        <v>64</v>
      </c>
      <c r="T194" s="3" t="n">
        <v>1139</v>
      </c>
      <c r="U194" s="3" t="n">
        <v>3008</v>
      </c>
      <c r="V194" s="3" t="n">
        <v>-1</v>
      </c>
      <c r="W194" s="3" t="n">
        <v>-1</v>
      </c>
      <c r="X194" s="3" t="n">
        <v>-1</v>
      </c>
      <c r="Y194" s="3" t="n">
        <v>-1</v>
      </c>
      <c r="Z194" s="3" t="s">
        <v>363</v>
      </c>
      <c r="AA194" s="3" t="n">
        <v>-1</v>
      </c>
      <c r="AB194" s="3" t="s">
        <v>48</v>
      </c>
      <c r="AC194" s="3" t="s">
        <v>1365</v>
      </c>
      <c r="AD194" s="3" t="s">
        <v>1365</v>
      </c>
      <c r="AE194" s="3" t="n">
        <v>0</v>
      </c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</row>
    <row r="195" customFormat="false" ht="13.8" hidden="false" customHeight="false" outlineLevel="0" collapsed="false">
      <c r="A195" s="3" t="n">
        <v>127</v>
      </c>
      <c r="B195" s="3" t="s">
        <v>562</v>
      </c>
      <c r="C195" s="3" t="s">
        <v>1352</v>
      </c>
      <c r="D195" s="3" t="s">
        <v>1353</v>
      </c>
      <c r="E195" s="3" t="s">
        <v>1354</v>
      </c>
      <c r="F195" s="3" t="s">
        <v>1355</v>
      </c>
      <c r="G195" s="4" t="s">
        <v>1356</v>
      </c>
      <c r="H195" s="4" t="s">
        <v>1357</v>
      </c>
      <c r="I195" s="3" t="s">
        <v>38</v>
      </c>
      <c r="J195" s="1" t="s">
        <v>120</v>
      </c>
      <c r="K195" s="3" t="n">
        <v>60</v>
      </c>
      <c r="L195" s="3" t="n">
        <v>23</v>
      </c>
      <c r="M195" s="3" t="s">
        <v>41</v>
      </c>
      <c r="N195" s="3" t="s">
        <v>60</v>
      </c>
      <c r="O195" s="3" t="n">
        <v>5</v>
      </c>
      <c r="P195" s="3" t="n">
        <v>5</v>
      </c>
      <c r="Q195" s="1" t="n">
        <v>-1</v>
      </c>
      <c r="R195" s="1" t="n">
        <v>-1</v>
      </c>
      <c r="S195" s="3" t="s">
        <v>64</v>
      </c>
      <c r="T195" s="3" t="n">
        <v>1139</v>
      </c>
      <c r="U195" s="3" t="n">
        <v>3008</v>
      </c>
      <c r="V195" s="3" t="n">
        <v>-1</v>
      </c>
      <c r="W195" s="3" t="n">
        <v>-1</v>
      </c>
      <c r="X195" s="3" t="n">
        <v>-1</v>
      </c>
      <c r="Y195" s="3" t="n">
        <v>-1</v>
      </c>
      <c r="Z195" s="3" t="s">
        <v>363</v>
      </c>
      <c r="AA195" s="3" t="n">
        <v>-1</v>
      </c>
      <c r="AB195" s="3" t="s">
        <v>48</v>
      </c>
      <c r="AC195" s="3" t="s">
        <v>120</v>
      </c>
      <c r="AD195" s="3" t="s">
        <v>120</v>
      </c>
      <c r="AE195" s="3" t="n">
        <v>0</v>
      </c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</row>
    <row r="196" customFormat="false" ht="13.8" hidden="false" customHeight="false" outlineLevel="0" collapsed="false">
      <c r="A196" s="3" t="n">
        <v>127</v>
      </c>
      <c r="B196" s="3" t="s">
        <v>562</v>
      </c>
      <c r="C196" s="3" t="s">
        <v>1352</v>
      </c>
      <c r="D196" s="3" t="s">
        <v>1353</v>
      </c>
      <c r="E196" s="3" t="s">
        <v>1354</v>
      </c>
      <c r="F196" s="3" t="s">
        <v>1355</v>
      </c>
      <c r="G196" s="4" t="s">
        <v>1356</v>
      </c>
      <c r="H196" s="4" t="s">
        <v>1357</v>
      </c>
      <c r="I196" s="3" t="s">
        <v>38</v>
      </c>
      <c r="J196" s="1" t="s">
        <v>120</v>
      </c>
      <c r="K196" s="3" t="n">
        <v>60</v>
      </c>
      <c r="L196" s="3" t="n">
        <v>23</v>
      </c>
      <c r="M196" s="3" t="s">
        <v>41</v>
      </c>
      <c r="N196" s="3" t="s">
        <v>60</v>
      </c>
      <c r="O196" s="3" t="n">
        <v>5</v>
      </c>
      <c r="P196" s="3" t="n">
        <v>5</v>
      </c>
      <c r="Q196" s="1" t="n">
        <v>-1</v>
      </c>
      <c r="R196" s="1" t="n">
        <v>-1</v>
      </c>
      <c r="S196" s="3" t="s">
        <v>64</v>
      </c>
      <c r="T196" s="3" t="n">
        <v>1139</v>
      </c>
      <c r="U196" s="3" t="n">
        <v>3008</v>
      </c>
      <c r="V196" s="3" t="n">
        <v>-1</v>
      </c>
      <c r="W196" s="3" t="n">
        <v>-1</v>
      </c>
      <c r="X196" s="3" t="n">
        <v>-1</v>
      </c>
      <c r="Y196" s="3" t="n">
        <v>-1</v>
      </c>
      <c r="Z196" s="3" t="s">
        <v>363</v>
      </c>
      <c r="AA196" s="3" t="n">
        <v>-1</v>
      </c>
      <c r="AB196" s="3" t="s">
        <v>48</v>
      </c>
      <c r="AC196" s="3" t="s">
        <v>120</v>
      </c>
      <c r="AD196" s="3" t="s">
        <v>120</v>
      </c>
      <c r="AE196" s="3" t="n">
        <v>0</v>
      </c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</row>
    <row r="197" customFormat="false" ht="13.8" hidden="false" customHeight="false" outlineLevel="0" collapsed="false">
      <c r="A197" s="3" t="n">
        <v>128</v>
      </c>
      <c r="B197" s="3" t="s">
        <v>262</v>
      </c>
      <c r="C197" s="3" t="s">
        <v>1366</v>
      </c>
      <c r="D197" s="3" t="s">
        <v>1367</v>
      </c>
      <c r="E197" s="3" t="s">
        <v>1368</v>
      </c>
      <c r="F197" s="3" t="s">
        <v>1369</v>
      </c>
      <c r="G197" s="4" t="s">
        <v>1370</v>
      </c>
      <c r="H197" s="4" t="s">
        <v>1371</v>
      </c>
      <c r="I197" s="3" t="s">
        <v>1372</v>
      </c>
      <c r="J197" s="1" t="s">
        <v>1373</v>
      </c>
      <c r="K197" s="3" t="s">
        <v>1374</v>
      </c>
      <c r="L197" s="3" t="s">
        <v>1374</v>
      </c>
      <c r="M197" s="3" t="s">
        <v>41</v>
      </c>
      <c r="N197" s="3" t="s">
        <v>60</v>
      </c>
      <c r="O197" s="3" t="s">
        <v>218</v>
      </c>
      <c r="P197" s="3" t="n">
        <v>5</v>
      </c>
      <c r="Q197" s="3" t="s">
        <v>211</v>
      </c>
      <c r="R197" s="3" t="s">
        <v>581</v>
      </c>
      <c r="S197" s="3" t="s">
        <v>44</v>
      </c>
      <c r="T197" s="3" t="s">
        <v>296</v>
      </c>
      <c r="U197" s="3" t="n">
        <v>-1</v>
      </c>
      <c r="V197" s="3" t="n">
        <v>-1</v>
      </c>
      <c r="W197" s="3" t="n">
        <v>-1</v>
      </c>
      <c r="X197" s="3" t="n">
        <v>-1</v>
      </c>
      <c r="Y197" s="3" t="n">
        <v>10</v>
      </c>
      <c r="Z197" s="3" t="n">
        <v>-1</v>
      </c>
      <c r="AA197" s="3" t="s">
        <v>1375</v>
      </c>
      <c r="AB197" s="3" t="s">
        <v>124</v>
      </c>
      <c r="AC197" s="3" t="s">
        <v>1373</v>
      </c>
      <c r="AD197" s="3" t="s">
        <v>1373</v>
      </c>
      <c r="AE197" s="3" t="n">
        <v>0</v>
      </c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</row>
    <row r="198" customFormat="false" ht="13.8" hidden="false" customHeight="false" outlineLevel="0" collapsed="false">
      <c r="A198" s="3" t="n">
        <v>128</v>
      </c>
      <c r="B198" s="3" t="s">
        <v>262</v>
      </c>
      <c r="C198" s="3" t="s">
        <v>1366</v>
      </c>
      <c r="D198" s="3" t="s">
        <v>1367</v>
      </c>
      <c r="E198" s="3" t="s">
        <v>1368</v>
      </c>
      <c r="F198" s="3" t="s">
        <v>1369</v>
      </c>
      <c r="G198" s="4" t="s">
        <v>1370</v>
      </c>
      <c r="H198" s="4" t="s">
        <v>1371</v>
      </c>
      <c r="I198" s="3" t="s">
        <v>1372</v>
      </c>
      <c r="J198" s="1" t="s">
        <v>843</v>
      </c>
      <c r="K198" s="3" t="s">
        <v>1374</v>
      </c>
      <c r="L198" s="3" t="s">
        <v>1374</v>
      </c>
      <c r="M198" s="3" t="s">
        <v>41</v>
      </c>
      <c r="N198" s="3" t="s">
        <v>60</v>
      </c>
      <c r="O198" s="3" t="s">
        <v>218</v>
      </c>
      <c r="P198" s="3" t="n">
        <v>5</v>
      </c>
      <c r="Q198" s="3" t="s">
        <v>211</v>
      </c>
      <c r="R198" s="3" t="s">
        <v>581</v>
      </c>
      <c r="S198" s="3" t="s">
        <v>44</v>
      </c>
      <c r="T198" s="3" t="s">
        <v>296</v>
      </c>
      <c r="U198" s="3" t="n">
        <v>-1</v>
      </c>
      <c r="V198" s="3" t="n">
        <v>-1</v>
      </c>
      <c r="W198" s="3" t="n">
        <v>-1</v>
      </c>
      <c r="X198" s="3" t="n">
        <v>-1</v>
      </c>
      <c r="Y198" s="3" t="n">
        <v>10</v>
      </c>
      <c r="Z198" s="3" t="n">
        <v>-1</v>
      </c>
      <c r="AA198" s="3" t="s">
        <v>1375</v>
      </c>
      <c r="AB198" s="3" t="s">
        <v>278</v>
      </c>
      <c r="AC198" s="3" t="s">
        <v>843</v>
      </c>
      <c r="AD198" s="3" t="s">
        <v>843</v>
      </c>
      <c r="AE198" s="3" t="n">
        <v>0</v>
      </c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</row>
    <row r="199" customFormat="false" ht="13.8" hidden="false" customHeight="false" outlineLevel="0" collapsed="false">
      <c r="A199" s="3" t="n">
        <v>128</v>
      </c>
      <c r="B199" s="3" t="s">
        <v>262</v>
      </c>
      <c r="C199" s="3" t="s">
        <v>1376</v>
      </c>
      <c r="D199" s="3" t="s">
        <v>1367</v>
      </c>
      <c r="E199" s="3" t="s">
        <v>1368</v>
      </c>
      <c r="F199" s="3" t="s">
        <v>1369</v>
      </c>
      <c r="G199" s="4" t="s">
        <v>1370</v>
      </c>
      <c r="H199" s="4" t="s">
        <v>1371</v>
      </c>
      <c r="I199" s="3" t="s">
        <v>1372</v>
      </c>
      <c r="J199" s="1" t="s">
        <v>1377</v>
      </c>
      <c r="K199" s="3" t="s">
        <v>1374</v>
      </c>
      <c r="L199" s="3" t="s">
        <v>1374</v>
      </c>
      <c r="M199" s="3" t="s">
        <v>41</v>
      </c>
      <c r="N199" s="3" t="s">
        <v>60</v>
      </c>
      <c r="O199" s="3" t="s">
        <v>218</v>
      </c>
      <c r="P199" s="3" t="n">
        <v>5</v>
      </c>
      <c r="Q199" s="3" t="s">
        <v>211</v>
      </c>
      <c r="R199" s="3" t="s">
        <v>581</v>
      </c>
      <c r="S199" s="3" t="s">
        <v>44</v>
      </c>
      <c r="T199" s="3" t="s">
        <v>296</v>
      </c>
      <c r="U199" s="3" t="n">
        <v>-1</v>
      </c>
      <c r="V199" s="3" t="n">
        <v>-1</v>
      </c>
      <c r="W199" s="3" t="n">
        <v>-1</v>
      </c>
      <c r="X199" s="3" t="n">
        <v>-1</v>
      </c>
      <c r="Y199" s="3" t="n">
        <v>10</v>
      </c>
      <c r="Z199" s="3" t="n">
        <v>-1</v>
      </c>
      <c r="AA199" s="3" t="s">
        <v>1378</v>
      </c>
      <c r="AB199" s="3" t="s">
        <v>124</v>
      </c>
      <c r="AC199" s="3" t="s">
        <v>1377</v>
      </c>
      <c r="AD199" s="3" t="s">
        <v>1377</v>
      </c>
      <c r="AE199" s="3" t="n">
        <v>0</v>
      </c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</row>
    <row r="200" customFormat="false" ht="13.8" hidden="false" customHeight="false" outlineLevel="0" collapsed="false">
      <c r="A200" s="3" t="n">
        <v>128</v>
      </c>
      <c r="B200" s="3" t="s">
        <v>262</v>
      </c>
      <c r="C200" s="3" t="s">
        <v>1376</v>
      </c>
      <c r="D200" s="3" t="s">
        <v>1367</v>
      </c>
      <c r="E200" s="3" t="s">
        <v>1368</v>
      </c>
      <c r="F200" s="3" t="s">
        <v>1369</v>
      </c>
      <c r="G200" s="4" t="s">
        <v>1370</v>
      </c>
      <c r="H200" s="4" t="s">
        <v>1371</v>
      </c>
      <c r="I200" s="3" t="s">
        <v>1372</v>
      </c>
      <c r="J200" s="1" t="s">
        <v>1379</v>
      </c>
      <c r="K200" s="3" t="s">
        <v>1374</v>
      </c>
      <c r="L200" s="3" t="s">
        <v>1374</v>
      </c>
      <c r="M200" s="3" t="s">
        <v>41</v>
      </c>
      <c r="N200" s="3" t="s">
        <v>60</v>
      </c>
      <c r="O200" s="3" t="s">
        <v>218</v>
      </c>
      <c r="P200" s="3" t="n">
        <v>5</v>
      </c>
      <c r="Q200" s="3" t="s">
        <v>211</v>
      </c>
      <c r="R200" s="3" t="s">
        <v>581</v>
      </c>
      <c r="S200" s="3" t="s">
        <v>44</v>
      </c>
      <c r="T200" s="3" t="s">
        <v>296</v>
      </c>
      <c r="U200" s="3" t="n">
        <v>-1</v>
      </c>
      <c r="V200" s="3" t="n">
        <v>-1</v>
      </c>
      <c r="W200" s="3" t="n">
        <v>-1</v>
      </c>
      <c r="X200" s="3" t="n">
        <v>-1</v>
      </c>
      <c r="Y200" s="3" t="n">
        <v>10</v>
      </c>
      <c r="Z200" s="3" t="n">
        <v>-1</v>
      </c>
      <c r="AA200" s="3" t="s">
        <v>1378</v>
      </c>
      <c r="AB200" s="3" t="s">
        <v>1380</v>
      </c>
      <c r="AC200" s="3" t="s">
        <v>1379</v>
      </c>
      <c r="AD200" s="3" t="s">
        <v>1379</v>
      </c>
      <c r="AE200" s="3" t="n">
        <v>0</v>
      </c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</row>
    <row r="201" customFormat="false" ht="13.8" hidden="false" customHeight="false" outlineLevel="0" collapsed="false">
      <c r="A201" s="3" t="n">
        <v>129</v>
      </c>
      <c r="B201" s="3" t="s">
        <v>1381</v>
      </c>
      <c r="C201" s="3" t="s">
        <v>1382</v>
      </c>
      <c r="D201" s="3" t="s">
        <v>1383</v>
      </c>
      <c r="E201" s="3" t="s">
        <v>1384</v>
      </c>
      <c r="F201" s="3" t="s">
        <v>1385</v>
      </c>
      <c r="G201" s="4" t="s">
        <v>1386</v>
      </c>
      <c r="H201" s="4" t="s">
        <v>1387</v>
      </c>
      <c r="I201" s="3" t="s">
        <v>906</v>
      </c>
      <c r="J201" s="1" t="s">
        <v>1388</v>
      </c>
      <c r="K201" s="3" t="s">
        <v>1389</v>
      </c>
      <c r="L201" s="3" t="n">
        <v>-1</v>
      </c>
      <c r="M201" s="3" t="s">
        <v>41</v>
      </c>
      <c r="N201" s="3" t="s">
        <v>60</v>
      </c>
      <c r="O201" s="3" t="s">
        <v>404</v>
      </c>
      <c r="P201" s="3" t="s">
        <v>404</v>
      </c>
      <c r="Q201" s="3" t="n">
        <v>-1</v>
      </c>
      <c r="R201" s="3" t="n">
        <v>-1</v>
      </c>
      <c r="S201" s="3" t="s">
        <v>64</v>
      </c>
      <c r="T201" s="3" t="s">
        <v>329</v>
      </c>
      <c r="U201" s="3" t="n">
        <f aca="false">650 + 447</f>
        <v>1097</v>
      </c>
      <c r="V201" s="3" t="n">
        <v>-1</v>
      </c>
      <c r="W201" s="3" t="n">
        <v>-1</v>
      </c>
      <c r="X201" s="3" t="n">
        <v>-1</v>
      </c>
      <c r="Y201" s="3" t="n">
        <v>-1</v>
      </c>
      <c r="Z201" s="3" t="n">
        <v>-1</v>
      </c>
      <c r="AA201" s="3" t="n">
        <v>-1</v>
      </c>
      <c r="AB201" s="3" t="n">
        <v>-1</v>
      </c>
      <c r="AC201" s="3" t="s">
        <v>1388</v>
      </c>
      <c r="AD201" s="3" t="s">
        <v>1388</v>
      </c>
      <c r="AE201" s="3" t="n">
        <v>0</v>
      </c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</row>
    <row r="202" customFormat="false" ht="13.8" hidden="false" customHeight="false" outlineLevel="0" collapsed="false">
      <c r="A202" s="1" t="n">
        <v>130</v>
      </c>
      <c r="B202" s="3" t="s">
        <v>1381</v>
      </c>
      <c r="C202" s="3" t="s">
        <v>1382</v>
      </c>
      <c r="D202" s="3" t="s">
        <v>1390</v>
      </c>
      <c r="E202" s="3" t="s">
        <v>1384</v>
      </c>
      <c r="F202" s="3" t="s">
        <v>1391</v>
      </c>
      <c r="G202" s="4" t="s">
        <v>1392</v>
      </c>
      <c r="H202" s="4" t="s">
        <v>1393</v>
      </c>
      <c r="I202" s="3" t="s">
        <v>906</v>
      </c>
      <c r="J202" s="1" t="s">
        <v>1394</v>
      </c>
      <c r="K202" s="3" t="s">
        <v>1395</v>
      </c>
      <c r="L202" s="3" t="n">
        <v>-1</v>
      </c>
      <c r="M202" s="3" t="s">
        <v>41</v>
      </c>
      <c r="N202" s="3" t="s">
        <v>60</v>
      </c>
      <c r="O202" s="3" t="s">
        <v>1396</v>
      </c>
      <c r="P202" s="3" t="s">
        <v>1396</v>
      </c>
      <c r="Q202" s="3" t="n">
        <v>-1</v>
      </c>
      <c r="R202" s="3" t="n">
        <v>-1</v>
      </c>
      <c r="S202" s="3" t="s">
        <v>64</v>
      </c>
      <c r="T202" s="3" t="n">
        <v>-1</v>
      </c>
      <c r="U202" s="3" t="n">
        <v>210</v>
      </c>
      <c r="V202" s="3" t="n">
        <v>-1</v>
      </c>
      <c r="W202" s="3" t="n">
        <v>-1</v>
      </c>
      <c r="X202" s="3" t="n">
        <v>-1</v>
      </c>
      <c r="Y202" s="3" t="n">
        <v>-1</v>
      </c>
      <c r="Z202" s="3" t="n">
        <v>-1</v>
      </c>
      <c r="AA202" s="3" t="n">
        <v>-1</v>
      </c>
      <c r="AB202" s="3" t="n">
        <v>-1</v>
      </c>
      <c r="AC202" s="3" t="s">
        <v>1394</v>
      </c>
      <c r="AD202" s="3" t="s">
        <v>1394</v>
      </c>
      <c r="AE202" s="3" t="n">
        <v>0</v>
      </c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</row>
    <row r="203" customFormat="false" ht="13.8" hidden="false" customHeight="false" outlineLevel="0" collapsed="false">
      <c r="A203" s="3" t="n">
        <v>131</v>
      </c>
      <c r="B203" s="3" t="s">
        <v>1381</v>
      </c>
      <c r="C203" s="3" t="s">
        <v>1382</v>
      </c>
      <c r="D203" s="3" t="s">
        <v>1397</v>
      </c>
      <c r="E203" s="3" t="s">
        <v>1384</v>
      </c>
      <c r="F203" s="3" t="s">
        <v>1398</v>
      </c>
      <c r="G203" s="4" t="s">
        <v>1399</v>
      </c>
      <c r="H203" s="4" t="s">
        <v>1400</v>
      </c>
      <c r="I203" s="3" t="s">
        <v>906</v>
      </c>
      <c r="J203" s="1" t="s">
        <v>1360</v>
      </c>
      <c r="K203" s="3" t="s">
        <v>1401</v>
      </c>
      <c r="L203" s="3" t="n">
        <v>-1</v>
      </c>
      <c r="M203" s="3" t="n">
        <v>-1</v>
      </c>
      <c r="N203" s="3" t="n">
        <v>-1</v>
      </c>
      <c r="O203" s="3" t="s">
        <v>1402</v>
      </c>
      <c r="P203" s="3" t="n">
        <v>-1</v>
      </c>
      <c r="Q203" s="3" t="n">
        <v>-1</v>
      </c>
      <c r="R203" s="3" t="n">
        <v>-1</v>
      </c>
      <c r="S203" s="3" t="s">
        <v>64</v>
      </c>
      <c r="T203" s="3" t="n">
        <v>-1</v>
      </c>
      <c r="U203" s="3" t="n">
        <v>966</v>
      </c>
      <c r="V203" s="3" t="n">
        <v>-1</v>
      </c>
      <c r="W203" s="3" t="n">
        <v>-1</v>
      </c>
      <c r="X203" s="3" t="n">
        <v>-1</v>
      </c>
      <c r="Y203" s="3" t="n">
        <v>-1</v>
      </c>
      <c r="Z203" s="3" t="n">
        <v>-1</v>
      </c>
      <c r="AA203" s="3" t="n">
        <v>-1</v>
      </c>
      <c r="AB203" s="3" t="n">
        <v>-1</v>
      </c>
      <c r="AC203" s="3" t="s">
        <v>1360</v>
      </c>
      <c r="AD203" s="3" t="s">
        <v>1360</v>
      </c>
      <c r="AE203" s="3" t="n">
        <v>0</v>
      </c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</row>
    <row r="204" customFormat="false" ht="13.8" hidden="false" customHeight="false" outlineLevel="0" collapsed="false">
      <c r="A204" s="3" t="n">
        <v>132</v>
      </c>
      <c r="B204" s="3" t="s">
        <v>1381</v>
      </c>
      <c r="C204" s="3" t="s">
        <v>1382</v>
      </c>
      <c r="D204" s="3" t="s">
        <v>1403</v>
      </c>
      <c r="E204" s="3" t="s">
        <v>1384</v>
      </c>
      <c r="F204" s="3" t="s">
        <v>1404</v>
      </c>
      <c r="G204" s="4" t="s">
        <v>1405</v>
      </c>
      <c r="H204" s="4" t="s">
        <v>1406</v>
      </c>
      <c r="I204" s="3" t="s">
        <v>906</v>
      </c>
      <c r="J204" s="1" t="s">
        <v>1311</v>
      </c>
      <c r="K204" s="3" t="s">
        <v>1407</v>
      </c>
      <c r="L204" s="3" t="n">
        <v>-1</v>
      </c>
      <c r="M204" s="3" t="s">
        <v>41</v>
      </c>
      <c r="N204" s="3" t="n">
        <v>-1</v>
      </c>
      <c r="O204" s="3" t="s">
        <v>1408</v>
      </c>
      <c r="P204" s="3" t="n">
        <v>-1</v>
      </c>
      <c r="Q204" s="3" t="n">
        <v>-1</v>
      </c>
      <c r="R204" s="3" t="n">
        <v>-1</v>
      </c>
      <c r="S204" s="3" t="s">
        <v>64</v>
      </c>
      <c r="T204" s="3" t="n">
        <v>-1</v>
      </c>
      <c r="U204" s="3" t="n">
        <v>432</v>
      </c>
      <c r="V204" s="3" t="n">
        <v>-1</v>
      </c>
      <c r="W204" s="3" t="n">
        <v>-1</v>
      </c>
      <c r="X204" s="3" t="n">
        <v>-1</v>
      </c>
      <c r="Y204" s="3" t="n">
        <v>-1</v>
      </c>
      <c r="Z204" s="3" t="n">
        <v>-1</v>
      </c>
      <c r="AA204" s="3" t="n">
        <v>-1</v>
      </c>
      <c r="AB204" s="3" t="n">
        <v>-1</v>
      </c>
      <c r="AC204" s="3" t="s">
        <v>1311</v>
      </c>
      <c r="AD204" s="3" t="s">
        <v>1311</v>
      </c>
      <c r="AE204" s="3" t="n">
        <v>0</v>
      </c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</row>
    <row r="205" customFormat="false" ht="13.8" hidden="false" customHeight="false" outlineLevel="0" collapsed="false">
      <c r="A205" s="3" t="n">
        <v>133</v>
      </c>
      <c r="B205" s="3" t="s">
        <v>1381</v>
      </c>
      <c r="C205" s="3" t="s">
        <v>1382</v>
      </c>
      <c r="D205" s="3" t="s">
        <v>1409</v>
      </c>
      <c r="E205" s="3" t="s">
        <v>1384</v>
      </c>
      <c r="F205" s="3" t="s">
        <v>1410</v>
      </c>
      <c r="G205" s="4" t="s">
        <v>1411</v>
      </c>
      <c r="H205" s="4" t="s">
        <v>1412</v>
      </c>
      <c r="I205" s="3" t="s">
        <v>906</v>
      </c>
      <c r="J205" s="1" t="s">
        <v>1413</v>
      </c>
      <c r="K205" s="3" t="s">
        <v>1414</v>
      </c>
      <c r="L205" s="3" t="n">
        <v>-1</v>
      </c>
      <c r="M205" s="3" t="s">
        <v>41</v>
      </c>
      <c r="N205" s="3" t="n">
        <v>-1</v>
      </c>
      <c r="O205" s="3" t="s">
        <v>1415</v>
      </c>
      <c r="P205" s="3" t="n">
        <v>-1</v>
      </c>
      <c r="Q205" s="3" t="n">
        <v>-1</v>
      </c>
      <c r="R205" s="3" t="n">
        <v>-1</v>
      </c>
      <c r="S205" s="3" t="s">
        <v>64</v>
      </c>
      <c r="T205" s="3" t="n">
        <v>-1</v>
      </c>
      <c r="U205" s="3" t="n">
        <f aca="false">822+434</f>
        <v>1256</v>
      </c>
      <c r="V205" s="3" t="n">
        <v>-1</v>
      </c>
      <c r="W205" s="3" t="n">
        <v>-1</v>
      </c>
      <c r="X205" s="3" t="n">
        <v>-1</v>
      </c>
      <c r="Y205" s="3" t="n">
        <v>-1</v>
      </c>
      <c r="Z205" s="3" t="n">
        <v>-1</v>
      </c>
      <c r="AA205" s="3" t="n">
        <v>-1</v>
      </c>
      <c r="AB205" s="3" t="n">
        <v>-1</v>
      </c>
      <c r="AC205" s="3" t="s">
        <v>1413</v>
      </c>
      <c r="AD205" s="3" t="s">
        <v>1413</v>
      </c>
      <c r="AE205" s="3" t="n">
        <v>0</v>
      </c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</row>
    <row r="206" customFormat="false" ht="13.8" hidden="false" customHeight="false" outlineLevel="0" collapsed="false">
      <c r="A206" s="3" t="n">
        <v>134</v>
      </c>
      <c r="B206" s="3" t="s">
        <v>1381</v>
      </c>
      <c r="C206" s="3" t="s">
        <v>1382</v>
      </c>
      <c r="D206" s="3" t="s">
        <v>1416</v>
      </c>
      <c r="E206" s="3" t="s">
        <v>1384</v>
      </c>
      <c r="F206" s="3" t="s">
        <v>1417</v>
      </c>
      <c r="G206" s="4" t="s">
        <v>1418</v>
      </c>
      <c r="H206" s="4" t="s">
        <v>1419</v>
      </c>
      <c r="I206" s="3" t="s">
        <v>906</v>
      </c>
      <c r="J206" s="1" t="s">
        <v>544</v>
      </c>
      <c r="K206" s="3" t="s">
        <v>1420</v>
      </c>
      <c r="L206" s="3" t="n">
        <v>-1</v>
      </c>
      <c r="M206" s="3" t="s">
        <v>41</v>
      </c>
      <c r="N206" s="3" t="n">
        <v>-1</v>
      </c>
      <c r="O206" s="3" t="n">
        <v>11</v>
      </c>
      <c r="P206" s="3" t="n">
        <v>-1</v>
      </c>
      <c r="Q206" s="3" t="n">
        <v>-1</v>
      </c>
      <c r="R206" s="3" t="n">
        <v>-1</v>
      </c>
      <c r="S206" s="3" t="s">
        <v>64</v>
      </c>
      <c r="T206" s="3" t="n">
        <v>-1</v>
      </c>
      <c r="U206" s="3" t="n">
        <v>1913</v>
      </c>
      <c r="V206" s="3" t="n">
        <v>-1</v>
      </c>
      <c r="W206" s="3" t="n">
        <v>-1</v>
      </c>
      <c r="X206" s="3" t="n">
        <v>-1</v>
      </c>
      <c r="Y206" s="3" t="n">
        <v>-1</v>
      </c>
      <c r="Z206" s="3" t="n">
        <v>-1</v>
      </c>
      <c r="AA206" s="3" t="n">
        <v>-1</v>
      </c>
      <c r="AB206" s="3" t="n">
        <v>-1</v>
      </c>
      <c r="AC206" s="3" t="s">
        <v>544</v>
      </c>
      <c r="AD206" s="3" t="s">
        <v>544</v>
      </c>
      <c r="AE206" s="3" t="n">
        <v>0</v>
      </c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</row>
    <row r="207" customFormat="false" ht="13.8" hidden="false" customHeight="false" outlineLevel="0" collapsed="false">
      <c r="A207" s="3" t="n">
        <v>135</v>
      </c>
      <c r="B207" s="3" t="s">
        <v>1381</v>
      </c>
      <c r="C207" s="3" t="s">
        <v>1382</v>
      </c>
      <c r="D207" s="3" t="s">
        <v>1421</v>
      </c>
      <c r="E207" s="3" t="s">
        <v>1384</v>
      </c>
      <c r="F207" s="3" t="s">
        <v>1422</v>
      </c>
      <c r="G207" s="4" t="s">
        <v>1423</v>
      </c>
      <c r="H207" s="4" t="s">
        <v>1424</v>
      </c>
      <c r="I207" s="3" t="s">
        <v>906</v>
      </c>
      <c r="J207" s="1" t="s">
        <v>1425</v>
      </c>
      <c r="K207" s="3" t="s">
        <v>1426</v>
      </c>
      <c r="L207" s="3" t="n">
        <v>-1</v>
      </c>
      <c r="M207" s="3" t="s">
        <v>41</v>
      </c>
      <c r="N207" s="3" t="n">
        <v>-1</v>
      </c>
      <c r="O207" s="3" t="s">
        <v>1427</v>
      </c>
      <c r="P207" s="3" t="n">
        <v>-1</v>
      </c>
      <c r="Q207" s="3" t="n">
        <v>-1</v>
      </c>
      <c r="R207" s="3" t="n">
        <v>-1</v>
      </c>
      <c r="S207" s="3" t="s">
        <v>64</v>
      </c>
      <c r="T207" s="3" t="n">
        <v>-1</v>
      </c>
      <c r="U207" s="3" t="n">
        <f aca="false">610+464</f>
        <v>1074</v>
      </c>
      <c r="V207" s="3" t="n">
        <v>-1</v>
      </c>
      <c r="W207" s="3" t="n">
        <v>-1</v>
      </c>
      <c r="X207" s="3" t="n">
        <v>-1</v>
      </c>
      <c r="Y207" s="3" t="n">
        <v>-1</v>
      </c>
      <c r="Z207" s="3" t="n">
        <v>-1</v>
      </c>
      <c r="AA207" s="3" t="n">
        <v>-1</v>
      </c>
      <c r="AB207" s="3" t="n">
        <v>-1</v>
      </c>
      <c r="AC207" s="3" t="s">
        <v>1425</v>
      </c>
      <c r="AD207" s="3" t="s">
        <v>1425</v>
      </c>
      <c r="AE207" s="3" t="n">
        <v>0</v>
      </c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</row>
    <row r="208" customFormat="false" ht="13.8" hidden="false" customHeight="false" outlineLevel="0" collapsed="false">
      <c r="A208" s="3" t="n">
        <v>136</v>
      </c>
      <c r="B208" s="3" t="s">
        <v>1381</v>
      </c>
      <c r="C208" s="3" t="s">
        <v>1382</v>
      </c>
      <c r="D208" s="3" t="s">
        <v>1428</v>
      </c>
      <c r="E208" s="3" t="s">
        <v>1384</v>
      </c>
      <c r="F208" s="3" t="s">
        <v>1385</v>
      </c>
      <c r="G208" s="4" t="s">
        <v>1429</v>
      </c>
      <c r="H208" s="4" t="s">
        <v>1430</v>
      </c>
      <c r="I208" s="3" t="s">
        <v>906</v>
      </c>
      <c r="J208" s="1" t="s">
        <v>1431</v>
      </c>
      <c r="K208" s="3" t="s">
        <v>1401</v>
      </c>
      <c r="L208" s="3" t="n">
        <v>-1</v>
      </c>
      <c r="M208" s="3" t="s">
        <v>41</v>
      </c>
      <c r="N208" s="3" t="n">
        <v>-1</v>
      </c>
      <c r="O208" s="3" t="s">
        <v>1432</v>
      </c>
      <c r="P208" s="3" t="n">
        <v>-1</v>
      </c>
      <c r="Q208" s="3" t="n">
        <v>-1</v>
      </c>
      <c r="R208" s="3" t="n">
        <v>-1</v>
      </c>
      <c r="S208" s="3" t="s">
        <v>64</v>
      </c>
      <c r="T208" s="3" t="n">
        <v>-1</v>
      </c>
      <c r="U208" s="3" t="n">
        <f aca="false">516+203</f>
        <v>719</v>
      </c>
      <c r="V208" s="3" t="n">
        <v>-1</v>
      </c>
      <c r="W208" s="3" t="n">
        <v>-1</v>
      </c>
      <c r="X208" s="3" t="n">
        <v>-1</v>
      </c>
      <c r="Y208" s="3" t="n">
        <v>-1</v>
      </c>
      <c r="Z208" s="3" t="n">
        <v>-1</v>
      </c>
      <c r="AA208" s="3" t="n">
        <v>-1</v>
      </c>
      <c r="AB208" s="3" t="n">
        <v>-1</v>
      </c>
      <c r="AC208" s="3" t="s">
        <v>1431</v>
      </c>
      <c r="AD208" s="3" t="s">
        <v>1431</v>
      </c>
      <c r="AE208" s="3" t="n">
        <v>0</v>
      </c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</row>
    <row r="209" customFormat="false" ht="13.8" hidden="false" customHeight="false" outlineLevel="0" collapsed="false">
      <c r="A209" s="3" t="n">
        <v>137</v>
      </c>
      <c r="B209" s="3" t="s">
        <v>1381</v>
      </c>
      <c r="C209" s="3" t="s">
        <v>1382</v>
      </c>
      <c r="D209" s="3" t="s">
        <v>1433</v>
      </c>
      <c r="E209" s="3" t="s">
        <v>1384</v>
      </c>
      <c r="F209" s="3" t="s">
        <v>1434</v>
      </c>
      <c r="G209" s="4" t="s">
        <v>1435</v>
      </c>
      <c r="H209" s="4" t="s">
        <v>1436</v>
      </c>
      <c r="I209" s="3" t="s">
        <v>906</v>
      </c>
      <c r="J209" s="1" t="s">
        <v>1437</v>
      </c>
      <c r="K209" s="3" t="s">
        <v>1438</v>
      </c>
      <c r="L209" s="3" t="n">
        <v>-1</v>
      </c>
      <c r="M209" s="3" t="s">
        <v>41</v>
      </c>
      <c r="N209" s="3" t="n">
        <v>-1</v>
      </c>
      <c r="O209" s="3" t="s">
        <v>1439</v>
      </c>
      <c r="P209" s="3" t="n">
        <v>-1</v>
      </c>
      <c r="Q209" s="3" t="n">
        <v>-1</v>
      </c>
      <c r="R209" s="3" t="n">
        <v>-1</v>
      </c>
      <c r="S209" s="3" t="s">
        <v>64</v>
      </c>
      <c r="T209" s="3" t="n">
        <v>-1</v>
      </c>
      <c r="U209" s="3" t="n">
        <f aca="false">660+432</f>
        <v>1092</v>
      </c>
      <c r="V209" s="3" t="n">
        <v>-1</v>
      </c>
      <c r="W209" s="3" t="n">
        <v>-1</v>
      </c>
      <c r="X209" s="3" t="n">
        <v>-1</v>
      </c>
      <c r="Y209" s="3" t="n">
        <v>-1</v>
      </c>
      <c r="Z209" s="3" t="n">
        <v>-1</v>
      </c>
      <c r="AA209" s="3" t="n">
        <v>-1</v>
      </c>
      <c r="AB209" s="3" t="n">
        <v>-1</v>
      </c>
      <c r="AC209" s="3" t="s">
        <v>1437</v>
      </c>
      <c r="AD209" s="3" t="s">
        <v>1437</v>
      </c>
      <c r="AE209" s="3" t="n">
        <v>0</v>
      </c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</row>
    <row r="210" customFormat="false" ht="13.8" hidden="false" customHeight="false" outlineLevel="0" collapsed="false">
      <c r="A210" s="3" t="n">
        <v>138</v>
      </c>
      <c r="B210" s="3" t="s">
        <v>1381</v>
      </c>
      <c r="C210" s="3" t="s">
        <v>1382</v>
      </c>
      <c r="D210" s="3" t="s">
        <v>1440</v>
      </c>
      <c r="E210" s="3" t="s">
        <v>1384</v>
      </c>
      <c r="F210" s="3" t="s">
        <v>1441</v>
      </c>
      <c r="G210" s="4" t="s">
        <v>1442</v>
      </c>
      <c r="H210" s="4" t="s">
        <v>1443</v>
      </c>
      <c r="I210" s="3" t="s">
        <v>906</v>
      </c>
      <c r="J210" s="1" t="s">
        <v>1444</v>
      </c>
      <c r="K210" s="3" t="s">
        <v>1445</v>
      </c>
      <c r="L210" s="3" t="n">
        <v>-1</v>
      </c>
      <c r="M210" s="3" t="s">
        <v>41</v>
      </c>
      <c r="N210" s="3" t="n">
        <v>-1</v>
      </c>
      <c r="O210" s="3" t="s">
        <v>1446</v>
      </c>
      <c r="P210" s="3" t="n">
        <v>-1</v>
      </c>
      <c r="Q210" s="3" t="n">
        <v>-1</v>
      </c>
      <c r="R210" s="3" t="n">
        <v>-1</v>
      </c>
      <c r="S210" s="3" t="s">
        <v>64</v>
      </c>
      <c r="T210" s="3" t="n">
        <v>-1</v>
      </c>
      <c r="U210" s="3" t="n">
        <f aca="false">1155+789</f>
        <v>1944</v>
      </c>
      <c r="V210" s="3" t="n">
        <v>-1</v>
      </c>
      <c r="W210" s="3" t="n">
        <v>-1</v>
      </c>
      <c r="X210" s="3" t="n">
        <v>-1</v>
      </c>
      <c r="Y210" s="3" t="n">
        <v>-1</v>
      </c>
      <c r="Z210" s="3" t="n">
        <v>-1</v>
      </c>
      <c r="AA210" s="3" t="n">
        <v>-1</v>
      </c>
      <c r="AB210" s="3" t="n">
        <v>-1</v>
      </c>
      <c r="AC210" s="3" t="s">
        <v>1444</v>
      </c>
      <c r="AD210" s="3" t="s">
        <v>1444</v>
      </c>
      <c r="AE210" s="3" t="n">
        <v>0</v>
      </c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</row>
    <row r="211" customFormat="false" ht="13.8" hidden="false" customHeight="false" outlineLevel="0" collapsed="false">
      <c r="A211" s="3" t="n">
        <v>139</v>
      </c>
      <c r="B211" s="3" t="s">
        <v>1381</v>
      </c>
      <c r="C211" s="3" t="s">
        <v>1382</v>
      </c>
      <c r="D211" s="3" t="s">
        <v>1447</v>
      </c>
      <c r="E211" s="3" t="s">
        <v>1384</v>
      </c>
      <c r="F211" s="3" t="s">
        <v>1417</v>
      </c>
      <c r="G211" s="4" t="s">
        <v>1448</v>
      </c>
      <c r="H211" s="4" t="s">
        <v>1449</v>
      </c>
      <c r="I211" s="3" t="s">
        <v>906</v>
      </c>
      <c r="J211" s="1" t="s">
        <v>1450</v>
      </c>
      <c r="K211" s="3" t="n">
        <v>28</v>
      </c>
      <c r="L211" s="3" t="n">
        <v>-1</v>
      </c>
      <c r="M211" s="3" t="s">
        <v>59</v>
      </c>
      <c r="N211" s="3" t="n">
        <v>-1</v>
      </c>
      <c r="O211" s="3" t="s">
        <v>404</v>
      </c>
      <c r="P211" s="3" t="s">
        <v>1243</v>
      </c>
      <c r="Q211" s="3" t="n">
        <v>-1</v>
      </c>
      <c r="R211" s="3" t="n">
        <v>-1</v>
      </c>
      <c r="S211" s="3" t="s">
        <v>64</v>
      </c>
      <c r="T211" s="3" t="n">
        <v>-1</v>
      </c>
      <c r="U211" s="3" t="n">
        <f aca="false">1588+1103</f>
        <v>2691</v>
      </c>
      <c r="V211" s="3" t="n">
        <v>-1</v>
      </c>
      <c r="W211" s="3" t="n">
        <v>-1</v>
      </c>
      <c r="X211" s="3" t="n">
        <v>-1</v>
      </c>
      <c r="Y211" s="3" t="n">
        <v>-1</v>
      </c>
      <c r="Z211" s="3" t="n">
        <v>-1</v>
      </c>
      <c r="AA211" s="3" t="n">
        <v>-1</v>
      </c>
      <c r="AB211" s="3" t="n">
        <v>-1</v>
      </c>
      <c r="AC211" s="3" t="s">
        <v>1450</v>
      </c>
      <c r="AD211" s="3" t="s">
        <v>1450</v>
      </c>
      <c r="AE211" s="3" t="n">
        <v>0</v>
      </c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</row>
    <row r="212" customFormat="false" ht="13.8" hidden="false" customHeight="false" outlineLevel="0" collapsed="false">
      <c r="A212" s="3" t="n">
        <v>140</v>
      </c>
      <c r="B212" s="3" t="s">
        <v>1381</v>
      </c>
      <c r="C212" s="3" t="s">
        <v>1382</v>
      </c>
      <c r="D212" s="3" t="s">
        <v>1451</v>
      </c>
      <c r="E212" s="3" t="s">
        <v>1384</v>
      </c>
      <c r="F212" s="3" t="s">
        <v>1452</v>
      </c>
      <c r="G212" s="4" t="s">
        <v>1453</v>
      </c>
      <c r="H212" s="4" t="s">
        <v>1454</v>
      </c>
      <c r="I212" s="3" t="s">
        <v>906</v>
      </c>
      <c r="J212" s="1" t="s">
        <v>1162</v>
      </c>
      <c r="K212" s="3" t="s">
        <v>1455</v>
      </c>
      <c r="L212" s="3" t="n">
        <v>-1</v>
      </c>
      <c r="M212" s="3" t="s">
        <v>41</v>
      </c>
      <c r="N212" s="3" t="n">
        <v>-1</v>
      </c>
      <c r="O212" s="3" t="s">
        <v>404</v>
      </c>
      <c r="P212" s="3"/>
      <c r="Q212" s="3" t="n">
        <v>-1</v>
      </c>
      <c r="R212" s="3" t="n">
        <v>-1</v>
      </c>
      <c r="S212" s="3" t="s">
        <v>64</v>
      </c>
      <c r="T212" s="3" t="n">
        <v>-1</v>
      </c>
      <c r="U212" s="3" t="n">
        <f aca="false">609+356</f>
        <v>965</v>
      </c>
      <c r="V212" s="3" t="n">
        <v>-1</v>
      </c>
      <c r="W212" s="3" t="n">
        <v>-1</v>
      </c>
      <c r="X212" s="3" t="n">
        <v>-1</v>
      </c>
      <c r="Y212" s="3" t="n">
        <v>-1</v>
      </c>
      <c r="Z212" s="3" t="n">
        <v>-1</v>
      </c>
      <c r="AA212" s="3" t="n">
        <v>-1</v>
      </c>
      <c r="AB212" s="3" t="n">
        <v>-1</v>
      </c>
      <c r="AC212" s="3" t="s">
        <v>1162</v>
      </c>
      <c r="AD212" s="3" t="s">
        <v>1162</v>
      </c>
      <c r="AE212" s="3" t="n">
        <v>0</v>
      </c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</row>
    <row r="213" customFormat="false" ht="13.8" hidden="false" customHeight="false" outlineLevel="0" collapsed="false">
      <c r="A213" s="3" t="n">
        <v>141</v>
      </c>
      <c r="B213" s="3" t="s">
        <v>1381</v>
      </c>
      <c r="C213" s="3" t="s">
        <v>1382</v>
      </c>
      <c r="D213" s="3" t="s">
        <v>1456</v>
      </c>
      <c r="E213" s="3" t="s">
        <v>1384</v>
      </c>
      <c r="F213" s="3" t="s">
        <v>1457</v>
      </c>
      <c r="G213" s="4" t="s">
        <v>1458</v>
      </c>
      <c r="H213" s="4" t="s">
        <v>1459</v>
      </c>
      <c r="I213" s="3" t="s">
        <v>906</v>
      </c>
      <c r="J213" s="1" t="s">
        <v>1460</v>
      </c>
      <c r="K213" s="3" t="s">
        <v>1208</v>
      </c>
      <c r="L213" s="3" t="n">
        <v>-1</v>
      </c>
      <c r="M213" s="3" t="s">
        <v>41</v>
      </c>
      <c r="N213" s="3" t="n">
        <v>-1</v>
      </c>
      <c r="O213" s="3" t="s">
        <v>1461</v>
      </c>
      <c r="P213" s="3" t="n">
        <v>-1</v>
      </c>
      <c r="Q213" s="3" t="n">
        <v>-1</v>
      </c>
      <c r="R213" s="3" t="n">
        <v>-1</v>
      </c>
      <c r="S213" s="3" t="s">
        <v>64</v>
      </c>
      <c r="T213" s="3" t="n">
        <v>-1</v>
      </c>
      <c r="U213" s="3" t="n">
        <f aca="false">829+589</f>
        <v>1418</v>
      </c>
      <c r="V213" s="3" t="n">
        <v>-1</v>
      </c>
      <c r="W213" s="3" t="n">
        <v>-1</v>
      </c>
      <c r="X213" s="3" t="n">
        <v>-1</v>
      </c>
      <c r="Y213" s="3" t="n">
        <v>-1</v>
      </c>
      <c r="Z213" s="3" t="n">
        <v>-1</v>
      </c>
      <c r="AA213" s="3" t="n">
        <v>-1</v>
      </c>
      <c r="AB213" s="3" t="n">
        <v>-1</v>
      </c>
      <c r="AC213" s="3" t="s">
        <v>1460</v>
      </c>
      <c r="AD213" s="3" t="s">
        <v>1460</v>
      </c>
      <c r="AE213" s="3" t="n">
        <v>0</v>
      </c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</row>
    <row r="214" customFormat="false" ht="13.8" hidden="false" customHeight="false" outlineLevel="0" collapsed="false">
      <c r="A214" s="3" t="n">
        <v>142</v>
      </c>
      <c r="B214" s="3" t="s">
        <v>1381</v>
      </c>
      <c r="C214" s="3" t="s">
        <v>1382</v>
      </c>
      <c r="D214" s="3" t="s">
        <v>1462</v>
      </c>
      <c r="E214" s="3" t="s">
        <v>1384</v>
      </c>
      <c r="F214" s="3" t="s">
        <v>1463</v>
      </c>
      <c r="G214" s="4" t="s">
        <v>1464</v>
      </c>
      <c r="H214" s="4" t="s">
        <v>1465</v>
      </c>
      <c r="I214" s="3" t="s">
        <v>1466</v>
      </c>
      <c r="J214" s="1" t="s">
        <v>1467</v>
      </c>
      <c r="K214" s="3" t="s">
        <v>1468</v>
      </c>
      <c r="L214" s="3" t="n">
        <v>-1</v>
      </c>
      <c r="M214" s="3" t="s">
        <v>41</v>
      </c>
      <c r="N214" s="3" t="n">
        <v>-1</v>
      </c>
      <c r="O214" s="3" t="s">
        <v>1408</v>
      </c>
      <c r="P214" s="3" t="n">
        <v>-1</v>
      </c>
      <c r="Q214" s="3" t="n">
        <v>-1</v>
      </c>
      <c r="R214" s="3" t="n">
        <v>-1</v>
      </c>
      <c r="S214" s="3" t="s">
        <v>64</v>
      </c>
      <c r="T214" s="3" t="n">
        <v>-1</v>
      </c>
      <c r="U214" s="3" t="n">
        <f aca="false">782+432</f>
        <v>1214</v>
      </c>
      <c r="V214" s="3" t="n">
        <v>-1</v>
      </c>
      <c r="W214" s="3" t="n">
        <v>-1</v>
      </c>
      <c r="X214" s="3" t="n">
        <v>-1</v>
      </c>
      <c r="Y214" s="3" t="n">
        <v>-1</v>
      </c>
      <c r="Z214" s="3" t="n">
        <v>-1</v>
      </c>
      <c r="AA214" s="3" t="n">
        <v>-1</v>
      </c>
      <c r="AB214" s="3" t="n">
        <v>-1</v>
      </c>
      <c r="AC214" s="3" t="s">
        <v>1467</v>
      </c>
      <c r="AD214" s="3" t="s">
        <v>1467</v>
      </c>
      <c r="AE214" s="3" t="n">
        <v>0</v>
      </c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</row>
    <row r="215" customFormat="false" ht="13.8" hidden="false" customHeight="false" outlineLevel="0" collapsed="false">
      <c r="A215" s="3" t="n">
        <v>143</v>
      </c>
      <c r="B215" s="3" t="s">
        <v>1381</v>
      </c>
      <c r="C215" s="3" t="s">
        <v>1382</v>
      </c>
      <c r="D215" s="3" t="s">
        <v>1469</v>
      </c>
      <c r="E215" s="3" t="s">
        <v>1384</v>
      </c>
      <c r="F215" s="3" t="s">
        <v>1470</v>
      </c>
      <c r="G215" s="4" t="s">
        <v>1471</v>
      </c>
      <c r="H215" s="4" t="s">
        <v>1472</v>
      </c>
      <c r="I215" s="3" t="s">
        <v>906</v>
      </c>
      <c r="J215" s="1" t="s">
        <v>1162</v>
      </c>
      <c r="K215" s="3" t="s">
        <v>1473</v>
      </c>
      <c r="L215" s="3" t="n">
        <v>-1</v>
      </c>
      <c r="M215" s="3" t="s">
        <v>41</v>
      </c>
      <c r="N215" s="3" t="n">
        <v>-1</v>
      </c>
      <c r="O215" s="3" t="s">
        <v>1474</v>
      </c>
      <c r="P215" s="3" t="n">
        <v>-1</v>
      </c>
      <c r="Q215" s="3" t="n">
        <v>-1</v>
      </c>
      <c r="R215" s="3" t="n">
        <v>-1</v>
      </c>
      <c r="S215" s="3" t="s">
        <v>64</v>
      </c>
      <c r="T215" s="3" t="n">
        <v>-1</v>
      </c>
      <c r="U215" s="3" t="n">
        <f aca="false">533+469</f>
        <v>1002</v>
      </c>
      <c r="V215" s="3" t="n">
        <v>-1</v>
      </c>
      <c r="W215" s="3" t="n">
        <v>-1</v>
      </c>
      <c r="X215" s="3" t="n">
        <v>-1</v>
      </c>
      <c r="Y215" s="3" t="n">
        <v>-1</v>
      </c>
      <c r="Z215" s="3" t="n">
        <v>-1</v>
      </c>
      <c r="AA215" s="3" t="n">
        <v>-1</v>
      </c>
      <c r="AB215" s="3" t="n">
        <v>-1</v>
      </c>
      <c r="AC215" s="3" t="s">
        <v>1162</v>
      </c>
      <c r="AD215" s="3" t="s">
        <v>1162</v>
      </c>
      <c r="AE215" s="3" t="n">
        <v>0</v>
      </c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</row>
    <row r="216" customFormat="false" ht="13.8" hidden="false" customHeight="false" outlineLevel="0" collapsed="false">
      <c r="A216" s="3" t="n">
        <v>144</v>
      </c>
      <c r="B216" s="3" t="s">
        <v>1381</v>
      </c>
      <c r="C216" s="3" t="s">
        <v>1382</v>
      </c>
      <c r="D216" s="3" t="s">
        <v>1475</v>
      </c>
      <c r="E216" s="3" t="s">
        <v>1384</v>
      </c>
      <c r="F216" s="3" t="s">
        <v>1476</v>
      </c>
      <c r="G216" s="4" t="s">
        <v>1477</v>
      </c>
      <c r="H216" s="4" t="s">
        <v>1478</v>
      </c>
      <c r="I216" s="3" t="s">
        <v>906</v>
      </c>
      <c r="J216" s="1" t="s">
        <v>1479</v>
      </c>
      <c r="K216" s="3" t="n">
        <v>20</v>
      </c>
      <c r="L216" s="3" t="n">
        <v>-1</v>
      </c>
      <c r="M216" s="3" t="s">
        <v>41</v>
      </c>
      <c r="N216" s="3" t="n">
        <v>-1</v>
      </c>
      <c r="O216" s="3" t="s">
        <v>1480</v>
      </c>
      <c r="P216" s="3" t="n">
        <v>-1</v>
      </c>
      <c r="Q216" s="3" t="n">
        <v>-1</v>
      </c>
      <c r="R216" s="3" t="n">
        <v>-1</v>
      </c>
      <c r="S216" s="3" t="s">
        <v>64</v>
      </c>
      <c r="T216" s="3" t="n">
        <v>-1</v>
      </c>
      <c r="U216" s="3" t="n">
        <f aca="false">693+498</f>
        <v>1191</v>
      </c>
      <c r="V216" s="3" t="n">
        <v>-1</v>
      </c>
      <c r="W216" s="3" t="n">
        <v>-1</v>
      </c>
      <c r="X216" s="3" t="n">
        <v>-1</v>
      </c>
      <c r="Y216" s="3" t="n">
        <v>-1</v>
      </c>
      <c r="Z216" s="3" t="n">
        <v>-1</v>
      </c>
      <c r="AA216" s="3" t="n">
        <v>-1</v>
      </c>
      <c r="AB216" s="3" t="n">
        <v>-1</v>
      </c>
      <c r="AC216" s="3" t="s">
        <v>1479</v>
      </c>
      <c r="AD216" s="3" t="s">
        <v>1479</v>
      </c>
      <c r="AE216" s="3" t="n">
        <v>0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</row>
    <row r="217" customFormat="false" ht="13.8" hidden="false" customHeight="false" outlineLevel="0" collapsed="false">
      <c r="A217" s="3" t="n">
        <v>145</v>
      </c>
      <c r="B217" s="3" t="s">
        <v>1381</v>
      </c>
      <c r="C217" s="3" t="s">
        <v>1382</v>
      </c>
      <c r="D217" s="3" t="s">
        <v>1481</v>
      </c>
      <c r="E217" s="3" t="s">
        <v>1384</v>
      </c>
      <c r="F217" s="3" t="s">
        <v>1482</v>
      </c>
      <c r="G217" s="4" t="s">
        <v>1483</v>
      </c>
      <c r="H217" s="4" t="s">
        <v>1484</v>
      </c>
      <c r="I217" s="3" t="s">
        <v>906</v>
      </c>
      <c r="J217" s="1" t="s">
        <v>886</v>
      </c>
      <c r="K217" s="3" t="s">
        <v>1485</v>
      </c>
      <c r="L217" s="3" t="n">
        <v>-1</v>
      </c>
      <c r="M217" s="3" t="s">
        <v>41</v>
      </c>
      <c r="N217" s="3" t="n">
        <v>-1</v>
      </c>
      <c r="O217" s="3" t="s">
        <v>1486</v>
      </c>
      <c r="P217" s="3" t="n">
        <v>-1</v>
      </c>
      <c r="Q217" s="3" t="n">
        <v>-1</v>
      </c>
      <c r="R217" s="3" t="n">
        <v>-1</v>
      </c>
      <c r="S217" s="3" t="s">
        <v>64</v>
      </c>
      <c r="T217" s="3" t="n">
        <v>-1</v>
      </c>
      <c r="U217" s="3" t="n">
        <f aca="false">643+263</f>
        <v>906</v>
      </c>
      <c r="V217" s="3" t="n">
        <v>-1</v>
      </c>
      <c r="W217" s="3" t="n">
        <v>-1</v>
      </c>
      <c r="X217" s="3" t="n">
        <v>-1</v>
      </c>
      <c r="Y217" s="3" t="n">
        <v>-1</v>
      </c>
      <c r="Z217" s="3" t="n">
        <v>-1</v>
      </c>
      <c r="AA217" s="3" t="n">
        <v>-1</v>
      </c>
      <c r="AB217" s="3" t="n">
        <v>-1</v>
      </c>
      <c r="AC217" s="3" t="s">
        <v>886</v>
      </c>
      <c r="AD217" s="3" t="s">
        <v>886</v>
      </c>
      <c r="AE217" s="3" t="n">
        <v>0</v>
      </c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</row>
    <row r="218" customFormat="false" ht="13.8" hidden="false" customHeight="false" outlineLevel="0" collapsed="false">
      <c r="A218" s="1" t="n">
        <v>146</v>
      </c>
      <c r="B218" s="0"/>
      <c r="C218" s="3" t="s">
        <v>1487</v>
      </c>
      <c r="D218" s="1" t="s">
        <v>1488</v>
      </c>
      <c r="E218" s="1" t="s">
        <v>52</v>
      </c>
      <c r="F218" s="1" t="s">
        <v>1489</v>
      </c>
      <c r="G218" s="7" t="s">
        <v>1490</v>
      </c>
      <c r="H218" s="7" t="s">
        <v>1491</v>
      </c>
      <c r="I218" s="1" t="s">
        <v>38</v>
      </c>
      <c r="J218" s="1" t="s">
        <v>1437</v>
      </c>
      <c r="K218" s="1" t="n">
        <v>12</v>
      </c>
      <c r="L218" s="1" t="n">
        <v>0</v>
      </c>
      <c r="M218" s="1" t="s">
        <v>1492</v>
      </c>
      <c r="N218" s="1" t="s">
        <v>60</v>
      </c>
      <c r="O218" s="1" t="s">
        <v>1493</v>
      </c>
      <c r="P218" s="1" t="s">
        <v>1494</v>
      </c>
      <c r="Q218" s="1" t="s">
        <v>811</v>
      </c>
      <c r="R218" s="1" t="s">
        <v>1495</v>
      </c>
      <c r="S218" s="1" t="s">
        <v>44</v>
      </c>
      <c r="T218" s="1" t="s">
        <v>329</v>
      </c>
      <c r="U218" s="1" t="n">
        <v>0</v>
      </c>
      <c r="V218" s="1" t="n">
        <v>-1</v>
      </c>
      <c r="W218" s="1" t="n">
        <v>-1</v>
      </c>
      <c r="X218" s="1" t="n">
        <v>-1</v>
      </c>
      <c r="Y218" s="1" t="n">
        <v>15</v>
      </c>
      <c r="Z218" s="1" t="s">
        <v>1496</v>
      </c>
      <c r="AA218" s="1" t="s">
        <v>1497</v>
      </c>
      <c r="AB218" s="1" t="s">
        <v>124</v>
      </c>
      <c r="AC218" s="1" t="s">
        <v>1437</v>
      </c>
      <c r="AD218" s="1" t="s">
        <v>1437</v>
      </c>
      <c r="AE218" s="1" t="n">
        <v>0</v>
      </c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</row>
    <row r="219" customFormat="false" ht="13.8" hidden="false" customHeight="false" outlineLevel="0" collapsed="false">
      <c r="A219" s="3" t="n">
        <v>147</v>
      </c>
      <c r="B219" s="3"/>
      <c r="C219" s="3" t="s">
        <v>1498</v>
      </c>
      <c r="D219" s="3" t="s">
        <v>1499</v>
      </c>
      <c r="E219" s="3" t="s">
        <v>1384</v>
      </c>
      <c r="F219" s="3" t="s">
        <v>1385</v>
      </c>
      <c r="G219" s="4" t="s">
        <v>1500</v>
      </c>
      <c r="H219" s="4" t="s">
        <v>1501</v>
      </c>
      <c r="I219" s="1" t="s">
        <v>38</v>
      </c>
      <c r="J219" s="1" t="s">
        <v>1502</v>
      </c>
      <c r="K219" s="1" t="n">
        <v>66</v>
      </c>
      <c r="L219" s="3" t="n">
        <v>-1</v>
      </c>
      <c r="M219" s="3" t="s">
        <v>41</v>
      </c>
      <c r="N219" s="3" t="n">
        <v>-1</v>
      </c>
      <c r="O219" s="1" t="s">
        <v>1503</v>
      </c>
      <c r="P219" s="3" t="n">
        <v>-1</v>
      </c>
      <c r="Q219" s="3" t="n">
        <v>-1</v>
      </c>
      <c r="R219" s="3" t="n">
        <v>-1</v>
      </c>
      <c r="S219" s="1" t="s">
        <v>64</v>
      </c>
      <c r="T219" s="3" t="n">
        <v>1490</v>
      </c>
      <c r="U219" s="3" t="n">
        <v>6509</v>
      </c>
      <c r="V219" s="3" t="s">
        <v>327</v>
      </c>
      <c r="W219" s="3" t="s">
        <v>432</v>
      </c>
      <c r="X219" s="3" t="n">
        <v>-1</v>
      </c>
      <c r="Y219" s="3" t="n">
        <v>-1</v>
      </c>
      <c r="Z219" s="3" t="n">
        <v>-1</v>
      </c>
      <c r="AA219" s="3" t="n">
        <v>-1</v>
      </c>
      <c r="AB219" s="3" t="n">
        <v>-1</v>
      </c>
      <c r="AC219" s="3" t="s">
        <v>1502</v>
      </c>
      <c r="AD219" s="3" t="s">
        <v>1502</v>
      </c>
      <c r="AE219" s="3" t="n">
        <v>0</v>
      </c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</row>
    <row r="220" customFormat="false" ht="13.8" hidden="false" customHeight="false" outlineLevel="0" collapsed="false">
      <c r="A220" s="3" t="n">
        <v>147</v>
      </c>
      <c r="B220" s="3" t="s">
        <v>1381</v>
      </c>
      <c r="C220" s="3" t="s">
        <v>1382</v>
      </c>
      <c r="D220" s="3" t="s">
        <v>1499</v>
      </c>
      <c r="E220" s="3" t="s">
        <v>1384</v>
      </c>
      <c r="F220" s="3" t="s">
        <v>1385</v>
      </c>
      <c r="G220" s="4" t="s">
        <v>1500</v>
      </c>
      <c r="H220" s="4" t="s">
        <v>1501</v>
      </c>
      <c r="I220" s="3" t="s">
        <v>906</v>
      </c>
      <c r="J220" s="1" t="s">
        <v>1502</v>
      </c>
      <c r="K220" s="3" t="n">
        <v>66</v>
      </c>
      <c r="L220" s="3" t="n">
        <v>-1</v>
      </c>
      <c r="M220" s="3" t="s">
        <v>41</v>
      </c>
      <c r="N220" s="3" t="n">
        <v>-1</v>
      </c>
      <c r="O220" s="1" t="s">
        <v>1503</v>
      </c>
      <c r="P220" s="3" t="n">
        <v>-1</v>
      </c>
      <c r="Q220" s="3" t="n">
        <v>-1</v>
      </c>
      <c r="R220" s="3" t="n">
        <v>-1</v>
      </c>
      <c r="S220" s="1" t="s">
        <v>64</v>
      </c>
      <c r="T220" s="3" t="n">
        <v>1490</v>
      </c>
      <c r="U220" s="3" t="n">
        <f aca="false">1425+1096</f>
        <v>2521</v>
      </c>
      <c r="V220" s="3" t="n">
        <v>-1</v>
      </c>
      <c r="W220" s="3" t="n">
        <v>-1</v>
      </c>
      <c r="X220" s="3" t="n">
        <v>-1</v>
      </c>
      <c r="Y220" s="3" t="n">
        <v>-1</v>
      </c>
      <c r="Z220" s="3" t="n">
        <v>-1</v>
      </c>
      <c r="AA220" s="3" t="n">
        <v>-1</v>
      </c>
      <c r="AB220" s="3" t="n">
        <v>-1</v>
      </c>
      <c r="AC220" s="3" t="s">
        <v>1502</v>
      </c>
      <c r="AD220" s="3" t="s">
        <v>1502</v>
      </c>
      <c r="AE220" s="3" t="n">
        <v>0</v>
      </c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</row>
    <row r="221" customFormat="false" ht="13.8" hidden="false" customHeight="false" outlineLevel="0" collapsed="false">
      <c r="A221" s="3" t="n">
        <v>148</v>
      </c>
      <c r="B221" s="3" t="s">
        <v>1381</v>
      </c>
      <c r="C221" s="3" t="s">
        <v>1382</v>
      </c>
      <c r="D221" s="3" t="s">
        <v>1504</v>
      </c>
      <c r="E221" s="3" t="s">
        <v>1384</v>
      </c>
      <c r="F221" s="3" t="s">
        <v>1505</v>
      </c>
      <c r="G221" s="4" t="s">
        <v>1506</v>
      </c>
      <c r="H221" s="4" t="s">
        <v>1507</v>
      </c>
      <c r="I221" s="3" t="s">
        <v>906</v>
      </c>
      <c r="J221" s="1" t="s">
        <v>843</v>
      </c>
      <c r="K221" s="3" t="n">
        <v>24</v>
      </c>
      <c r="L221" s="3" t="n">
        <v>-1</v>
      </c>
      <c r="M221" s="3" t="s">
        <v>41</v>
      </c>
      <c r="N221" s="3" t="n">
        <v>-1</v>
      </c>
      <c r="O221" s="3" t="s">
        <v>1508</v>
      </c>
      <c r="P221" s="3" t="n">
        <v>-1</v>
      </c>
      <c r="Q221" s="3" t="n">
        <v>-1</v>
      </c>
      <c r="R221" s="3" t="n">
        <v>-1</v>
      </c>
      <c r="S221" s="1" t="s">
        <v>64</v>
      </c>
      <c r="T221" s="3" t="n">
        <v>-1</v>
      </c>
      <c r="U221" s="3" t="n">
        <f aca="false">559+408</f>
        <v>967</v>
      </c>
      <c r="V221" s="3" t="n">
        <v>-1</v>
      </c>
      <c r="W221" s="3" t="n">
        <v>-1</v>
      </c>
      <c r="X221" s="3" t="n">
        <v>-1</v>
      </c>
      <c r="Y221" s="3" t="n">
        <v>-1</v>
      </c>
      <c r="Z221" s="3" t="n">
        <v>-1</v>
      </c>
      <c r="AA221" s="3" t="n">
        <v>-1</v>
      </c>
      <c r="AB221" s="3" t="n">
        <v>-1</v>
      </c>
      <c r="AC221" s="3" t="s">
        <v>843</v>
      </c>
      <c r="AD221" s="3" t="s">
        <v>843</v>
      </c>
      <c r="AE221" s="3" t="n">
        <v>0</v>
      </c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</row>
    <row r="222" customFormat="false" ht="13.8" hidden="false" customHeight="false" outlineLevel="0" collapsed="false">
      <c r="A222" s="3" t="n">
        <v>149</v>
      </c>
      <c r="B222" s="0"/>
      <c r="C222" s="3" t="s">
        <v>1509</v>
      </c>
      <c r="D222" s="1" t="s">
        <v>1510</v>
      </c>
      <c r="E222" s="1" t="s">
        <v>1511</v>
      </c>
      <c r="F222" s="1" t="s">
        <v>1512</v>
      </c>
      <c r="G222" s="7" t="s">
        <v>1513</v>
      </c>
      <c r="H222" s="7" t="s">
        <v>1514</v>
      </c>
      <c r="I222" s="1" t="s">
        <v>38</v>
      </c>
      <c r="J222" s="1" t="s">
        <v>1515</v>
      </c>
      <c r="K222" s="1" t="s">
        <v>1516</v>
      </c>
      <c r="L222" s="1" t="n">
        <v>-1</v>
      </c>
      <c r="M222" s="1" t="n">
        <v>-1</v>
      </c>
      <c r="N222" s="3" t="n">
        <v>-1</v>
      </c>
      <c r="O222" s="1" t="n">
        <v>-1</v>
      </c>
      <c r="P222" s="1" t="n">
        <v>-1</v>
      </c>
      <c r="Q222" s="1" t="n">
        <v>-1</v>
      </c>
      <c r="R222" s="1" t="n">
        <v>-1</v>
      </c>
      <c r="S222" s="1" t="s">
        <v>64</v>
      </c>
      <c r="T222" s="1" t="n">
        <v>-1</v>
      </c>
      <c r="U222" s="1" t="n">
        <v>-1</v>
      </c>
      <c r="V222" s="1" t="n">
        <v>-1</v>
      </c>
      <c r="W222" s="1" t="n">
        <v>-1</v>
      </c>
      <c r="X222" s="1" t="n">
        <v>-1</v>
      </c>
      <c r="Y222" s="1" t="n">
        <v>-1</v>
      </c>
      <c r="Z222" s="1" t="n">
        <v>-1</v>
      </c>
      <c r="AA222" s="1" t="n">
        <v>-1</v>
      </c>
      <c r="AB222" s="1" t="n">
        <v>-1</v>
      </c>
      <c r="AC222" s="1" t="s">
        <v>1515</v>
      </c>
      <c r="AD222" s="1" t="s">
        <v>1515</v>
      </c>
      <c r="AE222" s="1" t="n">
        <v>0</v>
      </c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</row>
    <row r="223" customFormat="false" ht="13.8" hidden="false" customHeight="false" outlineLevel="0" collapsed="false">
      <c r="A223" s="3" t="n">
        <v>150</v>
      </c>
      <c r="B223" s="0"/>
      <c r="C223" s="3" t="s">
        <v>1517</v>
      </c>
      <c r="D223" s="1" t="s">
        <v>1518</v>
      </c>
      <c r="E223" s="1" t="s">
        <v>1519</v>
      </c>
      <c r="F223" s="1" t="s">
        <v>1520</v>
      </c>
      <c r="G223" s="7" t="s">
        <v>1521</v>
      </c>
      <c r="H223" s="7" t="s">
        <v>1522</v>
      </c>
      <c r="I223" s="1" t="s">
        <v>38</v>
      </c>
      <c r="J223" s="1" t="s">
        <v>1523</v>
      </c>
      <c r="K223" s="1" t="s">
        <v>1524</v>
      </c>
      <c r="L223" s="1" t="s">
        <v>1525</v>
      </c>
      <c r="M223" s="3" t="s">
        <v>41</v>
      </c>
      <c r="N223" s="3" t="n">
        <v>-1</v>
      </c>
      <c r="O223" s="1" t="s">
        <v>1526</v>
      </c>
      <c r="P223" s="1" t="s">
        <v>1527</v>
      </c>
      <c r="Q223" s="1" t="n">
        <v>-1</v>
      </c>
      <c r="R223" s="1" t="n">
        <v>-1</v>
      </c>
      <c r="S223" s="1" t="s">
        <v>64</v>
      </c>
      <c r="T223" s="1" t="s">
        <v>824</v>
      </c>
      <c r="U223" s="1" t="n">
        <v>-1</v>
      </c>
      <c r="V223" s="1" t="n">
        <v>-1</v>
      </c>
      <c r="W223" s="1" t="n">
        <v>-1</v>
      </c>
      <c r="X223" s="1" t="n">
        <v>-1</v>
      </c>
      <c r="Y223" s="1" t="n">
        <f aca="false">7*24*60</f>
        <v>10080</v>
      </c>
      <c r="Z223" s="1" t="n">
        <v>-1</v>
      </c>
      <c r="AA223" s="1" t="n">
        <v>-1</v>
      </c>
      <c r="AB223" s="1" t="s">
        <v>1528</v>
      </c>
      <c r="AC223" s="1" t="s">
        <v>1523</v>
      </c>
      <c r="AD223" s="1" t="s">
        <v>1523</v>
      </c>
      <c r="AE223" s="1" t="n">
        <v>0</v>
      </c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</row>
    <row r="224" customFormat="false" ht="13.8" hidden="false" customHeight="false" outlineLevel="0" collapsed="false">
      <c r="A224" s="3" t="n">
        <v>151</v>
      </c>
      <c r="B224" s="0"/>
      <c r="C224" s="3" t="s">
        <v>1529</v>
      </c>
      <c r="D224" s="1" t="s">
        <v>1530</v>
      </c>
      <c r="E224" s="1" t="s">
        <v>1519</v>
      </c>
      <c r="F224" s="1" t="s">
        <v>1531</v>
      </c>
      <c r="G224" s="7" t="s">
        <v>1532</v>
      </c>
      <c r="H224" s="7" t="s">
        <v>1533</v>
      </c>
      <c r="I224" s="1" t="s">
        <v>38</v>
      </c>
      <c r="J224" s="1" t="s">
        <v>1534</v>
      </c>
      <c r="K224" s="1" t="n">
        <v>74</v>
      </c>
      <c r="L224" s="1" t="n">
        <v>-1</v>
      </c>
      <c r="M224" s="3" t="s">
        <v>41</v>
      </c>
      <c r="N224" s="3" t="n">
        <v>-1</v>
      </c>
      <c r="O224" s="1" t="n">
        <v>12</v>
      </c>
      <c r="P224" s="1" t="s">
        <v>1535</v>
      </c>
      <c r="Q224" s="1" t="n">
        <v>-1</v>
      </c>
      <c r="R224" s="1" t="n">
        <v>-1</v>
      </c>
      <c r="S224" s="1" t="s">
        <v>64</v>
      </c>
      <c r="T224" s="1" t="n">
        <v>1884</v>
      </c>
      <c r="U224" s="1" t="n">
        <v>-1</v>
      </c>
      <c r="V224" s="1" t="s">
        <v>1536</v>
      </c>
      <c r="W224" s="1" t="s">
        <v>1537</v>
      </c>
      <c r="X224" s="1" t="n">
        <v>-1</v>
      </c>
      <c r="Y224" s="1" t="n">
        <v>-1</v>
      </c>
      <c r="Z224" s="1" t="n">
        <v>-1</v>
      </c>
      <c r="AA224" s="1" t="n">
        <v>-1</v>
      </c>
      <c r="AB224" s="1" t="s">
        <v>386</v>
      </c>
      <c r="AC224" s="1" t="s">
        <v>1534</v>
      </c>
      <c r="AD224" s="1" t="s">
        <v>1534</v>
      </c>
      <c r="AE224" s="1" t="n">
        <v>0</v>
      </c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</row>
    <row r="225" customFormat="false" ht="13.8" hidden="false" customHeight="false" outlineLevel="0" collapsed="false">
      <c r="A225" s="1" t="n">
        <v>152</v>
      </c>
      <c r="B225" s="0"/>
      <c r="C225" s="3" t="s">
        <v>1538</v>
      </c>
      <c r="D225" s="1" t="s">
        <v>1539</v>
      </c>
      <c r="E225" s="1" t="s">
        <v>1540</v>
      </c>
      <c r="F225" s="1" t="s">
        <v>1541</v>
      </c>
      <c r="G225" s="7" t="s">
        <v>1542</v>
      </c>
      <c r="H225" s="7" t="s">
        <v>1543</v>
      </c>
      <c r="I225" s="1" t="s">
        <v>38</v>
      </c>
      <c r="J225" s="1" t="s">
        <v>756</v>
      </c>
      <c r="K225" s="1" t="s">
        <v>1544</v>
      </c>
      <c r="L225" s="1" t="n">
        <v>-1</v>
      </c>
      <c r="M225" s="1" t="n">
        <v>-1</v>
      </c>
      <c r="N225" s="1" t="n">
        <v>-1</v>
      </c>
      <c r="O225" s="1" t="s">
        <v>1545</v>
      </c>
      <c r="P225" s="1" t="s">
        <v>1545</v>
      </c>
      <c r="Q225" s="1" t="n">
        <v>-1</v>
      </c>
      <c r="R225" s="1" t="n">
        <v>-1</v>
      </c>
      <c r="S225" s="1" t="s">
        <v>64</v>
      </c>
      <c r="T225" s="1" t="s">
        <v>361</v>
      </c>
      <c r="U225" s="1" t="n">
        <v>-1</v>
      </c>
      <c r="V225" s="1" t="n">
        <v>-1</v>
      </c>
      <c r="W225" s="1" t="n">
        <v>-1</v>
      </c>
      <c r="X225" s="1" t="n">
        <v>-1</v>
      </c>
      <c r="Y225" s="1" t="n">
        <v>-1</v>
      </c>
      <c r="Z225" s="1" t="n">
        <v>-1</v>
      </c>
      <c r="AA225" s="1" t="n">
        <v>-1</v>
      </c>
      <c r="AB225" s="1" t="n">
        <v>-1</v>
      </c>
      <c r="AC225" s="1" t="s">
        <v>756</v>
      </c>
      <c r="AD225" s="1" t="s">
        <v>756</v>
      </c>
      <c r="AE225" s="1" t="n">
        <v>0</v>
      </c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</row>
    <row r="226" customFormat="false" ht="13.8" hidden="false" customHeight="false" outlineLevel="0" collapsed="false">
      <c r="A226" s="3" t="n">
        <v>153</v>
      </c>
      <c r="B226" s="0"/>
      <c r="C226" s="3" t="s">
        <v>1546</v>
      </c>
      <c r="D226" s="1" t="s">
        <v>1547</v>
      </c>
      <c r="E226" s="1" t="s">
        <v>290</v>
      </c>
      <c r="F226" s="1" t="s">
        <v>1548</v>
      </c>
      <c r="G226" s="7" t="s">
        <v>1549</v>
      </c>
      <c r="H226" s="7" t="s">
        <v>1550</v>
      </c>
      <c r="I226" s="1" t="s">
        <v>38</v>
      </c>
      <c r="J226" s="1" t="s">
        <v>958</v>
      </c>
      <c r="K226" s="1" t="s">
        <v>1551</v>
      </c>
      <c r="L226" s="1" t="s">
        <v>1552</v>
      </c>
      <c r="M226" s="1" t="s">
        <v>632</v>
      </c>
      <c r="N226" s="1" t="s">
        <v>42</v>
      </c>
      <c r="O226" s="1" t="n">
        <v>-1</v>
      </c>
      <c r="P226" s="1" t="s">
        <v>1553</v>
      </c>
      <c r="Q226" s="1" t="n">
        <v>-1</v>
      </c>
      <c r="R226" s="1" t="n">
        <v>-1</v>
      </c>
      <c r="S226" s="1" t="s">
        <v>64</v>
      </c>
      <c r="T226" s="1" t="n">
        <v>1762</v>
      </c>
      <c r="U226" s="1" t="n">
        <v>-1</v>
      </c>
      <c r="V226" s="1" t="n">
        <v>-1</v>
      </c>
      <c r="W226" s="1" t="n">
        <v>-1</v>
      </c>
      <c r="X226" s="1" t="n">
        <v>-1</v>
      </c>
      <c r="Y226" s="1" t="n">
        <f aca="false">2*24*60</f>
        <v>2880</v>
      </c>
      <c r="Z226" s="1" t="s">
        <v>1285</v>
      </c>
      <c r="AA226" s="1" t="n">
        <v>-1</v>
      </c>
      <c r="AB226" s="1" t="s">
        <v>1554</v>
      </c>
      <c r="AC226" s="1" t="s">
        <v>958</v>
      </c>
      <c r="AD226" s="1" t="s">
        <v>958</v>
      </c>
      <c r="AE226" s="1" t="n">
        <v>0</v>
      </c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</row>
    <row r="227" customFormat="false" ht="13.8" hidden="false" customHeight="false" outlineLevel="0" collapsed="false">
      <c r="A227" s="3" t="n">
        <v>153</v>
      </c>
      <c r="B227" s="0"/>
      <c r="C227" s="3" t="s">
        <v>1555</v>
      </c>
      <c r="D227" s="1" t="s">
        <v>1547</v>
      </c>
      <c r="E227" s="1" t="s">
        <v>290</v>
      </c>
      <c r="F227" s="1" t="s">
        <v>1548</v>
      </c>
      <c r="G227" s="7" t="s">
        <v>1549</v>
      </c>
      <c r="H227" s="7" t="s">
        <v>1550</v>
      </c>
      <c r="I227" s="1" t="s">
        <v>38</v>
      </c>
      <c r="J227" s="1" t="s">
        <v>1431</v>
      </c>
      <c r="K227" s="1" t="s">
        <v>1551</v>
      </c>
      <c r="L227" s="1" t="s">
        <v>1552</v>
      </c>
      <c r="M227" s="1" t="s">
        <v>632</v>
      </c>
      <c r="N227" s="1" t="s">
        <v>42</v>
      </c>
      <c r="O227" s="1" t="n">
        <v>-1</v>
      </c>
      <c r="P227" s="1" t="s">
        <v>1553</v>
      </c>
      <c r="Q227" s="1" t="n">
        <v>-1</v>
      </c>
      <c r="R227" s="1" t="n">
        <v>-1</v>
      </c>
      <c r="S227" s="1" t="s">
        <v>64</v>
      </c>
      <c r="T227" s="1" t="n">
        <v>1762</v>
      </c>
      <c r="U227" s="1" t="n">
        <v>-1</v>
      </c>
      <c r="V227" s="1" t="n">
        <v>-1</v>
      </c>
      <c r="W227" s="1" t="n">
        <v>-1</v>
      </c>
      <c r="X227" s="1" t="n">
        <v>-1</v>
      </c>
      <c r="Y227" s="1" t="n">
        <v>-1</v>
      </c>
      <c r="Z227" s="1" t="n">
        <v>-1</v>
      </c>
      <c r="AA227" s="1" t="n">
        <v>-1</v>
      </c>
      <c r="AB227" s="1" t="n">
        <v>-1</v>
      </c>
      <c r="AC227" s="1" t="s">
        <v>1431</v>
      </c>
      <c r="AD227" s="1" t="s">
        <v>1431</v>
      </c>
      <c r="AE227" s="1" t="n">
        <v>0</v>
      </c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</row>
    <row r="228" customFormat="false" ht="14.9" hidden="false" customHeight="false" outlineLevel="0" collapsed="false">
      <c r="A228" s="3" t="n">
        <v>154</v>
      </c>
      <c r="B228" s="0"/>
      <c r="C228" s="3" t="s">
        <v>1556</v>
      </c>
      <c r="D228" s="8" t="s">
        <v>1557</v>
      </c>
      <c r="E228" s="1" t="s">
        <v>290</v>
      </c>
      <c r="F228" s="1" t="s">
        <v>477</v>
      </c>
      <c r="G228" s="7" t="s">
        <v>1558</v>
      </c>
      <c r="H228" s="7" t="s">
        <v>1559</v>
      </c>
      <c r="I228" s="1" t="s">
        <v>38</v>
      </c>
      <c r="J228" s="1" t="s">
        <v>1560</v>
      </c>
      <c r="K228" s="1" t="n">
        <v>75</v>
      </c>
      <c r="L228" s="1" t="n">
        <v>75</v>
      </c>
      <c r="M228" s="1" t="s">
        <v>41</v>
      </c>
      <c r="N228" s="1" t="s">
        <v>60</v>
      </c>
      <c r="O228" s="1" t="s">
        <v>1561</v>
      </c>
      <c r="P228" s="1" t="s">
        <v>1561</v>
      </c>
      <c r="Q228" s="1" t="s">
        <v>678</v>
      </c>
      <c r="R228" s="1" t="s">
        <v>137</v>
      </c>
      <c r="S228" s="1" t="s">
        <v>44</v>
      </c>
      <c r="T228" s="1" t="s">
        <v>1562</v>
      </c>
      <c r="U228" s="1" t="n">
        <v>-1</v>
      </c>
      <c r="V228" s="1" t="s">
        <v>612</v>
      </c>
      <c r="W228" s="1" t="s">
        <v>1563</v>
      </c>
      <c r="X228" s="1" t="s">
        <v>393</v>
      </c>
      <c r="Y228" s="1" t="n">
        <v>10</v>
      </c>
      <c r="Z228" s="1" t="s">
        <v>1564</v>
      </c>
      <c r="AA228" s="1" t="s">
        <v>1565</v>
      </c>
      <c r="AB228" s="1" t="s">
        <v>1566</v>
      </c>
      <c r="AC228" s="1" t="s">
        <v>1560</v>
      </c>
      <c r="AD228" s="1" t="s">
        <v>1560</v>
      </c>
      <c r="AE228" s="1" t="n">
        <v>0</v>
      </c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</row>
    <row r="229" customFormat="false" ht="13.8" hidden="false" customHeight="false" outlineLevel="0" collapsed="false">
      <c r="A229" s="3" t="n">
        <v>155</v>
      </c>
      <c r="B229" s="0"/>
      <c r="C229" s="3" t="s">
        <v>1567</v>
      </c>
      <c r="D229" s="1" t="n">
        <v>-1</v>
      </c>
      <c r="E229" s="1" t="s">
        <v>1519</v>
      </c>
      <c r="F229" s="1" t="n">
        <v>-1</v>
      </c>
      <c r="G229" s="9" t="s">
        <v>1568</v>
      </c>
      <c r="H229" s="9" t="s">
        <v>1568</v>
      </c>
      <c r="I229" s="1" t="s">
        <v>38</v>
      </c>
      <c r="J229" s="1" t="s">
        <v>89</v>
      </c>
      <c r="K229" s="1" t="n">
        <v>-1</v>
      </c>
      <c r="L229" s="1" t="n">
        <v>-1</v>
      </c>
      <c r="M229" s="1" t="n">
        <v>-1</v>
      </c>
      <c r="N229" s="1" t="n">
        <v>-1</v>
      </c>
      <c r="O229" s="1" t="n">
        <v>-1</v>
      </c>
      <c r="P229" s="1" t="n">
        <v>-1</v>
      </c>
      <c r="Q229" s="1" t="n">
        <v>-1</v>
      </c>
      <c r="R229" s="1" t="n">
        <v>-1</v>
      </c>
      <c r="S229" s="1" t="s">
        <v>64</v>
      </c>
      <c r="T229" s="1" t="n">
        <v>-1</v>
      </c>
      <c r="U229" s="1" t="n">
        <v>-1</v>
      </c>
      <c r="V229" s="1" t="n">
        <v>-1</v>
      </c>
      <c r="W229" s="1" t="n">
        <v>-1</v>
      </c>
      <c r="X229" s="1" t="n">
        <v>-1</v>
      </c>
      <c r="Y229" s="1" t="n">
        <v>-1</v>
      </c>
      <c r="Z229" s="1" t="n">
        <v>-1</v>
      </c>
      <c r="AA229" s="1" t="n">
        <v>-1</v>
      </c>
      <c r="AB229" s="1" t="n">
        <v>-1</v>
      </c>
      <c r="AC229" s="1" t="s">
        <v>89</v>
      </c>
      <c r="AD229" s="1" t="s">
        <v>89</v>
      </c>
      <c r="AE229" s="1" t="n">
        <v>0</v>
      </c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</row>
    <row r="230" customFormat="false" ht="13.8" hidden="false" customHeight="false" outlineLevel="0" collapsed="false">
      <c r="A230" s="3" t="n">
        <v>156</v>
      </c>
      <c r="B230" s="1" t="s">
        <v>1569</v>
      </c>
      <c r="C230" s="3" t="s">
        <v>1570</v>
      </c>
      <c r="D230" s="1" t="s">
        <v>1571</v>
      </c>
      <c r="E230" s="1" t="s">
        <v>1519</v>
      </c>
      <c r="F230" s="1" t="s">
        <v>1572</v>
      </c>
      <c r="G230" s="7" t="s">
        <v>1573</v>
      </c>
      <c r="H230" s="7" t="s">
        <v>1574</v>
      </c>
      <c r="I230" s="1" t="s">
        <v>38</v>
      </c>
      <c r="J230" s="1" t="s">
        <v>1575</v>
      </c>
      <c r="K230" s="1" t="n">
        <v>101</v>
      </c>
      <c r="L230" s="1" t="n">
        <f aca="false">101-82</f>
        <v>19</v>
      </c>
      <c r="M230" s="1" t="n">
        <v>-1</v>
      </c>
      <c r="N230" s="1" t="n">
        <v>-1</v>
      </c>
      <c r="O230" s="1" t="n">
        <v>-1</v>
      </c>
      <c r="P230" s="1" t="n">
        <v>14</v>
      </c>
      <c r="Q230" s="1" t="s">
        <v>429</v>
      </c>
      <c r="R230" s="1" t="s">
        <v>1576</v>
      </c>
      <c r="S230" s="1" t="s">
        <v>64</v>
      </c>
      <c r="T230" s="1" t="s">
        <v>1577</v>
      </c>
      <c r="U230" s="3" t="n">
        <v>-1</v>
      </c>
      <c r="V230" s="1" t="s">
        <v>76</v>
      </c>
      <c r="W230" s="1" t="s">
        <v>1578</v>
      </c>
      <c r="X230" s="3" t="n">
        <v>-1</v>
      </c>
      <c r="Y230" s="3" t="n">
        <v>45</v>
      </c>
      <c r="Z230" s="3" t="n">
        <v>-1</v>
      </c>
      <c r="AA230" s="3" t="n">
        <v>-1</v>
      </c>
      <c r="AB230" s="3" t="s">
        <v>48</v>
      </c>
      <c r="AC230" s="1" t="s">
        <v>1575</v>
      </c>
      <c r="AD230" s="1" t="s">
        <v>1575</v>
      </c>
      <c r="AE230" s="1" t="n">
        <v>0</v>
      </c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</row>
    <row r="231" customFormat="false" ht="13.8" hidden="false" customHeight="false" outlineLevel="0" collapsed="false">
      <c r="A231" s="3" t="n">
        <v>157</v>
      </c>
      <c r="B231" s="1" t="s">
        <v>1569</v>
      </c>
      <c r="C231" s="3" t="s">
        <v>1570</v>
      </c>
      <c r="D231" s="1" t="s">
        <v>1579</v>
      </c>
      <c r="E231" s="1" t="s">
        <v>1519</v>
      </c>
      <c r="F231" s="1" t="s">
        <v>1580</v>
      </c>
      <c r="G231" s="7" t="s">
        <v>1581</v>
      </c>
      <c r="H231" s="7" t="s">
        <v>1582</v>
      </c>
      <c r="I231" s="1" t="s">
        <v>38</v>
      </c>
      <c r="J231" s="1" t="s">
        <v>1116</v>
      </c>
      <c r="K231" s="1" t="n">
        <v>91</v>
      </c>
      <c r="L231" s="1" t="n">
        <v>31</v>
      </c>
      <c r="M231" s="1" t="n">
        <v>-1</v>
      </c>
      <c r="N231" s="1" t="n">
        <v>-1</v>
      </c>
      <c r="O231" s="1" t="n">
        <v>-1</v>
      </c>
      <c r="P231" s="1" t="n">
        <v>26</v>
      </c>
      <c r="Q231" s="1" t="s">
        <v>203</v>
      </c>
      <c r="R231" s="1" t="s">
        <v>612</v>
      </c>
      <c r="S231" s="1" t="s">
        <v>64</v>
      </c>
      <c r="T231" s="1" t="s">
        <v>1583</v>
      </c>
      <c r="U231" s="3" t="n">
        <v>-1</v>
      </c>
      <c r="V231" s="1" t="s">
        <v>139</v>
      </c>
      <c r="W231" s="1" t="s">
        <v>432</v>
      </c>
      <c r="X231" s="3" t="n">
        <v>-1</v>
      </c>
      <c r="Y231" s="3" t="n">
        <v>45</v>
      </c>
      <c r="Z231" s="3" t="n">
        <v>-1</v>
      </c>
      <c r="AA231" s="3" t="n">
        <v>-1</v>
      </c>
      <c r="AB231" s="3" t="s">
        <v>48</v>
      </c>
      <c r="AC231" s="1" t="s">
        <v>1116</v>
      </c>
      <c r="AD231" s="1" t="s">
        <v>1116</v>
      </c>
      <c r="AE231" s="1" t="n">
        <v>0</v>
      </c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</row>
    <row r="232" customFormat="false" ht="13.8" hidden="false" customHeight="false" outlineLevel="0" collapsed="false">
      <c r="A232" s="3" t="n">
        <v>158</v>
      </c>
      <c r="B232" s="1" t="s">
        <v>1569</v>
      </c>
      <c r="C232" s="3" t="s">
        <v>1570</v>
      </c>
      <c r="D232" s="1" t="s">
        <v>1584</v>
      </c>
      <c r="E232" s="1" t="s">
        <v>1519</v>
      </c>
      <c r="F232" s="1" t="s">
        <v>1572</v>
      </c>
      <c r="G232" s="7" t="s">
        <v>1585</v>
      </c>
      <c r="H232" s="7" t="s">
        <v>1586</v>
      </c>
      <c r="I232" s="1" t="s">
        <v>38</v>
      </c>
      <c r="J232" s="1" t="s">
        <v>244</v>
      </c>
      <c r="K232" s="1" t="n">
        <v>69</v>
      </c>
      <c r="L232" s="1" t="n">
        <v>9</v>
      </c>
      <c r="M232" s="1" t="n">
        <v>-1</v>
      </c>
      <c r="N232" s="1" t="n">
        <v>-1</v>
      </c>
      <c r="O232" s="1" t="n">
        <v>-1</v>
      </c>
      <c r="P232" s="1" t="s">
        <v>1587</v>
      </c>
      <c r="Q232" s="1" t="n">
        <v>1</v>
      </c>
      <c r="R232" s="1" t="s">
        <v>1062</v>
      </c>
      <c r="S232" s="1" t="s">
        <v>64</v>
      </c>
      <c r="T232" s="1" t="s">
        <v>1588</v>
      </c>
      <c r="U232" s="3" t="n">
        <v>-1</v>
      </c>
      <c r="V232" s="1" t="s">
        <v>139</v>
      </c>
      <c r="W232" s="1" t="s">
        <v>373</v>
      </c>
      <c r="X232" s="3" t="n">
        <v>-1</v>
      </c>
      <c r="Y232" s="3" t="n">
        <v>45</v>
      </c>
      <c r="Z232" s="3" t="n">
        <v>-1</v>
      </c>
      <c r="AA232" s="3" t="n">
        <v>-1</v>
      </c>
      <c r="AB232" s="3" t="s">
        <v>48</v>
      </c>
      <c r="AC232" s="1" t="s">
        <v>244</v>
      </c>
      <c r="AD232" s="1" t="s">
        <v>244</v>
      </c>
      <c r="AE232" s="1" t="n">
        <v>0</v>
      </c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</row>
    <row r="233" customFormat="false" ht="13.8" hidden="false" customHeight="false" outlineLevel="0" collapsed="false">
      <c r="A233" s="3" t="n">
        <v>159</v>
      </c>
      <c r="B233" s="1" t="s">
        <v>1569</v>
      </c>
      <c r="C233" s="3" t="s">
        <v>1570</v>
      </c>
      <c r="D233" s="1" t="s">
        <v>1589</v>
      </c>
      <c r="E233" s="1" t="s">
        <v>1519</v>
      </c>
      <c r="F233" s="1" t="s">
        <v>1590</v>
      </c>
      <c r="G233" s="7" t="s">
        <v>1591</v>
      </c>
      <c r="H233" s="7" t="s">
        <v>1592</v>
      </c>
      <c r="I233" s="1" t="s">
        <v>38</v>
      </c>
      <c r="J233" s="1" t="s">
        <v>168</v>
      </c>
      <c r="K233" s="1" t="n">
        <v>45</v>
      </c>
      <c r="L233" s="1" t="n">
        <v>9</v>
      </c>
      <c r="M233" s="1" t="n">
        <v>-1</v>
      </c>
      <c r="N233" s="1" t="n">
        <v>-1</v>
      </c>
      <c r="O233" s="1" t="n">
        <v>-1</v>
      </c>
      <c r="P233" s="1" t="n">
        <v>4</v>
      </c>
      <c r="Q233" s="1" t="n">
        <v>1</v>
      </c>
      <c r="R233" s="1" t="n">
        <v>2</v>
      </c>
      <c r="S233" s="1" t="s">
        <v>64</v>
      </c>
      <c r="T233" s="1" t="n">
        <v>1493</v>
      </c>
      <c r="U233" s="3" t="n">
        <v>-1</v>
      </c>
      <c r="V233" s="1" t="s">
        <v>678</v>
      </c>
      <c r="W233" s="1" t="s">
        <v>432</v>
      </c>
      <c r="X233" s="3" t="n">
        <v>-1</v>
      </c>
      <c r="Y233" s="3" t="n">
        <v>45</v>
      </c>
      <c r="Z233" s="3" t="n">
        <v>-1</v>
      </c>
      <c r="AA233" s="3" t="n">
        <v>-1</v>
      </c>
      <c r="AB233" s="3" t="s">
        <v>48</v>
      </c>
      <c r="AC233" s="1" t="s">
        <v>168</v>
      </c>
      <c r="AD233" s="1" t="s">
        <v>168</v>
      </c>
      <c r="AE233" s="1" t="n">
        <v>0</v>
      </c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</row>
    <row r="234" customFormat="false" ht="13.8" hidden="false" customHeight="false" outlineLevel="0" collapsed="false">
      <c r="A234" s="3" t="n">
        <v>160</v>
      </c>
      <c r="B234" s="1" t="s">
        <v>1569</v>
      </c>
      <c r="C234" s="3" t="s">
        <v>1593</v>
      </c>
      <c r="D234" s="1" t="s">
        <v>1594</v>
      </c>
      <c r="E234" s="1" t="s">
        <v>1519</v>
      </c>
      <c r="F234" s="1" t="s">
        <v>1572</v>
      </c>
      <c r="G234" s="7" t="s">
        <v>1595</v>
      </c>
      <c r="H234" s="7" t="s">
        <v>1596</v>
      </c>
      <c r="I234" s="1" t="s">
        <v>38</v>
      </c>
      <c r="J234" s="1" t="s">
        <v>94</v>
      </c>
      <c r="K234" s="1" t="n">
        <v>46</v>
      </c>
      <c r="L234" s="1" t="n">
        <v>17</v>
      </c>
      <c r="M234" s="1" t="n">
        <v>-1</v>
      </c>
      <c r="N234" s="1" t="n">
        <v>-1</v>
      </c>
      <c r="O234" s="1" t="n">
        <v>-1</v>
      </c>
      <c r="P234" s="1" t="n">
        <v>4</v>
      </c>
      <c r="Q234" s="1" t="s">
        <v>139</v>
      </c>
      <c r="R234" s="1" t="s">
        <v>89</v>
      </c>
      <c r="S234" s="1" t="s">
        <v>64</v>
      </c>
      <c r="T234" s="1" t="n">
        <v>1877</v>
      </c>
      <c r="U234" s="3" t="n">
        <v>-1</v>
      </c>
      <c r="V234" s="1" t="s">
        <v>678</v>
      </c>
      <c r="W234" s="1" t="s">
        <v>1374</v>
      </c>
      <c r="X234" s="3" t="n">
        <v>-1</v>
      </c>
      <c r="Y234" s="3" t="n">
        <v>45</v>
      </c>
      <c r="Z234" s="3" t="n">
        <v>-1</v>
      </c>
      <c r="AA234" s="3" t="n">
        <v>-1</v>
      </c>
      <c r="AB234" s="3" t="s">
        <v>48</v>
      </c>
      <c r="AC234" s="1" t="s">
        <v>94</v>
      </c>
      <c r="AD234" s="1" t="s">
        <v>94</v>
      </c>
      <c r="AE234" s="1" t="n">
        <v>0</v>
      </c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</row>
    <row r="235" customFormat="false" ht="13.8" hidden="false" customHeight="false" outlineLevel="0" collapsed="false">
      <c r="A235" s="3" t="n">
        <v>161</v>
      </c>
      <c r="B235" s="1" t="s">
        <v>1569</v>
      </c>
      <c r="C235" s="3" t="s">
        <v>1593</v>
      </c>
      <c r="D235" s="1" t="s">
        <v>1597</v>
      </c>
      <c r="E235" s="1" t="s">
        <v>1519</v>
      </c>
      <c r="F235" s="0"/>
      <c r="G235" s="9" t="s">
        <v>1568</v>
      </c>
      <c r="H235" s="9" t="s">
        <v>1568</v>
      </c>
      <c r="I235" s="1" t="s">
        <v>38</v>
      </c>
      <c r="J235" s="1" t="s">
        <v>1598</v>
      </c>
      <c r="K235" s="1" t="n">
        <v>46</v>
      </c>
      <c r="L235" s="1" t="n">
        <v>17</v>
      </c>
      <c r="M235" s="1" t="n">
        <v>-1</v>
      </c>
      <c r="N235" s="1" t="n">
        <v>-1</v>
      </c>
      <c r="O235" s="1" t="n">
        <v>-1</v>
      </c>
      <c r="P235" s="1" t="s">
        <v>1016</v>
      </c>
      <c r="Q235" s="1" t="s">
        <v>63</v>
      </c>
      <c r="R235" s="1" t="s">
        <v>1162</v>
      </c>
      <c r="S235" s="1" t="s">
        <v>64</v>
      </c>
      <c r="T235" s="1" t="n">
        <v>1447</v>
      </c>
      <c r="U235" s="3" t="n">
        <v>-1</v>
      </c>
      <c r="V235" s="1" t="s">
        <v>1599</v>
      </c>
      <c r="W235" s="1" t="s">
        <v>46</v>
      </c>
      <c r="X235" s="3" t="n">
        <v>-1</v>
      </c>
      <c r="Y235" s="3" t="n">
        <v>45</v>
      </c>
      <c r="Z235" s="3" t="n">
        <v>-1</v>
      </c>
      <c r="AA235" s="3" t="n">
        <v>-1</v>
      </c>
      <c r="AB235" s="3" t="s">
        <v>48</v>
      </c>
      <c r="AC235" s="1" t="s">
        <v>1598</v>
      </c>
      <c r="AD235" s="1" t="s">
        <v>1598</v>
      </c>
      <c r="AE235" s="1" t="n">
        <v>0</v>
      </c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</row>
    <row r="236" customFormat="false" ht="13.8" hidden="false" customHeight="false" outlineLevel="0" collapsed="false">
      <c r="A236" s="3" t="n">
        <v>162</v>
      </c>
      <c r="B236" s="1" t="s">
        <v>1569</v>
      </c>
      <c r="C236" s="3" t="s">
        <v>1593</v>
      </c>
      <c r="D236" s="1" t="s">
        <v>1600</v>
      </c>
      <c r="E236" s="1" t="s">
        <v>1519</v>
      </c>
      <c r="F236" s="1" t="s">
        <v>1601</v>
      </c>
      <c r="G236" s="7" t="s">
        <v>1602</v>
      </c>
      <c r="H236" s="7" t="s">
        <v>1603</v>
      </c>
      <c r="I236" s="1" t="s">
        <v>38</v>
      </c>
      <c r="J236" s="1" t="s">
        <v>1604</v>
      </c>
      <c r="K236" s="1" t="n">
        <v>32</v>
      </c>
      <c r="L236" s="1" t="n">
        <v>8</v>
      </c>
      <c r="M236" s="1" t="n">
        <v>-1</v>
      </c>
      <c r="N236" s="1" t="n">
        <v>-1</v>
      </c>
      <c r="O236" s="1" t="n">
        <v>-1</v>
      </c>
      <c r="P236" s="1" t="n">
        <v>4</v>
      </c>
      <c r="Q236" s="1" t="s">
        <v>429</v>
      </c>
      <c r="R236" s="1" t="s">
        <v>212</v>
      </c>
      <c r="S236" s="1" t="s">
        <v>64</v>
      </c>
      <c r="T236" s="1" t="n">
        <v>1812</v>
      </c>
      <c r="U236" s="3" t="n">
        <v>-1</v>
      </c>
      <c r="V236" s="1" t="s">
        <v>1599</v>
      </c>
      <c r="W236" s="1" t="s">
        <v>46</v>
      </c>
      <c r="X236" s="3" t="n">
        <v>-1</v>
      </c>
      <c r="Y236" s="3" t="n">
        <v>45</v>
      </c>
      <c r="Z236" s="3" t="n">
        <v>-1</v>
      </c>
      <c r="AA236" s="3" t="n">
        <v>-1</v>
      </c>
      <c r="AB236" s="3" t="s">
        <v>48</v>
      </c>
      <c r="AC236" s="1" t="s">
        <v>1604</v>
      </c>
      <c r="AD236" s="1" t="s">
        <v>1604</v>
      </c>
      <c r="AE236" s="1" t="n">
        <v>0</v>
      </c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</row>
    <row r="237" customFormat="false" ht="13.8" hidden="false" customHeight="false" outlineLevel="0" collapsed="false">
      <c r="A237" s="3" t="n">
        <v>163</v>
      </c>
      <c r="B237" s="1" t="s">
        <v>1569</v>
      </c>
      <c r="C237" s="3" t="s">
        <v>1593</v>
      </c>
      <c r="D237" s="1" t="s">
        <v>1605</v>
      </c>
      <c r="E237" s="1" t="s">
        <v>1519</v>
      </c>
      <c r="F237" s="1" t="s">
        <v>1572</v>
      </c>
      <c r="G237" s="7" t="s">
        <v>1606</v>
      </c>
      <c r="H237" s="7" t="s">
        <v>1607</v>
      </c>
      <c r="I237" s="1" t="s">
        <v>38</v>
      </c>
      <c r="J237" s="1" t="s">
        <v>893</v>
      </c>
      <c r="K237" s="1" t="n">
        <v>26</v>
      </c>
      <c r="L237" s="1" t="s">
        <v>199</v>
      </c>
      <c r="M237" s="1" t="n">
        <v>-1</v>
      </c>
      <c r="N237" s="1" t="n">
        <v>-1</v>
      </c>
      <c r="O237" s="1" t="n">
        <v>-1</v>
      </c>
      <c r="P237" s="1" t="n">
        <v>6</v>
      </c>
      <c r="Q237" s="1" t="s">
        <v>1282</v>
      </c>
      <c r="R237" s="1" t="s">
        <v>1282</v>
      </c>
      <c r="S237" s="1" t="s">
        <v>64</v>
      </c>
      <c r="T237" s="1" t="n">
        <v>1824</v>
      </c>
      <c r="U237" s="3" t="n">
        <v>-1</v>
      </c>
      <c r="V237" s="1" t="s">
        <v>1599</v>
      </c>
      <c r="W237" s="1" t="s">
        <v>392</v>
      </c>
      <c r="X237" s="3" t="n">
        <v>-1</v>
      </c>
      <c r="Y237" s="3" t="n">
        <v>45</v>
      </c>
      <c r="Z237" s="3" t="n">
        <v>-1</v>
      </c>
      <c r="AA237" s="3" t="n">
        <v>-1</v>
      </c>
      <c r="AB237" s="3" t="s">
        <v>48</v>
      </c>
      <c r="AC237" s="1" t="s">
        <v>893</v>
      </c>
      <c r="AD237" s="1" t="s">
        <v>893</v>
      </c>
      <c r="AE237" s="1" t="n">
        <v>0</v>
      </c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</row>
    <row r="238" customFormat="false" ht="13.8" hidden="false" customHeight="false" outlineLevel="0" collapsed="false">
      <c r="A238" s="3" t="n">
        <v>164</v>
      </c>
      <c r="B238" s="1" t="s">
        <v>1569</v>
      </c>
      <c r="C238" s="3" t="s">
        <v>1593</v>
      </c>
      <c r="D238" s="1" t="s">
        <v>1608</v>
      </c>
      <c r="E238" s="1" t="s">
        <v>1519</v>
      </c>
      <c r="F238" s="1" t="s">
        <v>1572</v>
      </c>
      <c r="G238" s="7" t="s">
        <v>1609</v>
      </c>
      <c r="H238" s="7" t="s">
        <v>1610</v>
      </c>
      <c r="I238" s="1" t="s">
        <v>38</v>
      </c>
      <c r="J238" s="1" t="s">
        <v>1611</v>
      </c>
      <c r="K238" s="1" t="n">
        <v>47</v>
      </c>
      <c r="L238" s="1" t="s">
        <v>1152</v>
      </c>
      <c r="M238" s="1" t="n">
        <v>-1</v>
      </c>
      <c r="N238" s="1" t="n">
        <v>-1</v>
      </c>
      <c r="O238" s="1" t="n">
        <v>-1</v>
      </c>
      <c r="P238" s="1" t="s">
        <v>1612</v>
      </c>
      <c r="Q238" s="1" t="s">
        <v>211</v>
      </c>
      <c r="R238" s="1" t="s">
        <v>1613</v>
      </c>
      <c r="S238" s="1" t="s">
        <v>64</v>
      </c>
      <c r="T238" s="1" t="n">
        <v>1150</v>
      </c>
      <c r="U238" s="3" t="n">
        <v>-1</v>
      </c>
      <c r="V238" s="1" t="s">
        <v>678</v>
      </c>
      <c r="W238" s="1" t="s">
        <v>392</v>
      </c>
      <c r="X238" s="3" t="n">
        <v>-1</v>
      </c>
      <c r="Y238" s="3" t="n">
        <v>45</v>
      </c>
      <c r="Z238" s="3" t="n">
        <v>-1</v>
      </c>
      <c r="AA238" s="3" t="n">
        <v>-1</v>
      </c>
      <c r="AB238" s="3" t="s">
        <v>48</v>
      </c>
      <c r="AC238" s="1" t="s">
        <v>1611</v>
      </c>
      <c r="AD238" s="1" t="s">
        <v>1611</v>
      </c>
      <c r="AE238" s="1" t="n">
        <v>0</v>
      </c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</row>
    <row r="239" customFormat="false" ht="13.8" hidden="false" customHeight="false" outlineLevel="0" collapsed="false">
      <c r="A239" s="3" t="n">
        <v>165</v>
      </c>
      <c r="B239" s="1" t="s">
        <v>1614</v>
      </c>
      <c r="C239" s="3" t="s">
        <v>1593</v>
      </c>
      <c r="D239" s="1" t="s">
        <v>1615</v>
      </c>
      <c r="E239" s="1" t="s">
        <v>1519</v>
      </c>
      <c r="F239" s="1" t="s">
        <v>1616</v>
      </c>
      <c r="G239" s="7" t="s">
        <v>1617</v>
      </c>
      <c r="H239" s="7" t="s">
        <v>1618</v>
      </c>
      <c r="I239" s="1" t="s">
        <v>38</v>
      </c>
      <c r="J239" s="1" t="s">
        <v>1619</v>
      </c>
      <c r="K239" s="1" t="n">
        <v>30</v>
      </c>
      <c r="L239" s="1" t="n">
        <v>5</v>
      </c>
      <c r="M239" s="1" t="n">
        <v>-1</v>
      </c>
      <c r="N239" s="1" t="n">
        <v>-1</v>
      </c>
      <c r="O239" s="1" t="n">
        <v>-1</v>
      </c>
      <c r="P239" s="1" t="s">
        <v>1620</v>
      </c>
      <c r="Q239" s="1" t="n">
        <v>-1</v>
      </c>
      <c r="R239" s="1" t="s">
        <v>1162</v>
      </c>
      <c r="S239" s="1" t="s">
        <v>64</v>
      </c>
      <c r="T239" s="1" t="n">
        <v>1260</v>
      </c>
      <c r="U239" s="3" t="n">
        <v>-1</v>
      </c>
      <c r="V239" s="1" t="s">
        <v>678</v>
      </c>
      <c r="W239" s="1" t="s">
        <v>392</v>
      </c>
      <c r="X239" s="3" t="n">
        <v>-1</v>
      </c>
      <c r="Y239" s="3" t="n">
        <v>45</v>
      </c>
      <c r="Z239" s="3" t="n">
        <v>-1</v>
      </c>
      <c r="AA239" s="3" t="n">
        <v>-1</v>
      </c>
      <c r="AB239" s="3" t="s">
        <v>48</v>
      </c>
      <c r="AC239" s="1" t="s">
        <v>1619</v>
      </c>
      <c r="AD239" s="1" t="s">
        <v>1619</v>
      </c>
      <c r="AE239" s="1" t="n">
        <v>0</v>
      </c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</row>
    <row r="240" customFormat="false" ht="13.8" hidden="false" customHeight="false" outlineLevel="0" collapsed="false">
      <c r="A240" s="3" t="n">
        <v>166</v>
      </c>
      <c r="B240" s="1" t="s">
        <v>1614</v>
      </c>
      <c r="C240" s="3" t="s">
        <v>1593</v>
      </c>
      <c r="D240" s="1" t="s">
        <v>1621</v>
      </c>
      <c r="E240" s="1" t="s">
        <v>1519</v>
      </c>
      <c r="F240" s="0"/>
      <c r="G240" s="9" t="s">
        <v>1568</v>
      </c>
      <c r="H240" s="9" t="s">
        <v>1568</v>
      </c>
      <c r="I240" s="1" t="s">
        <v>38</v>
      </c>
      <c r="J240" s="1" t="s">
        <v>1283</v>
      </c>
      <c r="K240" s="1" t="n">
        <v>61</v>
      </c>
      <c r="L240" s="1" t="n">
        <v>15</v>
      </c>
      <c r="M240" s="1" t="n">
        <v>-1</v>
      </c>
      <c r="N240" s="1" t="n">
        <v>-1</v>
      </c>
      <c r="O240" s="1" t="n">
        <v>-1</v>
      </c>
      <c r="P240" s="1" t="n">
        <v>8</v>
      </c>
      <c r="Q240" s="1" t="s">
        <v>678</v>
      </c>
      <c r="R240" s="1" t="s">
        <v>581</v>
      </c>
      <c r="S240" s="1" t="s">
        <v>64</v>
      </c>
      <c r="T240" s="1" t="n">
        <v>1400</v>
      </c>
      <c r="U240" s="3" t="n">
        <v>-1</v>
      </c>
      <c r="V240" s="1" t="s">
        <v>678</v>
      </c>
      <c r="W240" s="1" t="s">
        <v>392</v>
      </c>
      <c r="X240" s="3" t="n">
        <v>-1</v>
      </c>
      <c r="Y240" s="3" t="n">
        <v>45</v>
      </c>
      <c r="Z240" s="3" t="n">
        <v>-1</v>
      </c>
      <c r="AA240" s="3" t="n">
        <v>-1</v>
      </c>
      <c r="AB240" s="3" t="s">
        <v>48</v>
      </c>
      <c r="AC240" s="1" t="s">
        <v>1283</v>
      </c>
      <c r="AD240" s="1" t="s">
        <v>1283</v>
      </c>
      <c r="AE240" s="1" t="n">
        <v>0</v>
      </c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</row>
    <row r="241" customFormat="false" ht="13.8" hidden="false" customHeight="false" outlineLevel="0" collapsed="false">
      <c r="A241" s="3" t="n">
        <v>167</v>
      </c>
      <c r="B241" s="1" t="s">
        <v>1614</v>
      </c>
      <c r="C241" s="3" t="s">
        <v>1593</v>
      </c>
      <c r="D241" s="1" t="s">
        <v>1622</v>
      </c>
      <c r="E241" s="1" t="s">
        <v>1519</v>
      </c>
      <c r="F241" s="1" t="s">
        <v>1616</v>
      </c>
      <c r="G241" s="9" t="s">
        <v>1568</v>
      </c>
      <c r="H241" s="9" t="s">
        <v>1568</v>
      </c>
      <c r="I241" s="1" t="s">
        <v>38</v>
      </c>
      <c r="J241" s="1" t="s">
        <v>1283</v>
      </c>
      <c r="K241" s="1" t="n">
        <v>40</v>
      </c>
      <c r="L241" s="1" t="n">
        <v>10</v>
      </c>
      <c r="M241" s="1" t="n">
        <v>-1</v>
      </c>
      <c r="N241" s="1" t="n">
        <v>-1</v>
      </c>
      <c r="O241" s="1" t="n">
        <v>-1</v>
      </c>
      <c r="P241" s="1" t="s">
        <v>1055</v>
      </c>
      <c r="Q241" s="1" t="s">
        <v>139</v>
      </c>
      <c r="R241" s="1" t="s">
        <v>1623</v>
      </c>
      <c r="S241" s="1" t="s">
        <v>64</v>
      </c>
      <c r="T241" s="1" t="n">
        <v>1188</v>
      </c>
      <c r="U241" s="3" t="n">
        <v>-1</v>
      </c>
      <c r="V241" s="1" t="s">
        <v>139</v>
      </c>
      <c r="W241" s="1" t="s">
        <v>392</v>
      </c>
      <c r="X241" s="3" t="n">
        <v>-1</v>
      </c>
      <c r="Y241" s="3" t="n">
        <v>45</v>
      </c>
      <c r="Z241" s="3" t="n">
        <v>-1</v>
      </c>
      <c r="AA241" s="3" t="n">
        <v>-1</v>
      </c>
      <c r="AB241" s="3" t="s">
        <v>48</v>
      </c>
      <c r="AC241" s="1" t="s">
        <v>1283</v>
      </c>
      <c r="AD241" s="1" t="s">
        <v>1283</v>
      </c>
      <c r="AE241" s="1" t="n">
        <v>0</v>
      </c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</row>
    <row r="242" customFormat="false" ht="13.8" hidden="false" customHeight="false" outlineLevel="0" collapsed="false">
      <c r="A242" s="3" t="n">
        <v>168</v>
      </c>
      <c r="B242" s="1" t="s">
        <v>1614</v>
      </c>
      <c r="C242" s="3" t="s">
        <v>1593</v>
      </c>
      <c r="D242" s="1" t="s">
        <v>1624</v>
      </c>
      <c r="E242" s="1" t="s">
        <v>1519</v>
      </c>
      <c r="F242" s="1" t="n">
        <v>-1</v>
      </c>
      <c r="G242" s="9" t="s">
        <v>1568</v>
      </c>
      <c r="H242" s="9" t="s">
        <v>1568</v>
      </c>
      <c r="I242" s="1" t="s">
        <v>38</v>
      </c>
      <c r="J242" s="1" t="s">
        <v>1625</v>
      </c>
      <c r="K242" s="1" t="n">
        <v>42</v>
      </c>
      <c r="L242" s="1" t="n">
        <v>24</v>
      </c>
      <c r="M242" s="1" t="n">
        <v>-1</v>
      </c>
      <c r="N242" s="1" t="n">
        <v>-1</v>
      </c>
      <c r="O242" s="1" t="n">
        <v>-1</v>
      </c>
      <c r="P242" s="1" t="n">
        <v>7</v>
      </c>
      <c r="Q242" s="1" t="s">
        <v>77</v>
      </c>
      <c r="R242" s="1" t="s">
        <v>485</v>
      </c>
      <c r="S242" s="1" t="s">
        <v>64</v>
      </c>
      <c r="T242" s="1" t="s">
        <v>1626</v>
      </c>
      <c r="U242" s="3" t="n">
        <v>-1</v>
      </c>
      <c r="V242" s="1" t="s">
        <v>678</v>
      </c>
      <c r="W242" s="1" t="s">
        <v>1627</v>
      </c>
      <c r="X242" s="3" t="n">
        <v>-1</v>
      </c>
      <c r="Y242" s="3" t="n">
        <v>45</v>
      </c>
      <c r="Z242" s="3" t="n">
        <v>-1</v>
      </c>
      <c r="AA242" s="3" t="n">
        <v>-1</v>
      </c>
      <c r="AB242" s="3" t="s">
        <v>48</v>
      </c>
      <c r="AC242" s="1" t="s">
        <v>1625</v>
      </c>
      <c r="AD242" s="1" t="s">
        <v>1625</v>
      </c>
      <c r="AE242" s="1" t="n">
        <v>0</v>
      </c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</row>
    <row r="243" customFormat="false" ht="13.8" hidden="false" customHeight="false" outlineLevel="0" collapsed="false">
      <c r="A243" s="3" t="n">
        <v>169</v>
      </c>
      <c r="B243" s="1" t="s">
        <v>1614</v>
      </c>
      <c r="C243" s="3" t="s">
        <v>1593</v>
      </c>
      <c r="D243" s="1" t="s">
        <v>1628</v>
      </c>
      <c r="E243" s="1" t="s">
        <v>1519</v>
      </c>
      <c r="F243" s="1" t="n">
        <v>-1</v>
      </c>
      <c r="G243" s="9" t="s">
        <v>1568</v>
      </c>
      <c r="H243" s="9" t="s">
        <v>1568</v>
      </c>
      <c r="I243" s="1" t="s">
        <v>38</v>
      </c>
      <c r="J243" s="1" t="s">
        <v>1212</v>
      </c>
      <c r="K243" s="1" t="n">
        <v>26</v>
      </c>
      <c r="L243" s="1" t="s">
        <v>1629</v>
      </c>
      <c r="M243" s="1" t="n">
        <v>-1</v>
      </c>
      <c r="N243" s="1" t="n">
        <v>-1</v>
      </c>
      <c r="O243" s="1" t="n">
        <v>-1</v>
      </c>
      <c r="P243" s="1" t="s">
        <v>1630</v>
      </c>
      <c r="Q243" s="1" t="s">
        <v>235</v>
      </c>
      <c r="R243" s="1" t="s">
        <v>1053</v>
      </c>
      <c r="S243" s="1" t="s">
        <v>64</v>
      </c>
      <c r="T243" s="1" t="n">
        <v>1280</v>
      </c>
      <c r="U243" s="3" t="n">
        <v>-1</v>
      </c>
      <c r="V243" s="1" t="s">
        <v>139</v>
      </c>
      <c r="W243" s="1" t="s">
        <v>1631</v>
      </c>
      <c r="X243" s="3" t="n">
        <v>-1</v>
      </c>
      <c r="Y243" s="3" t="n">
        <v>45</v>
      </c>
      <c r="Z243" s="3" t="n">
        <v>-1</v>
      </c>
      <c r="AA243" s="3" t="n">
        <v>-1</v>
      </c>
      <c r="AB243" s="3" t="s">
        <v>48</v>
      </c>
      <c r="AC243" s="1" t="s">
        <v>1212</v>
      </c>
      <c r="AD243" s="1" t="s">
        <v>1212</v>
      </c>
      <c r="AE243" s="1" t="n">
        <v>0</v>
      </c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</row>
    <row r="244" customFormat="false" ht="13.8" hidden="false" customHeight="false" outlineLevel="0" collapsed="false">
      <c r="A244" s="3" t="n">
        <v>170</v>
      </c>
      <c r="B244" s="1" t="s">
        <v>1614</v>
      </c>
      <c r="C244" s="3" t="s">
        <v>1593</v>
      </c>
      <c r="D244" s="1" t="s">
        <v>1632</v>
      </c>
      <c r="E244" s="1" t="s">
        <v>1519</v>
      </c>
      <c r="F244" s="1" t="n">
        <v>-1</v>
      </c>
      <c r="G244" s="9" t="s">
        <v>1568</v>
      </c>
      <c r="H244" s="9" t="s">
        <v>1568</v>
      </c>
      <c r="I244" s="1" t="s">
        <v>38</v>
      </c>
      <c r="J244" s="1" t="s">
        <v>937</v>
      </c>
      <c r="K244" s="1" t="s">
        <v>1633</v>
      </c>
      <c r="L244" s="1" t="s">
        <v>1089</v>
      </c>
      <c r="M244" s="1" t="n">
        <v>-1</v>
      </c>
      <c r="N244" s="1" t="n">
        <v>-1</v>
      </c>
      <c r="O244" s="1" t="n">
        <v>-1</v>
      </c>
      <c r="P244" s="1" t="s">
        <v>1634</v>
      </c>
      <c r="Q244" s="1" t="s">
        <v>532</v>
      </c>
      <c r="R244" s="1" t="s">
        <v>137</v>
      </c>
      <c r="S244" s="1" t="s">
        <v>64</v>
      </c>
      <c r="T244" s="1" t="s">
        <v>1635</v>
      </c>
      <c r="U244" s="3" t="n">
        <v>-1</v>
      </c>
      <c r="V244" s="1" t="s">
        <v>678</v>
      </c>
      <c r="W244" s="1" t="s">
        <v>1578</v>
      </c>
      <c r="X244" s="3" t="n">
        <v>-1</v>
      </c>
      <c r="Y244" s="3" t="n">
        <v>45</v>
      </c>
      <c r="Z244" s="3" t="n">
        <v>-1</v>
      </c>
      <c r="AA244" s="3" t="n">
        <v>-1</v>
      </c>
      <c r="AB244" s="3" t="s">
        <v>48</v>
      </c>
      <c r="AC244" s="1" t="s">
        <v>937</v>
      </c>
      <c r="AD244" s="1" t="s">
        <v>937</v>
      </c>
      <c r="AE244" s="1" t="n">
        <v>0</v>
      </c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</row>
    <row r="245" customFormat="false" ht="13.8" hidden="false" customHeight="false" outlineLevel="0" collapsed="false">
      <c r="A245" s="3" t="n">
        <v>171</v>
      </c>
      <c r="B245" s="1" t="s">
        <v>1614</v>
      </c>
      <c r="C245" s="3" t="s">
        <v>1593</v>
      </c>
      <c r="D245" s="1" t="s">
        <v>1636</v>
      </c>
      <c r="E245" s="1" t="s">
        <v>1519</v>
      </c>
      <c r="F245" s="1" t="n">
        <v>-1</v>
      </c>
      <c r="G245" s="9" t="s">
        <v>1568</v>
      </c>
      <c r="H245" s="9" t="s">
        <v>1568</v>
      </c>
      <c r="I245" s="1" t="s">
        <v>38</v>
      </c>
      <c r="J245" s="1" t="s">
        <v>1637</v>
      </c>
      <c r="K245" s="1" t="n">
        <v>65</v>
      </c>
      <c r="L245" s="1" t="n">
        <v>35</v>
      </c>
      <c r="M245" s="1" t="n">
        <v>-1</v>
      </c>
      <c r="N245" s="1" t="n">
        <v>-1</v>
      </c>
      <c r="O245" s="1" t="n">
        <v>-1</v>
      </c>
      <c r="P245" s="1" t="s">
        <v>1638</v>
      </c>
      <c r="Q245" s="1" t="s">
        <v>417</v>
      </c>
      <c r="R245" s="1" t="n">
        <v>2</v>
      </c>
      <c r="S245" s="1" t="s">
        <v>64</v>
      </c>
      <c r="T245" s="1" t="n">
        <v>1186</v>
      </c>
      <c r="U245" s="3" t="n">
        <v>-1</v>
      </c>
      <c r="V245" s="1" t="s">
        <v>678</v>
      </c>
      <c r="W245" s="1" t="s">
        <v>392</v>
      </c>
      <c r="X245" s="3" t="n">
        <v>-1</v>
      </c>
      <c r="Y245" s="3" t="n">
        <v>45</v>
      </c>
      <c r="Z245" s="3" t="n">
        <v>-1</v>
      </c>
      <c r="AA245" s="3" t="n">
        <v>-1</v>
      </c>
      <c r="AB245" s="3" t="s">
        <v>48</v>
      </c>
      <c r="AC245" s="1" t="s">
        <v>1637</v>
      </c>
      <c r="AD245" s="1" t="s">
        <v>1637</v>
      </c>
      <c r="AE245" s="1" t="n">
        <v>0</v>
      </c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</row>
    <row r="246" customFormat="false" ht="13.8" hidden="false" customHeight="false" outlineLevel="0" collapsed="false">
      <c r="A246" s="3" t="n">
        <v>172</v>
      </c>
      <c r="B246" s="0"/>
      <c r="C246" s="3" t="s">
        <v>1639</v>
      </c>
      <c r="D246" s="1" t="s">
        <v>1640</v>
      </c>
      <c r="E246" s="1" t="s">
        <v>290</v>
      </c>
      <c r="F246" s="0"/>
      <c r="G246" s="7" t="s">
        <v>1641</v>
      </c>
      <c r="H246" s="7" t="s">
        <v>1642</v>
      </c>
      <c r="I246" s="1" t="s">
        <v>38</v>
      </c>
      <c r="J246" s="1" t="s">
        <v>1643</v>
      </c>
      <c r="K246" s="1" t="s">
        <v>1644</v>
      </c>
      <c r="L246" s="1" t="s">
        <v>1645</v>
      </c>
      <c r="M246" s="1" t="n">
        <v>-1</v>
      </c>
      <c r="N246" s="1" t="n">
        <v>-1</v>
      </c>
      <c r="O246" s="1" t="n">
        <v>-1</v>
      </c>
      <c r="P246" s="1" t="s">
        <v>1646</v>
      </c>
      <c r="Q246" s="1" t="s">
        <v>158</v>
      </c>
      <c r="R246" s="1" t="s">
        <v>1647</v>
      </c>
      <c r="S246" s="1" t="s">
        <v>64</v>
      </c>
      <c r="T246" s="1" t="s">
        <v>405</v>
      </c>
      <c r="U246" s="1" t="n">
        <v>-1</v>
      </c>
      <c r="V246" s="1" t="s">
        <v>1648</v>
      </c>
      <c r="W246" s="1" t="s">
        <v>1649</v>
      </c>
      <c r="X246" s="1" t="n">
        <v>-1</v>
      </c>
      <c r="Y246" s="1" t="n">
        <v>-1</v>
      </c>
      <c r="Z246" s="1" t="s">
        <v>633</v>
      </c>
      <c r="AA246" s="1" t="n">
        <v>-1</v>
      </c>
      <c r="AB246" s="1" t="s">
        <v>278</v>
      </c>
      <c r="AC246" s="1" t="s">
        <v>1643</v>
      </c>
      <c r="AD246" s="1" t="s">
        <v>1643</v>
      </c>
      <c r="AE246" s="1" t="n">
        <v>0</v>
      </c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  <c r="IZ246" s="0"/>
      <c r="JA246" s="0"/>
      <c r="JB246" s="0"/>
      <c r="JC246" s="0"/>
      <c r="JD246" s="0"/>
      <c r="JE246" s="0"/>
      <c r="JF246" s="0"/>
      <c r="JG246" s="0"/>
      <c r="JH246" s="0"/>
      <c r="JI246" s="0"/>
      <c r="JJ246" s="0"/>
      <c r="JK246" s="0"/>
      <c r="JL246" s="0"/>
      <c r="JM246" s="0"/>
      <c r="JN246" s="0"/>
      <c r="JO246" s="0"/>
      <c r="JP246" s="0"/>
      <c r="JQ246" s="0"/>
      <c r="JR246" s="0"/>
      <c r="JS246" s="0"/>
      <c r="JT246" s="0"/>
      <c r="JU246" s="0"/>
      <c r="JV246" s="0"/>
      <c r="JW246" s="0"/>
      <c r="JX246" s="0"/>
      <c r="JY246" s="0"/>
      <c r="JZ246" s="0"/>
      <c r="KA246" s="0"/>
      <c r="KB246" s="0"/>
      <c r="KC246" s="0"/>
      <c r="KD246" s="0"/>
      <c r="KE246" s="0"/>
      <c r="KF246" s="0"/>
      <c r="KG246" s="0"/>
      <c r="KH246" s="0"/>
      <c r="KI246" s="0"/>
      <c r="KJ246" s="0"/>
      <c r="KK246" s="0"/>
      <c r="KL246" s="0"/>
      <c r="KM246" s="0"/>
      <c r="KN246" s="0"/>
      <c r="KO246" s="0"/>
      <c r="KP246" s="0"/>
      <c r="KQ246" s="0"/>
      <c r="KR246" s="0"/>
      <c r="KS246" s="0"/>
      <c r="KT246" s="0"/>
      <c r="KU246" s="0"/>
      <c r="KV246" s="0"/>
      <c r="KW246" s="0"/>
      <c r="KX246" s="0"/>
      <c r="KY246" s="0"/>
      <c r="KZ246" s="0"/>
      <c r="LA246" s="0"/>
      <c r="LB246" s="0"/>
      <c r="LC246" s="0"/>
      <c r="LD246" s="0"/>
      <c r="LE246" s="0"/>
      <c r="LF246" s="0"/>
      <c r="LG246" s="0"/>
      <c r="LH246" s="0"/>
      <c r="LI246" s="0"/>
      <c r="LJ246" s="0"/>
      <c r="LK246" s="0"/>
      <c r="LL246" s="0"/>
      <c r="LM246" s="0"/>
      <c r="LN246" s="0"/>
      <c r="LO246" s="0"/>
      <c r="LP246" s="0"/>
      <c r="LQ246" s="0"/>
      <c r="LR246" s="0"/>
      <c r="LS246" s="0"/>
      <c r="LT246" s="0"/>
      <c r="LU246" s="0"/>
      <c r="LV246" s="0"/>
      <c r="LW246" s="0"/>
      <c r="LX246" s="0"/>
      <c r="LY246" s="0"/>
      <c r="LZ246" s="0"/>
      <c r="MA246" s="0"/>
      <c r="MB246" s="0"/>
      <c r="MC246" s="0"/>
      <c r="MD246" s="0"/>
      <c r="ME246" s="0"/>
      <c r="MF246" s="0"/>
      <c r="MG246" s="0"/>
      <c r="MH246" s="0"/>
      <c r="MI246" s="0"/>
      <c r="MJ246" s="0"/>
      <c r="MK246" s="0"/>
      <c r="ML246" s="0"/>
      <c r="MM246" s="0"/>
      <c r="MN246" s="0"/>
      <c r="MO246" s="0"/>
      <c r="MP246" s="0"/>
      <c r="MQ246" s="0"/>
      <c r="MR246" s="0"/>
      <c r="MS246" s="0"/>
      <c r="MT246" s="0"/>
      <c r="MU246" s="0"/>
      <c r="MV246" s="0"/>
      <c r="MW246" s="0"/>
      <c r="MX246" s="0"/>
      <c r="MY246" s="0"/>
      <c r="MZ246" s="0"/>
      <c r="NA246" s="0"/>
      <c r="NB246" s="0"/>
      <c r="NC246" s="0"/>
      <c r="ND246" s="0"/>
      <c r="NE246" s="0"/>
      <c r="NF246" s="0"/>
      <c r="NG246" s="0"/>
      <c r="NH246" s="0"/>
      <c r="NI246" s="0"/>
      <c r="NJ246" s="0"/>
      <c r="NK246" s="0"/>
      <c r="NL246" s="0"/>
      <c r="NM246" s="0"/>
      <c r="NN246" s="0"/>
      <c r="NO246" s="0"/>
      <c r="NP246" s="0"/>
      <c r="NQ246" s="0"/>
      <c r="NR246" s="0"/>
      <c r="NS246" s="0"/>
      <c r="NT246" s="0"/>
      <c r="NU246" s="0"/>
      <c r="NV246" s="0"/>
      <c r="NW246" s="0"/>
      <c r="NX246" s="0"/>
      <c r="NY246" s="0"/>
      <c r="NZ246" s="0"/>
      <c r="OA246" s="0"/>
      <c r="OB246" s="0"/>
      <c r="OC246" s="0"/>
      <c r="OD246" s="0"/>
      <c r="OE246" s="0"/>
      <c r="OF246" s="0"/>
      <c r="OG246" s="0"/>
      <c r="OH246" s="0"/>
      <c r="OI246" s="0"/>
      <c r="OJ246" s="0"/>
      <c r="OK246" s="0"/>
      <c r="OL246" s="0"/>
      <c r="OM246" s="0"/>
      <c r="ON246" s="0"/>
      <c r="OO246" s="0"/>
      <c r="OP246" s="0"/>
      <c r="OQ246" s="0"/>
      <c r="OR246" s="0"/>
      <c r="OS246" s="0"/>
      <c r="OT246" s="0"/>
      <c r="OU246" s="0"/>
      <c r="OV246" s="0"/>
      <c r="OW246" s="0"/>
      <c r="OX246" s="0"/>
      <c r="OY246" s="0"/>
      <c r="OZ246" s="0"/>
      <c r="PA246" s="0"/>
      <c r="PB246" s="0"/>
      <c r="PC246" s="0"/>
      <c r="PD246" s="0"/>
      <c r="PE246" s="0"/>
      <c r="PF246" s="0"/>
      <c r="PG246" s="0"/>
      <c r="PH246" s="0"/>
      <c r="PI246" s="0"/>
      <c r="PJ246" s="0"/>
      <c r="PK246" s="0"/>
      <c r="PL246" s="0"/>
      <c r="PM246" s="0"/>
      <c r="PN246" s="0"/>
      <c r="PO246" s="0"/>
      <c r="PP246" s="0"/>
      <c r="PQ246" s="0"/>
      <c r="PR246" s="0"/>
      <c r="PS246" s="0"/>
      <c r="PT246" s="0"/>
      <c r="PU246" s="0"/>
      <c r="PV246" s="0"/>
      <c r="PW246" s="0"/>
      <c r="PX246" s="0"/>
      <c r="PY246" s="0"/>
      <c r="PZ246" s="0"/>
      <c r="QA246" s="0"/>
      <c r="QB246" s="0"/>
      <c r="QC246" s="0"/>
      <c r="QD246" s="0"/>
      <c r="QE246" s="0"/>
      <c r="QF246" s="0"/>
      <c r="QG246" s="0"/>
      <c r="QH246" s="0"/>
      <c r="QI246" s="0"/>
      <c r="QJ246" s="0"/>
      <c r="QK246" s="0"/>
      <c r="QL246" s="0"/>
      <c r="QM246" s="0"/>
      <c r="QN246" s="0"/>
      <c r="QO246" s="0"/>
      <c r="QP246" s="0"/>
      <c r="QQ246" s="0"/>
      <c r="QR246" s="0"/>
      <c r="QS246" s="0"/>
      <c r="QT246" s="0"/>
      <c r="QU246" s="0"/>
      <c r="QV246" s="0"/>
      <c r="QW246" s="0"/>
      <c r="QX246" s="0"/>
      <c r="QY246" s="0"/>
      <c r="QZ246" s="0"/>
      <c r="RA246" s="0"/>
      <c r="RB246" s="0"/>
      <c r="RC246" s="0"/>
      <c r="RD246" s="0"/>
      <c r="RE246" s="0"/>
      <c r="RF246" s="0"/>
      <c r="RG246" s="0"/>
      <c r="RH246" s="0"/>
      <c r="RI246" s="0"/>
      <c r="RJ246" s="0"/>
      <c r="RK246" s="0"/>
      <c r="RL246" s="0"/>
      <c r="RM246" s="0"/>
      <c r="RN246" s="0"/>
      <c r="RO246" s="0"/>
      <c r="RP246" s="0"/>
      <c r="RQ246" s="0"/>
      <c r="RR246" s="0"/>
      <c r="RS246" s="0"/>
      <c r="RT246" s="0"/>
      <c r="RU246" s="0"/>
      <c r="RV246" s="0"/>
      <c r="RW246" s="0"/>
      <c r="RX246" s="0"/>
      <c r="RY246" s="0"/>
      <c r="RZ246" s="0"/>
      <c r="SA246" s="0"/>
      <c r="SB246" s="0"/>
      <c r="SC246" s="0"/>
      <c r="SD246" s="0"/>
      <c r="SE246" s="0"/>
      <c r="SF246" s="0"/>
      <c r="SG246" s="0"/>
      <c r="SH246" s="0"/>
      <c r="SI246" s="0"/>
      <c r="SJ246" s="0"/>
      <c r="SK246" s="0"/>
      <c r="SL246" s="0"/>
      <c r="SM246" s="0"/>
      <c r="SN246" s="0"/>
      <c r="SO246" s="0"/>
      <c r="SP246" s="0"/>
      <c r="SQ246" s="0"/>
      <c r="SR246" s="0"/>
      <c r="SS246" s="0"/>
      <c r="ST246" s="0"/>
      <c r="SU246" s="0"/>
      <c r="SV246" s="0"/>
      <c r="SW246" s="0"/>
      <c r="SX246" s="0"/>
      <c r="SY246" s="0"/>
      <c r="SZ246" s="0"/>
      <c r="TA246" s="0"/>
      <c r="TB246" s="0"/>
      <c r="TC246" s="0"/>
      <c r="TD246" s="0"/>
      <c r="TE246" s="0"/>
      <c r="TF246" s="0"/>
      <c r="TG246" s="0"/>
      <c r="TH246" s="0"/>
      <c r="TI246" s="0"/>
      <c r="TJ246" s="0"/>
      <c r="TK246" s="0"/>
      <c r="TL246" s="0"/>
      <c r="TM246" s="0"/>
      <c r="TN246" s="0"/>
      <c r="TO246" s="0"/>
      <c r="TP246" s="0"/>
      <c r="TQ246" s="0"/>
      <c r="TR246" s="0"/>
      <c r="TS246" s="0"/>
      <c r="TT246" s="0"/>
      <c r="TU246" s="0"/>
      <c r="TV246" s="0"/>
      <c r="TW246" s="0"/>
      <c r="TX246" s="0"/>
      <c r="TY246" s="0"/>
      <c r="TZ246" s="0"/>
      <c r="UA246" s="0"/>
      <c r="UB246" s="0"/>
      <c r="UC246" s="0"/>
      <c r="UD246" s="0"/>
      <c r="UE246" s="0"/>
      <c r="UF246" s="0"/>
      <c r="UG246" s="0"/>
      <c r="UH246" s="0"/>
      <c r="UI246" s="0"/>
      <c r="UJ246" s="0"/>
      <c r="UK246" s="0"/>
      <c r="UL246" s="0"/>
      <c r="UM246" s="0"/>
      <c r="UN246" s="0"/>
      <c r="UO246" s="0"/>
      <c r="UP246" s="0"/>
      <c r="UQ246" s="0"/>
      <c r="UR246" s="0"/>
      <c r="US246" s="0"/>
      <c r="UT246" s="0"/>
      <c r="UU246" s="0"/>
      <c r="UV246" s="0"/>
      <c r="UW246" s="0"/>
      <c r="UX246" s="0"/>
      <c r="UY246" s="0"/>
      <c r="UZ246" s="0"/>
      <c r="VA246" s="0"/>
      <c r="VB246" s="0"/>
      <c r="VC246" s="0"/>
      <c r="VD246" s="0"/>
      <c r="VE246" s="0"/>
      <c r="VF246" s="0"/>
      <c r="VG246" s="0"/>
      <c r="VH246" s="0"/>
      <c r="VI246" s="0"/>
      <c r="VJ246" s="0"/>
      <c r="VK246" s="0"/>
      <c r="VL246" s="0"/>
      <c r="VM246" s="0"/>
      <c r="VN246" s="0"/>
      <c r="VO246" s="0"/>
      <c r="VP246" s="0"/>
      <c r="VQ246" s="0"/>
      <c r="VR246" s="0"/>
      <c r="VS246" s="0"/>
      <c r="VT246" s="0"/>
      <c r="VU246" s="0"/>
      <c r="VV246" s="0"/>
      <c r="VW246" s="0"/>
      <c r="VX246" s="0"/>
      <c r="VY246" s="0"/>
      <c r="VZ246" s="0"/>
      <c r="WA246" s="0"/>
      <c r="WB246" s="0"/>
      <c r="WC246" s="0"/>
      <c r="WD246" s="0"/>
      <c r="WE246" s="0"/>
      <c r="WF246" s="0"/>
      <c r="WG246" s="0"/>
      <c r="WH246" s="0"/>
      <c r="WI246" s="0"/>
      <c r="WJ246" s="0"/>
      <c r="WK246" s="0"/>
      <c r="WL246" s="0"/>
      <c r="WM246" s="0"/>
      <c r="WN246" s="0"/>
      <c r="WO246" s="0"/>
      <c r="WP246" s="0"/>
      <c r="WQ246" s="0"/>
      <c r="WR246" s="0"/>
      <c r="WS246" s="0"/>
      <c r="WT246" s="0"/>
      <c r="WU246" s="0"/>
      <c r="WV246" s="0"/>
      <c r="WW246" s="0"/>
      <c r="WX246" s="0"/>
      <c r="WY246" s="0"/>
      <c r="WZ246" s="0"/>
      <c r="XA246" s="0"/>
      <c r="XB246" s="0"/>
      <c r="XC246" s="0"/>
      <c r="XD246" s="0"/>
      <c r="XE246" s="0"/>
      <c r="XF246" s="0"/>
      <c r="XG246" s="0"/>
      <c r="XH246" s="0"/>
      <c r="XI246" s="0"/>
      <c r="XJ246" s="0"/>
      <c r="XK246" s="0"/>
      <c r="XL246" s="0"/>
      <c r="XM246" s="0"/>
      <c r="XN246" s="0"/>
      <c r="XO246" s="0"/>
      <c r="XP246" s="0"/>
      <c r="XQ246" s="0"/>
      <c r="XR246" s="0"/>
      <c r="XS246" s="0"/>
      <c r="XT246" s="0"/>
      <c r="XU246" s="0"/>
      <c r="XV246" s="0"/>
      <c r="XW246" s="0"/>
      <c r="XX246" s="0"/>
      <c r="XY246" s="0"/>
      <c r="XZ246" s="0"/>
      <c r="YA246" s="0"/>
      <c r="YB246" s="0"/>
      <c r="YC246" s="0"/>
      <c r="YD246" s="0"/>
      <c r="YE246" s="0"/>
      <c r="YF246" s="0"/>
      <c r="YG246" s="0"/>
      <c r="YH246" s="0"/>
      <c r="YI246" s="0"/>
      <c r="YJ246" s="0"/>
      <c r="YK246" s="0"/>
      <c r="YL246" s="0"/>
      <c r="YM246" s="0"/>
      <c r="YN246" s="0"/>
      <c r="YO246" s="0"/>
      <c r="YP246" s="0"/>
      <c r="YQ246" s="0"/>
      <c r="YR246" s="0"/>
      <c r="YS246" s="0"/>
      <c r="YT246" s="0"/>
      <c r="YU246" s="0"/>
      <c r="YV246" s="0"/>
      <c r="YW246" s="0"/>
      <c r="YX246" s="0"/>
      <c r="YY246" s="0"/>
      <c r="YZ246" s="0"/>
      <c r="ZA246" s="0"/>
      <c r="ZB246" s="0"/>
      <c r="ZC246" s="0"/>
      <c r="ZD246" s="0"/>
      <c r="ZE246" s="0"/>
      <c r="ZF246" s="0"/>
      <c r="ZG246" s="0"/>
      <c r="ZH246" s="0"/>
      <c r="ZI246" s="0"/>
      <c r="ZJ246" s="0"/>
      <c r="ZK246" s="0"/>
      <c r="ZL246" s="0"/>
      <c r="ZM246" s="0"/>
      <c r="ZN246" s="0"/>
      <c r="ZO246" s="0"/>
      <c r="ZP246" s="0"/>
      <c r="ZQ246" s="0"/>
      <c r="ZR246" s="0"/>
      <c r="ZS246" s="0"/>
      <c r="ZT246" s="0"/>
      <c r="ZU246" s="0"/>
      <c r="ZV246" s="0"/>
      <c r="ZW246" s="0"/>
      <c r="ZX246" s="0"/>
      <c r="ZY246" s="0"/>
      <c r="ZZ246" s="0"/>
      <c r="AAA246" s="0"/>
      <c r="AAB246" s="0"/>
      <c r="AAC246" s="0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</row>
    <row r="247" customFormat="false" ht="13.8" hidden="false" customHeight="false" outlineLevel="0" collapsed="false">
      <c r="A247" s="3" t="n">
        <v>172</v>
      </c>
      <c r="B247" s="0"/>
      <c r="C247" s="3" t="s">
        <v>1639</v>
      </c>
      <c r="D247" s="1" t="s">
        <v>1640</v>
      </c>
      <c r="E247" s="1" t="s">
        <v>290</v>
      </c>
      <c r="F247" s="0"/>
      <c r="G247" s="7" t="s">
        <v>1641</v>
      </c>
      <c r="H247" s="7" t="s">
        <v>1642</v>
      </c>
      <c r="I247" s="1" t="s">
        <v>38</v>
      </c>
      <c r="J247" s="1" t="s">
        <v>1650</v>
      </c>
      <c r="K247" s="1" t="s">
        <v>1644</v>
      </c>
      <c r="L247" s="1" t="s">
        <v>1645</v>
      </c>
      <c r="M247" s="1" t="n">
        <v>-1</v>
      </c>
      <c r="N247" s="1" t="n">
        <v>-1</v>
      </c>
      <c r="O247" s="1" t="n">
        <v>-1</v>
      </c>
      <c r="P247" s="1" t="s">
        <v>1646</v>
      </c>
      <c r="Q247" s="1" t="s">
        <v>158</v>
      </c>
      <c r="R247" s="1" t="s">
        <v>1647</v>
      </c>
      <c r="S247" s="1" t="s">
        <v>64</v>
      </c>
      <c r="T247" s="1" t="s">
        <v>405</v>
      </c>
      <c r="U247" s="1" t="n">
        <v>-1</v>
      </c>
      <c r="V247" s="1" t="s">
        <v>1648</v>
      </c>
      <c r="W247" s="1" t="s">
        <v>1649</v>
      </c>
      <c r="X247" s="1" t="n">
        <v>-1</v>
      </c>
      <c r="Y247" s="1" t="n">
        <v>-1</v>
      </c>
      <c r="Z247" s="1" t="s">
        <v>633</v>
      </c>
      <c r="AA247" s="1" t="n">
        <v>-1</v>
      </c>
      <c r="AB247" s="1" t="s">
        <v>278</v>
      </c>
      <c r="AC247" s="1" t="s">
        <v>1650</v>
      </c>
      <c r="AD247" s="1" t="s">
        <v>1650</v>
      </c>
      <c r="AE247" s="1" t="n">
        <v>0</v>
      </c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  <c r="IZ247" s="0"/>
      <c r="JA247" s="0"/>
      <c r="JB247" s="0"/>
      <c r="JC247" s="0"/>
      <c r="JD247" s="0"/>
      <c r="JE247" s="0"/>
      <c r="JF247" s="0"/>
      <c r="JG247" s="0"/>
      <c r="JH247" s="0"/>
      <c r="JI247" s="0"/>
      <c r="JJ247" s="0"/>
      <c r="JK247" s="0"/>
      <c r="JL247" s="0"/>
      <c r="JM247" s="0"/>
      <c r="JN247" s="0"/>
      <c r="JO247" s="0"/>
      <c r="JP247" s="0"/>
      <c r="JQ247" s="0"/>
      <c r="JR247" s="0"/>
      <c r="JS247" s="0"/>
      <c r="JT247" s="0"/>
      <c r="JU247" s="0"/>
      <c r="JV247" s="0"/>
      <c r="JW247" s="0"/>
      <c r="JX247" s="0"/>
      <c r="JY247" s="0"/>
      <c r="JZ247" s="0"/>
      <c r="KA247" s="0"/>
      <c r="KB247" s="0"/>
      <c r="KC247" s="0"/>
      <c r="KD247" s="0"/>
      <c r="KE247" s="0"/>
      <c r="KF247" s="0"/>
      <c r="KG247" s="0"/>
      <c r="KH247" s="0"/>
      <c r="KI247" s="0"/>
      <c r="KJ247" s="0"/>
      <c r="KK247" s="0"/>
      <c r="KL247" s="0"/>
      <c r="KM247" s="0"/>
      <c r="KN247" s="0"/>
      <c r="KO247" s="0"/>
      <c r="KP247" s="0"/>
      <c r="KQ247" s="0"/>
      <c r="KR247" s="0"/>
      <c r="KS247" s="0"/>
      <c r="KT247" s="0"/>
      <c r="KU247" s="0"/>
      <c r="KV247" s="0"/>
      <c r="KW247" s="0"/>
      <c r="KX247" s="0"/>
      <c r="KY247" s="0"/>
      <c r="KZ247" s="0"/>
      <c r="LA247" s="0"/>
      <c r="LB247" s="0"/>
      <c r="LC247" s="0"/>
      <c r="LD247" s="0"/>
      <c r="LE247" s="0"/>
      <c r="LF247" s="0"/>
      <c r="LG247" s="0"/>
      <c r="LH247" s="0"/>
      <c r="LI247" s="0"/>
      <c r="LJ247" s="0"/>
      <c r="LK247" s="0"/>
      <c r="LL247" s="0"/>
      <c r="LM247" s="0"/>
      <c r="LN247" s="0"/>
      <c r="LO247" s="0"/>
      <c r="LP247" s="0"/>
      <c r="LQ247" s="0"/>
      <c r="LR247" s="0"/>
      <c r="LS247" s="0"/>
      <c r="LT247" s="0"/>
      <c r="LU247" s="0"/>
      <c r="LV247" s="0"/>
      <c r="LW247" s="0"/>
      <c r="LX247" s="0"/>
      <c r="LY247" s="0"/>
      <c r="LZ247" s="0"/>
      <c r="MA247" s="0"/>
      <c r="MB247" s="0"/>
      <c r="MC247" s="0"/>
      <c r="MD247" s="0"/>
      <c r="ME247" s="0"/>
      <c r="MF247" s="0"/>
      <c r="MG247" s="0"/>
      <c r="MH247" s="0"/>
      <c r="MI247" s="0"/>
      <c r="MJ247" s="0"/>
      <c r="MK247" s="0"/>
      <c r="ML247" s="0"/>
      <c r="MM247" s="0"/>
      <c r="MN247" s="0"/>
      <c r="MO247" s="0"/>
      <c r="MP247" s="0"/>
      <c r="MQ247" s="0"/>
      <c r="MR247" s="0"/>
      <c r="MS247" s="0"/>
      <c r="MT247" s="0"/>
      <c r="MU247" s="0"/>
      <c r="MV247" s="0"/>
      <c r="MW247" s="0"/>
      <c r="MX247" s="0"/>
      <c r="MY247" s="0"/>
      <c r="MZ247" s="0"/>
      <c r="NA247" s="0"/>
      <c r="NB247" s="0"/>
      <c r="NC247" s="0"/>
      <c r="ND247" s="0"/>
      <c r="NE247" s="0"/>
      <c r="NF247" s="0"/>
      <c r="NG247" s="0"/>
      <c r="NH247" s="0"/>
      <c r="NI247" s="0"/>
      <c r="NJ247" s="0"/>
      <c r="NK247" s="0"/>
      <c r="NL247" s="0"/>
      <c r="NM247" s="0"/>
      <c r="NN247" s="0"/>
      <c r="NO247" s="0"/>
      <c r="NP247" s="0"/>
      <c r="NQ247" s="0"/>
      <c r="NR247" s="0"/>
      <c r="NS247" s="0"/>
      <c r="NT247" s="0"/>
      <c r="NU247" s="0"/>
      <c r="NV247" s="0"/>
      <c r="NW247" s="0"/>
      <c r="NX247" s="0"/>
      <c r="NY247" s="0"/>
      <c r="NZ247" s="0"/>
      <c r="OA247" s="0"/>
      <c r="OB247" s="0"/>
      <c r="OC247" s="0"/>
      <c r="OD247" s="0"/>
      <c r="OE247" s="0"/>
      <c r="OF247" s="0"/>
      <c r="OG247" s="0"/>
      <c r="OH247" s="0"/>
      <c r="OI247" s="0"/>
      <c r="OJ247" s="0"/>
      <c r="OK247" s="0"/>
      <c r="OL247" s="0"/>
      <c r="OM247" s="0"/>
      <c r="ON247" s="0"/>
      <c r="OO247" s="0"/>
      <c r="OP247" s="0"/>
      <c r="OQ247" s="0"/>
      <c r="OR247" s="0"/>
      <c r="OS247" s="0"/>
      <c r="OT247" s="0"/>
      <c r="OU247" s="0"/>
      <c r="OV247" s="0"/>
      <c r="OW247" s="0"/>
      <c r="OX247" s="0"/>
      <c r="OY247" s="0"/>
      <c r="OZ247" s="0"/>
      <c r="PA247" s="0"/>
      <c r="PB247" s="0"/>
      <c r="PC247" s="0"/>
      <c r="PD247" s="0"/>
      <c r="PE247" s="0"/>
      <c r="PF247" s="0"/>
      <c r="PG247" s="0"/>
      <c r="PH247" s="0"/>
      <c r="PI247" s="0"/>
      <c r="PJ247" s="0"/>
      <c r="PK247" s="0"/>
      <c r="PL247" s="0"/>
      <c r="PM247" s="0"/>
      <c r="PN247" s="0"/>
      <c r="PO247" s="0"/>
      <c r="PP247" s="0"/>
      <c r="PQ247" s="0"/>
      <c r="PR247" s="0"/>
      <c r="PS247" s="0"/>
      <c r="PT247" s="0"/>
      <c r="PU247" s="0"/>
      <c r="PV247" s="0"/>
      <c r="PW247" s="0"/>
      <c r="PX247" s="0"/>
      <c r="PY247" s="0"/>
      <c r="PZ247" s="0"/>
      <c r="QA247" s="0"/>
      <c r="QB247" s="0"/>
      <c r="QC247" s="0"/>
      <c r="QD247" s="0"/>
      <c r="QE247" s="0"/>
      <c r="QF247" s="0"/>
      <c r="QG247" s="0"/>
      <c r="QH247" s="0"/>
      <c r="QI247" s="0"/>
      <c r="QJ247" s="0"/>
      <c r="QK247" s="0"/>
      <c r="QL247" s="0"/>
      <c r="QM247" s="0"/>
      <c r="QN247" s="0"/>
      <c r="QO247" s="0"/>
      <c r="QP247" s="0"/>
      <c r="QQ247" s="0"/>
      <c r="QR247" s="0"/>
      <c r="QS247" s="0"/>
      <c r="QT247" s="0"/>
      <c r="QU247" s="0"/>
      <c r="QV247" s="0"/>
      <c r="QW247" s="0"/>
      <c r="QX247" s="0"/>
      <c r="QY247" s="0"/>
      <c r="QZ247" s="0"/>
      <c r="RA247" s="0"/>
      <c r="RB247" s="0"/>
      <c r="RC247" s="0"/>
      <c r="RD247" s="0"/>
      <c r="RE247" s="0"/>
      <c r="RF247" s="0"/>
      <c r="RG247" s="0"/>
      <c r="RH247" s="0"/>
      <c r="RI247" s="0"/>
      <c r="RJ247" s="0"/>
      <c r="RK247" s="0"/>
      <c r="RL247" s="0"/>
      <c r="RM247" s="0"/>
      <c r="RN247" s="0"/>
      <c r="RO247" s="0"/>
      <c r="RP247" s="0"/>
      <c r="RQ247" s="0"/>
      <c r="RR247" s="0"/>
      <c r="RS247" s="0"/>
      <c r="RT247" s="0"/>
      <c r="RU247" s="0"/>
      <c r="RV247" s="0"/>
      <c r="RW247" s="0"/>
      <c r="RX247" s="0"/>
      <c r="RY247" s="0"/>
      <c r="RZ247" s="0"/>
      <c r="SA247" s="0"/>
      <c r="SB247" s="0"/>
      <c r="SC247" s="0"/>
      <c r="SD247" s="0"/>
      <c r="SE247" s="0"/>
      <c r="SF247" s="0"/>
      <c r="SG247" s="0"/>
      <c r="SH247" s="0"/>
      <c r="SI247" s="0"/>
      <c r="SJ247" s="0"/>
      <c r="SK247" s="0"/>
      <c r="SL247" s="0"/>
      <c r="SM247" s="0"/>
      <c r="SN247" s="0"/>
      <c r="SO247" s="0"/>
      <c r="SP247" s="0"/>
      <c r="SQ247" s="0"/>
      <c r="SR247" s="0"/>
      <c r="SS247" s="0"/>
      <c r="ST247" s="0"/>
      <c r="SU247" s="0"/>
      <c r="SV247" s="0"/>
      <c r="SW247" s="0"/>
      <c r="SX247" s="0"/>
      <c r="SY247" s="0"/>
      <c r="SZ247" s="0"/>
      <c r="TA247" s="0"/>
      <c r="TB247" s="0"/>
      <c r="TC247" s="0"/>
      <c r="TD247" s="0"/>
      <c r="TE247" s="0"/>
      <c r="TF247" s="0"/>
      <c r="TG247" s="0"/>
      <c r="TH247" s="0"/>
      <c r="TI247" s="0"/>
      <c r="TJ247" s="0"/>
      <c r="TK247" s="0"/>
      <c r="TL247" s="0"/>
      <c r="TM247" s="0"/>
      <c r="TN247" s="0"/>
      <c r="TO247" s="0"/>
      <c r="TP247" s="0"/>
      <c r="TQ247" s="0"/>
      <c r="TR247" s="0"/>
      <c r="TS247" s="0"/>
      <c r="TT247" s="0"/>
      <c r="TU247" s="0"/>
      <c r="TV247" s="0"/>
      <c r="TW247" s="0"/>
      <c r="TX247" s="0"/>
      <c r="TY247" s="0"/>
      <c r="TZ247" s="0"/>
      <c r="UA247" s="0"/>
      <c r="UB247" s="0"/>
      <c r="UC247" s="0"/>
      <c r="UD247" s="0"/>
      <c r="UE247" s="0"/>
      <c r="UF247" s="0"/>
      <c r="UG247" s="0"/>
      <c r="UH247" s="0"/>
      <c r="UI247" s="0"/>
      <c r="UJ247" s="0"/>
      <c r="UK247" s="0"/>
      <c r="UL247" s="0"/>
      <c r="UM247" s="0"/>
      <c r="UN247" s="0"/>
      <c r="UO247" s="0"/>
      <c r="UP247" s="0"/>
      <c r="UQ247" s="0"/>
      <c r="UR247" s="0"/>
      <c r="US247" s="0"/>
      <c r="UT247" s="0"/>
      <c r="UU247" s="0"/>
      <c r="UV247" s="0"/>
      <c r="UW247" s="0"/>
      <c r="UX247" s="0"/>
      <c r="UY247" s="0"/>
      <c r="UZ247" s="0"/>
      <c r="VA247" s="0"/>
      <c r="VB247" s="0"/>
      <c r="VC247" s="0"/>
      <c r="VD247" s="0"/>
      <c r="VE247" s="0"/>
      <c r="VF247" s="0"/>
      <c r="VG247" s="0"/>
      <c r="VH247" s="0"/>
      <c r="VI247" s="0"/>
      <c r="VJ247" s="0"/>
      <c r="VK247" s="0"/>
      <c r="VL247" s="0"/>
      <c r="VM247" s="0"/>
      <c r="VN247" s="0"/>
      <c r="VO247" s="0"/>
      <c r="VP247" s="0"/>
      <c r="VQ247" s="0"/>
      <c r="VR247" s="0"/>
      <c r="VS247" s="0"/>
      <c r="VT247" s="0"/>
      <c r="VU247" s="0"/>
      <c r="VV247" s="0"/>
      <c r="VW247" s="0"/>
      <c r="VX247" s="0"/>
      <c r="VY247" s="0"/>
      <c r="VZ247" s="0"/>
      <c r="WA247" s="0"/>
      <c r="WB247" s="0"/>
      <c r="WC247" s="0"/>
      <c r="WD247" s="0"/>
      <c r="WE247" s="0"/>
      <c r="WF247" s="0"/>
      <c r="WG247" s="0"/>
      <c r="WH247" s="0"/>
      <c r="WI247" s="0"/>
      <c r="WJ247" s="0"/>
      <c r="WK247" s="0"/>
      <c r="WL247" s="0"/>
      <c r="WM247" s="0"/>
      <c r="WN247" s="0"/>
      <c r="WO247" s="0"/>
      <c r="WP247" s="0"/>
      <c r="WQ247" s="0"/>
      <c r="WR247" s="0"/>
      <c r="WS247" s="0"/>
      <c r="WT247" s="0"/>
      <c r="WU247" s="0"/>
      <c r="WV247" s="0"/>
      <c r="WW247" s="0"/>
      <c r="WX247" s="0"/>
      <c r="WY247" s="0"/>
      <c r="WZ247" s="0"/>
      <c r="XA247" s="0"/>
      <c r="XB247" s="0"/>
      <c r="XC247" s="0"/>
      <c r="XD247" s="0"/>
      <c r="XE247" s="0"/>
      <c r="XF247" s="0"/>
      <c r="XG247" s="0"/>
      <c r="XH247" s="0"/>
      <c r="XI247" s="0"/>
      <c r="XJ247" s="0"/>
      <c r="XK247" s="0"/>
      <c r="XL247" s="0"/>
      <c r="XM247" s="0"/>
      <c r="XN247" s="0"/>
      <c r="XO247" s="0"/>
      <c r="XP247" s="0"/>
      <c r="XQ247" s="0"/>
      <c r="XR247" s="0"/>
      <c r="XS247" s="0"/>
      <c r="XT247" s="0"/>
      <c r="XU247" s="0"/>
      <c r="XV247" s="0"/>
      <c r="XW247" s="0"/>
      <c r="XX247" s="0"/>
      <c r="XY247" s="0"/>
      <c r="XZ247" s="0"/>
      <c r="YA247" s="0"/>
      <c r="YB247" s="0"/>
      <c r="YC247" s="0"/>
      <c r="YD247" s="0"/>
      <c r="YE247" s="0"/>
      <c r="YF247" s="0"/>
      <c r="YG247" s="0"/>
      <c r="YH247" s="0"/>
      <c r="YI247" s="0"/>
      <c r="YJ247" s="0"/>
      <c r="YK247" s="0"/>
      <c r="YL247" s="0"/>
      <c r="YM247" s="0"/>
      <c r="YN247" s="0"/>
      <c r="YO247" s="0"/>
      <c r="YP247" s="0"/>
      <c r="YQ247" s="0"/>
      <c r="YR247" s="0"/>
      <c r="YS247" s="0"/>
      <c r="YT247" s="0"/>
      <c r="YU247" s="0"/>
      <c r="YV247" s="0"/>
      <c r="YW247" s="0"/>
      <c r="YX247" s="0"/>
      <c r="YY247" s="0"/>
      <c r="YZ247" s="0"/>
      <c r="ZA247" s="0"/>
      <c r="ZB247" s="0"/>
      <c r="ZC247" s="0"/>
      <c r="ZD247" s="0"/>
      <c r="ZE247" s="0"/>
      <c r="ZF247" s="0"/>
      <c r="ZG247" s="0"/>
      <c r="ZH247" s="0"/>
      <c r="ZI247" s="0"/>
      <c r="ZJ247" s="0"/>
      <c r="ZK247" s="0"/>
      <c r="ZL247" s="0"/>
      <c r="ZM247" s="0"/>
      <c r="ZN247" s="0"/>
      <c r="ZO247" s="0"/>
      <c r="ZP247" s="0"/>
      <c r="ZQ247" s="0"/>
      <c r="ZR247" s="0"/>
      <c r="ZS247" s="0"/>
      <c r="ZT247" s="0"/>
      <c r="ZU247" s="0"/>
      <c r="ZV247" s="0"/>
      <c r="ZW247" s="0"/>
      <c r="ZX247" s="0"/>
      <c r="ZY247" s="0"/>
      <c r="ZZ247" s="0"/>
      <c r="AAA247" s="0"/>
      <c r="AAB247" s="0"/>
      <c r="AAC247" s="0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</row>
    <row r="248" customFormat="false" ht="13.8" hidden="false" customHeight="false" outlineLevel="0" collapsed="false">
      <c r="A248" s="3" t="n">
        <v>173</v>
      </c>
      <c r="B248" s="1" t="s">
        <v>463</v>
      </c>
      <c r="C248" s="3" t="s">
        <v>1651</v>
      </c>
      <c r="D248" s="1" t="s">
        <v>1652</v>
      </c>
      <c r="E248" s="1" t="s">
        <v>290</v>
      </c>
      <c r="F248" s="1" t="s">
        <v>1653</v>
      </c>
      <c r="G248" s="7" t="s">
        <v>1654</v>
      </c>
      <c r="H248" s="7" t="s">
        <v>1655</v>
      </c>
      <c r="I248" s="1" t="s">
        <v>38</v>
      </c>
      <c r="J248" s="1" t="s">
        <v>1656</v>
      </c>
      <c r="K248" s="1" t="n">
        <v>60</v>
      </c>
      <c r="L248" s="1" t="s">
        <v>777</v>
      </c>
      <c r="M248" s="1" t="s">
        <v>41</v>
      </c>
      <c r="N248" s="1" t="s">
        <v>42</v>
      </c>
      <c r="O248" s="1" t="n">
        <v>9</v>
      </c>
      <c r="P248" s="1" t="n">
        <v>9</v>
      </c>
      <c r="Q248" s="1" t="s">
        <v>760</v>
      </c>
      <c r="R248" s="1" t="s">
        <v>76</v>
      </c>
      <c r="S248" s="1" t="s">
        <v>64</v>
      </c>
      <c r="T248" s="1" t="s">
        <v>1657</v>
      </c>
      <c r="U248" s="1" t="n">
        <v>-1</v>
      </c>
      <c r="V248" s="1" t="n">
        <v>-1</v>
      </c>
      <c r="W248" s="1" t="n">
        <v>-1</v>
      </c>
      <c r="X248" s="1" t="n">
        <v>-1</v>
      </c>
      <c r="Y248" s="1" t="n">
        <v>220</v>
      </c>
      <c r="Z248" s="1" t="s">
        <v>65</v>
      </c>
      <c r="AA248" s="1" t="n">
        <v>-1</v>
      </c>
      <c r="AB248" s="1" t="s">
        <v>124</v>
      </c>
      <c r="AC248" s="1" t="n">
        <v>-1</v>
      </c>
      <c r="AD248" s="1" t="n">
        <v>-1</v>
      </c>
      <c r="AE248" s="1" t="s">
        <v>1658</v>
      </c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  <c r="IZ248" s="0"/>
      <c r="JA248" s="0"/>
      <c r="JB248" s="0"/>
      <c r="JC248" s="0"/>
      <c r="JD248" s="0"/>
      <c r="JE248" s="0"/>
      <c r="JF248" s="0"/>
      <c r="JG248" s="0"/>
      <c r="JH248" s="0"/>
      <c r="JI248" s="0"/>
      <c r="JJ248" s="0"/>
      <c r="JK248" s="0"/>
      <c r="JL248" s="0"/>
      <c r="JM248" s="0"/>
      <c r="JN248" s="0"/>
      <c r="JO248" s="0"/>
      <c r="JP248" s="0"/>
      <c r="JQ248" s="0"/>
      <c r="JR248" s="0"/>
      <c r="JS248" s="0"/>
      <c r="JT248" s="0"/>
      <c r="JU248" s="0"/>
      <c r="JV248" s="0"/>
      <c r="JW248" s="0"/>
      <c r="JX248" s="0"/>
      <c r="JY248" s="0"/>
      <c r="JZ248" s="0"/>
      <c r="KA248" s="0"/>
      <c r="KB248" s="0"/>
      <c r="KC248" s="0"/>
      <c r="KD248" s="0"/>
      <c r="KE248" s="0"/>
      <c r="KF248" s="0"/>
      <c r="KG248" s="0"/>
      <c r="KH248" s="0"/>
      <c r="KI248" s="0"/>
      <c r="KJ248" s="0"/>
      <c r="KK248" s="0"/>
      <c r="KL248" s="0"/>
      <c r="KM248" s="0"/>
      <c r="KN248" s="0"/>
      <c r="KO248" s="0"/>
      <c r="KP248" s="0"/>
      <c r="KQ248" s="0"/>
      <c r="KR248" s="0"/>
      <c r="KS248" s="0"/>
      <c r="KT248" s="0"/>
      <c r="KU248" s="0"/>
      <c r="KV248" s="0"/>
      <c r="KW248" s="0"/>
      <c r="KX248" s="0"/>
      <c r="KY248" s="0"/>
      <c r="KZ248" s="0"/>
      <c r="LA248" s="0"/>
      <c r="LB248" s="0"/>
      <c r="LC248" s="0"/>
      <c r="LD248" s="0"/>
      <c r="LE248" s="0"/>
      <c r="LF248" s="0"/>
      <c r="LG248" s="0"/>
      <c r="LH248" s="0"/>
      <c r="LI248" s="0"/>
      <c r="LJ248" s="0"/>
      <c r="LK248" s="0"/>
      <c r="LL248" s="0"/>
      <c r="LM248" s="0"/>
      <c r="LN248" s="0"/>
      <c r="LO248" s="0"/>
      <c r="LP248" s="0"/>
      <c r="LQ248" s="0"/>
      <c r="LR248" s="0"/>
      <c r="LS248" s="0"/>
      <c r="LT248" s="0"/>
      <c r="LU248" s="0"/>
      <c r="LV248" s="0"/>
      <c r="LW248" s="0"/>
      <c r="LX248" s="0"/>
      <c r="LY248" s="0"/>
      <c r="LZ248" s="0"/>
      <c r="MA248" s="0"/>
      <c r="MB248" s="0"/>
      <c r="MC248" s="0"/>
      <c r="MD248" s="0"/>
      <c r="ME248" s="0"/>
      <c r="MF248" s="0"/>
      <c r="MG248" s="0"/>
      <c r="MH248" s="0"/>
      <c r="MI248" s="0"/>
      <c r="MJ248" s="0"/>
      <c r="MK248" s="0"/>
      <c r="ML248" s="0"/>
      <c r="MM248" s="0"/>
      <c r="MN248" s="0"/>
      <c r="MO248" s="0"/>
      <c r="MP248" s="0"/>
      <c r="MQ248" s="0"/>
      <c r="MR248" s="0"/>
      <c r="MS248" s="0"/>
      <c r="MT248" s="0"/>
      <c r="MU248" s="0"/>
      <c r="MV248" s="0"/>
      <c r="MW248" s="0"/>
      <c r="MX248" s="0"/>
      <c r="MY248" s="0"/>
      <c r="MZ248" s="0"/>
      <c r="NA248" s="0"/>
      <c r="NB248" s="0"/>
      <c r="NC248" s="0"/>
      <c r="ND248" s="0"/>
      <c r="NE248" s="0"/>
      <c r="NF248" s="0"/>
      <c r="NG248" s="0"/>
      <c r="NH248" s="0"/>
      <c r="NI248" s="0"/>
      <c r="NJ248" s="0"/>
      <c r="NK248" s="0"/>
      <c r="NL248" s="0"/>
      <c r="NM248" s="0"/>
      <c r="NN248" s="0"/>
      <c r="NO248" s="0"/>
      <c r="NP248" s="0"/>
      <c r="NQ248" s="0"/>
      <c r="NR248" s="0"/>
      <c r="NS248" s="0"/>
      <c r="NT248" s="0"/>
      <c r="NU248" s="0"/>
      <c r="NV248" s="0"/>
      <c r="NW248" s="0"/>
      <c r="NX248" s="0"/>
      <c r="NY248" s="0"/>
      <c r="NZ248" s="0"/>
      <c r="OA248" s="0"/>
      <c r="OB248" s="0"/>
      <c r="OC248" s="0"/>
      <c r="OD248" s="0"/>
      <c r="OE248" s="0"/>
      <c r="OF248" s="0"/>
      <c r="OG248" s="0"/>
      <c r="OH248" s="0"/>
      <c r="OI248" s="0"/>
      <c r="OJ248" s="0"/>
      <c r="OK248" s="0"/>
      <c r="OL248" s="0"/>
      <c r="OM248" s="0"/>
      <c r="ON248" s="0"/>
      <c r="OO248" s="0"/>
      <c r="OP248" s="0"/>
      <c r="OQ248" s="0"/>
      <c r="OR248" s="0"/>
      <c r="OS248" s="0"/>
      <c r="OT248" s="0"/>
      <c r="OU248" s="0"/>
      <c r="OV248" s="0"/>
      <c r="OW248" s="0"/>
      <c r="OX248" s="0"/>
      <c r="OY248" s="0"/>
      <c r="OZ248" s="0"/>
      <c r="PA248" s="0"/>
      <c r="PB248" s="0"/>
      <c r="PC248" s="0"/>
      <c r="PD248" s="0"/>
      <c r="PE248" s="0"/>
      <c r="PF248" s="0"/>
      <c r="PG248" s="0"/>
      <c r="PH248" s="0"/>
      <c r="PI248" s="0"/>
      <c r="PJ248" s="0"/>
      <c r="PK248" s="0"/>
      <c r="PL248" s="0"/>
      <c r="PM248" s="0"/>
      <c r="PN248" s="0"/>
      <c r="PO248" s="0"/>
      <c r="PP248" s="0"/>
      <c r="PQ248" s="0"/>
      <c r="PR248" s="0"/>
      <c r="PS248" s="0"/>
      <c r="PT248" s="0"/>
      <c r="PU248" s="0"/>
      <c r="PV248" s="0"/>
      <c r="PW248" s="0"/>
      <c r="PX248" s="0"/>
      <c r="PY248" s="0"/>
      <c r="PZ248" s="0"/>
      <c r="QA248" s="0"/>
      <c r="QB248" s="0"/>
      <c r="QC248" s="0"/>
      <c r="QD248" s="0"/>
      <c r="QE248" s="0"/>
      <c r="QF248" s="0"/>
      <c r="QG248" s="0"/>
      <c r="QH248" s="0"/>
      <c r="QI248" s="0"/>
      <c r="QJ248" s="0"/>
      <c r="QK248" s="0"/>
      <c r="QL248" s="0"/>
      <c r="QM248" s="0"/>
      <c r="QN248" s="0"/>
      <c r="QO248" s="0"/>
      <c r="QP248" s="0"/>
      <c r="QQ248" s="0"/>
      <c r="QR248" s="0"/>
      <c r="QS248" s="0"/>
      <c r="QT248" s="0"/>
      <c r="QU248" s="0"/>
      <c r="QV248" s="0"/>
      <c r="QW248" s="0"/>
      <c r="QX248" s="0"/>
      <c r="QY248" s="0"/>
      <c r="QZ248" s="0"/>
      <c r="RA248" s="0"/>
      <c r="RB248" s="0"/>
      <c r="RC248" s="0"/>
      <c r="RD248" s="0"/>
      <c r="RE248" s="0"/>
      <c r="RF248" s="0"/>
      <c r="RG248" s="0"/>
      <c r="RH248" s="0"/>
      <c r="RI248" s="0"/>
      <c r="RJ248" s="0"/>
      <c r="RK248" s="0"/>
      <c r="RL248" s="0"/>
      <c r="RM248" s="0"/>
      <c r="RN248" s="0"/>
      <c r="RO248" s="0"/>
      <c r="RP248" s="0"/>
      <c r="RQ248" s="0"/>
      <c r="RR248" s="0"/>
      <c r="RS248" s="0"/>
      <c r="RT248" s="0"/>
      <c r="RU248" s="0"/>
      <c r="RV248" s="0"/>
      <c r="RW248" s="0"/>
      <c r="RX248" s="0"/>
      <c r="RY248" s="0"/>
      <c r="RZ248" s="0"/>
      <c r="SA248" s="0"/>
      <c r="SB248" s="0"/>
      <c r="SC248" s="0"/>
      <c r="SD248" s="0"/>
      <c r="SE248" s="0"/>
      <c r="SF248" s="0"/>
      <c r="SG248" s="0"/>
      <c r="SH248" s="0"/>
      <c r="SI248" s="0"/>
      <c r="SJ248" s="0"/>
      <c r="SK248" s="0"/>
      <c r="SL248" s="0"/>
      <c r="SM248" s="0"/>
      <c r="SN248" s="0"/>
      <c r="SO248" s="0"/>
      <c r="SP248" s="0"/>
      <c r="SQ248" s="0"/>
      <c r="SR248" s="0"/>
      <c r="SS248" s="0"/>
      <c r="ST248" s="0"/>
      <c r="SU248" s="0"/>
      <c r="SV248" s="0"/>
      <c r="SW248" s="0"/>
      <c r="SX248" s="0"/>
      <c r="SY248" s="0"/>
      <c r="SZ248" s="0"/>
      <c r="TA248" s="0"/>
      <c r="TB248" s="0"/>
      <c r="TC248" s="0"/>
      <c r="TD248" s="0"/>
      <c r="TE248" s="0"/>
      <c r="TF248" s="0"/>
      <c r="TG248" s="0"/>
      <c r="TH248" s="0"/>
      <c r="TI248" s="0"/>
      <c r="TJ248" s="0"/>
      <c r="TK248" s="0"/>
      <c r="TL248" s="0"/>
      <c r="TM248" s="0"/>
      <c r="TN248" s="0"/>
      <c r="TO248" s="0"/>
      <c r="TP248" s="0"/>
      <c r="TQ248" s="0"/>
      <c r="TR248" s="0"/>
      <c r="TS248" s="0"/>
      <c r="TT248" s="0"/>
      <c r="TU248" s="0"/>
      <c r="TV248" s="0"/>
      <c r="TW248" s="0"/>
      <c r="TX248" s="0"/>
      <c r="TY248" s="0"/>
      <c r="TZ248" s="0"/>
      <c r="UA248" s="0"/>
      <c r="UB248" s="0"/>
      <c r="UC248" s="0"/>
      <c r="UD248" s="0"/>
      <c r="UE248" s="0"/>
      <c r="UF248" s="0"/>
      <c r="UG248" s="0"/>
      <c r="UH248" s="0"/>
      <c r="UI248" s="0"/>
      <c r="UJ248" s="0"/>
      <c r="UK248" s="0"/>
      <c r="UL248" s="0"/>
      <c r="UM248" s="0"/>
      <c r="UN248" s="0"/>
      <c r="UO248" s="0"/>
      <c r="UP248" s="0"/>
      <c r="UQ248" s="0"/>
      <c r="UR248" s="0"/>
      <c r="US248" s="0"/>
      <c r="UT248" s="0"/>
      <c r="UU248" s="0"/>
      <c r="UV248" s="0"/>
      <c r="UW248" s="0"/>
      <c r="UX248" s="0"/>
      <c r="UY248" s="0"/>
      <c r="UZ248" s="0"/>
      <c r="VA248" s="0"/>
      <c r="VB248" s="0"/>
      <c r="VC248" s="0"/>
      <c r="VD248" s="0"/>
      <c r="VE248" s="0"/>
      <c r="VF248" s="0"/>
      <c r="VG248" s="0"/>
      <c r="VH248" s="0"/>
      <c r="VI248" s="0"/>
      <c r="VJ248" s="0"/>
      <c r="VK248" s="0"/>
      <c r="VL248" s="0"/>
      <c r="VM248" s="0"/>
      <c r="VN248" s="0"/>
      <c r="VO248" s="0"/>
      <c r="VP248" s="0"/>
      <c r="VQ248" s="0"/>
      <c r="VR248" s="0"/>
      <c r="VS248" s="0"/>
      <c r="VT248" s="0"/>
      <c r="VU248" s="0"/>
      <c r="VV248" s="0"/>
      <c r="VW248" s="0"/>
      <c r="VX248" s="0"/>
      <c r="VY248" s="0"/>
      <c r="VZ248" s="0"/>
      <c r="WA248" s="0"/>
      <c r="WB248" s="0"/>
      <c r="WC248" s="0"/>
      <c r="WD248" s="0"/>
      <c r="WE248" s="0"/>
      <c r="WF248" s="0"/>
      <c r="WG248" s="0"/>
      <c r="WH248" s="0"/>
      <c r="WI248" s="0"/>
      <c r="WJ248" s="0"/>
      <c r="WK248" s="0"/>
      <c r="WL248" s="0"/>
      <c r="WM248" s="0"/>
      <c r="WN248" s="0"/>
      <c r="WO248" s="0"/>
      <c r="WP248" s="0"/>
      <c r="WQ248" s="0"/>
      <c r="WR248" s="0"/>
      <c r="WS248" s="0"/>
      <c r="WT248" s="0"/>
      <c r="WU248" s="0"/>
      <c r="WV248" s="0"/>
      <c r="WW248" s="0"/>
      <c r="WX248" s="0"/>
      <c r="WY248" s="0"/>
      <c r="WZ248" s="0"/>
      <c r="XA248" s="0"/>
      <c r="XB248" s="0"/>
      <c r="XC248" s="0"/>
      <c r="XD248" s="0"/>
      <c r="XE248" s="0"/>
      <c r="XF248" s="0"/>
      <c r="XG248" s="0"/>
      <c r="XH248" s="0"/>
      <c r="XI248" s="0"/>
      <c r="XJ248" s="0"/>
      <c r="XK248" s="0"/>
      <c r="XL248" s="0"/>
      <c r="XM248" s="0"/>
      <c r="XN248" s="0"/>
      <c r="XO248" s="0"/>
      <c r="XP248" s="0"/>
      <c r="XQ248" s="0"/>
      <c r="XR248" s="0"/>
      <c r="XS248" s="0"/>
      <c r="XT248" s="0"/>
      <c r="XU248" s="0"/>
      <c r="XV248" s="0"/>
      <c r="XW248" s="0"/>
      <c r="XX248" s="0"/>
      <c r="XY248" s="0"/>
      <c r="XZ248" s="0"/>
      <c r="YA248" s="0"/>
      <c r="YB248" s="0"/>
      <c r="YC248" s="0"/>
      <c r="YD248" s="0"/>
      <c r="YE248" s="0"/>
      <c r="YF248" s="0"/>
      <c r="YG248" s="0"/>
      <c r="YH248" s="0"/>
      <c r="YI248" s="0"/>
      <c r="YJ248" s="0"/>
      <c r="YK248" s="0"/>
      <c r="YL248" s="0"/>
      <c r="YM248" s="0"/>
      <c r="YN248" s="0"/>
      <c r="YO248" s="0"/>
      <c r="YP248" s="0"/>
      <c r="YQ248" s="0"/>
      <c r="YR248" s="0"/>
      <c r="YS248" s="0"/>
      <c r="YT248" s="0"/>
      <c r="YU248" s="0"/>
      <c r="YV248" s="0"/>
      <c r="YW248" s="0"/>
      <c r="YX248" s="0"/>
      <c r="YY248" s="0"/>
      <c r="YZ248" s="0"/>
      <c r="ZA248" s="0"/>
      <c r="ZB248" s="0"/>
      <c r="ZC248" s="0"/>
      <c r="ZD248" s="0"/>
      <c r="ZE248" s="0"/>
      <c r="ZF248" s="0"/>
      <c r="ZG248" s="0"/>
      <c r="ZH248" s="0"/>
      <c r="ZI248" s="0"/>
      <c r="ZJ248" s="0"/>
      <c r="ZK248" s="0"/>
      <c r="ZL248" s="0"/>
      <c r="ZM248" s="0"/>
      <c r="ZN248" s="0"/>
      <c r="ZO248" s="0"/>
      <c r="ZP248" s="0"/>
      <c r="ZQ248" s="0"/>
      <c r="ZR248" s="0"/>
      <c r="ZS248" s="0"/>
      <c r="ZT248" s="0"/>
      <c r="ZU248" s="0"/>
      <c r="ZV248" s="0"/>
      <c r="ZW248" s="0"/>
      <c r="ZX248" s="0"/>
      <c r="ZY248" s="0"/>
      <c r="ZZ248" s="0"/>
      <c r="AAA248" s="0"/>
      <c r="AAB248" s="0"/>
      <c r="AAC248" s="0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</row>
    <row r="249" customFormat="false" ht="13.8" hidden="false" customHeight="false" outlineLevel="0" collapsed="false">
      <c r="A249" s="3" t="n">
        <v>173</v>
      </c>
      <c r="B249" s="1" t="s">
        <v>463</v>
      </c>
      <c r="C249" s="3" t="s">
        <v>1651</v>
      </c>
      <c r="D249" s="1" t="s">
        <v>1652</v>
      </c>
      <c r="E249" s="1" t="s">
        <v>290</v>
      </c>
      <c r="F249" s="1" t="s">
        <v>1653</v>
      </c>
      <c r="G249" s="7" t="s">
        <v>1654</v>
      </c>
      <c r="H249" s="7" t="s">
        <v>1655</v>
      </c>
      <c r="I249" s="1" t="s">
        <v>38</v>
      </c>
      <c r="J249" s="1" t="s">
        <v>1656</v>
      </c>
      <c r="K249" s="1" t="n">
        <v>60</v>
      </c>
      <c r="L249" s="1" t="s">
        <v>777</v>
      </c>
      <c r="M249" s="1" t="s">
        <v>41</v>
      </c>
      <c r="N249" s="1" t="s">
        <v>42</v>
      </c>
      <c r="O249" s="1" t="n">
        <v>9</v>
      </c>
      <c r="P249" s="1" t="n">
        <v>9</v>
      </c>
      <c r="Q249" s="1" t="s">
        <v>760</v>
      </c>
      <c r="R249" s="1" t="s">
        <v>76</v>
      </c>
      <c r="S249" s="1" t="s">
        <v>64</v>
      </c>
      <c r="T249" s="1" t="s">
        <v>1657</v>
      </c>
      <c r="U249" s="1" t="n">
        <v>-1</v>
      </c>
      <c r="V249" s="1" t="n">
        <v>-1</v>
      </c>
      <c r="W249" s="1" t="n">
        <v>-1</v>
      </c>
      <c r="X249" s="1" t="n">
        <v>-1</v>
      </c>
      <c r="Y249" s="1" t="n">
        <v>220</v>
      </c>
      <c r="Z249" s="1" t="s">
        <v>65</v>
      </c>
      <c r="AA249" s="1" t="n">
        <v>-1</v>
      </c>
      <c r="AB249" s="1" t="s">
        <v>278</v>
      </c>
      <c r="AC249" s="1" t="n">
        <v>-1</v>
      </c>
      <c r="AD249" s="1" t="n">
        <v>-1</v>
      </c>
      <c r="AE249" s="1" t="s">
        <v>1658</v>
      </c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  <c r="IZ249" s="0"/>
      <c r="JA249" s="0"/>
      <c r="JB249" s="0"/>
      <c r="JC249" s="0"/>
      <c r="JD249" s="0"/>
      <c r="JE249" s="0"/>
      <c r="JF249" s="0"/>
      <c r="JG249" s="0"/>
      <c r="JH249" s="0"/>
      <c r="JI249" s="0"/>
      <c r="JJ249" s="0"/>
      <c r="JK249" s="0"/>
      <c r="JL249" s="0"/>
      <c r="JM249" s="0"/>
      <c r="JN249" s="0"/>
      <c r="JO249" s="0"/>
      <c r="JP249" s="0"/>
      <c r="JQ249" s="0"/>
      <c r="JR249" s="0"/>
      <c r="JS249" s="0"/>
      <c r="JT249" s="0"/>
      <c r="JU249" s="0"/>
      <c r="JV249" s="0"/>
      <c r="JW249" s="0"/>
      <c r="JX249" s="0"/>
      <c r="JY249" s="0"/>
      <c r="JZ249" s="0"/>
      <c r="KA249" s="0"/>
      <c r="KB249" s="0"/>
      <c r="KC249" s="0"/>
      <c r="KD249" s="0"/>
      <c r="KE249" s="0"/>
      <c r="KF249" s="0"/>
      <c r="KG249" s="0"/>
      <c r="KH249" s="0"/>
      <c r="KI249" s="0"/>
      <c r="KJ249" s="0"/>
      <c r="KK249" s="0"/>
      <c r="KL249" s="0"/>
      <c r="KM249" s="0"/>
      <c r="KN249" s="0"/>
      <c r="KO249" s="0"/>
      <c r="KP249" s="0"/>
      <c r="KQ249" s="0"/>
      <c r="KR249" s="0"/>
      <c r="KS249" s="0"/>
      <c r="KT249" s="0"/>
      <c r="KU249" s="0"/>
      <c r="KV249" s="0"/>
      <c r="KW249" s="0"/>
      <c r="KX249" s="0"/>
      <c r="KY249" s="0"/>
      <c r="KZ249" s="0"/>
      <c r="LA249" s="0"/>
      <c r="LB249" s="0"/>
      <c r="LC249" s="0"/>
      <c r="LD249" s="0"/>
      <c r="LE249" s="0"/>
      <c r="LF249" s="0"/>
      <c r="LG249" s="0"/>
      <c r="LH249" s="0"/>
      <c r="LI249" s="0"/>
      <c r="LJ249" s="0"/>
      <c r="LK249" s="0"/>
      <c r="LL249" s="0"/>
      <c r="LM249" s="0"/>
      <c r="LN249" s="0"/>
      <c r="LO249" s="0"/>
      <c r="LP249" s="0"/>
      <c r="LQ249" s="0"/>
      <c r="LR249" s="0"/>
      <c r="LS249" s="0"/>
      <c r="LT249" s="0"/>
      <c r="LU249" s="0"/>
      <c r="LV249" s="0"/>
      <c r="LW249" s="0"/>
      <c r="LX249" s="0"/>
      <c r="LY249" s="0"/>
      <c r="LZ249" s="0"/>
      <c r="MA249" s="0"/>
      <c r="MB249" s="0"/>
      <c r="MC249" s="0"/>
      <c r="MD249" s="0"/>
      <c r="ME249" s="0"/>
      <c r="MF249" s="0"/>
      <c r="MG249" s="0"/>
      <c r="MH249" s="0"/>
      <c r="MI249" s="0"/>
      <c r="MJ249" s="0"/>
      <c r="MK249" s="0"/>
      <c r="ML249" s="0"/>
      <c r="MM249" s="0"/>
      <c r="MN249" s="0"/>
      <c r="MO249" s="0"/>
      <c r="MP249" s="0"/>
      <c r="MQ249" s="0"/>
      <c r="MR249" s="0"/>
      <c r="MS249" s="0"/>
      <c r="MT249" s="0"/>
      <c r="MU249" s="0"/>
      <c r="MV249" s="0"/>
      <c r="MW249" s="0"/>
      <c r="MX249" s="0"/>
      <c r="MY249" s="0"/>
      <c r="MZ249" s="0"/>
      <c r="NA249" s="0"/>
      <c r="NB249" s="0"/>
      <c r="NC249" s="0"/>
      <c r="ND249" s="0"/>
      <c r="NE249" s="0"/>
      <c r="NF249" s="0"/>
      <c r="NG249" s="0"/>
      <c r="NH249" s="0"/>
      <c r="NI249" s="0"/>
      <c r="NJ249" s="0"/>
      <c r="NK249" s="0"/>
      <c r="NL249" s="0"/>
      <c r="NM249" s="0"/>
      <c r="NN249" s="0"/>
      <c r="NO249" s="0"/>
      <c r="NP249" s="0"/>
      <c r="NQ249" s="0"/>
      <c r="NR249" s="0"/>
      <c r="NS249" s="0"/>
      <c r="NT249" s="0"/>
      <c r="NU249" s="0"/>
      <c r="NV249" s="0"/>
      <c r="NW249" s="0"/>
      <c r="NX249" s="0"/>
      <c r="NY249" s="0"/>
      <c r="NZ249" s="0"/>
      <c r="OA249" s="0"/>
      <c r="OB249" s="0"/>
      <c r="OC249" s="0"/>
      <c r="OD249" s="0"/>
      <c r="OE249" s="0"/>
      <c r="OF249" s="0"/>
      <c r="OG249" s="0"/>
      <c r="OH249" s="0"/>
      <c r="OI249" s="0"/>
      <c r="OJ249" s="0"/>
      <c r="OK249" s="0"/>
      <c r="OL249" s="0"/>
      <c r="OM249" s="0"/>
      <c r="ON249" s="0"/>
      <c r="OO249" s="0"/>
      <c r="OP249" s="0"/>
      <c r="OQ249" s="0"/>
      <c r="OR249" s="0"/>
      <c r="OS249" s="0"/>
      <c r="OT249" s="0"/>
      <c r="OU249" s="0"/>
      <c r="OV249" s="0"/>
      <c r="OW249" s="0"/>
      <c r="OX249" s="0"/>
      <c r="OY249" s="0"/>
      <c r="OZ249" s="0"/>
      <c r="PA249" s="0"/>
      <c r="PB249" s="0"/>
      <c r="PC249" s="0"/>
      <c r="PD249" s="0"/>
      <c r="PE249" s="0"/>
      <c r="PF249" s="0"/>
      <c r="PG249" s="0"/>
      <c r="PH249" s="0"/>
      <c r="PI249" s="0"/>
      <c r="PJ249" s="0"/>
      <c r="PK249" s="0"/>
      <c r="PL249" s="0"/>
      <c r="PM249" s="0"/>
      <c r="PN249" s="0"/>
      <c r="PO249" s="0"/>
      <c r="PP249" s="0"/>
      <c r="PQ249" s="0"/>
      <c r="PR249" s="0"/>
      <c r="PS249" s="0"/>
      <c r="PT249" s="0"/>
      <c r="PU249" s="0"/>
      <c r="PV249" s="0"/>
      <c r="PW249" s="0"/>
      <c r="PX249" s="0"/>
      <c r="PY249" s="0"/>
      <c r="PZ249" s="0"/>
      <c r="QA249" s="0"/>
      <c r="QB249" s="0"/>
      <c r="QC249" s="0"/>
      <c r="QD249" s="0"/>
      <c r="QE249" s="0"/>
      <c r="QF249" s="0"/>
      <c r="QG249" s="0"/>
      <c r="QH249" s="0"/>
      <c r="QI249" s="0"/>
      <c r="QJ249" s="0"/>
      <c r="QK249" s="0"/>
      <c r="QL249" s="0"/>
      <c r="QM249" s="0"/>
      <c r="QN249" s="0"/>
      <c r="QO249" s="0"/>
      <c r="QP249" s="0"/>
      <c r="QQ249" s="0"/>
      <c r="QR249" s="0"/>
      <c r="QS249" s="0"/>
      <c r="QT249" s="0"/>
      <c r="QU249" s="0"/>
      <c r="QV249" s="0"/>
      <c r="QW249" s="0"/>
      <c r="QX249" s="0"/>
      <c r="QY249" s="0"/>
      <c r="QZ249" s="0"/>
      <c r="RA249" s="0"/>
      <c r="RB249" s="0"/>
      <c r="RC249" s="0"/>
      <c r="RD249" s="0"/>
      <c r="RE249" s="0"/>
      <c r="RF249" s="0"/>
      <c r="RG249" s="0"/>
      <c r="RH249" s="0"/>
      <c r="RI249" s="0"/>
      <c r="RJ249" s="0"/>
      <c r="RK249" s="0"/>
      <c r="RL249" s="0"/>
      <c r="RM249" s="0"/>
      <c r="RN249" s="0"/>
      <c r="RO249" s="0"/>
      <c r="RP249" s="0"/>
      <c r="RQ249" s="0"/>
      <c r="RR249" s="0"/>
      <c r="RS249" s="0"/>
      <c r="RT249" s="0"/>
      <c r="RU249" s="0"/>
      <c r="RV249" s="0"/>
      <c r="RW249" s="0"/>
      <c r="RX249" s="0"/>
      <c r="RY249" s="0"/>
      <c r="RZ249" s="0"/>
      <c r="SA249" s="0"/>
      <c r="SB249" s="0"/>
      <c r="SC249" s="0"/>
      <c r="SD249" s="0"/>
      <c r="SE249" s="0"/>
      <c r="SF249" s="0"/>
      <c r="SG249" s="0"/>
      <c r="SH249" s="0"/>
      <c r="SI249" s="0"/>
      <c r="SJ249" s="0"/>
      <c r="SK249" s="0"/>
      <c r="SL249" s="0"/>
      <c r="SM249" s="0"/>
      <c r="SN249" s="0"/>
      <c r="SO249" s="0"/>
      <c r="SP249" s="0"/>
      <c r="SQ249" s="0"/>
      <c r="SR249" s="0"/>
      <c r="SS249" s="0"/>
      <c r="ST249" s="0"/>
      <c r="SU249" s="0"/>
      <c r="SV249" s="0"/>
      <c r="SW249" s="0"/>
      <c r="SX249" s="0"/>
      <c r="SY249" s="0"/>
      <c r="SZ249" s="0"/>
      <c r="TA249" s="0"/>
      <c r="TB249" s="0"/>
      <c r="TC249" s="0"/>
      <c r="TD249" s="0"/>
      <c r="TE249" s="0"/>
      <c r="TF249" s="0"/>
      <c r="TG249" s="0"/>
      <c r="TH249" s="0"/>
      <c r="TI249" s="0"/>
      <c r="TJ249" s="0"/>
      <c r="TK249" s="0"/>
      <c r="TL249" s="0"/>
      <c r="TM249" s="0"/>
      <c r="TN249" s="0"/>
      <c r="TO249" s="0"/>
      <c r="TP249" s="0"/>
      <c r="TQ249" s="0"/>
      <c r="TR249" s="0"/>
      <c r="TS249" s="0"/>
      <c r="TT249" s="0"/>
      <c r="TU249" s="0"/>
      <c r="TV249" s="0"/>
      <c r="TW249" s="0"/>
      <c r="TX249" s="0"/>
      <c r="TY249" s="0"/>
      <c r="TZ249" s="0"/>
      <c r="UA249" s="0"/>
      <c r="UB249" s="0"/>
      <c r="UC249" s="0"/>
      <c r="UD249" s="0"/>
      <c r="UE249" s="0"/>
      <c r="UF249" s="0"/>
      <c r="UG249" s="0"/>
      <c r="UH249" s="0"/>
      <c r="UI249" s="0"/>
      <c r="UJ249" s="0"/>
      <c r="UK249" s="0"/>
      <c r="UL249" s="0"/>
      <c r="UM249" s="0"/>
      <c r="UN249" s="0"/>
      <c r="UO249" s="0"/>
      <c r="UP249" s="0"/>
      <c r="UQ249" s="0"/>
      <c r="UR249" s="0"/>
      <c r="US249" s="0"/>
      <c r="UT249" s="0"/>
      <c r="UU249" s="0"/>
      <c r="UV249" s="0"/>
      <c r="UW249" s="0"/>
      <c r="UX249" s="0"/>
      <c r="UY249" s="0"/>
      <c r="UZ249" s="0"/>
      <c r="VA249" s="0"/>
      <c r="VB249" s="0"/>
      <c r="VC249" s="0"/>
      <c r="VD249" s="0"/>
      <c r="VE249" s="0"/>
      <c r="VF249" s="0"/>
      <c r="VG249" s="0"/>
      <c r="VH249" s="0"/>
      <c r="VI249" s="0"/>
      <c r="VJ249" s="0"/>
      <c r="VK249" s="0"/>
      <c r="VL249" s="0"/>
      <c r="VM249" s="0"/>
      <c r="VN249" s="0"/>
      <c r="VO249" s="0"/>
      <c r="VP249" s="0"/>
      <c r="VQ249" s="0"/>
      <c r="VR249" s="0"/>
      <c r="VS249" s="0"/>
      <c r="VT249" s="0"/>
      <c r="VU249" s="0"/>
      <c r="VV249" s="0"/>
      <c r="VW249" s="0"/>
      <c r="VX249" s="0"/>
      <c r="VY249" s="0"/>
      <c r="VZ249" s="0"/>
      <c r="WA249" s="0"/>
      <c r="WB249" s="0"/>
      <c r="WC249" s="0"/>
      <c r="WD249" s="0"/>
      <c r="WE249" s="0"/>
      <c r="WF249" s="0"/>
      <c r="WG249" s="0"/>
      <c r="WH249" s="0"/>
      <c r="WI249" s="0"/>
      <c r="WJ249" s="0"/>
      <c r="WK249" s="0"/>
      <c r="WL249" s="0"/>
      <c r="WM249" s="0"/>
      <c r="WN249" s="0"/>
      <c r="WO249" s="0"/>
      <c r="WP249" s="0"/>
      <c r="WQ249" s="0"/>
      <c r="WR249" s="0"/>
      <c r="WS249" s="0"/>
      <c r="WT249" s="0"/>
      <c r="WU249" s="0"/>
      <c r="WV249" s="0"/>
      <c r="WW249" s="0"/>
      <c r="WX249" s="0"/>
      <c r="WY249" s="0"/>
      <c r="WZ249" s="0"/>
      <c r="XA249" s="0"/>
      <c r="XB249" s="0"/>
      <c r="XC249" s="0"/>
      <c r="XD249" s="0"/>
      <c r="XE249" s="0"/>
      <c r="XF249" s="0"/>
      <c r="XG249" s="0"/>
      <c r="XH249" s="0"/>
      <c r="XI249" s="0"/>
      <c r="XJ249" s="0"/>
      <c r="XK249" s="0"/>
      <c r="XL249" s="0"/>
      <c r="XM249" s="0"/>
      <c r="XN249" s="0"/>
      <c r="XO249" s="0"/>
      <c r="XP249" s="0"/>
      <c r="XQ249" s="0"/>
      <c r="XR249" s="0"/>
      <c r="XS249" s="0"/>
      <c r="XT249" s="0"/>
      <c r="XU249" s="0"/>
      <c r="XV249" s="0"/>
      <c r="XW249" s="0"/>
      <c r="XX249" s="0"/>
      <c r="XY249" s="0"/>
      <c r="XZ249" s="0"/>
      <c r="YA249" s="0"/>
      <c r="YB249" s="0"/>
      <c r="YC249" s="0"/>
      <c r="YD249" s="0"/>
      <c r="YE249" s="0"/>
      <c r="YF249" s="0"/>
      <c r="YG249" s="0"/>
      <c r="YH249" s="0"/>
      <c r="YI249" s="0"/>
      <c r="YJ249" s="0"/>
      <c r="YK249" s="0"/>
      <c r="YL249" s="0"/>
      <c r="YM249" s="0"/>
      <c r="YN249" s="0"/>
      <c r="YO249" s="0"/>
      <c r="YP249" s="0"/>
      <c r="YQ249" s="0"/>
      <c r="YR249" s="0"/>
      <c r="YS249" s="0"/>
      <c r="YT249" s="0"/>
      <c r="YU249" s="0"/>
      <c r="YV249" s="0"/>
      <c r="YW249" s="0"/>
      <c r="YX249" s="0"/>
      <c r="YY249" s="0"/>
      <c r="YZ249" s="0"/>
      <c r="ZA249" s="0"/>
      <c r="ZB249" s="0"/>
      <c r="ZC249" s="0"/>
      <c r="ZD249" s="0"/>
      <c r="ZE249" s="0"/>
      <c r="ZF249" s="0"/>
      <c r="ZG249" s="0"/>
      <c r="ZH249" s="0"/>
      <c r="ZI249" s="0"/>
      <c r="ZJ249" s="0"/>
      <c r="ZK249" s="0"/>
      <c r="ZL249" s="0"/>
      <c r="ZM249" s="0"/>
      <c r="ZN249" s="0"/>
      <c r="ZO249" s="0"/>
      <c r="ZP249" s="0"/>
      <c r="ZQ249" s="0"/>
      <c r="ZR249" s="0"/>
      <c r="ZS249" s="0"/>
      <c r="ZT249" s="0"/>
      <c r="ZU249" s="0"/>
      <c r="ZV249" s="0"/>
      <c r="ZW249" s="0"/>
      <c r="ZX249" s="0"/>
      <c r="ZY249" s="0"/>
      <c r="ZZ249" s="0"/>
      <c r="AAA249" s="0"/>
      <c r="AAB249" s="0"/>
      <c r="AAC249" s="0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</row>
    <row r="250" customFormat="false" ht="13.8" hidden="false" customHeight="false" outlineLevel="0" collapsed="false">
      <c r="A250" s="3" t="n">
        <v>173</v>
      </c>
      <c r="B250" s="1" t="s">
        <v>463</v>
      </c>
      <c r="C250" s="3" t="s">
        <v>1651</v>
      </c>
      <c r="D250" s="1" t="s">
        <v>1652</v>
      </c>
      <c r="E250" s="1" t="s">
        <v>290</v>
      </c>
      <c r="F250" s="1" t="s">
        <v>1653</v>
      </c>
      <c r="G250" s="7" t="s">
        <v>1654</v>
      </c>
      <c r="H250" s="7" t="s">
        <v>1655</v>
      </c>
      <c r="I250" s="1" t="s">
        <v>38</v>
      </c>
      <c r="J250" s="1" t="s">
        <v>1659</v>
      </c>
      <c r="K250" s="1" t="n">
        <v>60</v>
      </c>
      <c r="L250" s="1" t="s">
        <v>777</v>
      </c>
      <c r="M250" s="1" t="s">
        <v>41</v>
      </c>
      <c r="N250" s="1" t="s">
        <v>42</v>
      </c>
      <c r="O250" s="1" t="n">
        <v>9</v>
      </c>
      <c r="P250" s="1" t="n">
        <v>9</v>
      </c>
      <c r="Q250" s="1" t="s">
        <v>760</v>
      </c>
      <c r="R250" s="1" t="s">
        <v>76</v>
      </c>
      <c r="S250" s="1" t="s">
        <v>64</v>
      </c>
      <c r="T250" s="1" t="s">
        <v>1657</v>
      </c>
      <c r="U250" s="1" t="n">
        <v>-1</v>
      </c>
      <c r="V250" s="1" t="n">
        <v>-1</v>
      </c>
      <c r="W250" s="1" t="n">
        <v>-1</v>
      </c>
      <c r="X250" s="1" t="n">
        <v>-1</v>
      </c>
      <c r="Y250" s="1" t="n">
        <v>220</v>
      </c>
      <c r="Z250" s="1" t="s">
        <v>65</v>
      </c>
      <c r="AA250" s="1" t="n">
        <v>-1</v>
      </c>
      <c r="AB250" s="1" t="s">
        <v>1660</v>
      </c>
      <c r="AC250" s="1" t="n">
        <v>-1</v>
      </c>
      <c r="AD250" s="1" t="n">
        <v>-1</v>
      </c>
      <c r="AE250" s="1" t="s">
        <v>1661</v>
      </c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  <c r="IZ250" s="0"/>
      <c r="JA250" s="0"/>
      <c r="JB250" s="0"/>
      <c r="JC250" s="0"/>
      <c r="JD250" s="0"/>
      <c r="JE250" s="0"/>
      <c r="JF250" s="0"/>
      <c r="JG250" s="0"/>
      <c r="JH250" s="0"/>
      <c r="JI250" s="0"/>
      <c r="JJ250" s="0"/>
      <c r="JK250" s="0"/>
      <c r="JL250" s="0"/>
      <c r="JM250" s="0"/>
      <c r="JN250" s="0"/>
      <c r="JO250" s="0"/>
      <c r="JP250" s="0"/>
      <c r="JQ250" s="0"/>
      <c r="JR250" s="0"/>
      <c r="JS250" s="0"/>
      <c r="JT250" s="0"/>
      <c r="JU250" s="0"/>
      <c r="JV250" s="0"/>
      <c r="JW250" s="0"/>
      <c r="JX250" s="0"/>
      <c r="JY250" s="0"/>
      <c r="JZ250" s="0"/>
      <c r="KA250" s="0"/>
      <c r="KB250" s="0"/>
      <c r="KC250" s="0"/>
      <c r="KD250" s="0"/>
      <c r="KE250" s="0"/>
      <c r="KF250" s="0"/>
      <c r="KG250" s="0"/>
      <c r="KH250" s="0"/>
      <c r="KI250" s="0"/>
      <c r="KJ250" s="0"/>
      <c r="KK250" s="0"/>
      <c r="KL250" s="0"/>
      <c r="KM250" s="0"/>
      <c r="KN250" s="0"/>
      <c r="KO250" s="0"/>
      <c r="KP250" s="0"/>
      <c r="KQ250" s="0"/>
      <c r="KR250" s="0"/>
      <c r="KS250" s="0"/>
      <c r="KT250" s="0"/>
      <c r="KU250" s="0"/>
      <c r="KV250" s="0"/>
      <c r="KW250" s="0"/>
      <c r="KX250" s="0"/>
      <c r="KY250" s="0"/>
      <c r="KZ250" s="0"/>
      <c r="LA250" s="0"/>
      <c r="LB250" s="0"/>
      <c r="LC250" s="0"/>
      <c r="LD250" s="0"/>
      <c r="LE250" s="0"/>
      <c r="LF250" s="0"/>
      <c r="LG250" s="0"/>
      <c r="LH250" s="0"/>
      <c r="LI250" s="0"/>
      <c r="LJ250" s="0"/>
      <c r="LK250" s="0"/>
      <c r="LL250" s="0"/>
      <c r="LM250" s="0"/>
      <c r="LN250" s="0"/>
      <c r="LO250" s="0"/>
      <c r="LP250" s="0"/>
      <c r="LQ250" s="0"/>
      <c r="LR250" s="0"/>
      <c r="LS250" s="0"/>
      <c r="LT250" s="0"/>
      <c r="LU250" s="0"/>
      <c r="LV250" s="0"/>
      <c r="LW250" s="0"/>
      <c r="LX250" s="0"/>
      <c r="LY250" s="0"/>
      <c r="LZ250" s="0"/>
      <c r="MA250" s="0"/>
      <c r="MB250" s="0"/>
      <c r="MC250" s="0"/>
      <c r="MD250" s="0"/>
      <c r="ME250" s="0"/>
      <c r="MF250" s="0"/>
      <c r="MG250" s="0"/>
      <c r="MH250" s="0"/>
      <c r="MI250" s="0"/>
      <c r="MJ250" s="0"/>
      <c r="MK250" s="0"/>
      <c r="ML250" s="0"/>
      <c r="MM250" s="0"/>
      <c r="MN250" s="0"/>
      <c r="MO250" s="0"/>
      <c r="MP250" s="0"/>
      <c r="MQ250" s="0"/>
      <c r="MR250" s="0"/>
      <c r="MS250" s="0"/>
      <c r="MT250" s="0"/>
      <c r="MU250" s="0"/>
      <c r="MV250" s="0"/>
      <c r="MW250" s="0"/>
      <c r="MX250" s="0"/>
      <c r="MY250" s="0"/>
      <c r="MZ250" s="0"/>
      <c r="NA250" s="0"/>
      <c r="NB250" s="0"/>
      <c r="NC250" s="0"/>
      <c r="ND250" s="0"/>
      <c r="NE250" s="0"/>
      <c r="NF250" s="0"/>
      <c r="NG250" s="0"/>
      <c r="NH250" s="0"/>
      <c r="NI250" s="0"/>
      <c r="NJ250" s="0"/>
      <c r="NK250" s="0"/>
      <c r="NL250" s="0"/>
      <c r="NM250" s="0"/>
      <c r="NN250" s="0"/>
      <c r="NO250" s="0"/>
      <c r="NP250" s="0"/>
      <c r="NQ250" s="0"/>
      <c r="NR250" s="0"/>
      <c r="NS250" s="0"/>
      <c r="NT250" s="0"/>
      <c r="NU250" s="0"/>
      <c r="NV250" s="0"/>
      <c r="NW250" s="0"/>
      <c r="NX250" s="0"/>
      <c r="NY250" s="0"/>
      <c r="NZ250" s="0"/>
      <c r="OA250" s="0"/>
      <c r="OB250" s="0"/>
      <c r="OC250" s="0"/>
      <c r="OD250" s="0"/>
      <c r="OE250" s="0"/>
      <c r="OF250" s="0"/>
      <c r="OG250" s="0"/>
      <c r="OH250" s="0"/>
      <c r="OI250" s="0"/>
      <c r="OJ250" s="0"/>
      <c r="OK250" s="0"/>
      <c r="OL250" s="0"/>
      <c r="OM250" s="0"/>
      <c r="ON250" s="0"/>
      <c r="OO250" s="0"/>
      <c r="OP250" s="0"/>
      <c r="OQ250" s="0"/>
      <c r="OR250" s="0"/>
      <c r="OS250" s="0"/>
      <c r="OT250" s="0"/>
      <c r="OU250" s="0"/>
      <c r="OV250" s="0"/>
      <c r="OW250" s="0"/>
      <c r="OX250" s="0"/>
      <c r="OY250" s="0"/>
      <c r="OZ250" s="0"/>
      <c r="PA250" s="0"/>
      <c r="PB250" s="0"/>
      <c r="PC250" s="0"/>
      <c r="PD250" s="0"/>
      <c r="PE250" s="0"/>
      <c r="PF250" s="0"/>
      <c r="PG250" s="0"/>
      <c r="PH250" s="0"/>
      <c r="PI250" s="0"/>
      <c r="PJ250" s="0"/>
      <c r="PK250" s="0"/>
      <c r="PL250" s="0"/>
      <c r="PM250" s="0"/>
      <c r="PN250" s="0"/>
      <c r="PO250" s="0"/>
      <c r="PP250" s="0"/>
      <c r="PQ250" s="0"/>
      <c r="PR250" s="0"/>
      <c r="PS250" s="0"/>
      <c r="PT250" s="0"/>
      <c r="PU250" s="0"/>
      <c r="PV250" s="0"/>
      <c r="PW250" s="0"/>
      <c r="PX250" s="0"/>
      <c r="PY250" s="0"/>
      <c r="PZ250" s="0"/>
      <c r="QA250" s="0"/>
      <c r="QB250" s="0"/>
      <c r="QC250" s="0"/>
      <c r="QD250" s="0"/>
      <c r="QE250" s="0"/>
      <c r="QF250" s="0"/>
      <c r="QG250" s="0"/>
      <c r="QH250" s="0"/>
      <c r="QI250" s="0"/>
      <c r="QJ250" s="0"/>
      <c r="QK250" s="0"/>
      <c r="QL250" s="0"/>
      <c r="QM250" s="0"/>
      <c r="QN250" s="0"/>
      <c r="QO250" s="0"/>
      <c r="QP250" s="0"/>
      <c r="QQ250" s="0"/>
      <c r="QR250" s="0"/>
      <c r="QS250" s="0"/>
      <c r="QT250" s="0"/>
      <c r="QU250" s="0"/>
      <c r="QV250" s="0"/>
      <c r="QW250" s="0"/>
      <c r="QX250" s="0"/>
      <c r="QY250" s="0"/>
      <c r="QZ250" s="0"/>
      <c r="RA250" s="0"/>
      <c r="RB250" s="0"/>
      <c r="RC250" s="0"/>
      <c r="RD250" s="0"/>
      <c r="RE250" s="0"/>
      <c r="RF250" s="0"/>
      <c r="RG250" s="0"/>
      <c r="RH250" s="0"/>
      <c r="RI250" s="0"/>
      <c r="RJ250" s="0"/>
      <c r="RK250" s="0"/>
      <c r="RL250" s="0"/>
      <c r="RM250" s="0"/>
      <c r="RN250" s="0"/>
      <c r="RO250" s="0"/>
      <c r="RP250" s="0"/>
      <c r="RQ250" s="0"/>
      <c r="RR250" s="0"/>
      <c r="RS250" s="0"/>
      <c r="RT250" s="0"/>
      <c r="RU250" s="0"/>
      <c r="RV250" s="0"/>
      <c r="RW250" s="0"/>
      <c r="RX250" s="0"/>
      <c r="RY250" s="0"/>
      <c r="RZ250" s="0"/>
      <c r="SA250" s="0"/>
      <c r="SB250" s="0"/>
      <c r="SC250" s="0"/>
      <c r="SD250" s="0"/>
      <c r="SE250" s="0"/>
      <c r="SF250" s="0"/>
      <c r="SG250" s="0"/>
      <c r="SH250" s="0"/>
      <c r="SI250" s="0"/>
      <c r="SJ250" s="0"/>
      <c r="SK250" s="0"/>
      <c r="SL250" s="0"/>
      <c r="SM250" s="0"/>
      <c r="SN250" s="0"/>
      <c r="SO250" s="0"/>
      <c r="SP250" s="0"/>
      <c r="SQ250" s="0"/>
      <c r="SR250" s="0"/>
      <c r="SS250" s="0"/>
      <c r="ST250" s="0"/>
      <c r="SU250" s="0"/>
      <c r="SV250" s="0"/>
      <c r="SW250" s="0"/>
      <c r="SX250" s="0"/>
      <c r="SY250" s="0"/>
      <c r="SZ250" s="0"/>
      <c r="TA250" s="0"/>
      <c r="TB250" s="0"/>
      <c r="TC250" s="0"/>
      <c r="TD250" s="0"/>
      <c r="TE250" s="0"/>
      <c r="TF250" s="0"/>
      <c r="TG250" s="0"/>
      <c r="TH250" s="0"/>
      <c r="TI250" s="0"/>
      <c r="TJ250" s="0"/>
      <c r="TK250" s="0"/>
      <c r="TL250" s="0"/>
      <c r="TM250" s="0"/>
      <c r="TN250" s="0"/>
      <c r="TO250" s="0"/>
      <c r="TP250" s="0"/>
      <c r="TQ250" s="0"/>
      <c r="TR250" s="0"/>
      <c r="TS250" s="0"/>
      <c r="TT250" s="0"/>
      <c r="TU250" s="0"/>
      <c r="TV250" s="0"/>
      <c r="TW250" s="0"/>
      <c r="TX250" s="0"/>
      <c r="TY250" s="0"/>
      <c r="TZ250" s="0"/>
      <c r="UA250" s="0"/>
      <c r="UB250" s="0"/>
      <c r="UC250" s="0"/>
      <c r="UD250" s="0"/>
      <c r="UE250" s="0"/>
      <c r="UF250" s="0"/>
      <c r="UG250" s="0"/>
      <c r="UH250" s="0"/>
      <c r="UI250" s="0"/>
      <c r="UJ250" s="0"/>
      <c r="UK250" s="0"/>
      <c r="UL250" s="0"/>
      <c r="UM250" s="0"/>
      <c r="UN250" s="0"/>
      <c r="UO250" s="0"/>
      <c r="UP250" s="0"/>
      <c r="UQ250" s="0"/>
      <c r="UR250" s="0"/>
      <c r="US250" s="0"/>
      <c r="UT250" s="0"/>
      <c r="UU250" s="0"/>
      <c r="UV250" s="0"/>
      <c r="UW250" s="0"/>
      <c r="UX250" s="0"/>
      <c r="UY250" s="0"/>
      <c r="UZ250" s="0"/>
      <c r="VA250" s="0"/>
      <c r="VB250" s="0"/>
      <c r="VC250" s="0"/>
      <c r="VD250" s="0"/>
      <c r="VE250" s="0"/>
      <c r="VF250" s="0"/>
      <c r="VG250" s="0"/>
      <c r="VH250" s="0"/>
      <c r="VI250" s="0"/>
      <c r="VJ250" s="0"/>
      <c r="VK250" s="0"/>
      <c r="VL250" s="0"/>
      <c r="VM250" s="0"/>
      <c r="VN250" s="0"/>
      <c r="VO250" s="0"/>
      <c r="VP250" s="0"/>
      <c r="VQ250" s="0"/>
      <c r="VR250" s="0"/>
      <c r="VS250" s="0"/>
      <c r="VT250" s="0"/>
      <c r="VU250" s="0"/>
      <c r="VV250" s="0"/>
      <c r="VW250" s="0"/>
      <c r="VX250" s="0"/>
      <c r="VY250" s="0"/>
      <c r="VZ250" s="0"/>
      <c r="WA250" s="0"/>
      <c r="WB250" s="0"/>
      <c r="WC250" s="0"/>
      <c r="WD250" s="0"/>
      <c r="WE250" s="0"/>
      <c r="WF250" s="0"/>
      <c r="WG250" s="0"/>
      <c r="WH250" s="0"/>
      <c r="WI250" s="0"/>
      <c r="WJ250" s="0"/>
      <c r="WK250" s="0"/>
      <c r="WL250" s="0"/>
      <c r="WM250" s="0"/>
      <c r="WN250" s="0"/>
      <c r="WO250" s="0"/>
      <c r="WP250" s="0"/>
      <c r="WQ250" s="0"/>
      <c r="WR250" s="0"/>
      <c r="WS250" s="0"/>
      <c r="WT250" s="0"/>
      <c r="WU250" s="0"/>
      <c r="WV250" s="0"/>
      <c r="WW250" s="0"/>
      <c r="WX250" s="0"/>
      <c r="WY250" s="0"/>
      <c r="WZ250" s="0"/>
      <c r="XA250" s="0"/>
      <c r="XB250" s="0"/>
      <c r="XC250" s="0"/>
      <c r="XD250" s="0"/>
      <c r="XE250" s="0"/>
      <c r="XF250" s="0"/>
      <c r="XG250" s="0"/>
      <c r="XH250" s="0"/>
      <c r="XI250" s="0"/>
      <c r="XJ250" s="0"/>
      <c r="XK250" s="0"/>
      <c r="XL250" s="0"/>
      <c r="XM250" s="0"/>
      <c r="XN250" s="0"/>
      <c r="XO250" s="0"/>
      <c r="XP250" s="0"/>
      <c r="XQ250" s="0"/>
      <c r="XR250" s="0"/>
      <c r="XS250" s="0"/>
      <c r="XT250" s="0"/>
      <c r="XU250" s="0"/>
      <c r="XV250" s="0"/>
      <c r="XW250" s="0"/>
      <c r="XX250" s="0"/>
      <c r="XY250" s="0"/>
      <c r="XZ250" s="0"/>
      <c r="YA250" s="0"/>
      <c r="YB250" s="0"/>
      <c r="YC250" s="0"/>
      <c r="YD250" s="0"/>
      <c r="YE250" s="0"/>
      <c r="YF250" s="0"/>
      <c r="YG250" s="0"/>
      <c r="YH250" s="0"/>
      <c r="YI250" s="0"/>
      <c r="YJ250" s="0"/>
      <c r="YK250" s="0"/>
      <c r="YL250" s="0"/>
      <c r="YM250" s="0"/>
      <c r="YN250" s="0"/>
      <c r="YO250" s="0"/>
      <c r="YP250" s="0"/>
      <c r="YQ250" s="0"/>
      <c r="YR250" s="0"/>
      <c r="YS250" s="0"/>
      <c r="YT250" s="0"/>
      <c r="YU250" s="0"/>
      <c r="YV250" s="0"/>
      <c r="YW250" s="0"/>
      <c r="YX250" s="0"/>
      <c r="YY250" s="0"/>
      <c r="YZ250" s="0"/>
      <c r="ZA250" s="0"/>
      <c r="ZB250" s="0"/>
      <c r="ZC250" s="0"/>
      <c r="ZD250" s="0"/>
      <c r="ZE250" s="0"/>
      <c r="ZF250" s="0"/>
      <c r="ZG250" s="0"/>
      <c r="ZH250" s="0"/>
      <c r="ZI250" s="0"/>
      <c r="ZJ250" s="0"/>
      <c r="ZK250" s="0"/>
      <c r="ZL250" s="0"/>
      <c r="ZM250" s="0"/>
      <c r="ZN250" s="0"/>
      <c r="ZO250" s="0"/>
      <c r="ZP250" s="0"/>
      <c r="ZQ250" s="0"/>
      <c r="ZR250" s="0"/>
      <c r="ZS250" s="0"/>
      <c r="ZT250" s="0"/>
      <c r="ZU250" s="0"/>
      <c r="ZV250" s="0"/>
      <c r="ZW250" s="0"/>
      <c r="ZX250" s="0"/>
      <c r="ZY250" s="0"/>
      <c r="ZZ250" s="0"/>
      <c r="AAA250" s="0"/>
      <c r="AAB250" s="0"/>
      <c r="AAC250" s="0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</row>
    <row r="251" customFormat="false" ht="13.8" hidden="false" customHeight="false" outlineLevel="0" collapsed="false">
      <c r="A251" s="1" t="n">
        <v>174</v>
      </c>
      <c r="B251" s="1" t="s">
        <v>1662</v>
      </c>
      <c r="C251" s="3" t="s">
        <v>1663</v>
      </c>
      <c r="D251" s="1" t="s">
        <v>1664</v>
      </c>
      <c r="E251" s="1" t="s">
        <v>290</v>
      </c>
      <c r="F251" s="1" t="s">
        <v>1665</v>
      </c>
      <c r="G251" s="7" t="s">
        <v>1666</v>
      </c>
      <c r="H251" s="7" t="s">
        <v>1667</v>
      </c>
      <c r="I251" s="1" t="s">
        <v>38</v>
      </c>
      <c r="J251" s="1" t="s">
        <v>1668</v>
      </c>
      <c r="K251" s="1" t="n">
        <v>-1</v>
      </c>
      <c r="L251" s="1" t="n">
        <v>-1</v>
      </c>
      <c r="M251" s="1" t="n">
        <v>-1</v>
      </c>
      <c r="N251" s="1" t="n">
        <v>-1</v>
      </c>
      <c r="O251" s="1" t="n">
        <v>-1</v>
      </c>
      <c r="P251" s="1" t="n">
        <v>-1</v>
      </c>
      <c r="Q251" s="1" t="n">
        <v>-1</v>
      </c>
      <c r="R251" s="1" t="n">
        <v>-1</v>
      </c>
      <c r="S251" s="1" t="s">
        <v>64</v>
      </c>
      <c r="T251" s="1" t="n">
        <v>-1</v>
      </c>
      <c r="U251" s="3" t="n">
        <v>-1</v>
      </c>
      <c r="V251" s="3" t="n">
        <v>-1</v>
      </c>
      <c r="W251" s="3" t="n">
        <v>-1</v>
      </c>
      <c r="X251" s="3" t="n">
        <v>-1</v>
      </c>
      <c r="Y251" s="3" t="n">
        <v>60</v>
      </c>
      <c r="Z251" s="3" t="s">
        <v>363</v>
      </c>
      <c r="AA251" s="3" t="n">
        <v>-1</v>
      </c>
      <c r="AB251" s="3" t="s">
        <v>931</v>
      </c>
      <c r="AC251" s="1" t="s">
        <v>1668</v>
      </c>
      <c r="AD251" s="1" t="s">
        <v>1668</v>
      </c>
      <c r="AE251" s="1" t="n">
        <v>0</v>
      </c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</row>
    <row r="252" customFormat="false" ht="13.8" hidden="false" customHeight="false" outlineLevel="0" collapsed="false">
      <c r="A252" s="3" t="n">
        <v>175</v>
      </c>
      <c r="B252" s="1" t="s">
        <v>1662</v>
      </c>
      <c r="C252" s="3" t="s">
        <v>1663</v>
      </c>
      <c r="D252" s="1" t="s">
        <v>1664</v>
      </c>
      <c r="E252" s="1" t="s">
        <v>290</v>
      </c>
      <c r="F252" s="1" t="s">
        <v>1669</v>
      </c>
      <c r="G252" s="7" t="s">
        <v>1670</v>
      </c>
      <c r="H252" s="7" t="s">
        <v>1671</v>
      </c>
      <c r="I252" s="1" t="s">
        <v>38</v>
      </c>
      <c r="J252" s="1" t="s">
        <v>1672</v>
      </c>
      <c r="K252" s="1" t="n">
        <v>-1</v>
      </c>
      <c r="L252" s="1" t="n">
        <v>-1</v>
      </c>
      <c r="M252" s="1" t="n">
        <v>-1</v>
      </c>
      <c r="N252" s="1" t="n">
        <v>-1</v>
      </c>
      <c r="O252" s="1" t="n">
        <v>-1</v>
      </c>
      <c r="P252" s="1" t="n">
        <v>-1</v>
      </c>
      <c r="Q252" s="1" t="n">
        <v>-1</v>
      </c>
      <c r="R252" s="1" t="n">
        <v>-1</v>
      </c>
      <c r="S252" s="1" t="s">
        <v>64</v>
      </c>
      <c r="T252" s="1" t="n">
        <v>-1</v>
      </c>
      <c r="U252" s="3" t="n">
        <v>-1</v>
      </c>
      <c r="V252" s="3" t="n">
        <v>-1</v>
      </c>
      <c r="W252" s="3" t="n">
        <v>-1</v>
      </c>
      <c r="X252" s="3" t="n">
        <v>-1</v>
      </c>
      <c r="Y252" s="3" t="n">
        <v>60</v>
      </c>
      <c r="Z252" s="3" t="s">
        <v>363</v>
      </c>
      <c r="AA252" s="3" t="n">
        <v>-1</v>
      </c>
      <c r="AB252" s="3" t="s">
        <v>931</v>
      </c>
      <c r="AC252" s="3" t="s">
        <v>1672</v>
      </c>
      <c r="AD252" s="3" t="s">
        <v>1672</v>
      </c>
      <c r="AE252" s="1" t="n">
        <v>0</v>
      </c>
      <c r="AG252" s="3"/>
      <c r="AH252" s="3"/>
      <c r="AI252" s="3"/>
      <c r="AJ252" s="0"/>
      <c r="AK252" s="0"/>
      <c r="AL252" s="3"/>
      <c r="AM252" s="3"/>
      <c r="AN252" s="3"/>
      <c r="AO252" s="0"/>
      <c r="AP252" s="0"/>
      <c r="AQ252" s="3"/>
      <c r="AR252" s="3"/>
      <c r="AS252" s="3"/>
      <c r="AT252" s="0"/>
      <c r="AU252" s="0"/>
      <c r="AV252" s="3"/>
      <c r="AW252" s="3"/>
      <c r="AX252" s="3"/>
      <c r="AY252" s="0"/>
      <c r="AZ252" s="0"/>
      <c r="BA252" s="3"/>
      <c r="BB252" s="3"/>
      <c r="BC252" s="3"/>
      <c r="BD252" s="0"/>
      <c r="BE252" s="0"/>
      <c r="BF252" s="3"/>
      <c r="BG252" s="3"/>
      <c r="BH252" s="3"/>
      <c r="BI252" s="0"/>
      <c r="BJ252" s="0"/>
      <c r="BK252" s="3"/>
      <c r="BL252" s="3"/>
      <c r="BM252" s="3"/>
      <c r="BN252" s="0"/>
      <c r="BO252" s="0"/>
      <c r="BP252" s="3"/>
      <c r="BQ252" s="3"/>
      <c r="BR252" s="3"/>
      <c r="BS252" s="0"/>
      <c r="BT252" s="0"/>
      <c r="BU252" s="3"/>
      <c r="BV252" s="3"/>
      <c r="BW252" s="3"/>
      <c r="BX252" s="0"/>
      <c r="BY252" s="0"/>
      <c r="BZ252" s="3"/>
      <c r="CA252" s="3"/>
      <c r="CB252" s="3"/>
      <c r="CC252" s="0"/>
      <c r="CD252" s="0"/>
      <c r="CE252" s="3"/>
      <c r="CF252" s="3"/>
      <c r="CG252" s="3"/>
      <c r="CH252" s="0"/>
      <c r="CI252" s="0"/>
      <c r="CJ252" s="3"/>
      <c r="CK252" s="3"/>
      <c r="CL252" s="3"/>
      <c r="CM252" s="0"/>
      <c r="CN252" s="0"/>
      <c r="CO252" s="3"/>
      <c r="CP252" s="3"/>
      <c r="CQ252" s="3"/>
      <c r="CR252" s="0"/>
      <c r="CS252" s="0"/>
      <c r="CT252" s="3"/>
      <c r="CU252" s="3"/>
      <c r="CV252" s="3"/>
      <c r="CW252" s="0"/>
      <c r="CX252" s="0"/>
      <c r="CY252" s="3"/>
      <c r="CZ252" s="3"/>
      <c r="DA252" s="3"/>
      <c r="DB252" s="0"/>
      <c r="DC252" s="0"/>
      <c r="DD252" s="3"/>
      <c r="DE252" s="3"/>
      <c r="DF252" s="3"/>
      <c r="DG252" s="0"/>
      <c r="DH252" s="0"/>
      <c r="DI252" s="3"/>
      <c r="DJ252" s="3"/>
      <c r="DK252" s="3"/>
      <c r="DL252" s="0"/>
      <c r="DM252" s="0"/>
      <c r="DN252" s="3"/>
      <c r="DO252" s="3"/>
      <c r="DP252" s="3"/>
      <c r="DQ252" s="0"/>
      <c r="DR252" s="0"/>
      <c r="DS252" s="3"/>
      <c r="DT252" s="3"/>
      <c r="DU252" s="3"/>
      <c r="DV252" s="0"/>
      <c r="DW252" s="0"/>
      <c r="DX252" s="3"/>
      <c r="DY252" s="3"/>
      <c r="DZ252" s="3"/>
      <c r="EA252" s="0"/>
      <c r="EB252" s="0"/>
      <c r="EC252" s="3"/>
      <c r="ED252" s="3"/>
      <c r="EE252" s="3"/>
      <c r="EF252" s="0"/>
      <c r="EG252" s="0"/>
      <c r="EH252" s="3"/>
      <c r="EI252" s="3"/>
      <c r="EJ252" s="3"/>
      <c r="EK252" s="0"/>
      <c r="EL252" s="0"/>
      <c r="EM252" s="3"/>
      <c r="EN252" s="3"/>
      <c r="EO252" s="3"/>
      <c r="EP252" s="0"/>
      <c r="EQ252" s="0"/>
      <c r="ER252" s="3"/>
      <c r="ES252" s="3"/>
      <c r="ET252" s="3"/>
      <c r="EU252" s="0"/>
      <c r="EV252" s="0"/>
      <c r="EW252" s="3"/>
      <c r="EX252" s="3"/>
      <c r="EY252" s="3"/>
      <c r="EZ252" s="0"/>
      <c r="FA252" s="0"/>
      <c r="FB252" s="3"/>
      <c r="FC252" s="3"/>
      <c r="FD252" s="3"/>
      <c r="FE252" s="0"/>
      <c r="FF252" s="0"/>
      <c r="FG252" s="3"/>
      <c r="FH252" s="3"/>
      <c r="FI252" s="3"/>
      <c r="FJ252" s="0"/>
      <c r="FK252" s="0"/>
      <c r="FL252" s="3"/>
      <c r="FM252" s="3"/>
      <c r="FN252" s="3"/>
      <c r="FO252" s="0"/>
      <c r="FP252" s="0"/>
      <c r="FQ252" s="3"/>
      <c r="FR252" s="3"/>
      <c r="FS252" s="3"/>
      <c r="FT252" s="0"/>
      <c r="FU252" s="0"/>
      <c r="FV252" s="3"/>
      <c r="FW252" s="3"/>
      <c r="FX252" s="3"/>
      <c r="FY252" s="0"/>
      <c r="FZ252" s="0"/>
      <c r="GA252" s="3"/>
      <c r="GB252" s="3"/>
      <c r="GC252" s="3"/>
      <c r="GD252" s="0"/>
      <c r="GE252" s="0"/>
      <c r="GF252" s="3"/>
      <c r="GG252" s="3"/>
      <c r="GH252" s="3"/>
      <c r="GI252" s="0"/>
      <c r="GJ252" s="0"/>
      <c r="GK252" s="3"/>
      <c r="GL252" s="3"/>
      <c r="GM252" s="3"/>
      <c r="GN252" s="0"/>
      <c r="GO252" s="0"/>
      <c r="GP252" s="3"/>
      <c r="GQ252" s="3"/>
      <c r="GR252" s="3"/>
      <c r="GS252" s="0"/>
      <c r="GT252" s="0"/>
      <c r="GU252" s="3"/>
      <c r="GV252" s="3"/>
      <c r="GW252" s="3"/>
      <c r="GX252" s="0"/>
      <c r="GY252" s="0"/>
      <c r="GZ252" s="3"/>
      <c r="HA252" s="3"/>
      <c r="HB252" s="3"/>
      <c r="HC252" s="0"/>
      <c r="HD252" s="0"/>
      <c r="HE252" s="3"/>
      <c r="HF252" s="3"/>
      <c r="HG252" s="3"/>
      <c r="HH252" s="0"/>
      <c r="HI252" s="0"/>
      <c r="HJ252" s="3"/>
      <c r="HK252" s="3"/>
      <c r="HL252" s="3"/>
      <c r="HM252" s="0"/>
      <c r="HN252" s="0"/>
      <c r="HO252" s="3"/>
      <c r="HP252" s="3"/>
      <c r="HQ252" s="3"/>
      <c r="HR252" s="0"/>
      <c r="HS252" s="0"/>
      <c r="HT252" s="3"/>
      <c r="HU252" s="3"/>
      <c r="HV252" s="3"/>
      <c r="HW252" s="0"/>
      <c r="HX252" s="0"/>
      <c r="HY252" s="3"/>
      <c r="HZ252" s="3"/>
      <c r="IA252" s="3"/>
      <c r="IB252" s="0"/>
      <c r="IC252" s="0"/>
      <c r="ID252" s="3"/>
      <c r="IE252" s="3"/>
      <c r="IF252" s="3"/>
      <c r="IG252" s="0"/>
      <c r="IH252" s="0"/>
      <c r="II252" s="3"/>
      <c r="IJ252" s="3"/>
      <c r="IK252" s="3"/>
      <c r="IL252" s="0"/>
      <c r="IM252" s="0"/>
      <c r="IN252" s="3"/>
      <c r="IO252" s="3"/>
      <c r="IP252" s="3"/>
      <c r="IQ252" s="0"/>
      <c r="IR252" s="0"/>
      <c r="IS252" s="3"/>
      <c r="IT252" s="3"/>
      <c r="IU252" s="3"/>
      <c r="IV252" s="0"/>
      <c r="IW252" s="0"/>
      <c r="IX252" s="3"/>
      <c r="IY252" s="3"/>
      <c r="IZ252" s="3"/>
      <c r="JA252" s="0"/>
      <c r="JB252" s="0"/>
      <c r="JC252" s="3"/>
      <c r="JD252" s="3"/>
      <c r="JE252" s="3"/>
      <c r="JF252" s="0"/>
      <c r="JG252" s="0"/>
      <c r="JH252" s="3"/>
      <c r="JI252" s="3"/>
      <c r="JJ252" s="3"/>
      <c r="JK252" s="0"/>
      <c r="JL252" s="0"/>
      <c r="JM252" s="3"/>
      <c r="JN252" s="3"/>
      <c r="JO252" s="3"/>
      <c r="JP252" s="0"/>
      <c r="JQ252" s="0"/>
      <c r="JR252" s="3"/>
      <c r="JS252" s="3"/>
      <c r="JT252" s="3"/>
      <c r="JU252" s="0"/>
      <c r="JV252" s="0"/>
      <c r="JW252" s="3"/>
      <c r="JX252" s="3"/>
      <c r="JY252" s="3"/>
      <c r="JZ252" s="0"/>
      <c r="KA252" s="0"/>
      <c r="KB252" s="3"/>
      <c r="KC252" s="3"/>
      <c r="KD252" s="3"/>
      <c r="KE252" s="0"/>
      <c r="KF252" s="0"/>
      <c r="KG252" s="3"/>
      <c r="KH252" s="3"/>
      <c r="KI252" s="3"/>
      <c r="KJ252" s="0"/>
      <c r="KK252" s="0"/>
      <c r="KL252" s="3"/>
      <c r="KM252" s="3"/>
      <c r="KN252" s="3"/>
      <c r="KO252" s="0"/>
      <c r="KP252" s="0"/>
      <c r="KQ252" s="3"/>
      <c r="KR252" s="3"/>
      <c r="KS252" s="3"/>
      <c r="KT252" s="0"/>
      <c r="KU252" s="0"/>
      <c r="KV252" s="3"/>
      <c r="KW252" s="3"/>
      <c r="KX252" s="3"/>
      <c r="KY252" s="0"/>
      <c r="KZ252" s="0"/>
      <c r="LA252" s="3"/>
      <c r="LB252" s="3"/>
      <c r="LC252" s="3"/>
      <c r="LD252" s="0"/>
      <c r="LE252" s="0"/>
      <c r="LF252" s="3"/>
      <c r="LG252" s="3"/>
      <c r="LH252" s="3"/>
      <c r="LI252" s="0"/>
      <c r="LJ252" s="0"/>
      <c r="LK252" s="3"/>
      <c r="LL252" s="3"/>
      <c r="LM252" s="3"/>
      <c r="LN252" s="0"/>
      <c r="LO252" s="0"/>
      <c r="LP252" s="3"/>
      <c r="LQ252" s="3"/>
      <c r="LR252" s="3"/>
      <c r="LS252" s="0"/>
      <c r="LT252" s="0"/>
      <c r="LU252" s="3"/>
      <c r="LV252" s="3"/>
      <c r="LW252" s="3"/>
      <c r="LX252" s="0"/>
      <c r="LY252" s="0"/>
      <c r="LZ252" s="3"/>
      <c r="MA252" s="3"/>
      <c r="MB252" s="3"/>
      <c r="MC252" s="0"/>
      <c r="MD252" s="0"/>
      <c r="ME252" s="3"/>
      <c r="MF252" s="3"/>
      <c r="MG252" s="3"/>
      <c r="MH252" s="0"/>
      <c r="MI252" s="0"/>
      <c r="MJ252" s="3"/>
      <c r="MK252" s="3"/>
      <c r="ML252" s="3"/>
      <c r="MM252" s="0"/>
      <c r="MN252" s="0"/>
      <c r="MO252" s="3"/>
      <c r="MP252" s="3"/>
      <c r="MQ252" s="3"/>
      <c r="MR252" s="0"/>
      <c r="MS252" s="0"/>
      <c r="MT252" s="3"/>
      <c r="MU252" s="3"/>
      <c r="MV252" s="0"/>
      <c r="MW252" s="0"/>
      <c r="MX252" s="0"/>
      <c r="MY252" s="0"/>
      <c r="MZ252" s="0"/>
      <c r="NA252" s="0"/>
      <c r="NB252" s="0"/>
      <c r="NC252" s="0"/>
      <c r="ND252" s="0"/>
      <c r="NE252" s="0"/>
      <c r="NF252" s="0"/>
      <c r="NG252" s="0"/>
      <c r="NH252" s="0"/>
      <c r="NI252" s="0"/>
      <c r="NJ252" s="0"/>
      <c r="NK252" s="0"/>
      <c r="NL252" s="0"/>
      <c r="NM252" s="0"/>
      <c r="NN252" s="0"/>
      <c r="NO252" s="0"/>
      <c r="NP252" s="0"/>
      <c r="NQ252" s="0"/>
      <c r="NR252" s="0"/>
      <c r="NS252" s="0"/>
      <c r="NT252" s="0"/>
      <c r="NU252" s="0"/>
      <c r="NV252" s="0"/>
      <c r="NW252" s="0"/>
      <c r="NX252" s="0"/>
      <c r="NY252" s="0"/>
      <c r="NZ252" s="0"/>
      <c r="OA252" s="0"/>
      <c r="OB252" s="0"/>
      <c r="OC252" s="0"/>
      <c r="OD252" s="0"/>
      <c r="OE252" s="0"/>
      <c r="OF252" s="0"/>
      <c r="OG252" s="0"/>
      <c r="OH252" s="0"/>
      <c r="OI252" s="0"/>
      <c r="OJ252" s="0"/>
      <c r="OK252" s="0"/>
      <c r="OL252" s="0"/>
      <c r="OM252" s="0"/>
      <c r="ON252" s="0"/>
      <c r="OO252" s="0"/>
      <c r="OP252" s="0"/>
      <c r="OQ252" s="0"/>
      <c r="OR252" s="0"/>
      <c r="OS252" s="0"/>
      <c r="OT252" s="0"/>
      <c r="OU252" s="0"/>
      <c r="OV252" s="0"/>
      <c r="OW252" s="0"/>
      <c r="OX252" s="0"/>
      <c r="OY252" s="0"/>
      <c r="OZ252" s="0"/>
      <c r="PA252" s="0"/>
      <c r="PB252" s="0"/>
      <c r="PC252" s="0"/>
      <c r="PD252" s="0"/>
      <c r="PE252" s="0"/>
      <c r="PF252" s="0"/>
      <c r="PG252" s="0"/>
      <c r="PH252" s="0"/>
      <c r="PI252" s="0"/>
      <c r="PJ252" s="0"/>
      <c r="PK252" s="0"/>
      <c r="PL252" s="0"/>
      <c r="PM252" s="0"/>
      <c r="PN252" s="0"/>
      <c r="PO252" s="0"/>
      <c r="PP252" s="0"/>
      <c r="PQ252" s="0"/>
      <c r="PR252" s="0"/>
      <c r="PS252" s="0"/>
      <c r="PT252" s="0"/>
      <c r="PU252" s="0"/>
      <c r="PV252" s="0"/>
      <c r="PW252" s="0"/>
      <c r="PX252" s="0"/>
      <c r="PY252" s="0"/>
      <c r="PZ252" s="0"/>
      <c r="QA252" s="0"/>
      <c r="QB252" s="0"/>
      <c r="QC252" s="0"/>
      <c r="QD252" s="0"/>
      <c r="QE252" s="0"/>
      <c r="QF252" s="0"/>
      <c r="QG252" s="0"/>
      <c r="QH252" s="0"/>
      <c r="QI252" s="0"/>
      <c r="QJ252" s="0"/>
      <c r="QK252" s="0"/>
      <c r="QL252" s="0"/>
      <c r="QM252" s="0"/>
      <c r="QN252" s="0"/>
      <c r="QO252" s="0"/>
      <c r="QP252" s="0"/>
      <c r="QQ252" s="0"/>
      <c r="QR252" s="0"/>
      <c r="QS252" s="0"/>
      <c r="QT252" s="0"/>
      <c r="QU252" s="0"/>
      <c r="QV252" s="0"/>
      <c r="QW252" s="0"/>
      <c r="QX252" s="0"/>
      <c r="QY252" s="0"/>
      <c r="QZ252" s="0"/>
      <c r="RA252" s="0"/>
      <c r="RB252" s="0"/>
      <c r="RC252" s="0"/>
      <c r="RD252" s="0"/>
      <c r="RE252" s="0"/>
      <c r="RF252" s="0"/>
      <c r="RG252" s="0"/>
      <c r="RH252" s="0"/>
      <c r="RI252" s="0"/>
      <c r="RJ252" s="0"/>
      <c r="RK252" s="0"/>
      <c r="RL252" s="0"/>
      <c r="RM252" s="0"/>
      <c r="RN252" s="0"/>
      <c r="RO252" s="0"/>
      <c r="RP252" s="0"/>
      <c r="RQ252" s="0"/>
      <c r="RR252" s="0"/>
      <c r="RS252" s="0"/>
      <c r="RT252" s="0"/>
      <c r="RU252" s="0"/>
      <c r="RV252" s="0"/>
      <c r="RW252" s="0"/>
      <c r="RX252" s="0"/>
      <c r="RY252" s="0"/>
      <c r="RZ252" s="0"/>
      <c r="SA252" s="0"/>
      <c r="SB252" s="0"/>
      <c r="SC252" s="0"/>
      <c r="SD252" s="0"/>
      <c r="SE252" s="0"/>
      <c r="SF252" s="0"/>
      <c r="SG252" s="0"/>
      <c r="SH252" s="0"/>
      <c r="SI252" s="0"/>
      <c r="SJ252" s="0"/>
      <c r="SK252" s="0"/>
      <c r="SL252" s="0"/>
      <c r="SM252" s="0"/>
      <c r="SN252" s="0"/>
      <c r="SO252" s="0"/>
      <c r="SP252" s="0"/>
      <c r="SQ252" s="0"/>
      <c r="SR252" s="0"/>
      <c r="SS252" s="0"/>
      <c r="ST252" s="0"/>
      <c r="SU252" s="0"/>
      <c r="SV252" s="0"/>
      <c r="SW252" s="0"/>
      <c r="SX252" s="0"/>
      <c r="SY252" s="0"/>
      <c r="SZ252" s="0"/>
      <c r="TA252" s="0"/>
      <c r="TB252" s="0"/>
      <c r="TC252" s="0"/>
      <c r="TD252" s="0"/>
      <c r="TE252" s="0"/>
      <c r="TF252" s="0"/>
      <c r="TG252" s="0"/>
      <c r="TH252" s="0"/>
      <c r="TI252" s="0"/>
      <c r="TJ252" s="0"/>
      <c r="TK252" s="0"/>
      <c r="TL252" s="0"/>
      <c r="TM252" s="0"/>
      <c r="TN252" s="0"/>
      <c r="TO252" s="0"/>
      <c r="TP252" s="0"/>
      <c r="TQ252" s="0"/>
      <c r="TR252" s="0"/>
      <c r="TS252" s="0"/>
      <c r="TT252" s="0"/>
      <c r="TU252" s="0"/>
      <c r="TV252" s="0"/>
      <c r="TW252" s="0"/>
      <c r="TX252" s="0"/>
      <c r="TY252" s="0"/>
      <c r="TZ252" s="0"/>
      <c r="UA252" s="0"/>
      <c r="UB252" s="0"/>
      <c r="UC252" s="0"/>
      <c r="UD252" s="0"/>
      <c r="UE252" s="0"/>
      <c r="UF252" s="0"/>
      <c r="UG252" s="0"/>
      <c r="UH252" s="0"/>
      <c r="UI252" s="0"/>
      <c r="UJ252" s="0"/>
      <c r="UK252" s="0"/>
      <c r="UL252" s="0"/>
      <c r="UM252" s="0"/>
      <c r="UN252" s="0"/>
      <c r="UO252" s="0"/>
      <c r="UP252" s="0"/>
      <c r="UQ252" s="0"/>
      <c r="UR252" s="0"/>
      <c r="US252" s="0"/>
      <c r="UT252" s="0"/>
      <c r="UU252" s="0"/>
      <c r="UV252" s="0"/>
      <c r="UW252" s="0"/>
      <c r="UX252" s="0"/>
      <c r="UY252" s="0"/>
      <c r="UZ252" s="0"/>
      <c r="VA252" s="0"/>
      <c r="VB252" s="0"/>
      <c r="VC252" s="0"/>
      <c r="VD252" s="0"/>
      <c r="VE252" s="0"/>
      <c r="VF252" s="0"/>
      <c r="VG252" s="0"/>
      <c r="VH252" s="0"/>
      <c r="VI252" s="0"/>
      <c r="VJ252" s="0"/>
      <c r="VK252" s="0"/>
      <c r="VL252" s="0"/>
      <c r="VM252" s="0"/>
      <c r="VN252" s="0"/>
      <c r="VO252" s="0"/>
      <c r="VP252" s="0"/>
      <c r="VQ252" s="0"/>
      <c r="VR252" s="0"/>
      <c r="VS252" s="0"/>
      <c r="VT252" s="0"/>
      <c r="VU252" s="0"/>
      <c r="VV252" s="0"/>
      <c r="VW252" s="0"/>
      <c r="VX252" s="0"/>
      <c r="VY252" s="0"/>
      <c r="VZ252" s="0"/>
      <c r="WA252" s="0"/>
      <c r="WB252" s="0"/>
      <c r="WC252" s="0"/>
      <c r="WD252" s="0"/>
      <c r="WE252" s="0"/>
      <c r="WF252" s="0"/>
      <c r="WG252" s="0"/>
      <c r="WH252" s="0"/>
      <c r="WI252" s="0"/>
      <c r="WJ252" s="0"/>
      <c r="WK252" s="0"/>
      <c r="WL252" s="0"/>
      <c r="WM252" s="0"/>
      <c r="WN252" s="0"/>
      <c r="WO252" s="0"/>
      <c r="WP252" s="0"/>
      <c r="WQ252" s="0"/>
      <c r="WR252" s="0"/>
      <c r="WS252" s="0"/>
      <c r="WT252" s="0"/>
      <c r="WU252" s="0"/>
      <c r="WV252" s="0"/>
      <c r="WW252" s="0"/>
      <c r="WX252" s="0"/>
      <c r="WY252" s="0"/>
      <c r="WZ252" s="0"/>
      <c r="XA252" s="0"/>
      <c r="XB252" s="0"/>
      <c r="XC252" s="0"/>
      <c r="XD252" s="0"/>
      <c r="XE252" s="0"/>
      <c r="XF252" s="0"/>
      <c r="XG252" s="0"/>
      <c r="XH252" s="0"/>
      <c r="XI252" s="0"/>
      <c r="XJ252" s="0"/>
      <c r="XK252" s="0"/>
      <c r="XL252" s="0"/>
      <c r="XM252" s="0"/>
      <c r="XN252" s="0"/>
      <c r="XO252" s="0"/>
      <c r="XP252" s="0"/>
      <c r="XQ252" s="0"/>
      <c r="XR252" s="0"/>
      <c r="XS252" s="0"/>
      <c r="XT252" s="0"/>
      <c r="XU252" s="0"/>
      <c r="XV252" s="0"/>
      <c r="XW252" s="0"/>
      <c r="XX252" s="0"/>
      <c r="XY252" s="0"/>
      <c r="XZ252" s="0"/>
      <c r="YA252" s="0"/>
      <c r="YB252" s="0"/>
      <c r="YC252" s="0"/>
      <c r="YD252" s="0"/>
      <c r="YE252" s="0"/>
      <c r="YF252" s="0"/>
      <c r="YG252" s="0"/>
      <c r="YH252" s="0"/>
      <c r="YI252" s="0"/>
      <c r="YJ252" s="0"/>
      <c r="YK252" s="0"/>
      <c r="YL252" s="0"/>
      <c r="YM252" s="0"/>
      <c r="YN252" s="0"/>
      <c r="YO252" s="0"/>
      <c r="YP252" s="0"/>
      <c r="YQ252" s="0"/>
      <c r="YR252" s="0"/>
      <c r="YS252" s="0"/>
      <c r="YT252" s="0"/>
      <c r="YU252" s="0"/>
      <c r="YV252" s="0"/>
      <c r="YW252" s="0"/>
      <c r="YX252" s="0"/>
      <c r="YY252" s="0"/>
      <c r="YZ252" s="0"/>
      <c r="ZA252" s="0"/>
      <c r="ZB252" s="0"/>
      <c r="ZC252" s="0"/>
      <c r="ZD252" s="0"/>
      <c r="ZE252" s="0"/>
      <c r="ZF252" s="0"/>
      <c r="ZG252" s="0"/>
      <c r="ZH252" s="0"/>
      <c r="ZI252" s="0"/>
      <c r="ZJ252" s="0"/>
      <c r="ZK252" s="0"/>
      <c r="ZL252" s="0"/>
      <c r="ZM252" s="0"/>
      <c r="ZN252" s="0"/>
      <c r="ZO252" s="0"/>
      <c r="ZP252" s="0"/>
      <c r="ZQ252" s="0"/>
      <c r="ZR252" s="0"/>
      <c r="ZS252" s="0"/>
      <c r="ZT252" s="0"/>
      <c r="ZU252" s="0"/>
      <c r="ZV252" s="0"/>
      <c r="ZW252" s="0"/>
      <c r="ZX252" s="0"/>
      <c r="ZY252" s="0"/>
      <c r="ZZ252" s="0"/>
      <c r="AAA252" s="0"/>
      <c r="AAB252" s="0"/>
      <c r="AAC252" s="0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</row>
    <row r="253" customFormat="false" ht="13.8" hidden="false" customHeight="false" outlineLevel="0" collapsed="false">
      <c r="A253" s="3" t="n">
        <v>176</v>
      </c>
      <c r="B253" s="1" t="s">
        <v>1662</v>
      </c>
      <c r="C253" s="3" t="s">
        <v>1663</v>
      </c>
      <c r="D253" s="1" t="s">
        <v>1673</v>
      </c>
      <c r="E253" s="1" t="s">
        <v>290</v>
      </c>
      <c r="F253" s="1" t="s">
        <v>1674</v>
      </c>
      <c r="G253" s="7" t="s">
        <v>1675</v>
      </c>
      <c r="H253" s="7" t="s">
        <v>1676</v>
      </c>
      <c r="I253" s="1" t="s">
        <v>38</v>
      </c>
      <c r="J253" s="1" t="s">
        <v>1677</v>
      </c>
      <c r="K253" s="1" t="n">
        <v>-1</v>
      </c>
      <c r="L253" s="1" t="n">
        <v>-1</v>
      </c>
      <c r="M253" s="1" t="n">
        <v>-1</v>
      </c>
      <c r="N253" s="1" t="n">
        <v>-1</v>
      </c>
      <c r="O253" s="1" t="n">
        <v>-1</v>
      </c>
      <c r="P253" s="1" t="n">
        <v>-1</v>
      </c>
      <c r="Q253" s="1" t="n">
        <v>-1</v>
      </c>
      <c r="R253" s="1" t="n">
        <v>-1</v>
      </c>
      <c r="S253" s="1" t="s">
        <v>64</v>
      </c>
      <c r="T253" s="1" t="n">
        <v>-1</v>
      </c>
      <c r="U253" s="3" t="n">
        <v>-1</v>
      </c>
      <c r="V253" s="3" t="n">
        <v>-1</v>
      </c>
      <c r="W253" s="3" t="n">
        <v>-1</v>
      </c>
      <c r="X253" s="3" t="n">
        <v>-1</v>
      </c>
      <c r="Y253" s="3" t="n">
        <v>60</v>
      </c>
      <c r="Z253" s="3" t="s">
        <v>363</v>
      </c>
      <c r="AA253" s="3" t="n">
        <v>-1</v>
      </c>
      <c r="AB253" s="3" t="s">
        <v>931</v>
      </c>
      <c r="AC253" s="1" t="s">
        <v>1677</v>
      </c>
      <c r="AD253" s="1" t="s">
        <v>1677</v>
      </c>
      <c r="AE253" s="1" t="n">
        <v>0</v>
      </c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  <c r="IZ253" s="0"/>
      <c r="JA253" s="0"/>
      <c r="JB253" s="0"/>
      <c r="JC253" s="0"/>
      <c r="JD253" s="0"/>
      <c r="JE253" s="0"/>
      <c r="JF253" s="0"/>
      <c r="JG253" s="0"/>
      <c r="JH253" s="0"/>
      <c r="JI253" s="0"/>
      <c r="JJ253" s="0"/>
      <c r="JK253" s="0"/>
      <c r="JL253" s="0"/>
      <c r="JM253" s="0"/>
      <c r="JN253" s="0"/>
      <c r="JO253" s="0"/>
      <c r="JP253" s="0"/>
      <c r="JQ253" s="0"/>
      <c r="JR253" s="0"/>
      <c r="JS253" s="0"/>
      <c r="JT253" s="0"/>
      <c r="JU253" s="0"/>
      <c r="JV253" s="0"/>
      <c r="JW253" s="0"/>
      <c r="JX253" s="0"/>
      <c r="JY253" s="0"/>
      <c r="JZ253" s="0"/>
      <c r="KA253" s="0"/>
      <c r="KB253" s="0"/>
      <c r="KC253" s="0"/>
      <c r="KD253" s="0"/>
      <c r="KE253" s="0"/>
      <c r="KF253" s="0"/>
      <c r="KG253" s="0"/>
      <c r="KH253" s="0"/>
      <c r="KI253" s="0"/>
      <c r="KJ253" s="0"/>
      <c r="KK253" s="0"/>
      <c r="KL253" s="0"/>
      <c r="KM253" s="0"/>
      <c r="KN253" s="0"/>
      <c r="KO253" s="0"/>
      <c r="KP253" s="0"/>
      <c r="KQ253" s="0"/>
      <c r="KR253" s="0"/>
      <c r="KS253" s="0"/>
      <c r="KT253" s="0"/>
      <c r="KU253" s="0"/>
      <c r="KV253" s="0"/>
      <c r="KW253" s="0"/>
      <c r="KX253" s="0"/>
      <c r="KY253" s="0"/>
      <c r="KZ253" s="0"/>
      <c r="LA253" s="0"/>
      <c r="LB253" s="0"/>
      <c r="LC253" s="0"/>
      <c r="LD253" s="0"/>
      <c r="LE253" s="0"/>
      <c r="LF253" s="0"/>
      <c r="LG253" s="0"/>
      <c r="LH253" s="0"/>
      <c r="LI253" s="0"/>
      <c r="LJ253" s="0"/>
      <c r="LK253" s="0"/>
      <c r="LL253" s="0"/>
      <c r="LM253" s="0"/>
      <c r="LN253" s="0"/>
      <c r="LO253" s="0"/>
      <c r="LP253" s="0"/>
      <c r="LQ253" s="0"/>
      <c r="LR253" s="0"/>
      <c r="LS253" s="0"/>
      <c r="LT253" s="0"/>
      <c r="LU253" s="0"/>
      <c r="LV253" s="0"/>
      <c r="LW253" s="0"/>
      <c r="LX253" s="0"/>
      <c r="LY253" s="0"/>
      <c r="LZ253" s="0"/>
      <c r="MA253" s="0"/>
      <c r="MB253" s="0"/>
      <c r="MC253" s="0"/>
      <c r="MD253" s="0"/>
      <c r="ME253" s="0"/>
      <c r="MF253" s="0"/>
      <c r="MG253" s="0"/>
      <c r="MH253" s="0"/>
      <c r="MI253" s="0"/>
      <c r="MJ253" s="0"/>
      <c r="MK253" s="0"/>
      <c r="ML253" s="0"/>
      <c r="MM253" s="0"/>
      <c r="MN253" s="0"/>
      <c r="MO253" s="0"/>
      <c r="MP253" s="0"/>
      <c r="MQ253" s="0"/>
      <c r="MR253" s="0"/>
      <c r="MS253" s="0"/>
      <c r="MT253" s="0"/>
      <c r="MU253" s="0"/>
      <c r="MV253" s="0"/>
      <c r="MW253" s="0"/>
      <c r="MX253" s="0"/>
      <c r="MY253" s="0"/>
      <c r="MZ253" s="0"/>
      <c r="NA253" s="0"/>
      <c r="NB253" s="0"/>
      <c r="NC253" s="0"/>
      <c r="ND253" s="0"/>
      <c r="NE253" s="0"/>
      <c r="NF253" s="0"/>
      <c r="NG253" s="0"/>
      <c r="NH253" s="0"/>
      <c r="NI253" s="0"/>
      <c r="NJ253" s="0"/>
      <c r="NK253" s="0"/>
      <c r="NL253" s="0"/>
      <c r="NM253" s="0"/>
      <c r="NN253" s="0"/>
      <c r="NO253" s="0"/>
      <c r="NP253" s="0"/>
      <c r="NQ253" s="0"/>
      <c r="NR253" s="0"/>
      <c r="NS253" s="0"/>
      <c r="NT253" s="0"/>
      <c r="NU253" s="0"/>
      <c r="NV253" s="0"/>
      <c r="NW253" s="0"/>
      <c r="NX253" s="0"/>
      <c r="NY253" s="0"/>
      <c r="NZ253" s="0"/>
      <c r="OA253" s="0"/>
      <c r="OB253" s="0"/>
      <c r="OC253" s="0"/>
      <c r="OD253" s="0"/>
      <c r="OE253" s="0"/>
      <c r="OF253" s="0"/>
      <c r="OG253" s="0"/>
      <c r="OH253" s="0"/>
      <c r="OI253" s="0"/>
      <c r="OJ253" s="0"/>
      <c r="OK253" s="0"/>
      <c r="OL253" s="0"/>
      <c r="OM253" s="0"/>
      <c r="ON253" s="0"/>
      <c r="OO253" s="0"/>
      <c r="OP253" s="0"/>
      <c r="OQ253" s="0"/>
      <c r="OR253" s="0"/>
      <c r="OS253" s="0"/>
      <c r="OT253" s="0"/>
      <c r="OU253" s="0"/>
      <c r="OV253" s="0"/>
      <c r="OW253" s="0"/>
      <c r="OX253" s="0"/>
      <c r="OY253" s="0"/>
      <c r="OZ253" s="0"/>
      <c r="PA253" s="0"/>
      <c r="PB253" s="0"/>
      <c r="PC253" s="0"/>
      <c r="PD253" s="0"/>
      <c r="PE253" s="0"/>
      <c r="PF253" s="0"/>
      <c r="PG253" s="0"/>
      <c r="PH253" s="0"/>
      <c r="PI253" s="0"/>
      <c r="PJ253" s="0"/>
      <c r="PK253" s="0"/>
      <c r="PL253" s="0"/>
      <c r="PM253" s="0"/>
      <c r="PN253" s="0"/>
      <c r="PO253" s="0"/>
      <c r="PP253" s="0"/>
      <c r="PQ253" s="0"/>
      <c r="PR253" s="0"/>
      <c r="PS253" s="0"/>
      <c r="PT253" s="0"/>
      <c r="PU253" s="0"/>
      <c r="PV253" s="0"/>
      <c r="PW253" s="0"/>
      <c r="PX253" s="0"/>
      <c r="PY253" s="0"/>
      <c r="PZ253" s="0"/>
      <c r="QA253" s="0"/>
      <c r="QB253" s="0"/>
      <c r="QC253" s="0"/>
      <c r="QD253" s="0"/>
      <c r="QE253" s="0"/>
      <c r="QF253" s="0"/>
      <c r="QG253" s="0"/>
      <c r="QH253" s="0"/>
      <c r="QI253" s="0"/>
      <c r="QJ253" s="0"/>
      <c r="QK253" s="0"/>
      <c r="QL253" s="0"/>
      <c r="QM253" s="0"/>
      <c r="QN253" s="0"/>
      <c r="QO253" s="0"/>
      <c r="QP253" s="0"/>
      <c r="QQ253" s="0"/>
      <c r="QR253" s="0"/>
      <c r="QS253" s="0"/>
      <c r="QT253" s="0"/>
      <c r="QU253" s="0"/>
      <c r="QV253" s="0"/>
      <c r="QW253" s="0"/>
      <c r="QX253" s="0"/>
      <c r="QY253" s="0"/>
      <c r="QZ253" s="0"/>
      <c r="RA253" s="0"/>
      <c r="RB253" s="0"/>
      <c r="RC253" s="0"/>
      <c r="RD253" s="0"/>
      <c r="RE253" s="0"/>
      <c r="RF253" s="0"/>
      <c r="RG253" s="0"/>
      <c r="RH253" s="0"/>
      <c r="RI253" s="0"/>
      <c r="RJ253" s="0"/>
      <c r="RK253" s="0"/>
      <c r="RL253" s="0"/>
      <c r="RM253" s="0"/>
      <c r="RN253" s="0"/>
      <c r="RO253" s="0"/>
      <c r="RP253" s="0"/>
      <c r="RQ253" s="0"/>
      <c r="RR253" s="0"/>
      <c r="RS253" s="0"/>
      <c r="RT253" s="0"/>
      <c r="RU253" s="0"/>
      <c r="RV253" s="0"/>
      <c r="RW253" s="0"/>
      <c r="RX253" s="0"/>
      <c r="RY253" s="0"/>
      <c r="RZ253" s="0"/>
      <c r="SA253" s="0"/>
      <c r="SB253" s="0"/>
      <c r="SC253" s="0"/>
      <c r="SD253" s="0"/>
      <c r="SE253" s="0"/>
      <c r="SF253" s="0"/>
      <c r="SG253" s="0"/>
      <c r="SH253" s="0"/>
      <c r="SI253" s="0"/>
      <c r="SJ253" s="0"/>
      <c r="SK253" s="0"/>
      <c r="SL253" s="0"/>
      <c r="SM253" s="0"/>
      <c r="SN253" s="0"/>
      <c r="SO253" s="0"/>
      <c r="SP253" s="0"/>
      <c r="SQ253" s="0"/>
      <c r="SR253" s="0"/>
      <c r="SS253" s="0"/>
      <c r="ST253" s="0"/>
      <c r="SU253" s="0"/>
      <c r="SV253" s="0"/>
      <c r="SW253" s="0"/>
      <c r="SX253" s="0"/>
      <c r="SY253" s="0"/>
      <c r="SZ253" s="0"/>
      <c r="TA253" s="0"/>
      <c r="TB253" s="0"/>
      <c r="TC253" s="0"/>
      <c r="TD253" s="0"/>
      <c r="TE253" s="0"/>
      <c r="TF253" s="0"/>
      <c r="TG253" s="0"/>
      <c r="TH253" s="0"/>
      <c r="TI253" s="0"/>
      <c r="TJ253" s="0"/>
      <c r="TK253" s="0"/>
      <c r="TL253" s="0"/>
      <c r="TM253" s="0"/>
      <c r="TN253" s="0"/>
      <c r="TO253" s="0"/>
      <c r="TP253" s="0"/>
      <c r="TQ253" s="0"/>
      <c r="TR253" s="0"/>
      <c r="TS253" s="0"/>
      <c r="TT253" s="0"/>
      <c r="TU253" s="0"/>
      <c r="TV253" s="0"/>
      <c r="TW253" s="0"/>
      <c r="TX253" s="0"/>
      <c r="TY253" s="0"/>
      <c r="TZ253" s="0"/>
      <c r="UA253" s="0"/>
      <c r="UB253" s="0"/>
      <c r="UC253" s="0"/>
      <c r="UD253" s="0"/>
      <c r="UE253" s="0"/>
      <c r="UF253" s="0"/>
      <c r="UG253" s="0"/>
      <c r="UH253" s="0"/>
      <c r="UI253" s="0"/>
      <c r="UJ253" s="0"/>
      <c r="UK253" s="0"/>
      <c r="UL253" s="0"/>
      <c r="UM253" s="0"/>
      <c r="UN253" s="0"/>
      <c r="UO253" s="0"/>
      <c r="UP253" s="0"/>
      <c r="UQ253" s="0"/>
      <c r="UR253" s="0"/>
      <c r="US253" s="0"/>
      <c r="UT253" s="0"/>
      <c r="UU253" s="0"/>
      <c r="UV253" s="0"/>
      <c r="UW253" s="0"/>
      <c r="UX253" s="0"/>
      <c r="UY253" s="0"/>
      <c r="UZ253" s="0"/>
      <c r="VA253" s="0"/>
      <c r="VB253" s="0"/>
      <c r="VC253" s="0"/>
      <c r="VD253" s="0"/>
      <c r="VE253" s="0"/>
      <c r="VF253" s="0"/>
      <c r="VG253" s="0"/>
      <c r="VH253" s="0"/>
      <c r="VI253" s="0"/>
      <c r="VJ253" s="0"/>
      <c r="VK253" s="0"/>
      <c r="VL253" s="0"/>
      <c r="VM253" s="0"/>
      <c r="VN253" s="0"/>
      <c r="VO253" s="0"/>
      <c r="VP253" s="0"/>
      <c r="VQ253" s="0"/>
      <c r="VR253" s="0"/>
      <c r="VS253" s="0"/>
      <c r="VT253" s="0"/>
      <c r="VU253" s="0"/>
      <c r="VV253" s="0"/>
      <c r="VW253" s="0"/>
      <c r="VX253" s="0"/>
      <c r="VY253" s="0"/>
      <c r="VZ253" s="0"/>
      <c r="WA253" s="0"/>
      <c r="WB253" s="0"/>
      <c r="WC253" s="0"/>
      <c r="WD253" s="0"/>
      <c r="WE253" s="0"/>
      <c r="WF253" s="0"/>
      <c r="WG253" s="0"/>
      <c r="WH253" s="0"/>
      <c r="WI253" s="0"/>
      <c r="WJ253" s="0"/>
      <c r="WK253" s="0"/>
      <c r="WL253" s="0"/>
      <c r="WM253" s="0"/>
      <c r="WN253" s="0"/>
      <c r="WO253" s="0"/>
      <c r="WP253" s="0"/>
      <c r="WQ253" s="0"/>
      <c r="WR253" s="0"/>
      <c r="WS253" s="0"/>
      <c r="WT253" s="0"/>
      <c r="WU253" s="0"/>
      <c r="WV253" s="0"/>
      <c r="WW253" s="0"/>
      <c r="WX253" s="0"/>
      <c r="WY253" s="0"/>
      <c r="WZ253" s="0"/>
      <c r="XA253" s="0"/>
      <c r="XB253" s="0"/>
      <c r="XC253" s="0"/>
      <c r="XD253" s="0"/>
      <c r="XE253" s="0"/>
      <c r="XF253" s="0"/>
      <c r="XG253" s="0"/>
      <c r="XH253" s="0"/>
      <c r="XI253" s="0"/>
      <c r="XJ253" s="0"/>
      <c r="XK253" s="0"/>
      <c r="XL253" s="0"/>
      <c r="XM253" s="0"/>
      <c r="XN253" s="0"/>
      <c r="XO253" s="0"/>
      <c r="XP253" s="0"/>
      <c r="XQ253" s="0"/>
      <c r="XR253" s="0"/>
      <c r="XS253" s="0"/>
      <c r="XT253" s="0"/>
      <c r="XU253" s="0"/>
      <c r="XV253" s="0"/>
      <c r="XW253" s="0"/>
      <c r="XX253" s="0"/>
      <c r="XY253" s="0"/>
      <c r="XZ253" s="0"/>
      <c r="YA253" s="0"/>
      <c r="YB253" s="0"/>
      <c r="YC253" s="0"/>
      <c r="YD253" s="0"/>
      <c r="YE253" s="0"/>
      <c r="YF253" s="0"/>
      <c r="YG253" s="0"/>
      <c r="YH253" s="0"/>
      <c r="YI253" s="0"/>
      <c r="YJ253" s="0"/>
      <c r="YK253" s="0"/>
      <c r="YL253" s="0"/>
      <c r="YM253" s="0"/>
      <c r="YN253" s="0"/>
      <c r="YO253" s="0"/>
      <c r="YP253" s="0"/>
      <c r="YQ253" s="0"/>
      <c r="YR253" s="0"/>
      <c r="YS253" s="0"/>
      <c r="YT253" s="0"/>
      <c r="YU253" s="0"/>
      <c r="YV253" s="0"/>
      <c r="YW253" s="0"/>
      <c r="YX253" s="0"/>
      <c r="YY253" s="0"/>
      <c r="YZ253" s="0"/>
      <c r="ZA253" s="0"/>
      <c r="ZB253" s="0"/>
      <c r="ZC253" s="0"/>
      <c r="ZD253" s="0"/>
      <c r="ZE253" s="0"/>
      <c r="ZF253" s="0"/>
      <c r="ZG253" s="0"/>
      <c r="ZH253" s="0"/>
      <c r="ZI253" s="0"/>
      <c r="ZJ253" s="0"/>
      <c r="ZK253" s="0"/>
      <c r="ZL253" s="0"/>
      <c r="ZM253" s="0"/>
      <c r="ZN253" s="0"/>
      <c r="ZO253" s="0"/>
      <c r="ZP253" s="0"/>
      <c r="ZQ253" s="0"/>
      <c r="ZR253" s="0"/>
      <c r="ZS253" s="0"/>
      <c r="ZT253" s="0"/>
      <c r="ZU253" s="0"/>
      <c r="ZV253" s="0"/>
      <c r="ZW253" s="0"/>
      <c r="ZX253" s="0"/>
      <c r="ZY253" s="0"/>
      <c r="ZZ253" s="0"/>
      <c r="AAA253" s="0"/>
      <c r="AAB253" s="0"/>
      <c r="AAC253" s="0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</row>
    <row r="254" customFormat="false" ht="13.8" hidden="false" customHeight="false" outlineLevel="0" collapsed="false">
      <c r="A254" s="3" t="n">
        <v>177</v>
      </c>
      <c r="B254" s="1" t="s">
        <v>1662</v>
      </c>
      <c r="C254" s="3" t="s">
        <v>1663</v>
      </c>
      <c r="D254" s="1" t="s">
        <v>1678</v>
      </c>
      <c r="E254" s="1" t="s">
        <v>290</v>
      </c>
      <c r="F254" s="1" t="s">
        <v>1679</v>
      </c>
      <c r="G254" s="7" t="s">
        <v>1680</v>
      </c>
      <c r="H254" s="7" t="s">
        <v>1681</v>
      </c>
      <c r="I254" s="1" t="s">
        <v>38</v>
      </c>
      <c r="J254" s="1" t="s">
        <v>1682</v>
      </c>
      <c r="K254" s="1" t="n">
        <v>-1</v>
      </c>
      <c r="L254" s="1" t="n">
        <v>-1</v>
      </c>
      <c r="M254" s="1" t="n">
        <v>-1</v>
      </c>
      <c r="N254" s="1" t="n">
        <v>-1</v>
      </c>
      <c r="O254" s="1" t="n">
        <v>-1</v>
      </c>
      <c r="P254" s="1" t="n">
        <v>-1</v>
      </c>
      <c r="Q254" s="1" t="n">
        <v>-1</v>
      </c>
      <c r="R254" s="1" t="n">
        <v>-1</v>
      </c>
      <c r="S254" s="1" t="s">
        <v>64</v>
      </c>
      <c r="T254" s="1" t="n">
        <v>-1</v>
      </c>
      <c r="U254" s="3" t="n">
        <v>-1</v>
      </c>
      <c r="V254" s="3" t="n">
        <v>-1</v>
      </c>
      <c r="W254" s="3" t="n">
        <v>-1</v>
      </c>
      <c r="X254" s="3" t="n">
        <v>-1</v>
      </c>
      <c r="Y254" s="3" t="n">
        <v>60</v>
      </c>
      <c r="Z254" s="3" t="s">
        <v>363</v>
      </c>
      <c r="AA254" s="3" t="n">
        <v>-1</v>
      </c>
      <c r="AB254" s="3" t="s">
        <v>931</v>
      </c>
      <c r="AC254" s="1" t="s">
        <v>1682</v>
      </c>
      <c r="AD254" s="1" t="s">
        <v>1682</v>
      </c>
      <c r="AE254" s="1" t="n">
        <v>0</v>
      </c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  <c r="IZ254" s="0"/>
      <c r="JA254" s="0"/>
      <c r="JB254" s="0"/>
      <c r="JC254" s="0"/>
      <c r="JD254" s="0"/>
      <c r="JE254" s="0"/>
      <c r="JF254" s="0"/>
      <c r="JG254" s="0"/>
      <c r="JH254" s="0"/>
      <c r="JI254" s="0"/>
      <c r="JJ254" s="0"/>
      <c r="JK254" s="0"/>
      <c r="JL254" s="0"/>
      <c r="JM254" s="0"/>
      <c r="JN254" s="0"/>
      <c r="JO254" s="0"/>
      <c r="JP254" s="0"/>
      <c r="JQ254" s="0"/>
      <c r="JR254" s="0"/>
      <c r="JS254" s="0"/>
      <c r="JT254" s="0"/>
      <c r="JU254" s="0"/>
      <c r="JV254" s="0"/>
      <c r="JW254" s="0"/>
      <c r="JX254" s="0"/>
      <c r="JY254" s="0"/>
      <c r="JZ254" s="0"/>
      <c r="KA254" s="0"/>
      <c r="KB254" s="0"/>
      <c r="KC254" s="0"/>
      <c r="KD254" s="0"/>
      <c r="KE254" s="0"/>
      <c r="KF254" s="0"/>
      <c r="KG254" s="0"/>
      <c r="KH254" s="0"/>
      <c r="KI254" s="0"/>
      <c r="KJ254" s="0"/>
      <c r="KK254" s="0"/>
      <c r="KL254" s="0"/>
      <c r="KM254" s="0"/>
      <c r="KN254" s="0"/>
      <c r="KO254" s="0"/>
      <c r="KP254" s="0"/>
      <c r="KQ254" s="0"/>
      <c r="KR254" s="0"/>
      <c r="KS254" s="0"/>
      <c r="KT254" s="0"/>
      <c r="KU254" s="0"/>
      <c r="KV254" s="0"/>
      <c r="KW254" s="0"/>
      <c r="KX254" s="0"/>
      <c r="KY254" s="0"/>
      <c r="KZ254" s="0"/>
      <c r="LA254" s="0"/>
      <c r="LB254" s="0"/>
      <c r="LC254" s="0"/>
      <c r="LD254" s="0"/>
      <c r="LE254" s="0"/>
      <c r="LF254" s="0"/>
      <c r="LG254" s="0"/>
      <c r="LH254" s="0"/>
      <c r="LI254" s="0"/>
      <c r="LJ254" s="0"/>
      <c r="LK254" s="0"/>
      <c r="LL254" s="0"/>
      <c r="LM254" s="0"/>
      <c r="LN254" s="0"/>
      <c r="LO254" s="0"/>
      <c r="LP254" s="0"/>
      <c r="LQ254" s="0"/>
      <c r="LR254" s="0"/>
      <c r="LS254" s="0"/>
      <c r="LT254" s="0"/>
      <c r="LU254" s="0"/>
      <c r="LV254" s="0"/>
      <c r="LW254" s="0"/>
      <c r="LX254" s="0"/>
      <c r="LY254" s="0"/>
      <c r="LZ254" s="0"/>
      <c r="MA254" s="0"/>
      <c r="MB254" s="0"/>
      <c r="MC254" s="0"/>
      <c r="MD254" s="0"/>
      <c r="ME254" s="0"/>
      <c r="MF254" s="0"/>
      <c r="MG254" s="0"/>
      <c r="MH254" s="0"/>
      <c r="MI254" s="0"/>
      <c r="MJ254" s="0"/>
      <c r="MK254" s="0"/>
      <c r="ML254" s="0"/>
      <c r="MM254" s="0"/>
      <c r="MN254" s="0"/>
      <c r="MO254" s="0"/>
      <c r="MP254" s="0"/>
      <c r="MQ254" s="0"/>
      <c r="MR254" s="0"/>
      <c r="MS254" s="0"/>
      <c r="MT254" s="0"/>
      <c r="MU254" s="0"/>
      <c r="MV254" s="0"/>
      <c r="MW254" s="0"/>
      <c r="MX254" s="0"/>
      <c r="MY254" s="0"/>
      <c r="MZ254" s="0"/>
      <c r="NA254" s="0"/>
      <c r="NB254" s="0"/>
      <c r="NC254" s="0"/>
      <c r="ND254" s="0"/>
      <c r="NE254" s="0"/>
      <c r="NF254" s="0"/>
      <c r="NG254" s="0"/>
      <c r="NH254" s="0"/>
      <c r="NI254" s="0"/>
      <c r="NJ254" s="0"/>
      <c r="NK254" s="0"/>
      <c r="NL254" s="0"/>
      <c r="NM254" s="0"/>
      <c r="NN254" s="0"/>
      <c r="NO254" s="0"/>
      <c r="NP254" s="0"/>
      <c r="NQ254" s="0"/>
      <c r="NR254" s="0"/>
      <c r="NS254" s="0"/>
      <c r="NT254" s="0"/>
      <c r="NU254" s="0"/>
      <c r="NV254" s="0"/>
      <c r="NW254" s="0"/>
      <c r="NX254" s="0"/>
      <c r="NY254" s="0"/>
      <c r="NZ254" s="0"/>
      <c r="OA254" s="0"/>
      <c r="OB254" s="0"/>
      <c r="OC254" s="0"/>
      <c r="OD254" s="0"/>
      <c r="OE254" s="0"/>
      <c r="OF254" s="0"/>
      <c r="OG254" s="0"/>
      <c r="OH254" s="0"/>
      <c r="OI254" s="0"/>
      <c r="OJ254" s="0"/>
      <c r="OK254" s="0"/>
      <c r="OL254" s="0"/>
      <c r="OM254" s="0"/>
      <c r="ON254" s="0"/>
      <c r="OO254" s="0"/>
      <c r="OP254" s="0"/>
      <c r="OQ254" s="0"/>
      <c r="OR254" s="0"/>
      <c r="OS254" s="0"/>
      <c r="OT254" s="0"/>
      <c r="OU254" s="0"/>
      <c r="OV254" s="0"/>
      <c r="OW254" s="0"/>
      <c r="OX254" s="0"/>
      <c r="OY254" s="0"/>
      <c r="OZ254" s="0"/>
      <c r="PA254" s="0"/>
      <c r="PB254" s="0"/>
      <c r="PC254" s="0"/>
      <c r="PD254" s="0"/>
      <c r="PE254" s="0"/>
      <c r="PF254" s="0"/>
      <c r="PG254" s="0"/>
      <c r="PH254" s="0"/>
      <c r="PI254" s="0"/>
      <c r="PJ254" s="0"/>
      <c r="PK254" s="0"/>
      <c r="PL254" s="0"/>
      <c r="PM254" s="0"/>
      <c r="PN254" s="0"/>
      <c r="PO254" s="0"/>
      <c r="PP254" s="0"/>
      <c r="PQ254" s="0"/>
      <c r="PR254" s="0"/>
      <c r="PS254" s="0"/>
      <c r="PT254" s="0"/>
      <c r="PU254" s="0"/>
      <c r="PV254" s="0"/>
      <c r="PW254" s="0"/>
      <c r="PX254" s="0"/>
      <c r="PY254" s="0"/>
      <c r="PZ254" s="0"/>
      <c r="QA254" s="0"/>
      <c r="QB254" s="0"/>
      <c r="QC254" s="0"/>
      <c r="QD254" s="0"/>
      <c r="QE254" s="0"/>
      <c r="QF254" s="0"/>
      <c r="QG254" s="0"/>
      <c r="QH254" s="0"/>
      <c r="QI254" s="0"/>
      <c r="QJ254" s="0"/>
      <c r="QK254" s="0"/>
      <c r="QL254" s="0"/>
      <c r="QM254" s="0"/>
      <c r="QN254" s="0"/>
      <c r="QO254" s="0"/>
      <c r="QP254" s="0"/>
      <c r="QQ254" s="0"/>
      <c r="QR254" s="0"/>
      <c r="QS254" s="0"/>
      <c r="QT254" s="0"/>
      <c r="QU254" s="0"/>
      <c r="QV254" s="0"/>
      <c r="QW254" s="0"/>
      <c r="QX254" s="0"/>
      <c r="QY254" s="0"/>
      <c r="QZ254" s="0"/>
      <c r="RA254" s="0"/>
      <c r="RB254" s="0"/>
      <c r="RC254" s="0"/>
      <c r="RD254" s="0"/>
      <c r="RE254" s="0"/>
      <c r="RF254" s="0"/>
      <c r="RG254" s="0"/>
      <c r="RH254" s="0"/>
      <c r="RI254" s="0"/>
      <c r="RJ254" s="0"/>
      <c r="RK254" s="0"/>
      <c r="RL254" s="0"/>
      <c r="RM254" s="0"/>
      <c r="RN254" s="0"/>
      <c r="RO254" s="0"/>
      <c r="RP254" s="0"/>
      <c r="RQ254" s="0"/>
      <c r="RR254" s="0"/>
      <c r="RS254" s="0"/>
      <c r="RT254" s="0"/>
      <c r="RU254" s="0"/>
      <c r="RV254" s="0"/>
      <c r="RW254" s="0"/>
      <c r="RX254" s="0"/>
      <c r="RY254" s="0"/>
      <c r="RZ254" s="0"/>
      <c r="SA254" s="0"/>
      <c r="SB254" s="0"/>
      <c r="SC254" s="0"/>
      <c r="SD254" s="0"/>
      <c r="SE254" s="0"/>
      <c r="SF254" s="0"/>
      <c r="SG254" s="0"/>
      <c r="SH254" s="0"/>
      <c r="SI254" s="0"/>
      <c r="SJ254" s="0"/>
      <c r="SK254" s="0"/>
      <c r="SL254" s="0"/>
      <c r="SM254" s="0"/>
      <c r="SN254" s="0"/>
      <c r="SO254" s="0"/>
      <c r="SP254" s="0"/>
      <c r="SQ254" s="0"/>
      <c r="SR254" s="0"/>
      <c r="SS254" s="0"/>
      <c r="ST254" s="0"/>
      <c r="SU254" s="0"/>
      <c r="SV254" s="0"/>
      <c r="SW254" s="0"/>
      <c r="SX254" s="0"/>
      <c r="SY254" s="0"/>
      <c r="SZ254" s="0"/>
      <c r="TA254" s="0"/>
      <c r="TB254" s="0"/>
      <c r="TC254" s="0"/>
      <c r="TD254" s="0"/>
      <c r="TE254" s="0"/>
      <c r="TF254" s="0"/>
      <c r="TG254" s="0"/>
      <c r="TH254" s="0"/>
      <c r="TI254" s="0"/>
      <c r="TJ254" s="0"/>
      <c r="TK254" s="0"/>
      <c r="TL254" s="0"/>
      <c r="TM254" s="0"/>
      <c r="TN254" s="0"/>
      <c r="TO254" s="0"/>
      <c r="TP254" s="0"/>
      <c r="TQ254" s="0"/>
      <c r="TR254" s="0"/>
      <c r="TS254" s="0"/>
      <c r="TT254" s="0"/>
      <c r="TU254" s="0"/>
      <c r="TV254" s="0"/>
      <c r="TW254" s="0"/>
      <c r="TX254" s="0"/>
      <c r="TY254" s="0"/>
      <c r="TZ254" s="0"/>
      <c r="UA254" s="0"/>
      <c r="UB254" s="0"/>
      <c r="UC254" s="0"/>
      <c r="UD254" s="0"/>
      <c r="UE254" s="0"/>
      <c r="UF254" s="0"/>
      <c r="UG254" s="0"/>
      <c r="UH254" s="0"/>
      <c r="UI254" s="0"/>
      <c r="UJ254" s="0"/>
      <c r="UK254" s="0"/>
      <c r="UL254" s="0"/>
      <c r="UM254" s="0"/>
      <c r="UN254" s="0"/>
      <c r="UO254" s="0"/>
      <c r="UP254" s="0"/>
      <c r="UQ254" s="0"/>
      <c r="UR254" s="0"/>
      <c r="US254" s="0"/>
      <c r="UT254" s="0"/>
      <c r="UU254" s="0"/>
      <c r="UV254" s="0"/>
      <c r="UW254" s="0"/>
      <c r="UX254" s="0"/>
      <c r="UY254" s="0"/>
      <c r="UZ254" s="0"/>
      <c r="VA254" s="0"/>
      <c r="VB254" s="0"/>
      <c r="VC254" s="0"/>
      <c r="VD254" s="0"/>
      <c r="VE254" s="0"/>
      <c r="VF254" s="0"/>
      <c r="VG254" s="0"/>
      <c r="VH254" s="0"/>
      <c r="VI254" s="0"/>
      <c r="VJ254" s="0"/>
      <c r="VK254" s="0"/>
      <c r="VL254" s="0"/>
      <c r="VM254" s="0"/>
      <c r="VN254" s="0"/>
      <c r="VO254" s="0"/>
      <c r="VP254" s="0"/>
      <c r="VQ254" s="0"/>
      <c r="VR254" s="0"/>
      <c r="VS254" s="0"/>
      <c r="VT254" s="0"/>
      <c r="VU254" s="0"/>
      <c r="VV254" s="0"/>
      <c r="VW254" s="0"/>
      <c r="VX254" s="0"/>
      <c r="VY254" s="0"/>
      <c r="VZ254" s="0"/>
      <c r="WA254" s="0"/>
      <c r="WB254" s="0"/>
      <c r="WC254" s="0"/>
      <c r="WD254" s="0"/>
      <c r="WE254" s="0"/>
      <c r="WF254" s="0"/>
      <c r="WG254" s="0"/>
      <c r="WH254" s="0"/>
      <c r="WI254" s="0"/>
      <c r="WJ254" s="0"/>
      <c r="WK254" s="0"/>
      <c r="WL254" s="0"/>
      <c r="WM254" s="0"/>
      <c r="WN254" s="0"/>
      <c r="WO254" s="0"/>
      <c r="WP254" s="0"/>
      <c r="WQ254" s="0"/>
      <c r="WR254" s="0"/>
      <c r="WS254" s="0"/>
      <c r="WT254" s="0"/>
      <c r="WU254" s="0"/>
      <c r="WV254" s="0"/>
      <c r="WW254" s="0"/>
      <c r="WX254" s="0"/>
      <c r="WY254" s="0"/>
      <c r="WZ254" s="0"/>
      <c r="XA254" s="0"/>
      <c r="XB254" s="0"/>
      <c r="XC254" s="0"/>
      <c r="XD254" s="0"/>
      <c r="XE254" s="0"/>
      <c r="XF254" s="0"/>
      <c r="XG254" s="0"/>
      <c r="XH254" s="0"/>
      <c r="XI254" s="0"/>
      <c r="XJ254" s="0"/>
      <c r="XK254" s="0"/>
      <c r="XL254" s="0"/>
      <c r="XM254" s="0"/>
      <c r="XN254" s="0"/>
      <c r="XO254" s="0"/>
      <c r="XP254" s="0"/>
      <c r="XQ254" s="0"/>
      <c r="XR254" s="0"/>
      <c r="XS254" s="0"/>
      <c r="XT254" s="0"/>
      <c r="XU254" s="0"/>
      <c r="XV254" s="0"/>
      <c r="XW254" s="0"/>
      <c r="XX254" s="0"/>
      <c r="XY254" s="0"/>
      <c r="XZ254" s="0"/>
      <c r="YA254" s="0"/>
      <c r="YB254" s="0"/>
      <c r="YC254" s="0"/>
      <c r="YD254" s="0"/>
      <c r="YE254" s="0"/>
      <c r="YF254" s="0"/>
      <c r="YG254" s="0"/>
      <c r="YH254" s="0"/>
      <c r="YI254" s="0"/>
      <c r="YJ254" s="0"/>
      <c r="YK254" s="0"/>
      <c r="YL254" s="0"/>
      <c r="YM254" s="0"/>
      <c r="YN254" s="0"/>
      <c r="YO254" s="0"/>
      <c r="YP254" s="0"/>
      <c r="YQ254" s="0"/>
      <c r="YR254" s="0"/>
      <c r="YS254" s="0"/>
      <c r="YT254" s="0"/>
      <c r="YU254" s="0"/>
      <c r="YV254" s="0"/>
      <c r="YW254" s="0"/>
      <c r="YX254" s="0"/>
      <c r="YY254" s="0"/>
      <c r="YZ254" s="0"/>
      <c r="ZA254" s="0"/>
      <c r="ZB254" s="0"/>
      <c r="ZC254" s="0"/>
      <c r="ZD254" s="0"/>
      <c r="ZE254" s="0"/>
      <c r="ZF254" s="0"/>
      <c r="ZG254" s="0"/>
      <c r="ZH254" s="0"/>
      <c r="ZI254" s="0"/>
      <c r="ZJ254" s="0"/>
      <c r="ZK254" s="0"/>
      <c r="ZL254" s="0"/>
      <c r="ZM254" s="0"/>
      <c r="ZN254" s="0"/>
      <c r="ZO254" s="0"/>
      <c r="ZP254" s="0"/>
      <c r="ZQ254" s="0"/>
      <c r="ZR254" s="0"/>
      <c r="ZS254" s="0"/>
      <c r="ZT254" s="0"/>
      <c r="ZU254" s="0"/>
      <c r="ZV254" s="0"/>
      <c r="ZW254" s="0"/>
      <c r="ZX254" s="0"/>
      <c r="ZY254" s="0"/>
      <c r="ZZ254" s="0"/>
      <c r="AAA254" s="0"/>
      <c r="AAB254" s="0"/>
      <c r="AAC254" s="0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</row>
    <row r="255" customFormat="false" ht="13.8" hidden="false" customHeight="false" outlineLevel="0" collapsed="false">
      <c r="A255" s="3" t="n">
        <v>178</v>
      </c>
      <c r="B255" s="1" t="s">
        <v>1662</v>
      </c>
      <c r="C255" s="3" t="s">
        <v>1663</v>
      </c>
      <c r="D255" s="1" t="s">
        <v>1683</v>
      </c>
      <c r="E255" s="1" t="s">
        <v>290</v>
      </c>
      <c r="F255" s="1" t="s">
        <v>1674</v>
      </c>
      <c r="G255" s="7" t="s">
        <v>1684</v>
      </c>
      <c r="H255" s="7" t="s">
        <v>1685</v>
      </c>
      <c r="I255" s="1" t="s">
        <v>38</v>
      </c>
      <c r="J255" s="1" t="s">
        <v>1686</v>
      </c>
      <c r="K255" s="1" t="n">
        <v>-1</v>
      </c>
      <c r="L255" s="1" t="n">
        <v>-1</v>
      </c>
      <c r="M255" s="1" t="n">
        <v>-1</v>
      </c>
      <c r="N255" s="1" t="n">
        <v>-1</v>
      </c>
      <c r="O255" s="1" t="n">
        <v>-1</v>
      </c>
      <c r="P255" s="1" t="n">
        <v>-1</v>
      </c>
      <c r="Q255" s="1" t="n">
        <v>-1</v>
      </c>
      <c r="R255" s="1" t="n">
        <v>-1</v>
      </c>
      <c r="S255" s="1" t="s">
        <v>64</v>
      </c>
      <c r="T255" s="1" t="n">
        <v>-1</v>
      </c>
      <c r="U255" s="3" t="n">
        <v>-1</v>
      </c>
      <c r="V255" s="3" t="n">
        <v>-1</v>
      </c>
      <c r="W255" s="3" t="n">
        <v>-1</v>
      </c>
      <c r="X255" s="3" t="n">
        <v>-1</v>
      </c>
      <c r="Y255" s="3" t="n">
        <v>60</v>
      </c>
      <c r="Z255" s="3" t="s">
        <v>363</v>
      </c>
      <c r="AA255" s="3" t="n">
        <v>-1</v>
      </c>
      <c r="AB255" s="3" t="s">
        <v>931</v>
      </c>
      <c r="AC255" s="1" t="s">
        <v>1686</v>
      </c>
      <c r="AD255" s="1" t="s">
        <v>1686</v>
      </c>
      <c r="AE255" s="1" t="n">
        <v>0</v>
      </c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  <c r="IZ255" s="0"/>
      <c r="JA255" s="0"/>
      <c r="JB255" s="0"/>
      <c r="JC255" s="0"/>
      <c r="JD255" s="0"/>
      <c r="JE255" s="0"/>
      <c r="JF255" s="0"/>
      <c r="JG255" s="0"/>
      <c r="JH255" s="0"/>
      <c r="JI255" s="0"/>
      <c r="JJ255" s="0"/>
      <c r="JK255" s="0"/>
      <c r="JL255" s="0"/>
      <c r="JM255" s="0"/>
      <c r="JN255" s="0"/>
      <c r="JO255" s="0"/>
      <c r="JP255" s="0"/>
      <c r="JQ255" s="0"/>
      <c r="JR255" s="0"/>
      <c r="JS255" s="0"/>
      <c r="JT255" s="0"/>
      <c r="JU255" s="0"/>
      <c r="JV255" s="0"/>
      <c r="JW255" s="0"/>
      <c r="JX255" s="0"/>
      <c r="JY255" s="0"/>
      <c r="JZ255" s="0"/>
      <c r="KA255" s="0"/>
      <c r="KB255" s="0"/>
      <c r="KC255" s="0"/>
      <c r="KD255" s="0"/>
      <c r="KE255" s="0"/>
      <c r="KF255" s="0"/>
      <c r="KG255" s="0"/>
      <c r="KH255" s="0"/>
      <c r="KI255" s="0"/>
      <c r="KJ255" s="0"/>
      <c r="KK255" s="0"/>
      <c r="KL255" s="0"/>
      <c r="KM255" s="0"/>
      <c r="KN255" s="0"/>
      <c r="KO255" s="0"/>
      <c r="KP255" s="0"/>
      <c r="KQ255" s="0"/>
      <c r="KR255" s="0"/>
      <c r="KS255" s="0"/>
      <c r="KT255" s="0"/>
      <c r="KU255" s="0"/>
      <c r="KV255" s="0"/>
      <c r="KW255" s="0"/>
      <c r="KX255" s="0"/>
      <c r="KY255" s="0"/>
      <c r="KZ255" s="0"/>
      <c r="LA255" s="0"/>
      <c r="LB255" s="0"/>
      <c r="LC255" s="0"/>
      <c r="LD255" s="0"/>
      <c r="LE255" s="0"/>
      <c r="LF255" s="0"/>
      <c r="LG255" s="0"/>
      <c r="LH255" s="0"/>
      <c r="LI255" s="0"/>
      <c r="LJ255" s="0"/>
      <c r="LK255" s="0"/>
      <c r="LL255" s="0"/>
      <c r="LM255" s="0"/>
      <c r="LN255" s="0"/>
      <c r="LO255" s="0"/>
      <c r="LP255" s="0"/>
      <c r="LQ255" s="0"/>
      <c r="LR255" s="0"/>
      <c r="LS255" s="0"/>
      <c r="LT255" s="0"/>
      <c r="LU255" s="0"/>
      <c r="LV255" s="0"/>
      <c r="LW255" s="0"/>
      <c r="LX255" s="0"/>
      <c r="LY255" s="0"/>
      <c r="LZ255" s="0"/>
      <c r="MA255" s="0"/>
      <c r="MB255" s="0"/>
      <c r="MC255" s="0"/>
      <c r="MD255" s="0"/>
      <c r="ME255" s="0"/>
      <c r="MF255" s="0"/>
      <c r="MG255" s="0"/>
      <c r="MH255" s="0"/>
      <c r="MI255" s="0"/>
      <c r="MJ255" s="0"/>
      <c r="MK255" s="0"/>
      <c r="ML255" s="0"/>
      <c r="MM255" s="0"/>
      <c r="MN255" s="0"/>
      <c r="MO255" s="0"/>
      <c r="MP255" s="0"/>
      <c r="MQ255" s="0"/>
      <c r="MR255" s="0"/>
      <c r="MS255" s="0"/>
      <c r="MT255" s="0"/>
      <c r="MU255" s="0"/>
      <c r="MV255" s="0"/>
      <c r="MW255" s="0"/>
      <c r="MX255" s="0"/>
      <c r="MY255" s="0"/>
      <c r="MZ255" s="0"/>
      <c r="NA255" s="0"/>
      <c r="NB255" s="0"/>
      <c r="NC255" s="0"/>
      <c r="ND255" s="0"/>
      <c r="NE255" s="0"/>
      <c r="NF255" s="0"/>
      <c r="NG255" s="0"/>
      <c r="NH255" s="0"/>
      <c r="NI255" s="0"/>
      <c r="NJ255" s="0"/>
      <c r="NK255" s="0"/>
      <c r="NL255" s="0"/>
      <c r="NM255" s="0"/>
      <c r="NN255" s="0"/>
      <c r="NO255" s="0"/>
      <c r="NP255" s="0"/>
      <c r="NQ255" s="0"/>
      <c r="NR255" s="0"/>
      <c r="NS255" s="0"/>
      <c r="NT255" s="0"/>
      <c r="NU255" s="0"/>
      <c r="NV255" s="0"/>
      <c r="NW255" s="0"/>
      <c r="NX255" s="0"/>
      <c r="NY255" s="0"/>
      <c r="NZ255" s="0"/>
      <c r="OA255" s="0"/>
      <c r="OB255" s="0"/>
      <c r="OC255" s="0"/>
      <c r="OD255" s="0"/>
      <c r="OE255" s="0"/>
      <c r="OF255" s="0"/>
      <c r="OG255" s="0"/>
      <c r="OH255" s="0"/>
      <c r="OI255" s="0"/>
      <c r="OJ255" s="0"/>
      <c r="OK255" s="0"/>
      <c r="OL255" s="0"/>
      <c r="OM255" s="0"/>
      <c r="ON255" s="0"/>
      <c r="OO255" s="0"/>
      <c r="OP255" s="0"/>
      <c r="OQ255" s="0"/>
      <c r="OR255" s="0"/>
      <c r="OS255" s="0"/>
      <c r="OT255" s="0"/>
      <c r="OU255" s="0"/>
      <c r="OV255" s="0"/>
      <c r="OW255" s="0"/>
      <c r="OX255" s="0"/>
      <c r="OY255" s="0"/>
      <c r="OZ255" s="0"/>
      <c r="PA255" s="0"/>
      <c r="PB255" s="0"/>
      <c r="PC255" s="0"/>
      <c r="PD255" s="0"/>
      <c r="PE255" s="0"/>
      <c r="PF255" s="0"/>
      <c r="PG255" s="0"/>
      <c r="PH255" s="0"/>
      <c r="PI255" s="0"/>
      <c r="PJ255" s="0"/>
      <c r="PK255" s="0"/>
      <c r="PL255" s="0"/>
      <c r="PM255" s="0"/>
      <c r="PN255" s="0"/>
      <c r="PO255" s="0"/>
      <c r="PP255" s="0"/>
      <c r="PQ255" s="0"/>
      <c r="PR255" s="0"/>
      <c r="PS255" s="0"/>
      <c r="PT255" s="0"/>
      <c r="PU255" s="0"/>
      <c r="PV255" s="0"/>
      <c r="PW255" s="0"/>
      <c r="PX255" s="0"/>
      <c r="PY255" s="0"/>
      <c r="PZ255" s="0"/>
      <c r="QA255" s="0"/>
      <c r="QB255" s="0"/>
      <c r="QC255" s="0"/>
      <c r="QD255" s="0"/>
      <c r="QE255" s="0"/>
      <c r="QF255" s="0"/>
      <c r="QG255" s="0"/>
      <c r="QH255" s="0"/>
      <c r="QI255" s="0"/>
      <c r="QJ255" s="0"/>
      <c r="QK255" s="0"/>
      <c r="QL255" s="0"/>
      <c r="QM255" s="0"/>
      <c r="QN255" s="0"/>
      <c r="QO255" s="0"/>
      <c r="QP255" s="0"/>
      <c r="QQ255" s="0"/>
      <c r="QR255" s="0"/>
      <c r="QS255" s="0"/>
      <c r="QT255" s="0"/>
      <c r="QU255" s="0"/>
      <c r="QV255" s="0"/>
      <c r="QW255" s="0"/>
      <c r="QX255" s="0"/>
      <c r="QY255" s="0"/>
      <c r="QZ255" s="0"/>
      <c r="RA255" s="0"/>
      <c r="RB255" s="0"/>
      <c r="RC255" s="0"/>
      <c r="RD255" s="0"/>
      <c r="RE255" s="0"/>
      <c r="RF255" s="0"/>
      <c r="RG255" s="0"/>
      <c r="RH255" s="0"/>
      <c r="RI255" s="0"/>
      <c r="RJ255" s="0"/>
      <c r="RK255" s="0"/>
      <c r="RL255" s="0"/>
      <c r="RM255" s="0"/>
      <c r="RN255" s="0"/>
      <c r="RO255" s="0"/>
      <c r="RP255" s="0"/>
      <c r="RQ255" s="0"/>
      <c r="RR255" s="0"/>
      <c r="RS255" s="0"/>
      <c r="RT255" s="0"/>
      <c r="RU255" s="0"/>
      <c r="RV255" s="0"/>
      <c r="RW255" s="0"/>
      <c r="RX255" s="0"/>
      <c r="RY255" s="0"/>
      <c r="RZ255" s="0"/>
      <c r="SA255" s="0"/>
      <c r="SB255" s="0"/>
      <c r="SC255" s="0"/>
      <c r="SD255" s="0"/>
      <c r="SE255" s="0"/>
      <c r="SF255" s="0"/>
      <c r="SG255" s="0"/>
      <c r="SH255" s="0"/>
      <c r="SI255" s="0"/>
      <c r="SJ255" s="0"/>
      <c r="SK255" s="0"/>
      <c r="SL255" s="0"/>
      <c r="SM255" s="0"/>
      <c r="SN255" s="0"/>
      <c r="SO255" s="0"/>
      <c r="SP255" s="0"/>
      <c r="SQ255" s="0"/>
      <c r="SR255" s="0"/>
      <c r="SS255" s="0"/>
      <c r="ST255" s="0"/>
      <c r="SU255" s="0"/>
      <c r="SV255" s="0"/>
      <c r="SW255" s="0"/>
      <c r="SX255" s="0"/>
      <c r="SY255" s="0"/>
      <c r="SZ255" s="0"/>
      <c r="TA255" s="0"/>
      <c r="TB255" s="0"/>
      <c r="TC255" s="0"/>
      <c r="TD255" s="0"/>
      <c r="TE255" s="0"/>
      <c r="TF255" s="0"/>
      <c r="TG255" s="0"/>
      <c r="TH255" s="0"/>
      <c r="TI255" s="0"/>
      <c r="TJ255" s="0"/>
      <c r="TK255" s="0"/>
      <c r="TL255" s="0"/>
      <c r="TM255" s="0"/>
      <c r="TN255" s="0"/>
      <c r="TO255" s="0"/>
      <c r="TP255" s="0"/>
      <c r="TQ255" s="0"/>
      <c r="TR255" s="0"/>
      <c r="TS255" s="0"/>
      <c r="TT255" s="0"/>
      <c r="TU255" s="0"/>
      <c r="TV255" s="0"/>
      <c r="TW255" s="0"/>
      <c r="TX255" s="0"/>
      <c r="TY255" s="0"/>
      <c r="TZ255" s="0"/>
      <c r="UA255" s="0"/>
      <c r="UB255" s="0"/>
      <c r="UC255" s="0"/>
      <c r="UD255" s="0"/>
      <c r="UE255" s="0"/>
      <c r="UF255" s="0"/>
      <c r="UG255" s="0"/>
      <c r="UH255" s="0"/>
      <c r="UI255" s="0"/>
      <c r="UJ255" s="0"/>
      <c r="UK255" s="0"/>
      <c r="UL255" s="0"/>
      <c r="UM255" s="0"/>
      <c r="UN255" s="0"/>
      <c r="UO255" s="0"/>
      <c r="UP255" s="0"/>
      <c r="UQ255" s="0"/>
      <c r="UR255" s="0"/>
      <c r="US255" s="0"/>
      <c r="UT255" s="0"/>
      <c r="UU255" s="0"/>
      <c r="UV255" s="0"/>
      <c r="UW255" s="0"/>
      <c r="UX255" s="0"/>
      <c r="UY255" s="0"/>
      <c r="UZ255" s="0"/>
      <c r="VA255" s="0"/>
      <c r="VB255" s="0"/>
      <c r="VC255" s="0"/>
      <c r="VD255" s="0"/>
      <c r="VE255" s="0"/>
      <c r="VF255" s="0"/>
      <c r="VG255" s="0"/>
      <c r="VH255" s="0"/>
      <c r="VI255" s="0"/>
      <c r="VJ255" s="0"/>
      <c r="VK255" s="0"/>
      <c r="VL255" s="0"/>
      <c r="VM255" s="0"/>
      <c r="VN255" s="0"/>
      <c r="VO255" s="0"/>
      <c r="VP255" s="0"/>
      <c r="VQ255" s="0"/>
      <c r="VR255" s="0"/>
      <c r="VS255" s="0"/>
      <c r="VT255" s="0"/>
      <c r="VU255" s="0"/>
      <c r="VV255" s="0"/>
      <c r="VW255" s="0"/>
      <c r="VX255" s="0"/>
      <c r="VY255" s="0"/>
      <c r="VZ255" s="0"/>
      <c r="WA255" s="0"/>
      <c r="WB255" s="0"/>
      <c r="WC255" s="0"/>
      <c r="WD255" s="0"/>
      <c r="WE255" s="0"/>
      <c r="WF255" s="0"/>
      <c r="WG255" s="0"/>
      <c r="WH255" s="0"/>
      <c r="WI255" s="0"/>
      <c r="WJ255" s="0"/>
      <c r="WK255" s="0"/>
      <c r="WL255" s="0"/>
      <c r="WM255" s="0"/>
      <c r="WN255" s="0"/>
      <c r="WO255" s="0"/>
      <c r="WP255" s="0"/>
      <c r="WQ255" s="0"/>
      <c r="WR255" s="0"/>
      <c r="WS255" s="0"/>
      <c r="WT255" s="0"/>
      <c r="WU255" s="0"/>
      <c r="WV255" s="0"/>
      <c r="WW255" s="0"/>
      <c r="WX255" s="0"/>
      <c r="WY255" s="0"/>
      <c r="WZ255" s="0"/>
      <c r="XA255" s="0"/>
      <c r="XB255" s="0"/>
      <c r="XC255" s="0"/>
      <c r="XD255" s="0"/>
      <c r="XE255" s="0"/>
      <c r="XF255" s="0"/>
      <c r="XG255" s="0"/>
      <c r="XH255" s="0"/>
      <c r="XI255" s="0"/>
      <c r="XJ255" s="0"/>
      <c r="XK255" s="0"/>
      <c r="XL255" s="0"/>
      <c r="XM255" s="0"/>
      <c r="XN255" s="0"/>
      <c r="XO255" s="0"/>
      <c r="XP255" s="0"/>
      <c r="XQ255" s="0"/>
      <c r="XR255" s="0"/>
      <c r="XS255" s="0"/>
      <c r="XT255" s="0"/>
      <c r="XU255" s="0"/>
      <c r="XV255" s="0"/>
      <c r="XW255" s="0"/>
      <c r="XX255" s="0"/>
      <c r="XY255" s="0"/>
      <c r="XZ255" s="0"/>
      <c r="YA255" s="0"/>
      <c r="YB255" s="0"/>
      <c r="YC255" s="0"/>
      <c r="YD255" s="0"/>
      <c r="YE255" s="0"/>
      <c r="YF255" s="0"/>
      <c r="YG255" s="0"/>
      <c r="YH255" s="0"/>
      <c r="YI255" s="0"/>
      <c r="YJ255" s="0"/>
      <c r="YK255" s="0"/>
      <c r="YL255" s="0"/>
      <c r="YM255" s="0"/>
      <c r="YN255" s="0"/>
      <c r="YO255" s="0"/>
      <c r="YP255" s="0"/>
      <c r="YQ255" s="0"/>
      <c r="YR255" s="0"/>
      <c r="YS255" s="0"/>
      <c r="YT255" s="0"/>
      <c r="YU255" s="0"/>
      <c r="YV255" s="0"/>
      <c r="YW255" s="0"/>
      <c r="YX255" s="0"/>
      <c r="YY255" s="0"/>
      <c r="YZ255" s="0"/>
      <c r="ZA255" s="0"/>
      <c r="ZB255" s="0"/>
      <c r="ZC255" s="0"/>
      <c r="ZD255" s="0"/>
      <c r="ZE255" s="0"/>
      <c r="ZF255" s="0"/>
      <c r="ZG255" s="0"/>
      <c r="ZH255" s="0"/>
      <c r="ZI255" s="0"/>
      <c r="ZJ255" s="0"/>
      <c r="ZK255" s="0"/>
      <c r="ZL255" s="0"/>
      <c r="ZM255" s="0"/>
      <c r="ZN255" s="0"/>
      <c r="ZO255" s="0"/>
      <c r="ZP255" s="0"/>
      <c r="ZQ255" s="0"/>
      <c r="ZR255" s="0"/>
      <c r="ZS255" s="0"/>
      <c r="ZT255" s="0"/>
      <c r="ZU255" s="0"/>
      <c r="ZV255" s="0"/>
      <c r="ZW255" s="0"/>
      <c r="ZX255" s="0"/>
      <c r="ZY255" s="0"/>
      <c r="ZZ255" s="0"/>
      <c r="AAA255" s="0"/>
      <c r="AAB255" s="0"/>
      <c r="AAC255" s="0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</row>
    <row r="256" customFormat="false" ht="13.8" hidden="false" customHeight="false" outlineLevel="0" collapsed="false">
      <c r="A256" s="3" t="n">
        <v>179</v>
      </c>
      <c r="B256" s="1" t="s">
        <v>1662</v>
      </c>
      <c r="C256" s="3" t="s">
        <v>1663</v>
      </c>
      <c r="D256" s="1" t="s">
        <v>1687</v>
      </c>
      <c r="E256" s="1" t="s">
        <v>290</v>
      </c>
      <c r="F256" s="1" t="s">
        <v>1688</v>
      </c>
      <c r="G256" s="7" t="s">
        <v>1689</v>
      </c>
      <c r="H256" s="7" t="s">
        <v>1690</v>
      </c>
      <c r="I256" s="1" t="s">
        <v>38</v>
      </c>
      <c r="J256" s="1" t="s">
        <v>1691</v>
      </c>
      <c r="K256" s="1" t="n">
        <v>-1</v>
      </c>
      <c r="L256" s="1" t="n">
        <v>-1</v>
      </c>
      <c r="M256" s="1" t="n">
        <v>-1</v>
      </c>
      <c r="N256" s="1" t="n">
        <v>-1</v>
      </c>
      <c r="O256" s="1" t="n">
        <v>-1</v>
      </c>
      <c r="P256" s="1" t="n">
        <v>-1</v>
      </c>
      <c r="Q256" s="1" t="n">
        <v>-1</v>
      </c>
      <c r="R256" s="1" t="n">
        <v>-1</v>
      </c>
      <c r="S256" s="1" t="s">
        <v>64</v>
      </c>
      <c r="T256" s="1" t="n">
        <v>-1</v>
      </c>
      <c r="U256" s="3" t="n">
        <v>-1</v>
      </c>
      <c r="V256" s="3" t="n">
        <v>-1</v>
      </c>
      <c r="W256" s="3" t="n">
        <v>-1</v>
      </c>
      <c r="X256" s="3" t="n">
        <v>-1</v>
      </c>
      <c r="Y256" s="3" t="n">
        <v>60</v>
      </c>
      <c r="Z256" s="3" t="s">
        <v>363</v>
      </c>
      <c r="AA256" s="3" t="n">
        <v>-1</v>
      </c>
      <c r="AB256" s="3" t="s">
        <v>931</v>
      </c>
      <c r="AC256" s="1" t="s">
        <v>1691</v>
      </c>
      <c r="AD256" s="1" t="s">
        <v>1691</v>
      </c>
      <c r="AE256" s="1" t="n">
        <v>0</v>
      </c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  <c r="IX256" s="0"/>
      <c r="IY256" s="0"/>
      <c r="IZ256" s="0"/>
      <c r="JA256" s="0"/>
      <c r="JB256" s="0"/>
      <c r="JC256" s="0"/>
      <c r="JD256" s="0"/>
      <c r="JE256" s="0"/>
      <c r="JF256" s="0"/>
      <c r="JG256" s="0"/>
      <c r="JH256" s="0"/>
      <c r="JI256" s="0"/>
      <c r="JJ256" s="0"/>
      <c r="JK256" s="0"/>
      <c r="JL256" s="0"/>
      <c r="JM256" s="0"/>
      <c r="JN256" s="0"/>
      <c r="JO256" s="0"/>
      <c r="JP256" s="0"/>
      <c r="JQ256" s="0"/>
      <c r="JR256" s="0"/>
      <c r="JS256" s="0"/>
      <c r="JT256" s="0"/>
      <c r="JU256" s="0"/>
      <c r="JV256" s="0"/>
      <c r="JW256" s="0"/>
      <c r="JX256" s="0"/>
      <c r="JY256" s="0"/>
      <c r="JZ256" s="0"/>
      <c r="KA256" s="0"/>
      <c r="KB256" s="0"/>
      <c r="KC256" s="0"/>
      <c r="KD256" s="0"/>
      <c r="KE256" s="0"/>
      <c r="KF256" s="0"/>
      <c r="KG256" s="0"/>
      <c r="KH256" s="0"/>
      <c r="KI256" s="0"/>
      <c r="KJ256" s="0"/>
      <c r="KK256" s="0"/>
      <c r="KL256" s="0"/>
      <c r="KM256" s="0"/>
      <c r="KN256" s="0"/>
      <c r="KO256" s="0"/>
      <c r="KP256" s="0"/>
      <c r="KQ256" s="0"/>
      <c r="KR256" s="0"/>
      <c r="KS256" s="0"/>
      <c r="KT256" s="0"/>
      <c r="KU256" s="0"/>
      <c r="KV256" s="0"/>
      <c r="KW256" s="0"/>
      <c r="KX256" s="0"/>
      <c r="KY256" s="0"/>
      <c r="KZ256" s="0"/>
      <c r="LA256" s="0"/>
      <c r="LB256" s="0"/>
      <c r="LC256" s="0"/>
      <c r="LD256" s="0"/>
      <c r="LE256" s="0"/>
      <c r="LF256" s="0"/>
      <c r="LG256" s="0"/>
      <c r="LH256" s="0"/>
      <c r="LI256" s="0"/>
      <c r="LJ256" s="0"/>
      <c r="LK256" s="0"/>
      <c r="LL256" s="0"/>
      <c r="LM256" s="0"/>
      <c r="LN256" s="0"/>
      <c r="LO256" s="0"/>
      <c r="LP256" s="0"/>
      <c r="LQ256" s="0"/>
      <c r="LR256" s="0"/>
      <c r="LS256" s="0"/>
      <c r="LT256" s="0"/>
      <c r="LU256" s="0"/>
      <c r="LV256" s="0"/>
      <c r="LW256" s="0"/>
      <c r="LX256" s="0"/>
      <c r="LY256" s="0"/>
      <c r="LZ256" s="0"/>
      <c r="MA256" s="0"/>
      <c r="MB256" s="0"/>
      <c r="MC256" s="0"/>
      <c r="MD256" s="0"/>
      <c r="ME256" s="0"/>
      <c r="MF256" s="0"/>
      <c r="MG256" s="0"/>
      <c r="MH256" s="0"/>
      <c r="MI256" s="0"/>
      <c r="MJ256" s="0"/>
      <c r="MK256" s="0"/>
      <c r="ML256" s="0"/>
      <c r="MM256" s="0"/>
      <c r="MN256" s="0"/>
      <c r="MO256" s="0"/>
      <c r="MP256" s="0"/>
      <c r="MQ256" s="0"/>
      <c r="MR256" s="0"/>
      <c r="MS256" s="0"/>
      <c r="MT256" s="0"/>
      <c r="MU256" s="0"/>
      <c r="MV256" s="0"/>
      <c r="MW256" s="0"/>
      <c r="MX256" s="0"/>
      <c r="MY256" s="0"/>
      <c r="MZ256" s="0"/>
      <c r="NA256" s="0"/>
      <c r="NB256" s="0"/>
      <c r="NC256" s="0"/>
      <c r="ND256" s="0"/>
      <c r="NE256" s="0"/>
      <c r="NF256" s="0"/>
      <c r="NG256" s="0"/>
      <c r="NH256" s="0"/>
      <c r="NI256" s="0"/>
      <c r="NJ256" s="0"/>
      <c r="NK256" s="0"/>
      <c r="NL256" s="0"/>
      <c r="NM256" s="0"/>
      <c r="NN256" s="0"/>
      <c r="NO256" s="0"/>
      <c r="NP256" s="0"/>
      <c r="NQ256" s="0"/>
      <c r="NR256" s="0"/>
      <c r="NS256" s="0"/>
      <c r="NT256" s="0"/>
      <c r="NU256" s="0"/>
      <c r="NV256" s="0"/>
      <c r="NW256" s="0"/>
      <c r="NX256" s="0"/>
      <c r="NY256" s="0"/>
      <c r="NZ256" s="0"/>
      <c r="OA256" s="0"/>
      <c r="OB256" s="0"/>
      <c r="OC256" s="0"/>
      <c r="OD256" s="0"/>
      <c r="OE256" s="0"/>
      <c r="OF256" s="0"/>
      <c r="OG256" s="0"/>
      <c r="OH256" s="0"/>
      <c r="OI256" s="0"/>
      <c r="OJ256" s="0"/>
      <c r="OK256" s="0"/>
      <c r="OL256" s="0"/>
      <c r="OM256" s="0"/>
      <c r="ON256" s="0"/>
      <c r="OO256" s="0"/>
      <c r="OP256" s="0"/>
      <c r="OQ256" s="0"/>
      <c r="OR256" s="0"/>
      <c r="OS256" s="0"/>
      <c r="OT256" s="0"/>
      <c r="OU256" s="0"/>
      <c r="OV256" s="0"/>
      <c r="OW256" s="0"/>
      <c r="OX256" s="0"/>
      <c r="OY256" s="0"/>
      <c r="OZ256" s="0"/>
      <c r="PA256" s="0"/>
      <c r="PB256" s="0"/>
      <c r="PC256" s="0"/>
      <c r="PD256" s="0"/>
      <c r="PE256" s="0"/>
      <c r="PF256" s="0"/>
      <c r="PG256" s="0"/>
      <c r="PH256" s="0"/>
      <c r="PI256" s="0"/>
      <c r="PJ256" s="0"/>
      <c r="PK256" s="0"/>
      <c r="PL256" s="0"/>
      <c r="PM256" s="0"/>
      <c r="PN256" s="0"/>
      <c r="PO256" s="0"/>
      <c r="PP256" s="0"/>
      <c r="PQ256" s="0"/>
      <c r="PR256" s="0"/>
      <c r="PS256" s="0"/>
      <c r="PT256" s="0"/>
      <c r="PU256" s="0"/>
      <c r="PV256" s="0"/>
      <c r="PW256" s="0"/>
      <c r="PX256" s="0"/>
      <c r="PY256" s="0"/>
      <c r="PZ256" s="0"/>
      <c r="QA256" s="0"/>
      <c r="QB256" s="0"/>
      <c r="QC256" s="0"/>
      <c r="QD256" s="0"/>
      <c r="QE256" s="0"/>
      <c r="QF256" s="0"/>
      <c r="QG256" s="0"/>
      <c r="QH256" s="0"/>
      <c r="QI256" s="0"/>
      <c r="QJ256" s="0"/>
      <c r="QK256" s="0"/>
      <c r="QL256" s="0"/>
      <c r="QM256" s="0"/>
      <c r="QN256" s="0"/>
      <c r="QO256" s="0"/>
      <c r="QP256" s="0"/>
      <c r="QQ256" s="0"/>
      <c r="QR256" s="0"/>
      <c r="QS256" s="0"/>
      <c r="QT256" s="0"/>
      <c r="QU256" s="0"/>
      <c r="QV256" s="0"/>
      <c r="QW256" s="0"/>
      <c r="QX256" s="0"/>
      <c r="QY256" s="0"/>
      <c r="QZ256" s="0"/>
      <c r="RA256" s="0"/>
      <c r="RB256" s="0"/>
      <c r="RC256" s="0"/>
      <c r="RD256" s="0"/>
      <c r="RE256" s="0"/>
      <c r="RF256" s="0"/>
      <c r="RG256" s="0"/>
      <c r="RH256" s="0"/>
      <c r="RI256" s="0"/>
      <c r="RJ256" s="0"/>
      <c r="RK256" s="0"/>
      <c r="RL256" s="0"/>
      <c r="RM256" s="0"/>
      <c r="RN256" s="0"/>
      <c r="RO256" s="0"/>
      <c r="RP256" s="0"/>
      <c r="RQ256" s="0"/>
      <c r="RR256" s="0"/>
      <c r="RS256" s="0"/>
      <c r="RT256" s="0"/>
      <c r="RU256" s="0"/>
      <c r="RV256" s="0"/>
      <c r="RW256" s="0"/>
      <c r="RX256" s="0"/>
      <c r="RY256" s="0"/>
      <c r="RZ256" s="0"/>
      <c r="SA256" s="0"/>
      <c r="SB256" s="0"/>
      <c r="SC256" s="0"/>
      <c r="SD256" s="0"/>
      <c r="SE256" s="0"/>
      <c r="SF256" s="0"/>
      <c r="SG256" s="0"/>
      <c r="SH256" s="0"/>
      <c r="SI256" s="0"/>
      <c r="SJ256" s="0"/>
      <c r="SK256" s="0"/>
      <c r="SL256" s="0"/>
      <c r="SM256" s="0"/>
      <c r="SN256" s="0"/>
      <c r="SO256" s="0"/>
      <c r="SP256" s="0"/>
      <c r="SQ256" s="0"/>
      <c r="SR256" s="0"/>
      <c r="SS256" s="0"/>
      <c r="ST256" s="0"/>
      <c r="SU256" s="0"/>
      <c r="SV256" s="0"/>
      <c r="SW256" s="0"/>
      <c r="SX256" s="0"/>
      <c r="SY256" s="0"/>
      <c r="SZ256" s="0"/>
      <c r="TA256" s="0"/>
      <c r="TB256" s="0"/>
      <c r="TC256" s="0"/>
      <c r="TD256" s="0"/>
      <c r="TE256" s="0"/>
      <c r="TF256" s="0"/>
      <c r="TG256" s="0"/>
      <c r="TH256" s="0"/>
      <c r="TI256" s="0"/>
      <c r="TJ256" s="0"/>
      <c r="TK256" s="0"/>
      <c r="TL256" s="0"/>
      <c r="TM256" s="0"/>
      <c r="TN256" s="0"/>
      <c r="TO256" s="0"/>
      <c r="TP256" s="0"/>
      <c r="TQ256" s="0"/>
      <c r="TR256" s="0"/>
      <c r="TS256" s="0"/>
      <c r="TT256" s="0"/>
      <c r="TU256" s="0"/>
      <c r="TV256" s="0"/>
      <c r="TW256" s="0"/>
      <c r="TX256" s="0"/>
      <c r="TY256" s="0"/>
      <c r="TZ256" s="0"/>
      <c r="UA256" s="0"/>
      <c r="UB256" s="0"/>
      <c r="UC256" s="0"/>
      <c r="UD256" s="0"/>
      <c r="UE256" s="0"/>
      <c r="UF256" s="0"/>
      <c r="UG256" s="0"/>
      <c r="UH256" s="0"/>
      <c r="UI256" s="0"/>
      <c r="UJ256" s="0"/>
      <c r="UK256" s="0"/>
      <c r="UL256" s="0"/>
      <c r="UM256" s="0"/>
      <c r="UN256" s="0"/>
      <c r="UO256" s="0"/>
      <c r="UP256" s="0"/>
      <c r="UQ256" s="0"/>
      <c r="UR256" s="0"/>
      <c r="US256" s="0"/>
      <c r="UT256" s="0"/>
      <c r="UU256" s="0"/>
      <c r="UV256" s="0"/>
      <c r="UW256" s="0"/>
      <c r="UX256" s="0"/>
      <c r="UY256" s="0"/>
      <c r="UZ256" s="0"/>
      <c r="VA256" s="0"/>
      <c r="VB256" s="0"/>
      <c r="VC256" s="0"/>
      <c r="VD256" s="0"/>
      <c r="VE256" s="0"/>
      <c r="VF256" s="0"/>
      <c r="VG256" s="0"/>
      <c r="VH256" s="0"/>
      <c r="VI256" s="0"/>
      <c r="VJ256" s="0"/>
      <c r="VK256" s="0"/>
      <c r="VL256" s="0"/>
      <c r="VM256" s="0"/>
      <c r="VN256" s="0"/>
      <c r="VO256" s="0"/>
      <c r="VP256" s="0"/>
      <c r="VQ256" s="0"/>
      <c r="VR256" s="0"/>
      <c r="VS256" s="0"/>
      <c r="VT256" s="0"/>
      <c r="VU256" s="0"/>
      <c r="VV256" s="0"/>
      <c r="VW256" s="0"/>
      <c r="VX256" s="0"/>
      <c r="VY256" s="0"/>
      <c r="VZ256" s="0"/>
      <c r="WA256" s="0"/>
      <c r="WB256" s="0"/>
      <c r="WC256" s="0"/>
      <c r="WD256" s="0"/>
      <c r="WE256" s="0"/>
      <c r="WF256" s="0"/>
      <c r="WG256" s="0"/>
      <c r="WH256" s="0"/>
      <c r="WI256" s="0"/>
      <c r="WJ256" s="0"/>
      <c r="WK256" s="0"/>
      <c r="WL256" s="0"/>
      <c r="WM256" s="0"/>
      <c r="WN256" s="0"/>
      <c r="WO256" s="0"/>
      <c r="WP256" s="0"/>
      <c r="WQ256" s="0"/>
      <c r="WR256" s="0"/>
      <c r="WS256" s="0"/>
      <c r="WT256" s="0"/>
      <c r="WU256" s="0"/>
      <c r="WV256" s="0"/>
      <c r="WW256" s="0"/>
      <c r="WX256" s="0"/>
      <c r="WY256" s="0"/>
      <c r="WZ256" s="0"/>
      <c r="XA256" s="0"/>
      <c r="XB256" s="0"/>
      <c r="XC256" s="0"/>
      <c r="XD256" s="0"/>
      <c r="XE256" s="0"/>
      <c r="XF256" s="0"/>
      <c r="XG256" s="0"/>
      <c r="XH256" s="0"/>
      <c r="XI256" s="0"/>
      <c r="XJ256" s="0"/>
      <c r="XK256" s="0"/>
      <c r="XL256" s="0"/>
      <c r="XM256" s="0"/>
      <c r="XN256" s="0"/>
      <c r="XO256" s="0"/>
      <c r="XP256" s="0"/>
      <c r="XQ256" s="0"/>
      <c r="XR256" s="0"/>
      <c r="XS256" s="0"/>
      <c r="XT256" s="0"/>
      <c r="XU256" s="0"/>
      <c r="XV256" s="0"/>
      <c r="XW256" s="0"/>
      <c r="XX256" s="0"/>
      <c r="XY256" s="0"/>
      <c r="XZ256" s="0"/>
      <c r="YA256" s="0"/>
      <c r="YB256" s="0"/>
      <c r="YC256" s="0"/>
      <c r="YD256" s="0"/>
      <c r="YE256" s="0"/>
      <c r="YF256" s="0"/>
      <c r="YG256" s="0"/>
      <c r="YH256" s="0"/>
      <c r="YI256" s="0"/>
      <c r="YJ256" s="0"/>
      <c r="YK256" s="0"/>
      <c r="YL256" s="0"/>
      <c r="YM256" s="0"/>
      <c r="YN256" s="0"/>
      <c r="YO256" s="0"/>
      <c r="YP256" s="0"/>
      <c r="YQ256" s="0"/>
      <c r="YR256" s="0"/>
      <c r="YS256" s="0"/>
      <c r="YT256" s="0"/>
      <c r="YU256" s="0"/>
      <c r="YV256" s="0"/>
      <c r="YW256" s="0"/>
      <c r="YX256" s="0"/>
      <c r="YY256" s="0"/>
      <c r="YZ256" s="0"/>
      <c r="ZA256" s="0"/>
      <c r="ZB256" s="0"/>
      <c r="ZC256" s="0"/>
      <c r="ZD256" s="0"/>
      <c r="ZE256" s="0"/>
      <c r="ZF256" s="0"/>
      <c r="ZG256" s="0"/>
      <c r="ZH256" s="0"/>
      <c r="ZI256" s="0"/>
      <c r="ZJ256" s="0"/>
      <c r="ZK256" s="0"/>
      <c r="ZL256" s="0"/>
      <c r="ZM256" s="0"/>
      <c r="ZN256" s="0"/>
      <c r="ZO256" s="0"/>
      <c r="ZP256" s="0"/>
      <c r="ZQ256" s="0"/>
      <c r="ZR256" s="0"/>
      <c r="ZS256" s="0"/>
      <c r="ZT256" s="0"/>
      <c r="ZU256" s="0"/>
      <c r="ZV256" s="0"/>
      <c r="ZW256" s="0"/>
      <c r="ZX256" s="0"/>
      <c r="ZY256" s="0"/>
      <c r="ZZ256" s="0"/>
      <c r="AAA256" s="0"/>
      <c r="AAB256" s="0"/>
      <c r="AAC256" s="0"/>
      <c r="AAD256" s="0"/>
      <c r="AAE256" s="0"/>
      <c r="AAF256" s="0"/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</row>
    <row r="257" customFormat="false" ht="13.8" hidden="false" customHeight="false" outlineLevel="0" collapsed="false">
      <c r="A257" s="3" t="n">
        <v>180</v>
      </c>
      <c r="B257" s="1" t="s">
        <v>1662</v>
      </c>
      <c r="C257" s="3" t="s">
        <v>1663</v>
      </c>
      <c r="D257" s="1" t="s">
        <v>923</v>
      </c>
      <c r="E257" s="1" t="s">
        <v>290</v>
      </c>
      <c r="F257" s="1" t="s">
        <v>1692</v>
      </c>
      <c r="G257" s="7" t="s">
        <v>1693</v>
      </c>
      <c r="H257" s="7" t="s">
        <v>1694</v>
      </c>
      <c r="I257" s="1" t="s">
        <v>38</v>
      </c>
      <c r="J257" s="1" t="s">
        <v>1695</v>
      </c>
      <c r="K257" s="1" t="n">
        <v>-1</v>
      </c>
      <c r="L257" s="1" t="n">
        <v>-1</v>
      </c>
      <c r="M257" s="1" t="n">
        <v>-1</v>
      </c>
      <c r="N257" s="1" t="n">
        <v>-1</v>
      </c>
      <c r="O257" s="1" t="n">
        <v>-1</v>
      </c>
      <c r="P257" s="1" t="n">
        <v>-1</v>
      </c>
      <c r="Q257" s="1" t="n">
        <v>-1</v>
      </c>
      <c r="R257" s="1" t="n">
        <v>-1</v>
      </c>
      <c r="S257" s="1" t="s">
        <v>64</v>
      </c>
      <c r="T257" s="1" t="n">
        <v>-1</v>
      </c>
      <c r="U257" s="3" t="n">
        <v>-1</v>
      </c>
      <c r="V257" s="3" t="n">
        <v>-1</v>
      </c>
      <c r="W257" s="3" t="n">
        <v>-1</v>
      </c>
      <c r="X257" s="3" t="n">
        <v>-1</v>
      </c>
      <c r="Y257" s="3" t="n">
        <v>60</v>
      </c>
      <c r="Z257" s="3" t="s">
        <v>363</v>
      </c>
      <c r="AA257" s="3" t="n">
        <v>-1</v>
      </c>
      <c r="AB257" s="3" t="s">
        <v>931</v>
      </c>
      <c r="AC257" s="1" t="s">
        <v>1695</v>
      </c>
      <c r="AD257" s="1" t="s">
        <v>1695</v>
      </c>
      <c r="AE257" s="1" t="n">
        <v>0</v>
      </c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  <c r="IX257" s="0"/>
      <c r="IY257" s="0"/>
      <c r="IZ257" s="0"/>
      <c r="JA257" s="0"/>
      <c r="JB257" s="0"/>
      <c r="JC257" s="0"/>
      <c r="JD257" s="0"/>
      <c r="JE257" s="0"/>
      <c r="JF257" s="0"/>
      <c r="JG257" s="0"/>
      <c r="JH257" s="0"/>
      <c r="JI257" s="0"/>
      <c r="JJ257" s="0"/>
      <c r="JK257" s="0"/>
      <c r="JL257" s="0"/>
      <c r="JM257" s="0"/>
      <c r="JN257" s="0"/>
      <c r="JO257" s="0"/>
      <c r="JP257" s="0"/>
      <c r="JQ257" s="0"/>
      <c r="JR257" s="0"/>
      <c r="JS257" s="0"/>
      <c r="JT257" s="0"/>
      <c r="JU257" s="0"/>
      <c r="JV257" s="0"/>
      <c r="JW257" s="0"/>
      <c r="JX257" s="0"/>
      <c r="JY257" s="0"/>
      <c r="JZ257" s="0"/>
      <c r="KA257" s="0"/>
      <c r="KB257" s="0"/>
      <c r="KC257" s="0"/>
      <c r="KD257" s="0"/>
      <c r="KE257" s="0"/>
      <c r="KF257" s="0"/>
      <c r="KG257" s="0"/>
      <c r="KH257" s="0"/>
      <c r="KI257" s="0"/>
      <c r="KJ257" s="0"/>
      <c r="KK257" s="0"/>
      <c r="KL257" s="0"/>
      <c r="KM257" s="0"/>
      <c r="KN257" s="0"/>
      <c r="KO257" s="0"/>
      <c r="KP257" s="0"/>
      <c r="KQ257" s="0"/>
      <c r="KR257" s="0"/>
      <c r="KS257" s="0"/>
      <c r="KT257" s="0"/>
      <c r="KU257" s="0"/>
      <c r="KV257" s="0"/>
      <c r="KW257" s="0"/>
      <c r="KX257" s="0"/>
      <c r="KY257" s="0"/>
      <c r="KZ257" s="0"/>
      <c r="LA257" s="0"/>
      <c r="LB257" s="0"/>
      <c r="LC257" s="0"/>
      <c r="LD257" s="0"/>
      <c r="LE257" s="0"/>
      <c r="LF257" s="0"/>
      <c r="LG257" s="0"/>
      <c r="LH257" s="0"/>
      <c r="LI257" s="0"/>
      <c r="LJ257" s="0"/>
      <c r="LK257" s="0"/>
      <c r="LL257" s="0"/>
      <c r="LM257" s="0"/>
      <c r="LN257" s="0"/>
      <c r="LO257" s="0"/>
      <c r="LP257" s="0"/>
      <c r="LQ257" s="0"/>
      <c r="LR257" s="0"/>
      <c r="LS257" s="0"/>
      <c r="LT257" s="0"/>
      <c r="LU257" s="0"/>
      <c r="LV257" s="0"/>
      <c r="LW257" s="0"/>
      <c r="LX257" s="0"/>
      <c r="LY257" s="0"/>
      <c r="LZ257" s="0"/>
      <c r="MA257" s="0"/>
      <c r="MB257" s="0"/>
      <c r="MC257" s="0"/>
      <c r="MD257" s="0"/>
      <c r="ME257" s="0"/>
      <c r="MF257" s="0"/>
      <c r="MG257" s="0"/>
      <c r="MH257" s="0"/>
      <c r="MI257" s="0"/>
      <c r="MJ257" s="0"/>
      <c r="MK257" s="0"/>
      <c r="ML257" s="0"/>
      <c r="MM257" s="0"/>
      <c r="MN257" s="0"/>
      <c r="MO257" s="0"/>
      <c r="MP257" s="0"/>
      <c r="MQ257" s="0"/>
      <c r="MR257" s="0"/>
      <c r="MS257" s="0"/>
      <c r="MT257" s="0"/>
      <c r="MU257" s="0"/>
      <c r="MV257" s="0"/>
      <c r="MW257" s="0"/>
      <c r="MX257" s="0"/>
      <c r="MY257" s="0"/>
      <c r="MZ257" s="0"/>
      <c r="NA257" s="0"/>
      <c r="NB257" s="0"/>
      <c r="NC257" s="0"/>
      <c r="ND257" s="0"/>
      <c r="NE257" s="0"/>
      <c r="NF257" s="0"/>
      <c r="NG257" s="0"/>
      <c r="NH257" s="0"/>
      <c r="NI257" s="0"/>
      <c r="NJ257" s="0"/>
      <c r="NK257" s="0"/>
      <c r="NL257" s="0"/>
      <c r="NM257" s="0"/>
      <c r="NN257" s="0"/>
      <c r="NO257" s="0"/>
      <c r="NP257" s="0"/>
      <c r="NQ257" s="0"/>
      <c r="NR257" s="0"/>
      <c r="NS257" s="0"/>
      <c r="NT257" s="0"/>
      <c r="NU257" s="0"/>
      <c r="NV257" s="0"/>
      <c r="NW257" s="0"/>
      <c r="NX257" s="0"/>
      <c r="NY257" s="0"/>
      <c r="NZ257" s="0"/>
      <c r="OA257" s="0"/>
      <c r="OB257" s="0"/>
      <c r="OC257" s="0"/>
      <c r="OD257" s="0"/>
      <c r="OE257" s="0"/>
      <c r="OF257" s="0"/>
      <c r="OG257" s="0"/>
      <c r="OH257" s="0"/>
      <c r="OI257" s="0"/>
      <c r="OJ257" s="0"/>
      <c r="OK257" s="0"/>
      <c r="OL257" s="0"/>
      <c r="OM257" s="0"/>
      <c r="ON257" s="0"/>
      <c r="OO257" s="0"/>
      <c r="OP257" s="0"/>
      <c r="OQ257" s="0"/>
      <c r="OR257" s="0"/>
      <c r="OS257" s="0"/>
      <c r="OT257" s="0"/>
      <c r="OU257" s="0"/>
      <c r="OV257" s="0"/>
      <c r="OW257" s="0"/>
      <c r="OX257" s="0"/>
      <c r="OY257" s="0"/>
      <c r="OZ257" s="0"/>
      <c r="PA257" s="0"/>
      <c r="PB257" s="0"/>
      <c r="PC257" s="0"/>
      <c r="PD257" s="0"/>
      <c r="PE257" s="0"/>
      <c r="PF257" s="0"/>
      <c r="PG257" s="0"/>
      <c r="PH257" s="0"/>
      <c r="PI257" s="0"/>
      <c r="PJ257" s="0"/>
      <c r="PK257" s="0"/>
      <c r="PL257" s="0"/>
      <c r="PM257" s="0"/>
      <c r="PN257" s="0"/>
      <c r="PO257" s="0"/>
      <c r="PP257" s="0"/>
      <c r="PQ257" s="0"/>
      <c r="PR257" s="0"/>
      <c r="PS257" s="0"/>
      <c r="PT257" s="0"/>
      <c r="PU257" s="0"/>
      <c r="PV257" s="0"/>
      <c r="PW257" s="0"/>
      <c r="PX257" s="0"/>
      <c r="PY257" s="0"/>
      <c r="PZ257" s="0"/>
      <c r="QA257" s="0"/>
      <c r="QB257" s="0"/>
      <c r="QC257" s="0"/>
      <c r="QD257" s="0"/>
      <c r="QE257" s="0"/>
      <c r="QF257" s="0"/>
      <c r="QG257" s="0"/>
      <c r="QH257" s="0"/>
      <c r="QI257" s="0"/>
      <c r="QJ257" s="0"/>
      <c r="QK257" s="0"/>
      <c r="QL257" s="0"/>
      <c r="QM257" s="0"/>
      <c r="QN257" s="0"/>
      <c r="QO257" s="0"/>
      <c r="QP257" s="0"/>
      <c r="QQ257" s="0"/>
      <c r="QR257" s="0"/>
      <c r="QS257" s="0"/>
      <c r="QT257" s="0"/>
      <c r="QU257" s="0"/>
      <c r="QV257" s="0"/>
      <c r="QW257" s="0"/>
      <c r="QX257" s="0"/>
      <c r="QY257" s="0"/>
      <c r="QZ257" s="0"/>
      <c r="RA257" s="0"/>
      <c r="RB257" s="0"/>
      <c r="RC257" s="0"/>
      <c r="RD257" s="0"/>
      <c r="RE257" s="0"/>
      <c r="RF257" s="0"/>
      <c r="RG257" s="0"/>
      <c r="RH257" s="0"/>
      <c r="RI257" s="0"/>
      <c r="RJ257" s="0"/>
      <c r="RK257" s="0"/>
      <c r="RL257" s="0"/>
      <c r="RM257" s="0"/>
      <c r="RN257" s="0"/>
      <c r="RO257" s="0"/>
      <c r="RP257" s="0"/>
      <c r="RQ257" s="0"/>
      <c r="RR257" s="0"/>
      <c r="RS257" s="0"/>
      <c r="RT257" s="0"/>
      <c r="RU257" s="0"/>
      <c r="RV257" s="0"/>
      <c r="RW257" s="0"/>
      <c r="RX257" s="0"/>
      <c r="RY257" s="0"/>
      <c r="RZ257" s="0"/>
      <c r="SA257" s="0"/>
      <c r="SB257" s="0"/>
      <c r="SC257" s="0"/>
      <c r="SD257" s="0"/>
      <c r="SE257" s="0"/>
      <c r="SF257" s="0"/>
      <c r="SG257" s="0"/>
      <c r="SH257" s="0"/>
      <c r="SI257" s="0"/>
      <c r="SJ257" s="0"/>
      <c r="SK257" s="0"/>
      <c r="SL257" s="0"/>
      <c r="SM257" s="0"/>
      <c r="SN257" s="0"/>
      <c r="SO257" s="0"/>
      <c r="SP257" s="0"/>
      <c r="SQ257" s="0"/>
      <c r="SR257" s="0"/>
      <c r="SS257" s="0"/>
      <c r="ST257" s="0"/>
      <c r="SU257" s="0"/>
      <c r="SV257" s="0"/>
      <c r="SW257" s="0"/>
      <c r="SX257" s="0"/>
      <c r="SY257" s="0"/>
      <c r="SZ257" s="0"/>
      <c r="TA257" s="0"/>
      <c r="TB257" s="0"/>
      <c r="TC257" s="0"/>
      <c r="TD257" s="0"/>
      <c r="TE257" s="0"/>
      <c r="TF257" s="0"/>
      <c r="TG257" s="0"/>
      <c r="TH257" s="0"/>
      <c r="TI257" s="0"/>
      <c r="TJ257" s="0"/>
      <c r="TK257" s="0"/>
      <c r="TL257" s="0"/>
      <c r="TM257" s="0"/>
      <c r="TN257" s="0"/>
      <c r="TO257" s="0"/>
      <c r="TP257" s="0"/>
      <c r="TQ257" s="0"/>
      <c r="TR257" s="0"/>
      <c r="TS257" s="0"/>
      <c r="TT257" s="0"/>
      <c r="TU257" s="0"/>
      <c r="TV257" s="0"/>
      <c r="TW257" s="0"/>
      <c r="TX257" s="0"/>
      <c r="TY257" s="0"/>
      <c r="TZ257" s="0"/>
      <c r="UA257" s="0"/>
      <c r="UB257" s="0"/>
      <c r="UC257" s="0"/>
      <c r="UD257" s="0"/>
      <c r="UE257" s="0"/>
      <c r="UF257" s="0"/>
      <c r="UG257" s="0"/>
      <c r="UH257" s="0"/>
      <c r="UI257" s="0"/>
      <c r="UJ257" s="0"/>
      <c r="UK257" s="0"/>
      <c r="UL257" s="0"/>
      <c r="UM257" s="0"/>
      <c r="UN257" s="0"/>
      <c r="UO257" s="0"/>
      <c r="UP257" s="0"/>
      <c r="UQ257" s="0"/>
      <c r="UR257" s="0"/>
      <c r="US257" s="0"/>
      <c r="UT257" s="0"/>
      <c r="UU257" s="0"/>
      <c r="UV257" s="0"/>
      <c r="UW257" s="0"/>
      <c r="UX257" s="0"/>
      <c r="UY257" s="0"/>
      <c r="UZ257" s="0"/>
      <c r="VA257" s="0"/>
      <c r="VB257" s="0"/>
      <c r="VC257" s="0"/>
      <c r="VD257" s="0"/>
      <c r="VE257" s="0"/>
      <c r="VF257" s="0"/>
      <c r="VG257" s="0"/>
      <c r="VH257" s="0"/>
      <c r="VI257" s="0"/>
      <c r="VJ257" s="0"/>
      <c r="VK257" s="0"/>
      <c r="VL257" s="0"/>
      <c r="VM257" s="0"/>
      <c r="VN257" s="0"/>
      <c r="VO257" s="0"/>
      <c r="VP257" s="0"/>
      <c r="VQ257" s="0"/>
      <c r="VR257" s="0"/>
      <c r="VS257" s="0"/>
      <c r="VT257" s="0"/>
      <c r="VU257" s="0"/>
      <c r="VV257" s="0"/>
      <c r="VW257" s="0"/>
      <c r="VX257" s="0"/>
      <c r="VY257" s="0"/>
      <c r="VZ257" s="0"/>
      <c r="WA257" s="0"/>
      <c r="WB257" s="0"/>
      <c r="WC257" s="0"/>
      <c r="WD257" s="0"/>
      <c r="WE257" s="0"/>
      <c r="WF257" s="0"/>
      <c r="WG257" s="0"/>
      <c r="WH257" s="0"/>
      <c r="WI257" s="0"/>
      <c r="WJ257" s="0"/>
      <c r="WK257" s="0"/>
      <c r="WL257" s="0"/>
      <c r="WM257" s="0"/>
      <c r="WN257" s="0"/>
      <c r="WO257" s="0"/>
      <c r="WP257" s="0"/>
      <c r="WQ257" s="0"/>
      <c r="WR257" s="0"/>
      <c r="WS257" s="0"/>
      <c r="WT257" s="0"/>
      <c r="WU257" s="0"/>
      <c r="WV257" s="0"/>
      <c r="WW257" s="0"/>
      <c r="WX257" s="0"/>
      <c r="WY257" s="0"/>
      <c r="WZ257" s="0"/>
      <c r="XA257" s="0"/>
      <c r="XB257" s="0"/>
      <c r="XC257" s="0"/>
      <c r="XD257" s="0"/>
      <c r="XE257" s="0"/>
      <c r="XF257" s="0"/>
      <c r="XG257" s="0"/>
      <c r="XH257" s="0"/>
      <c r="XI257" s="0"/>
      <c r="XJ257" s="0"/>
      <c r="XK257" s="0"/>
      <c r="XL257" s="0"/>
      <c r="XM257" s="0"/>
      <c r="XN257" s="0"/>
      <c r="XO257" s="0"/>
      <c r="XP257" s="0"/>
      <c r="XQ257" s="0"/>
      <c r="XR257" s="0"/>
      <c r="XS257" s="0"/>
      <c r="XT257" s="0"/>
      <c r="XU257" s="0"/>
      <c r="XV257" s="0"/>
      <c r="XW257" s="0"/>
      <c r="XX257" s="0"/>
      <c r="XY257" s="0"/>
      <c r="XZ257" s="0"/>
      <c r="YA257" s="0"/>
      <c r="YB257" s="0"/>
      <c r="YC257" s="0"/>
      <c r="YD257" s="0"/>
      <c r="YE257" s="0"/>
      <c r="YF257" s="0"/>
      <c r="YG257" s="0"/>
      <c r="YH257" s="0"/>
      <c r="YI257" s="0"/>
      <c r="YJ257" s="0"/>
      <c r="YK257" s="0"/>
      <c r="YL257" s="0"/>
      <c r="YM257" s="0"/>
      <c r="YN257" s="0"/>
      <c r="YO257" s="0"/>
      <c r="YP257" s="0"/>
      <c r="YQ257" s="0"/>
      <c r="YR257" s="0"/>
      <c r="YS257" s="0"/>
      <c r="YT257" s="0"/>
      <c r="YU257" s="0"/>
      <c r="YV257" s="0"/>
      <c r="YW257" s="0"/>
      <c r="YX257" s="0"/>
      <c r="YY257" s="0"/>
      <c r="YZ257" s="0"/>
      <c r="ZA257" s="0"/>
      <c r="ZB257" s="0"/>
      <c r="ZC257" s="0"/>
      <c r="ZD257" s="0"/>
      <c r="ZE257" s="0"/>
      <c r="ZF257" s="0"/>
      <c r="ZG257" s="0"/>
      <c r="ZH257" s="0"/>
      <c r="ZI257" s="0"/>
      <c r="ZJ257" s="0"/>
      <c r="ZK257" s="0"/>
      <c r="ZL257" s="0"/>
      <c r="ZM257" s="0"/>
      <c r="ZN257" s="0"/>
      <c r="ZO257" s="0"/>
      <c r="ZP257" s="0"/>
      <c r="ZQ257" s="0"/>
      <c r="ZR257" s="0"/>
      <c r="ZS257" s="0"/>
      <c r="ZT257" s="0"/>
      <c r="ZU257" s="0"/>
      <c r="ZV257" s="0"/>
      <c r="ZW257" s="0"/>
      <c r="ZX257" s="0"/>
      <c r="ZY257" s="0"/>
      <c r="ZZ257" s="0"/>
      <c r="AAA257" s="0"/>
      <c r="AAB257" s="0"/>
      <c r="AAC257" s="0"/>
      <c r="AAD257" s="0"/>
      <c r="AAE257" s="0"/>
      <c r="AAF257" s="0"/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</row>
    <row r="258" customFormat="false" ht="13.8" hidden="false" customHeight="false" outlineLevel="0" collapsed="false">
      <c r="A258" s="3" t="n">
        <v>181</v>
      </c>
      <c r="B258" s="0"/>
      <c r="C258" s="3" t="s">
        <v>1696</v>
      </c>
      <c r="D258" s="1" t="s">
        <v>1697</v>
      </c>
      <c r="E258" s="1" t="s">
        <v>1289</v>
      </c>
      <c r="F258" s="1" t="s">
        <v>1698</v>
      </c>
      <c r="G258" s="7" t="s">
        <v>1699</v>
      </c>
      <c r="H258" s="7" t="s">
        <v>1700</v>
      </c>
      <c r="I258" s="1" t="s">
        <v>38</v>
      </c>
      <c r="J258" s="1" t="s">
        <v>893</v>
      </c>
      <c r="K258" s="1" t="n">
        <v>52</v>
      </c>
      <c r="L258" s="1" t="s">
        <v>1701</v>
      </c>
      <c r="M258" s="1" t="s">
        <v>41</v>
      </c>
      <c r="N258" s="1" t="s">
        <v>42</v>
      </c>
      <c r="O258" s="1" t="s">
        <v>1702</v>
      </c>
      <c r="P258" s="1" t="s">
        <v>1702</v>
      </c>
      <c r="Q258" s="1" t="s">
        <v>581</v>
      </c>
      <c r="R258" s="1" t="s">
        <v>1703</v>
      </c>
      <c r="S258" s="1" t="s">
        <v>64</v>
      </c>
      <c r="T258" s="1" t="s">
        <v>824</v>
      </c>
      <c r="U258" s="1" t="n">
        <v>-1</v>
      </c>
      <c r="V258" s="1" t="s">
        <v>199</v>
      </c>
      <c r="W258" s="1" t="n">
        <v>-1</v>
      </c>
      <c r="X258" s="1" t="n">
        <v>-1</v>
      </c>
      <c r="Y258" s="1" t="n">
        <v>-1</v>
      </c>
      <c r="Z258" s="1" t="n">
        <v>-1</v>
      </c>
      <c r="AA258" s="1" t="n">
        <v>-1</v>
      </c>
      <c r="AB258" s="1" t="s">
        <v>124</v>
      </c>
      <c r="AC258" s="1" t="s">
        <v>893</v>
      </c>
      <c r="AD258" s="1" t="s">
        <v>893</v>
      </c>
      <c r="AE258" s="1" t="n">
        <v>0</v>
      </c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  <c r="IX258" s="0"/>
      <c r="IY258" s="0"/>
      <c r="IZ258" s="0"/>
      <c r="JA258" s="0"/>
      <c r="JB258" s="0"/>
      <c r="JC258" s="0"/>
      <c r="JD258" s="0"/>
      <c r="JE258" s="0"/>
      <c r="JF258" s="0"/>
      <c r="JG258" s="0"/>
      <c r="JH258" s="0"/>
      <c r="JI258" s="0"/>
      <c r="JJ258" s="0"/>
      <c r="JK258" s="0"/>
      <c r="JL258" s="0"/>
      <c r="JM258" s="0"/>
      <c r="JN258" s="0"/>
      <c r="JO258" s="0"/>
      <c r="JP258" s="0"/>
      <c r="JQ258" s="0"/>
      <c r="JR258" s="0"/>
      <c r="JS258" s="0"/>
      <c r="JT258" s="0"/>
      <c r="JU258" s="0"/>
      <c r="JV258" s="0"/>
      <c r="JW258" s="0"/>
      <c r="JX258" s="0"/>
      <c r="JY258" s="0"/>
      <c r="JZ258" s="0"/>
      <c r="KA258" s="0"/>
      <c r="KB258" s="0"/>
      <c r="KC258" s="0"/>
      <c r="KD258" s="0"/>
      <c r="KE258" s="0"/>
      <c r="KF258" s="0"/>
      <c r="KG258" s="0"/>
      <c r="KH258" s="0"/>
      <c r="KI258" s="0"/>
      <c r="KJ258" s="0"/>
      <c r="KK258" s="0"/>
      <c r="KL258" s="0"/>
      <c r="KM258" s="0"/>
      <c r="KN258" s="0"/>
      <c r="KO258" s="0"/>
      <c r="KP258" s="0"/>
      <c r="KQ258" s="0"/>
      <c r="KR258" s="0"/>
      <c r="KS258" s="0"/>
      <c r="KT258" s="0"/>
      <c r="KU258" s="0"/>
      <c r="KV258" s="0"/>
      <c r="KW258" s="0"/>
      <c r="KX258" s="0"/>
      <c r="KY258" s="0"/>
      <c r="KZ258" s="0"/>
      <c r="LA258" s="0"/>
      <c r="LB258" s="0"/>
      <c r="LC258" s="0"/>
      <c r="LD258" s="0"/>
      <c r="LE258" s="0"/>
      <c r="LF258" s="0"/>
      <c r="LG258" s="0"/>
      <c r="LH258" s="0"/>
      <c r="LI258" s="0"/>
      <c r="LJ258" s="0"/>
      <c r="LK258" s="0"/>
      <c r="LL258" s="0"/>
      <c r="LM258" s="0"/>
      <c r="LN258" s="0"/>
      <c r="LO258" s="0"/>
      <c r="LP258" s="0"/>
      <c r="LQ258" s="0"/>
      <c r="LR258" s="0"/>
      <c r="LS258" s="0"/>
      <c r="LT258" s="0"/>
      <c r="LU258" s="0"/>
      <c r="LV258" s="0"/>
      <c r="LW258" s="0"/>
      <c r="LX258" s="0"/>
      <c r="LY258" s="0"/>
      <c r="LZ258" s="0"/>
      <c r="MA258" s="0"/>
      <c r="MB258" s="0"/>
      <c r="MC258" s="0"/>
      <c r="MD258" s="0"/>
      <c r="ME258" s="0"/>
      <c r="MF258" s="0"/>
      <c r="MG258" s="0"/>
      <c r="MH258" s="0"/>
      <c r="MI258" s="0"/>
      <c r="MJ258" s="0"/>
      <c r="MK258" s="0"/>
      <c r="ML258" s="0"/>
      <c r="MM258" s="0"/>
      <c r="MN258" s="0"/>
      <c r="MO258" s="0"/>
      <c r="MP258" s="0"/>
      <c r="MQ258" s="0"/>
      <c r="MR258" s="0"/>
      <c r="MS258" s="0"/>
      <c r="MT258" s="0"/>
      <c r="MU258" s="0"/>
      <c r="MV258" s="0"/>
      <c r="MW258" s="0"/>
      <c r="MX258" s="0"/>
      <c r="MY258" s="0"/>
      <c r="MZ258" s="0"/>
      <c r="NA258" s="0"/>
      <c r="NB258" s="0"/>
      <c r="NC258" s="0"/>
      <c r="ND258" s="0"/>
      <c r="NE258" s="0"/>
      <c r="NF258" s="0"/>
      <c r="NG258" s="0"/>
      <c r="NH258" s="0"/>
      <c r="NI258" s="0"/>
      <c r="NJ258" s="0"/>
      <c r="NK258" s="0"/>
      <c r="NL258" s="0"/>
      <c r="NM258" s="0"/>
      <c r="NN258" s="0"/>
      <c r="NO258" s="0"/>
      <c r="NP258" s="0"/>
      <c r="NQ258" s="0"/>
      <c r="NR258" s="0"/>
      <c r="NS258" s="0"/>
      <c r="NT258" s="0"/>
      <c r="NU258" s="0"/>
      <c r="NV258" s="0"/>
      <c r="NW258" s="0"/>
      <c r="NX258" s="0"/>
      <c r="NY258" s="0"/>
      <c r="NZ258" s="0"/>
      <c r="OA258" s="0"/>
      <c r="OB258" s="0"/>
      <c r="OC258" s="0"/>
      <c r="OD258" s="0"/>
      <c r="OE258" s="0"/>
      <c r="OF258" s="0"/>
      <c r="OG258" s="0"/>
      <c r="OH258" s="0"/>
      <c r="OI258" s="0"/>
      <c r="OJ258" s="0"/>
      <c r="OK258" s="0"/>
      <c r="OL258" s="0"/>
      <c r="OM258" s="0"/>
      <c r="ON258" s="0"/>
      <c r="OO258" s="0"/>
      <c r="OP258" s="0"/>
      <c r="OQ258" s="0"/>
      <c r="OR258" s="0"/>
      <c r="OS258" s="0"/>
      <c r="OT258" s="0"/>
      <c r="OU258" s="0"/>
      <c r="OV258" s="0"/>
      <c r="OW258" s="0"/>
      <c r="OX258" s="0"/>
      <c r="OY258" s="0"/>
      <c r="OZ258" s="0"/>
      <c r="PA258" s="0"/>
      <c r="PB258" s="0"/>
      <c r="PC258" s="0"/>
      <c r="PD258" s="0"/>
      <c r="PE258" s="0"/>
      <c r="PF258" s="0"/>
      <c r="PG258" s="0"/>
      <c r="PH258" s="0"/>
      <c r="PI258" s="0"/>
      <c r="PJ258" s="0"/>
      <c r="PK258" s="0"/>
      <c r="PL258" s="0"/>
      <c r="PM258" s="0"/>
      <c r="PN258" s="0"/>
      <c r="PO258" s="0"/>
      <c r="PP258" s="0"/>
      <c r="PQ258" s="0"/>
      <c r="PR258" s="0"/>
      <c r="PS258" s="0"/>
      <c r="PT258" s="0"/>
      <c r="PU258" s="0"/>
      <c r="PV258" s="0"/>
      <c r="PW258" s="0"/>
      <c r="PX258" s="0"/>
      <c r="PY258" s="0"/>
      <c r="PZ258" s="0"/>
      <c r="QA258" s="0"/>
      <c r="QB258" s="0"/>
      <c r="QC258" s="0"/>
      <c r="QD258" s="0"/>
      <c r="QE258" s="0"/>
      <c r="QF258" s="0"/>
      <c r="QG258" s="0"/>
      <c r="QH258" s="0"/>
      <c r="QI258" s="0"/>
      <c r="QJ258" s="0"/>
      <c r="QK258" s="0"/>
      <c r="QL258" s="0"/>
      <c r="QM258" s="0"/>
      <c r="QN258" s="0"/>
      <c r="QO258" s="0"/>
      <c r="QP258" s="0"/>
      <c r="QQ258" s="0"/>
      <c r="QR258" s="0"/>
      <c r="QS258" s="0"/>
      <c r="QT258" s="0"/>
      <c r="QU258" s="0"/>
      <c r="QV258" s="0"/>
      <c r="QW258" s="0"/>
      <c r="QX258" s="0"/>
      <c r="QY258" s="0"/>
      <c r="QZ258" s="0"/>
      <c r="RA258" s="0"/>
      <c r="RB258" s="0"/>
      <c r="RC258" s="0"/>
      <c r="RD258" s="0"/>
      <c r="RE258" s="0"/>
      <c r="RF258" s="0"/>
      <c r="RG258" s="0"/>
      <c r="RH258" s="0"/>
      <c r="RI258" s="0"/>
      <c r="RJ258" s="0"/>
      <c r="RK258" s="0"/>
      <c r="RL258" s="0"/>
      <c r="RM258" s="0"/>
      <c r="RN258" s="0"/>
      <c r="RO258" s="0"/>
      <c r="RP258" s="0"/>
      <c r="RQ258" s="0"/>
      <c r="RR258" s="0"/>
      <c r="RS258" s="0"/>
      <c r="RT258" s="0"/>
      <c r="RU258" s="0"/>
      <c r="RV258" s="0"/>
      <c r="RW258" s="0"/>
      <c r="RX258" s="0"/>
      <c r="RY258" s="0"/>
      <c r="RZ258" s="0"/>
      <c r="SA258" s="0"/>
      <c r="SB258" s="0"/>
      <c r="SC258" s="0"/>
      <c r="SD258" s="0"/>
      <c r="SE258" s="0"/>
      <c r="SF258" s="0"/>
      <c r="SG258" s="0"/>
      <c r="SH258" s="0"/>
      <c r="SI258" s="0"/>
      <c r="SJ258" s="0"/>
      <c r="SK258" s="0"/>
      <c r="SL258" s="0"/>
      <c r="SM258" s="0"/>
      <c r="SN258" s="0"/>
      <c r="SO258" s="0"/>
      <c r="SP258" s="0"/>
      <c r="SQ258" s="0"/>
      <c r="SR258" s="0"/>
      <c r="SS258" s="0"/>
      <c r="ST258" s="0"/>
      <c r="SU258" s="0"/>
      <c r="SV258" s="0"/>
      <c r="SW258" s="0"/>
      <c r="SX258" s="0"/>
      <c r="SY258" s="0"/>
      <c r="SZ258" s="0"/>
      <c r="TA258" s="0"/>
      <c r="TB258" s="0"/>
      <c r="TC258" s="0"/>
      <c r="TD258" s="0"/>
      <c r="TE258" s="0"/>
      <c r="TF258" s="0"/>
      <c r="TG258" s="0"/>
      <c r="TH258" s="0"/>
      <c r="TI258" s="0"/>
      <c r="TJ258" s="0"/>
      <c r="TK258" s="0"/>
      <c r="TL258" s="0"/>
      <c r="TM258" s="0"/>
      <c r="TN258" s="0"/>
      <c r="TO258" s="0"/>
      <c r="TP258" s="0"/>
      <c r="TQ258" s="0"/>
      <c r="TR258" s="0"/>
      <c r="TS258" s="0"/>
      <c r="TT258" s="0"/>
      <c r="TU258" s="0"/>
      <c r="TV258" s="0"/>
      <c r="TW258" s="0"/>
      <c r="TX258" s="0"/>
      <c r="TY258" s="0"/>
      <c r="TZ258" s="0"/>
      <c r="UA258" s="0"/>
      <c r="UB258" s="0"/>
      <c r="UC258" s="0"/>
      <c r="UD258" s="0"/>
      <c r="UE258" s="0"/>
      <c r="UF258" s="0"/>
      <c r="UG258" s="0"/>
      <c r="UH258" s="0"/>
      <c r="UI258" s="0"/>
      <c r="UJ258" s="0"/>
      <c r="UK258" s="0"/>
      <c r="UL258" s="0"/>
      <c r="UM258" s="0"/>
      <c r="UN258" s="0"/>
      <c r="UO258" s="0"/>
      <c r="UP258" s="0"/>
      <c r="UQ258" s="0"/>
      <c r="UR258" s="0"/>
      <c r="US258" s="0"/>
      <c r="UT258" s="0"/>
      <c r="UU258" s="0"/>
      <c r="UV258" s="0"/>
      <c r="UW258" s="0"/>
      <c r="UX258" s="0"/>
      <c r="UY258" s="0"/>
      <c r="UZ258" s="0"/>
      <c r="VA258" s="0"/>
      <c r="VB258" s="0"/>
      <c r="VC258" s="0"/>
      <c r="VD258" s="0"/>
      <c r="VE258" s="0"/>
      <c r="VF258" s="0"/>
      <c r="VG258" s="0"/>
      <c r="VH258" s="0"/>
      <c r="VI258" s="0"/>
      <c r="VJ258" s="0"/>
      <c r="VK258" s="0"/>
      <c r="VL258" s="0"/>
      <c r="VM258" s="0"/>
      <c r="VN258" s="0"/>
      <c r="VO258" s="0"/>
      <c r="VP258" s="0"/>
      <c r="VQ258" s="0"/>
      <c r="VR258" s="0"/>
      <c r="VS258" s="0"/>
      <c r="VT258" s="0"/>
      <c r="VU258" s="0"/>
      <c r="VV258" s="0"/>
      <c r="VW258" s="0"/>
      <c r="VX258" s="0"/>
      <c r="VY258" s="0"/>
      <c r="VZ258" s="0"/>
      <c r="WA258" s="0"/>
      <c r="WB258" s="0"/>
      <c r="WC258" s="0"/>
      <c r="WD258" s="0"/>
      <c r="WE258" s="0"/>
      <c r="WF258" s="0"/>
      <c r="WG258" s="0"/>
      <c r="WH258" s="0"/>
      <c r="WI258" s="0"/>
      <c r="WJ258" s="0"/>
      <c r="WK258" s="0"/>
      <c r="WL258" s="0"/>
      <c r="WM258" s="0"/>
      <c r="WN258" s="0"/>
      <c r="WO258" s="0"/>
      <c r="WP258" s="0"/>
      <c r="WQ258" s="0"/>
      <c r="WR258" s="0"/>
      <c r="WS258" s="0"/>
      <c r="WT258" s="0"/>
      <c r="WU258" s="0"/>
      <c r="WV258" s="0"/>
      <c r="WW258" s="0"/>
      <c r="WX258" s="0"/>
      <c r="WY258" s="0"/>
      <c r="WZ258" s="0"/>
      <c r="XA258" s="0"/>
      <c r="XB258" s="0"/>
      <c r="XC258" s="0"/>
      <c r="XD258" s="0"/>
      <c r="XE258" s="0"/>
      <c r="XF258" s="0"/>
      <c r="XG258" s="0"/>
      <c r="XH258" s="0"/>
      <c r="XI258" s="0"/>
      <c r="XJ258" s="0"/>
      <c r="XK258" s="0"/>
      <c r="XL258" s="0"/>
      <c r="XM258" s="0"/>
      <c r="XN258" s="0"/>
      <c r="XO258" s="0"/>
      <c r="XP258" s="0"/>
      <c r="XQ258" s="0"/>
      <c r="XR258" s="0"/>
      <c r="XS258" s="0"/>
      <c r="XT258" s="0"/>
      <c r="XU258" s="0"/>
      <c r="XV258" s="0"/>
      <c r="XW258" s="0"/>
      <c r="XX258" s="0"/>
      <c r="XY258" s="0"/>
      <c r="XZ258" s="0"/>
      <c r="YA258" s="0"/>
      <c r="YB258" s="0"/>
      <c r="YC258" s="0"/>
      <c r="YD258" s="0"/>
      <c r="YE258" s="0"/>
      <c r="YF258" s="0"/>
      <c r="YG258" s="0"/>
      <c r="YH258" s="0"/>
      <c r="YI258" s="0"/>
      <c r="YJ258" s="0"/>
      <c r="YK258" s="0"/>
      <c r="YL258" s="0"/>
      <c r="YM258" s="0"/>
      <c r="YN258" s="0"/>
      <c r="YO258" s="0"/>
      <c r="YP258" s="0"/>
      <c r="YQ258" s="0"/>
      <c r="YR258" s="0"/>
      <c r="YS258" s="0"/>
      <c r="YT258" s="0"/>
      <c r="YU258" s="0"/>
      <c r="YV258" s="0"/>
      <c r="YW258" s="0"/>
      <c r="YX258" s="0"/>
      <c r="YY258" s="0"/>
      <c r="YZ258" s="0"/>
      <c r="ZA258" s="0"/>
      <c r="ZB258" s="0"/>
      <c r="ZC258" s="0"/>
      <c r="ZD258" s="0"/>
      <c r="ZE258" s="0"/>
      <c r="ZF258" s="0"/>
      <c r="ZG258" s="0"/>
      <c r="ZH258" s="0"/>
      <c r="ZI258" s="0"/>
      <c r="ZJ258" s="0"/>
      <c r="ZK258" s="0"/>
      <c r="ZL258" s="0"/>
      <c r="ZM258" s="0"/>
      <c r="ZN258" s="0"/>
      <c r="ZO258" s="0"/>
      <c r="ZP258" s="0"/>
      <c r="ZQ258" s="0"/>
      <c r="ZR258" s="0"/>
      <c r="ZS258" s="0"/>
      <c r="ZT258" s="0"/>
      <c r="ZU258" s="0"/>
      <c r="ZV258" s="0"/>
      <c r="ZW258" s="0"/>
      <c r="ZX258" s="0"/>
      <c r="ZY258" s="0"/>
      <c r="ZZ258" s="0"/>
      <c r="AAA258" s="0"/>
      <c r="AAB258" s="0"/>
      <c r="AAC258" s="0"/>
      <c r="AAD258" s="0"/>
      <c r="AAE258" s="0"/>
      <c r="AAF258" s="0"/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</row>
    <row r="259" customFormat="false" ht="13.8" hidden="false" customHeight="false" outlineLevel="0" collapsed="false">
      <c r="A259" s="3" t="n">
        <v>182</v>
      </c>
      <c r="C259" s="3" t="s">
        <v>1704</v>
      </c>
      <c r="D259" s="1" t="s">
        <v>1705</v>
      </c>
      <c r="E259" s="1" t="s">
        <v>290</v>
      </c>
      <c r="F259" s="1" t="s">
        <v>1706</v>
      </c>
      <c r="G259" s="7" t="s">
        <v>1707</v>
      </c>
      <c r="H259" s="7" t="s">
        <v>1708</v>
      </c>
      <c r="I259" s="1" t="s">
        <v>38</v>
      </c>
      <c r="J259" s="1" t="s">
        <v>1709</v>
      </c>
      <c r="K259" s="1" t="s">
        <v>1710</v>
      </c>
      <c r="L259" s="1"/>
      <c r="M259" s="1" t="s">
        <v>41</v>
      </c>
      <c r="N259" s="1" t="s">
        <v>60</v>
      </c>
      <c r="O259" s="1" t="s">
        <v>327</v>
      </c>
      <c r="P259" s="1" t="s">
        <v>327</v>
      </c>
      <c r="Q259" s="1" t="s">
        <v>1598</v>
      </c>
      <c r="R259" s="1" t="s">
        <v>1053</v>
      </c>
      <c r="S259" s="1" t="s">
        <v>64</v>
      </c>
      <c r="T259" s="1" t="n">
        <v>-1</v>
      </c>
      <c r="U259" s="3" t="n">
        <v>-1</v>
      </c>
      <c r="V259" s="1" t="n">
        <v>-1</v>
      </c>
      <c r="W259" s="1" t="n">
        <v>-1</v>
      </c>
      <c r="X259" s="1" t="n">
        <v>-1</v>
      </c>
      <c r="Y259" s="1" t="n">
        <v>60</v>
      </c>
      <c r="Z259" s="1" t="s">
        <v>363</v>
      </c>
      <c r="AA259" s="1" t="n">
        <v>-1</v>
      </c>
      <c r="AB259" s="1" t="s">
        <v>67</v>
      </c>
      <c r="AC259" s="1" t="s">
        <v>1709</v>
      </c>
      <c r="AD259" s="1" t="s">
        <v>1709</v>
      </c>
      <c r="AE259" s="1" t="n">
        <v>0</v>
      </c>
    </row>
    <row r="260" customFormat="false" ht="13.8" hidden="false" customHeight="false" outlineLevel="0" collapsed="false">
      <c r="A260" s="3" t="n">
        <v>182</v>
      </c>
      <c r="C260" s="3" t="s">
        <v>1704</v>
      </c>
      <c r="D260" s="1" t="s">
        <v>1705</v>
      </c>
      <c r="E260" s="1" t="s">
        <v>290</v>
      </c>
      <c r="F260" s="1" t="s">
        <v>1706</v>
      </c>
      <c r="G260" s="7" t="s">
        <v>1707</v>
      </c>
      <c r="H260" s="7" t="s">
        <v>1708</v>
      </c>
      <c r="I260" s="1" t="s">
        <v>38</v>
      </c>
      <c r="J260" s="1" t="s">
        <v>1709</v>
      </c>
      <c r="K260" s="1" t="s">
        <v>1710</v>
      </c>
      <c r="L260" s="1"/>
      <c r="M260" s="1" t="s">
        <v>41</v>
      </c>
      <c r="N260" s="1" t="s">
        <v>60</v>
      </c>
      <c r="O260" s="1" t="s">
        <v>327</v>
      </c>
      <c r="P260" s="1" t="s">
        <v>327</v>
      </c>
      <c r="Q260" s="1" t="s">
        <v>1598</v>
      </c>
      <c r="R260" s="1" t="s">
        <v>1053</v>
      </c>
      <c r="S260" s="1" t="s">
        <v>64</v>
      </c>
      <c r="T260" s="1" t="n">
        <v>-1</v>
      </c>
      <c r="U260" s="3" t="n">
        <v>-1</v>
      </c>
      <c r="V260" s="1" t="n">
        <v>-1</v>
      </c>
      <c r="W260" s="1" t="n">
        <v>-1</v>
      </c>
      <c r="X260" s="1" t="n">
        <v>-1</v>
      </c>
      <c r="Y260" s="1" t="n">
        <v>60</v>
      </c>
      <c r="Z260" s="1" t="s">
        <v>363</v>
      </c>
      <c r="AA260" s="1" t="n">
        <v>-1</v>
      </c>
      <c r="AB260" s="1" t="s">
        <v>319</v>
      </c>
      <c r="AC260" s="1" t="s">
        <v>1709</v>
      </c>
      <c r="AD260" s="1" t="s">
        <v>1709</v>
      </c>
      <c r="AE260" s="1" t="n">
        <v>0</v>
      </c>
    </row>
    <row r="261" customFormat="false" ht="13.8" hidden="false" customHeight="false" outlineLevel="0" collapsed="false">
      <c r="A261" s="3" t="n">
        <v>182</v>
      </c>
      <c r="C261" s="3" t="s">
        <v>1704</v>
      </c>
      <c r="D261" s="1" t="s">
        <v>1705</v>
      </c>
      <c r="E261" s="1" t="s">
        <v>290</v>
      </c>
      <c r="F261" s="1" t="s">
        <v>1706</v>
      </c>
      <c r="G261" s="7" t="s">
        <v>1707</v>
      </c>
      <c r="H261" s="7" t="s">
        <v>1708</v>
      </c>
      <c r="I261" s="1" t="s">
        <v>38</v>
      </c>
      <c r="J261" s="1" t="s">
        <v>1709</v>
      </c>
      <c r="K261" s="1" t="s">
        <v>1710</v>
      </c>
      <c r="L261" s="1"/>
      <c r="M261" s="1" t="s">
        <v>41</v>
      </c>
      <c r="N261" s="1" t="s">
        <v>60</v>
      </c>
      <c r="O261" s="1" t="s">
        <v>327</v>
      </c>
      <c r="P261" s="1" t="s">
        <v>327</v>
      </c>
      <c r="Q261" s="1" t="s">
        <v>1598</v>
      </c>
      <c r="R261" s="1" t="s">
        <v>1053</v>
      </c>
      <c r="S261" s="1" t="s">
        <v>64</v>
      </c>
      <c r="T261" s="1" t="n">
        <v>-1</v>
      </c>
      <c r="U261" s="3" t="n">
        <v>-1</v>
      </c>
      <c r="V261" s="1" t="n">
        <v>-1</v>
      </c>
      <c r="W261" s="1" t="n">
        <v>-1</v>
      </c>
      <c r="X261" s="1" t="n">
        <v>-1</v>
      </c>
      <c r="Y261" s="1" t="n">
        <v>60</v>
      </c>
      <c r="Z261" s="1" t="s">
        <v>363</v>
      </c>
      <c r="AA261" s="1" t="n">
        <v>-1</v>
      </c>
      <c r="AB261" s="1" t="s">
        <v>319</v>
      </c>
      <c r="AC261" s="1" t="s">
        <v>1709</v>
      </c>
      <c r="AD261" s="1" t="s">
        <v>1709</v>
      </c>
      <c r="AE261" s="1" t="n">
        <v>0</v>
      </c>
    </row>
    <row r="262" customFormat="false" ht="13.8" hidden="false" customHeight="false" outlineLevel="0" collapsed="false">
      <c r="A262" s="3" t="n">
        <v>183</v>
      </c>
      <c r="B262" s="0"/>
      <c r="C262" s="3" t="s">
        <v>1711</v>
      </c>
      <c r="D262" s="1" t="s">
        <v>1712</v>
      </c>
      <c r="E262" s="1" t="s">
        <v>950</v>
      </c>
      <c r="F262" s="1" t="s">
        <v>1713</v>
      </c>
      <c r="G262" s="7" t="s">
        <v>1714</v>
      </c>
      <c r="H262" s="7" t="s">
        <v>1715</v>
      </c>
      <c r="I262" s="1" t="s">
        <v>38</v>
      </c>
      <c r="J262" s="1" t="s">
        <v>1053</v>
      </c>
      <c r="K262" s="1" t="n">
        <v>130</v>
      </c>
      <c r="L262" s="1" t="n">
        <v>-1</v>
      </c>
      <c r="M262" s="1" t="s">
        <v>41</v>
      </c>
      <c r="N262" s="1" t="s">
        <v>42</v>
      </c>
      <c r="O262" s="1" t="n">
        <v>12</v>
      </c>
      <c r="P262" s="1" t="n">
        <v>12</v>
      </c>
      <c r="Q262" s="1" t="n">
        <v>-1</v>
      </c>
      <c r="R262" s="1" t="n">
        <v>-1</v>
      </c>
      <c r="S262" s="1" t="s">
        <v>44</v>
      </c>
      <c r="T262" s="1" t="s">
        <v>1716</v>
      </c>
      <c r="U262" s="1" t="n">
        <v>-1</v>
      </c>
      <c r="V262" s="1" t="n">
        <v>-1</v>
      </c>
      <c r="W262" s="1" t="n">
        <v>-1</v>
      </c>
      <c r="X262" s="1" t="n">
        <v>-1</v>
      </c>
      <c r="Y262" s="1" t="n">
        <v>40</v>
      </c>
      <c r="Z262" s="1" t="s">
        <v>1717</v>
      </c>
      <c r="AA262" s="1" t="n">
        <v>-1</v>
      </c>
      <c r="AB262" s="1" t="s">
        <v>124</v>
      </c>
      <c r="AC262" s="1" t="s">
        <v>1053</v>
      </c>
      <c r="AD262" s="1" t="s">
        <v>1053</v>
      </c>
      <c r="AE262" s="1" t="n">
        <v>0</v>
      </c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/>
      <c r="DU262" s="0"/>
      <c r="DV262" s="0"/>
      <c r="DW262" s="0"/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/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  <c r="FO262" s="0"/>
      <c r="FP262" s="0"/>
      <c r="FQ262" s="0"/>
      <c r="FR262" s="0"/>
      <c r="FS262" s="0"/>
      <c r="FT262" s="0"/>
      <c r="FU262" s="0"/>
      <c r="FV262" s="0"/>
      <c r="FW262" s="0"/>
      <c r="FX262" s="0"/>
      <c r="FY262" s="0"/>
      <c r="FZ262" s="0"/>
      <c r="GA262" s="0"/>
      <c r="GB262" s="0"/>
      <c r="GC262" s="0"/>
      <c r="GD262" s="0"/>
      <c r="GE262" s="0"/>
      <c r="GF262" s="0"/>
      <c r="GG262" s="0"/>
      <c r="GH262" s="0"/>
      <c r="GI262" s="0"/>
      <c r="GJ262" s="0"/>
      <c r="GK262" s="0"/>
      <c r="GL262" s="0"/>
      <c r="GM262" s="0"/>
      <c r="GN262" s="0"/>
      <c r="GO262" s="0"/>
      <c r="GP262" s="0"/>
      <c r="GQ262" s="0"/>
      <c r="GR262" s="0"/>
      <c r="GS262" s="0"/>
      <c r="GT262" s="0"/>
      <c r="GU262" s="0"/>
      <c r="GV262" s="0"/>
      <c r="GW262" s="0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  <c r="IB262" s="0"/>
      <c r="IC262" s="0"/>
      <c r="ID262" s="0"/>
      <c r="IE262" s="0"/>
      <c r="IF262" s="0"/>
      <c r="IG262" s="0"/>
      <c r="IH262" s="0"/>
      <c r="II262" s="0"/>
      <c r="IJ262" s="0"/>
      <c r="IK262" s="0"/>
      <c r="IL262" s="0"/>
      <c r="IM262" s="0"/>
      <c r="IN262" s="0"/>
      <c r="IO262" s="0"/>
      <c r="IP262" s="0"/>
      <c r="IQ262" s="0"/>
      <c r="IR262" s="0"/>
      <c r="IS262" s="0"/>
      <c r="IT262" s="0"/>
      <c r="IU262" s="0"/>
      <c r="IV262" s="0"/>
      <c r="IW262" s="0"/>
      <c r="IX262" s="0"/>
      <c r="IY262" s="0"/>
      <c r="IZ262" s="0"/>
      <c r="JA262" s="0"/>
      <c r="JB262" s="0"/>
      <c r="JC262" s="0"/>
      <c r="JD262" s="0"/>
      <c r="JE262" s="0"/>
      <c r="JF262" s="0"/>
      <c r="JG262" s="0"/>
      <c r="JH262" s="0"/>
      <c r="JI262" s="0"/>
      <c r="JJ262" s="0"/>
      <c r="JK262" s="0"/>
      <c r="JL262" s="0"/>
      <c r="JM262" s="0"/>
      <c r="JN262" s="0"/>
      <c r="JO262" s="0"/>
      <c r="JP262" s="0"/>
      <c r="JQ262" s="0"/>
      <c r="JR262" s="0"/>
      <c r="JS262" s="0"/>
      <c r="JT262" s="0"/>
      <c r="JU262" s="0"/>
      <c r="JV262" s="0"/>
      <c r="JW262" s="0"/>
      <c r="JX262" s="0"/>
      <c r="JY262" s="0"/>
      <c r="JZ262" s="0"/>
      <c r="KA262" s="0"/>
      <c r="KB262" s="0"/>
      <c r="KC262" s="0"/>
      <c r="KD262" s="0"/>
      <c r="KE262" s="0"/>
      <c r="KF262" s="0"/>
      <c r="KG262" s="0"/>
      <c r="KH262" s="0"/>
      <c r="KI262" s="0"/>
      <c r="KJ262" s="0"/>
      <c r="KK262" s="0"/>
      <c r="KL262" s="0"/>
      <c r="KM262" s="0"/>
      <c r="KN262" s="0"/>
      <c r="KO262" s="0"/>
      <c r="KP262" s="0"/>
      <c r="KQ262" s="0"/>
      <c r="KR262" s="0"/>
      <c r="KS262" s="0"/>
      <c r="KT262" s="0"/>
      <c r="KU262" s="0"/>
      <c r="KV262" s="0"/>
      <c r="KW262" s="0"/>
      <c r="KX262" s="0"/>
      <c r="KY262" s="0"/>
      <c r="KZ262" s="0"/>
      <c r="LA262" s="0"/>
      <c r="LB262" s="0"/>
      <c r="LC262" s="0"/>
      <c r="LD262" s="0"/>
      <c r="LE262" s="0"/>
      <c r="LF262" s="0"/>
      <c r="LG262" s="0"/>
      <c r="LH262" s="0"/>
      <c r="LI262" s="0"/>
      <c r="LJ262" s="0"/>
      <c r="LK262" s="0"/>
      <c r="LL262" s="0"/>
      <c r="LM262" s="0"/>
      <c r="LN262" s="0"/>
      <c r="LO262" s="0"/>
      <c r="LP262" s="0"/>
      <c r="LQ262" s="0"/>
      <c r="LR262" s="0"/>
      <c r="LS262" s="0"/>
      <c r="LT262" s="0"/>
      <c r="LU262" s="0"/>
      <c r="LV262" s="0"/>
      <c r="LW262" s="0"/>
      <c r="LX262" s="0"/>
      <c r="LY262" s="0"/>
      <c r="LZ262" s="0"/>
      <c r="MA262" s="0"/>
      <c r="MB262" s="0"/>
      <c r="MC262" s="0"/>
      <c r="MD262" s="0"/>
      <c r="ME262" s="0"/>
      <c r="MF262" s="0"/>
      <c r="MG262" s="0"/>
      <c r="MH262" s="0"/>
      <c r="MI262" s="0"/>
      <c r="MJ262" s="0"/>
      <c r="MK262" s="0"/>
      <c r="ML262" s="0"/>
      <c r="MM262" s="0"/>
      <c r="MN262" s="0"/>
      <c r="MO262" s="0"/>
      <c r="MP262" s="0"/>
      <c r="MQ262" s="0"/>
      <c r="MR262" s="0"/>
      <c r="MS262" s="0"/>
      <c r="MT262" s="0"/>
      <c r="MU262" s="0"/>
    </row>
    <row r="263" customFormat="false" ht="13.8" hidden="false" customHeight="false" outlineLevel="0" collapsed="false">
      <c r="A263" s="3" t="n">
        <v>184</v>
      </c>
      <c r="B263" s="1" t="s">
        <v>1718</v>
      </c>
      <c r="C263" s="3" t="s">
        <v>1719</v>
      </c>
      <c r="D263" s="1" t="s">
        <v>1720</v>
      </c>
      <c r="E263" s="1" t="s">
        <v>1354</v>
      </c>
      <c r="F263" s="1" t="s">
        <v>1721</v>
      </c>
      <c r="G263" s="7" t="s">
        <v>1722</v>
      </c>
      <c r="H263" s="7" t="s">
        <v>1723</v>
      </c>
      <c r="I263" s="1" t="s">
        <v>38</v>
      </c>
      <c r="J263" s="1" t="s">
        <v>1724</v>
      </c>
      <c r="K263" s="1" t="n">
        <v>-1</v>
      </c>
      <c r="L263" s="1" t="n">
        <v>-1</v>
      </c>
      <c r="M263" s="1" t="n">
        <v>-1</v>
      </c>
      <c r="N263" s="1" t="n">
        <v>-1</v>
      </c>
      <c r="O263" s="1" t="n">
        <v>-1</v>
      </c>
      <c r="P263" s="1" t="n">
        <v>-1</v>
      </c>
      <c r="Q263" s="1" t="n">
        <v>-1</v>
      </c>
      <c r="R263" s="1" t="n">
        <v>-1</v>
      </c>
      <c r="S263" s="1" t="s">
        <v>64</v>
      </c>
      <c r="T263" s="1" t="n">
        <v>-1</v>
      </c>
      <c r="U263" s="1" t="n">
        <v>-1</v>
      </c>
      <c r="V263" s="1" t="n">
        <v>-1</v>
      </c>
      <c r="W263" s="1" t="n">
        <v>-1</v>
      </c>
      <c r="X263" s="1" t="n">
        <v>-1</v>
      </c>
      <c r="Y263" s="1" t="n">
        <v>-1</v>
      </c>
      <c r="Z263" s="1" t="s">
        <v>258</v>
      </c>
      <c r="AA263" s="1" t="n">
        <v>-1</v>
      </c>
      <c r="AB263" s="1" t="n">
        <v>-1</v>
      </c>
      <c r="AC263" s="1" t="s">
        <v>1724</v>
      </c>
      <c r="AD263" s="1" t="s">
        <v>1724</v>
      </c>
      <c r="AE263" s="1" t="n">
        <v>0</v>
      </c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/>
      <c r="DU263" s="0"/>
      <c r="DV263" s="0"/>
      <c r="DW263" s="0"/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/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  <c r="FO263" s="0"/>
      <c r="FP263" s="0"/>
      <c r="FQ263" s="0"/>
      <c r="FR263" s="0"/>
      <c r="FS263" s="0"/>
      <c r="FT263" s="0"/>
      <c r="FU263" s="0"/>
      <c r="FV263" s="0"/>
      <c r="FW263" s="0"/>
      <c r="FX263" s="0"/>
      <c r="FY263" s="0"/>
      <c r="FZ263" s="0"/>
      <c r="GA263" s="0"/>
      <c r="GB263" s="0"/>
      <c r="GC263" s="0"/>
      <c r="GD263" s="0"/>
      <c r="GE263" s="0"/>
      <c r="GF263" s="0"/>
      <c r="GG263" s="0"/>
      <c r="GH263" s="0"/>
      <c r="GI263" s="0"/>
      <c r="GJ263" s="0"/>
      <c r="GK263" s="0"/>
      <c r="GL263" s="0"/>
      <c r="GM263" s="0"/>
      <c r="GN263" s="0"/>
      <c r="GO263" s="0"/>
      <c r="GP263" s="0"/>
      <c r="GQ263" s="0"/>
      <c r="GR263" s="0"/>
      <c r="GS263" s="0"/>
      <c r="GT263" s="0"/>
      <c r="GU263" s="0"/>
      <c r="GV263" s="0"/>
      <c r="GW263" s="0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  <c r="IB263" s="0"/>
      <c r="IC263" s="0"/>
      <c r="ID263" s="0"/>
      <c r="IE263" s="0"/>
      <c r="IF263" s="0"/>
      <c r="IG263" s="0"/>
      <c r="IH263" s="0"/>
      <c r="II263" s="0"/>
      <c r="IJ263" s="0"/>
      <c r="IK263" s="0"/>
      <c r="IL263" s="0"/>
      <c r="IM263" s="0"/>
      <c r="IN263" s="0"/>
      <c r="IO263" s="0"/>
      <c r="IP263" s="0"/>
      <c r="IQ263" s="0"/>
      <c r="IR263" s="0"/>
      <c r="IS263" s="0"/>
      <c r="IT263" s="0"/>
      <c r="IU263" s="0"/>
      <c r="IV263" s="0"/>
      <c r="IW263" s="0"/>
      <c r="IX263" s="0"/>
      <c r="IY263" s="0"/>
      <c r="IZ263" s="0"/>
      <c r="JA263" s="0"/>
      <c r="JB263" s="0"/>
      <c r="JC263" s="0"/>
      <c r="JD263" s="0"/>
      <c r="JE263" s="0"/>
      <c r="JF263" s="0"/>
      <c r="JG263" s="0"/>
      <c r="JH263" s="0"/>
      <c r="JI263" s="0"/>
      <c r="JJ263" s="0"/>
      <c r="JK263" s="0"/>
      <c r="JL263" s="0"/>
      <c r="JM263" s="0"/>
      <c r="JN263" s="0"/>
      <c r="JO263" s="0"/>
      <c r="JP263" s="0"/>
      <c r="JQ263" s="0"/>
      <c r="JR263" s="0"/>
      <c r="JS263" s="0"/>
      <c r="JT263" s="0"/>
      <c r="JU263" s="0"/>
      <c r="JV263" s="0"/>
      <c r="JW263" s="0"/>
      <c r="JX263" s="0"/>
      <c r="JY263" s="0"/>
      <c r="JZ263" s="0"/>
      <c r="KA263" s="0"/>
      <c r="KB263" s="0"/>
      <c r="KC263" s="0"/>
      <c r="KD263" s="0"/>
      <c r="KE263" s="0"/>
      <c r="KF263" s="0"/>
      <c r="KG263" s="0"/>
      <c r="KH263" s="0"/>
      <c r="KI263" s="0"/>
      <c r="KJ263" s="0"/>
      <c r="KK263" s="0"/>
      <c r="KL263" s="0"/>
      <c r="KM263" s="0"/>
      <c r="KN263" s="0"/>
      <c r="KO263" s="0"/>
      <c r="KP263" s="0"/>
      <c r="KQ263" s="0"/>
      <c r="KR263" s="0"/>
      <c r="KS263" s="0"/>
      <c r="KT263" s="0"/>
      <c r="KU263" s="0"/>
      <c r="KV263" s="0"/>
      <c r="KW263" s="0"/>
      <c r="KX263" s="0"/>
      <c r="KY263" s="0"/>
      <c r="KZ263" s="0"/>
      <c r="LA263" s="0"/>
      <c r="LB263" s="0"/>
      <c r="LC263" s="0"/>
      <c r="LD263" s="0"/>
      <c r="LE263" s="0"/>
      <c r="LF263" s="0"/>
      <c r="LG263" s="0"/>
      <c r="LH263" s="0"/>
      <c r="LI263" s="0"/>
      <c r="LJ263" s="0"/>
      <c r="LK263" s="0"/>
      <c r="LL263" s="0"/>
      <c r="LM263" s="0"/>
      <c r="LN263" s="0"/>
      <c r="LO263" s="0"/>
      <c r="LP263" s="0"/>
      <c r="LQ263" s="0"/>
      <c r="LR263" s="0"/>
      <c r="LS263" s="0"/>
      <c r="LT263" s="0"/>
      <c r="LU263" s="0"/>
      <c r="LV263" s="0"/>
      <c r="LW263" s="0"/>
      <c r="LX263" s="0"/>
      <c r="LY263" s="0"/>
      <c r="LZ263" s="0"/>
      <c r="MA263" s="0"/>
      <c r="MB263" s="0"/>
      <c r="MC263" s="0"/>
      <c r="MD263" s="0"/>
      <c r="ME263" s="0"/>
      <c r="MF263" s="0"/>
      <c r="MG263" s="0"/>
      <c r="MH263" s="0"/>
      <c r="MI263" s="0"/>
      <c r="MJ263" s="0"/>
      <c r="MK263" s="0"/>
      <c r="ML263" s="0"/>
      <c r="MM263" s="0"/>
      <c r="MN263" s="0"/>
      <c r="MO263" s="0"/>
      <c r="MP263" s="0"/>
      <c r="MQ263" s="0"/>
      <c r="MR263" s="0"/>
      <c r="MS263" s="0"/>
      <c r="MT263" s="0"/>
      <c r="MU263" s="0"/>
    </row>
    <row r="264" customFormat="false" ht="13.8" hidden="false" customHeight="false" outlineLevel="0" collapsed="false">
      <c r="A264" s="3" t="n">
        <v>185</v>
      </c>
      <c r="B264" s="1" t="s">
        <v>1718</v>
      </c>
      <c r="C264" s="3" t="s">
        <v>1719</v>
      </c>
      <c r="D264" s="1" t="s">
        <v>1725</v>
      </c>
      <c r="E264" s="1" t="s">
        <v>1354</v>
      </c>
      <c r="F264" s="1" t="s">
        <v>1726</v>
      </c>
      <c r="G264" s="7" t="s">
        <v>1727</v>
      </c>
      <c r="H264" s="7" t="s">
        <v>1728</v>
      </c>
      <c r="I264" s="1" t="s">
        <v>38</v>
      </c>
      <c r="J264" s="1" t="s">
        <v>1729</v>
      </c>
      <c r="K264" s="1" t="n">
        <v>-1</v>
      </c>
      <c r="L264" s="1" t="n">
        <v>-1</v>
      </c>
      <c r="M264" s="1" t="n">
        <v>-1</v>
      </c>
      <c r="N264" s="1" t="n">
        <v>-1</v>
      </c>
      <c r="O264" s="1" t="n">
        <v>-1</v>
      </c>
      <c r="P264" s="1" t="n">
        <v>-1</v>
      </c>
      <c r="Q264" s="1" t="n">
        <v>-1</v>
      </c>
      <c r="R264" s="1" t="n">
        <v>-1</v>
      </c>
      <c r="S264" s="1" t="s">
        <v>64</v>
      </c>
      <c r="T264" s="1" t="n">
        <v>-1</v>
      </c>
      <c r="U264" s="1" t="n">
        <v>-1</v>
      </c>
      <c r="V264" s="1" t="n">
        <v>-1</v>
      </c>
      <c r="W264" s="1" t="n">
        <v>-1</v>
      </c>
      <c r="X264" s="1" t="n">
        <v>-1</v>
      </c>
      <c r="Y264" s="1" t="n">
        <v>-1</v>
      </c>
      <c r="Z264" s="1" t="s">
        <v>258</v>
      </c>
      <c r="AA264" s="1" t="n">
        <v>-1</v>
      </c>
      <c r="AB264" s="1" t="n">
        <v>-1</v>
      </c>
      <c r="AC264" s="1" t="s">
        <v>1729</v>
      </c>
      <c r="AD264" s="1" t="s">
        <v>1729</v>
      </c>
      <c r="AE264" s="1" t="n">
        <v>0</v>
      </c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/>
      <c r="DU264" s="0"/>
      <c r="DV264" s="0"/>
      <c r="DW264" s="0"/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/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  <c r="FO264" s="0"/>
      <c r="FP264" s="0"/>
      <c r="FQ264" s="0"/>
      <c r="FR264" s="0"/>
      <c r="FS264" s="0"/>
      <c r="FT264" s="0"/>
      <c r="FU264" s="0"/>
      <c r="FV264" s="0"/>
      <c r="FW264" s="0"/>
      <c r="FX264" s="0"/>
      <c r="FY264" s="0"/>
      <c r="FZ264" s="0"/>
      <c r="GA264" s="0"/>
      <c r="GB264" s="0"/>
      <c r="GC264" s="0"/>
      <c r="GD264" s="0"/>
      <c r="GE264" s="0"/>
      <c r="GF264" s="0"/>
      <c r="GG264" s="0"/>
      <c r="GH264" s="0"/>
      <c r="GI264" s="0"/>
      <c r="GJ264" s="0"/>
      <c r="GK264" s="0"/>
      <c r="GL264" s="0"/>
      <c r="GM264" s="0"/>
      <c r="GN264" s="0"/>
      <c r="GO264" s="0"/>
      <c r="GP264" s="0"/>
      <c r="GQ264" s="0"/>
      <c r="GR264" s="0"/>
      <c r="GS264" s="0"/>
      <c r="GT264" s="0"/>
      <c r="GU264" s="0"/>
      <c r="GV264" s="0"/>
      <c r="GW264" s="0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  <c r="IB264" s="0"/>
      <c r="IC264" s="0"/>
      <c r="ID264" s="0"/>
      <c r="IE264" s="0"/>
      <c r="IF264" s="0"/>
      <c r="IG264" s="0"/>
      <c r="IH264" s="0"/>
      <c r="II264" s="0"/>
      <c r="IJ264" s="0"/>
      <c r="IK264" s="0"/>
      <c r="IL264" s="0"/>
      <c r="IM264" s="0"/>
      <c r="IN264" s="0"/>
      <c r="IO264" s="0"/>
      <c r="IP264" s="0"/>
      <c r="IQ264" s="0"/>
      <c r="IR264" s="0"/>
      <c r="IS264" s="0"/>
      <c r="IT264" s="0"/>
      <c r="IU264" s="0"/>
      <c r="IV264" s="0"/>
      <c r="IW264" s="0"/>
      <c r="IX264" s="0"/>
      <c r="IY264" s="0"/>
      <c r="IZ264" s="0"/>
      <c r="JA264" s="0"/>
      <c r="JB264" s="0"/>
      <c r="JC264" s="0"/>
      <c r="JD264" s="0"/>
      <c r="JE264" s="0"/>
      <c r="JF264" s="0"/>
      <c r="JG264" s="0"/>
      <c r="JH264" s="0"/>
      <c r="JI264" s="0"/>
      <c r="JJ264" s="0"/>
      <c r="JK264" s="0"/>
      <c r="JL264" s="0"/>
      <c r="JM264" s="0"/>
      <c r="JN264" s="0"/>
      <c r="JO264" s="0"/>
      <c r="JP264" s="0"/>
      <c r="JQ264" s="0"/>
      <c r="JR264" s="0"/>
      <c r="JS264" s="0"/>
      <c r="JT264" s="0"/>
      <c r="JU264" s="0"/>
      <c r="JV264" s="0"/>
      <c r="JW264" s="0"/>
      <c r="JX264" s="0"/>
      <c r="JY264" s="0"/>
      <c r="JZ264" s="0"/>
      <c r="KA264" s="0"/>
      <c r="KB264" s="0"/>
      <c r="KC264" s="0"/>
      <c r="KD264" s="0"/>
      <c r="KE264" s="0"/>
      <c r="KF264" s="0"/>
      <c r="KG264" s="0"/>
      <c r="KH264" s="0"/>
      <c r="KI264" s="0"/>
      <c r="KJ264" s="0"/>
      <c r="KK264" s="0"/>
      <c r="KL264" s="0"/>
      <c r="KM264" s="0"/>
      <c r="KN264" s="0"/>
      <c r="KO264" s="0"/>
      <c r="KP264" s="0"/>
      <c r="KQ264" s="0"/>
      <c r="KR264" s="0"/>
      <c r="KS264" s="0"/>
      <c r="KT264" s="0"/>
      <c r="KU264" s="0"/>
      <c r="KV264" s="0"/>
      <c r="KW264" s="0"/>
      <c r="KX264" s="0"/>
      <c r="KY264" s="0"/>
      <c r="KZ264" s="0"/>
      <c r="LA264" s="0"/>
      <c r="LB264" s="0"/>
      <c r="LC264" s="0"/>
      <c r="LD264" s="0"/>
      <c r="LE264" s="0"/>
      <c r="LF264" s="0"/>
      <c r="LG264" s="0"/>
      <c r="LH264" s="0"/>
      <c r="LI264" s="0"/>
      <c r="LJ264" s="0"/>
      <c r="LK264" s="0"/>
      <c r="LL264" s="0"/>
      <c r="LM264" s="0"/>
      <c r="LN264" s="0"/>
      <c r="LO264" s="0"/>
      <c r="LP264" s="0"/>
      <c r="LQ264" s="0"/>
      <c r="LR264" s="0"/>
      <c r="LS264" s="0"/>
      <c r="LT264" s="0"/>
      <c r="LU264" s="0"/>
      <c r="LV264" s="0"/>
      <c r="LW264" s="0"/>
      <c r="LX264" s="0"/>
      <c r="LY264" s="0"/>
      <c r="LZ264" s="0"/>
      <c r="MA264" s="0"/>
      <c r="MB264" s="0"/>
      <c r="MC264" s="0"/>
      <c r="MD264" s="0"/>
      <c r="ME264" s="0"/>
      <c r="MF264" s="0"/>
      <c r="MG264" s="0"/>
      <c r="MH264" s="0"/>
      <c r="MI264" s="0"/>
      <c r="MJ264" s="0"/>
      <c r="MK264" s="0"/>
      <c r="ML264" s="0"/>
      <c r="MM264" s="0"/>
      <c r="MN264" s="0"/>
      <c r="MO264" s="0"/>
      <c r="MP264" s="0"/>
      <c r="MQ264" s="0"/>
      <c r="MR264" s="0"/>
      <c r="MS264" s="0"/>
      <c r="MT264" s="0"/>
      <c r="MU264" s="0"/>
    </row>
    <row r="265" customFormat="false" ht="13.8" hidden="false" customHeight="false" outlineLevel="0" collapsed="false">
      <c r="A265" s="3" t="n">
        <v>186</v>
      </c>
      <c r="B265" s="1" t="s">
        <v>1718</v>
      </c>
      <c r="C265" s="3" t="s">
        <v>1719</v>
      </c>
      <c r="D265" s="1" t="s">
        <v>1730</v>
      </c>
      <c r="E265" s="1" t="s">
        <v>1354</v>
      </c>
      <c r="F265" s="1" t="s">
        <v>1731</v>
      </c>
      <c r="G265" s="7" t="s">
        <v>1732</v>
      </c>
      <c r="H265" s="7" t="s">
        <v>1733</v>
      </c>
      <c r="I265" s="1" t="s">
        <v>38</v>
      </c>
      <c r="J265" s="1" t="s">
        <v>1734</v>
      </c>
      <c r="K265" s="1" t="n">
        <v>-1</v>
      </c>
      <c r="L265" s="1" t="n">
        <v>-1</v>
      </c>
      <c r="M265" s="1" t="n">
        <v>-1</v>
      </c>
      <c r="N265" s="1" t="n">
        <v>-1</v>
      </c>
      <c r="O265" s="1" t="n">
        <v>-1</v>
      </c>
      <c r="P265" s="1" t="n">
        <v>-1</v>
      </c>
      <c r="Q265" s="1" t="n">
        <v>-1</v>
      </c>
      <c r="R265" s="1" t="n">
        <v>-1</v>
      </c>
      <c r="S265" s="1" t="s">
        <v>64</v>
      </c>
      <c r="T265" s="1" t="n">
        <v>-1</v>
      </c>
      <c r="U265" s="1" t="n">
        <v>-1</v>
      </c>
      <c r="V265" s="1" t="n">
        <v>-1</v>
      </c>
      <c r="W265" s="1" t="n">
        <v>-1</v>
      </c>
      <c r="X265" s="1" t="n">
        <v>-1</v>
      </c>
      <c r="Y265" s="1" t="n">
        <v>-1</v>
      </c>
      <c r="Z265" s="1" t="s">
        <v>258</v>
      </c>
      <c r="AA265" s="1" t="n">
        <v>-1</v>
      </c>
      <c r="AB265" s="1" t="n">
        <v>-1</v>
      </c>
      <c r="AC265" s="1" t="s">
        <v>1734</v>
      </c>
      <c r="AD265" s="1" t="s">
        <v>1734</v>
      </c>
      <c r="AE265" s="1" t="n">
        <v>0</v>
      </c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/>
      <c r="DU265" s="0"/>
      <c r="DV265" s="0"/>
      <c r="DW265" s="0"/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/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  <c r="FO265" s="0"/>
      <c r="FP265" s="0"/>
      <c r="FQ265" s="0"/>
      <c r="FR265" s="0"/>
      <c r="FS265" s="0"/>
      <c r="FT265" s="0"/>
      <c r="FU265" s="0"/>
      <c r="FV265" s="0"/>
      <c r="FW265" s="0"/>
      <c r="FX265" s="0"/>
      <c r="FY265" s="0"/>
      <c r="FZ265" s="0"/>
      <c r="GA265" s="0"/>
      <c r="GB265" s="0"/>
      <c r="GC265" s="0"/>
      <c r="GD265" s="0"/>
      <c r="GE265" s="0"/>
      <c r="GF265" s="0"/>
      <c r="GG265" s="0"/>
      <c r="GH265" s="0"/>
      <c r="GI265" s="0"/>
      <c r="GJ265" s="0"/>
      <c r="GK265" s="0"/>
      <c r="GL265" s="0"/>
      <c r="GM265" s="0"/>
      <c r="GN265" s="0"/>
      <c r="GO265" s="0"/>
      <c r="GP265" s="0"/>
      <c r="GQ265" s="0"/>
      <c r="GR265" s="0"/>
      <c r="GS265" s="0"/>
      <c r="GT265" s="0"/>
      <c r="GU265" s="0"/>
      <c r="GV265" s="0"/>
      <c r="GW265" s="0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  <c r="IB265" s="0"/>
      <c r="IC265" s="0"/>
      <c r="ID265" s="0"/>
      <c r="IE265" s="0"/>
      <c r="IF265" s="0"/>
      <c r="IG265" s="0"/>
      <c r="IH265" s="0"/>
      <c r="II265" s="0"/>
      <c r="IJ265" s="0"/>
      <c r="IK265" s="0"/>
      <c r="IL265" s="0"/>
      <c r="IM265" s="0"/>
      <c r="IN265" s="0"/>
      <c r="IO265" s="0"/>
      <c r="IP265" s="0"/>
      <c r="IQ265" s="0"/>
      <c r="IR265" s="0"/>
      <c r="IS265" s="0"/>
      <c r="IT265" s="0"/>
      <c r="IU265" s="0"/>
      <c r="IV265" s="0"/>
      <c r="IW265" s="0"/>
      <c r="IX265" s="0"/>
      <c r="IY265" s="0"/>
      <c r="IZ265" s="0"/>
      <c r="JA265" s="0"/>
      <c r="JB265" s="0"/>
      <c r="JC265" s="0"/>
      <c r="JD265" s="0"/>
      <c r="JE265" s="0"/>
      <c r="JF265" s="0"/>
      <c r="JG265" s="0"/>
      <c r="JH265" s="0"/>
      <c r="JI265" s="0"/>
      <c r="JJ265" s="0"/>
      <c r="JK265" s="0"/>
      <c r="JL265" s="0"/>
      <c r="JM265" s="0"/>
      <c r="JN265" s="0"/>
      <c r="JO265" s="0"/>
      <c r="JP265" s="0"/>
      <c r="JQ265" s="0"/>
      <c r="JR265" s="0"/>
      <c r="JS265" s="0"/>
      <c r="JT265" s="0"/>
      <c r="JU265" s="0"/>
      <c r="JV265" s="0"/>
      <c r="JW265" s="0"/>
      <c r="JX265" s="0"/>
      <c r="JY265" s="0"/>
      <c r="JZ265" s="0"/>
      <c r="KA265" s="0"/>
      <c r="KB265" s="0"/>
      <c r="KC265" s="0"/>
      <c r="KD265" s="0"/>
      <c r="KE265" s="0"/>
      <c r="KF265" s="0"/>
      <c r="KG265" s="0"/>
      <c r="KH265" s="0"/>
      <c r="KI265" s="0"/>
      <c r="KJ265" s="0"/>
      <c r="KK265" s="0"/>
      <c r="KL265" s="0"/>
      <c r="KM265" s="0"/>
      <c r="KN265" s="0"/>
      <c r="KO265" s="0"/>
      <c r="KP265" s="0"/>
      <c r="KQ265" s="0"/>
      <c r="KR265" s="0"/>
      <c r="KS265" s="0"/>
      <c r="KT265" s="0"/>
      <c r="KU265" s="0"/>
      <c r="KV265" s="0"/>
      <c r="KW265" s="0"/>
      <c r="KX265" s="0"/>
      <c r="KY265" s="0"/>
      <c r="KZ265" s="0"/>
      <c r="LA265" s="0"/>
      <c r="LB265" s="0"/>
      <c r="LC265" s="0"/>
      <c r="LD265" s="0"/>
      <c r="LE265" s="0"/>
      <c r="LF265" s="0"/>
      <c r="LG265" s="0"/>
      <c r="LH265" s="0"/>
      <c r="LI265" s="0"/>
      <c r="LJ265" s="0"/>
      <c r="LK265" s="0"/>
      <c r="LL265" s="0"/>
      <c r="LM265" s="0"/>
      <c r="LN265" s="0"/>
      <c r="LO265" s="0"/>
      <c r="LP265" s="0"/>
      <c r="LQ265" s="0"/>
      <c r="LR265" s="0"/>
      <c r="LS265" s="0"/>
      <c r="LT265" s="0"/>
      <c r="LU265" s="0"/>
      <c r="LV265" s="0"/>
      <c r="LW265" s="0"/>
      <c r="LX265" s="0"/>
      <c r="LY265" s="0"/>
      <c r="LZ265" s="0"/>
      <c r="MA265" s="0"/>
      <c r="MB265" s="0"/>
      <c r="MC265" s="0"/>
      <c r="MD265" s="0"/>
      <c r="ME265" s="0"/>
      <c r="MF265" s="0"/>
      <c r="MG265" s="0"/>
      <c r="MH265" s="0"/>
      <c r="MI265" s="0"/>
      <c r="MJ265" s="0"/>
      <c r="MK265" s="0"/>
      <c r="ML265" s="0"/>
      <c r="MM265" s="0"/>
      <c r="MN265" s="0"/>
      <c r="MO265" s="0"/>
      <c r="MP265" s="0"/>
      <c r="MQ265" s="0"/>
      <c r="MR265" s="0"/>
      <c r="MS265" s="0"/>
      <c r="MT265" s="0"/>
      <c r="MU265" s="0"/>
    </row>
    <row r="266" customFormat="false" ht="13.8" hidden="false" customHeight="false" outlineLevel="0" collapsed="false">
      <c r="A266" s="3" t="n">
        <v>187</v>
      </c>
      <c r="B266" s="1" t="s">
        <v>1718</v>
      </c>
      <c r="C266" s="3" t="s">
        <v>1719</v>
      </c>
      <c r="D266" s="1" t="s">
        <v>1735</v>
      </c>
      <c r="E266" s="1" t="s">
        <v>1354</v>
      </c>
      <c r="F266" s="1" t="s">
        <v>1736</v>
      </c>
      <c r="G266" s="7" t="s">
        <v>1737</v>
      </c>
      <c r="H266" s="7" t="s">
        <v>1738</v>
      </c>
      <c r="I266" s="1" t="s">
        <v>38</v>
      </c>
      <c r="J266" s="1" t="s">
        <v>578</v>
      </c>
      <c r="K266" s="1" t="n">
        <v>-1</v>
      </c>
      <c r="L266" s="1" t="n">
        <v>-1</v>
      </c>
      <c r="M266" s="1" t="n">
        <v>-1</v>
      </c>
      <c r="N266" s="1" t="n">
        <v>-1</v>
      </c>
      <c r="O266" s="1" t="n">
        <v>-1</v>
      </c>
      <c r="P266" s="1" t="n">
        <v>-1</v>
      </c>
      <c r="Q266" s="1" t="n">
        <v>-1</v>
      </c>
      <c r="R266" s="1" t="n">
        <v>-1</v>
      </c>
      <c r="S266" s="1" t="s">
        <v>64</v>
      </c>
      <c r="T266" s="1" t="n">
        <v>-1</v>
      </c>
      <c r="U266" s="1" t="n">
        <v>-1</v>
      </c>
      <c r="V266" s="1" t="n">
        <v>-1</v>
      </c>
      <c r="W266" s="1" t="n">
        <v>-1</v>
      </c>
      <c r="X266" s="1" t="n">
        <v>-1</v>
      </c>
      <c r="Y266" s="1" t="n">
        <v>-1</v>
      </c>
      <c r="Z266" s="1" t="s">
        <v>1739</v>
      </c>
      <c r="AA266" s="1" t="n">
        <v>-1</v>
      </c>
      <c r="AB266" s="1" t="n">
        <v>-1</v>
      </c>
      <c r="AC266" s="1" t="s">
        <v>578</v>
      </c>
      <c r="AD266" s="1" t="s">
        <v>578</v>
      </c>
      <c r="AE266" s="1" t="n">
        <v>0</v>
      </c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/>
      <c r="DU266" s="0"/>
      <c r="DV266" s="0"/>
      <c r="DW266" s="0"/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/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  <c r="FO266" s="0"/>
      <c r="FP266" s="0"/>
      <c r="FQ266" s="0"/>
      <c r="FR266" s="0"/>
      <c r="FS266" s="0"/>
      <c r="FT266" s="0"/>
      <c r="FU266" s="0"/>
      <c r="FV266" s="0"/>
      <c r="FW266" s="0"/>
      <c r="FX266" s="0"/>
      <c r="FY266" s="0"/>
      <c r="FZ266" s="0"/>
      <c r="GA266" s="0"/>
      <c r="GB266" s="0"/>
      <c r="GC266" s="0"/>
      <c r="GD266" s="0"/>
      <c r="GE266" s="0"/>
      <c r="GF266" s="0"/>
      <c r="GG266" s="0"/>
      <c r="GH266" s="0"/>
      <c r="GI266" s="0"/>
      <c r="GJ266" s="0"/>
      <c r="GK266" s="0"/>
      <c r="GL266" s="0"/>
      <c r="GM266" s="0"/>
      <c r="GN266" s="0"/>
      <c r="GO266" s="0"/>
      <c r="GP266" s="0"/>
      <c r="GQ266" s="0"/>
      <c r="GR266" s="0"/>
      <c r="GS266" s="0"/>
      <c r="GT266" s="0"/>
      <c r="GU266" s="0"/>
      <c r="GV266" s="0"/>
      <c r="GW266" s="0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  <c r="IB266" s="0"/>
      <c r="IC266" s="0"/>
      <c r="ID266" s="0"/>
      <c r="IE266" s="0"/>
      <c r="IF266" s="0"/>
      <c r="IG266" s="0"/>
      <c r="IH266" s="0"/>
      <c r="II266" s="0"/>
      <c r="IJ266" s="0"/>
      <c r="IK266" s="0"/>
      <c r="IL266" s="0"/>
      <c r="IM266" s="0"/>
      <c r="IN266" s="0"/>
      <c r="IO266" s="0"/>
      <c r="IP266" s="0"/>
      <c r="IQ266" s="0"/>
      <c r="IR266" s="0"/>
      <c r="IS266" s="0"/>
      <c r="IT266" s="0"/>
      <c r="IU266" s="0"/>
      <c r="IV266" s="0"/>
      <c r="IW266" s="0"/>
      <c r="IX266" s="0"/>
      <c r="IY266" s="0"/>
      <c r="IZ266" s="0"/>
      <c r="JA266" s="0"/>
      <c r="JB266" s="0"/>
      <c r="JC266" s="0"/>
      <c r="JD266" s="0"/>
      <c r="JE266" s="0"/>
      <c r="JF266" s="0"/>
      <c r="JG266" s="0"/>
      <c r="JH266" s="0"/>
      <c r="JI266" s="0"/>
      <c r="JJ266" s="0"/>
      <c r="JK266" s="0"/>
      <c r="JL266" s="0"/>
      <c r="JM266" s="0"/>
      <c r="JN266" s="0"/>
      <c r="JO266" s="0"/>
      <c r="JP266" s="0"/>
      <c r="JQ266" s="0"/>
      <c r="JR266" s="0"/>
      <c r="JS266" s="0"/>
      <c r="JT266" s="0"/>
      <c r="JU266" s="0"/>
      <c r="JV266" s="0"/>
      <c r="JW266" s="0"/>
      <c r="JX266" s="0"/>
      <c r="JY266" s="0"/>
      <c r="JZ266" s="0"/>
      <c r="KA266" s="0"/>
      <c r="KB266" s="0"/>
      <c r="KC266" s="0"/>
      <c r="KD266" s="0"/>
      <c r="KE266" s="0"/>
      <c r="KF266" s="0"/>
      <c r="KG266" s="0"/>
      <c r="KH266" s="0"/>
      <c r="KI266" s="0"/>
      <c r="KJ266" s="0"/>
      <c r="KK266" s="0"/>
      <c r="KL266" s="0"/>
      <c r="KM266" s="0"/>
      <c r="KN266" s="0"/>
      <c r="KO266" s="0"/>
      <c r="KP266" s="0"/>
      <c r="KQ266" s="0"/>
      <c r="KR266" s="0"/>
      <c r="KS266" s="0"/>
      <c r="KT266" s="0"/>
      <c r="KU266" s="0"/>
      <c r="KV266" s="0"/>
      <c r="KW266" s="0"/>
      <c r="KX266" s="0"/>
      <c r="KY266" s="0"/>
      <c r="KZ266" s="0"/>
      <c r="LA266" s="0"/>
      <c r="LB266" s="0"/>
      <c r="LC266" s="0"/>
      <c r="LD266" s="0"/>
      <c r="LE266" s="0"/>
      <c r="LF266" s="0"/>
      <c r="LG266" s="0"/>
      <c r="LH266" s="0"/>
      <c r="LI266" s="0"/>
      <c r="LJ266" s="0"/>
      <c r="LK266" s="0"/>
      <c r="LL266" s="0"/>
      <c r="LM266" s="0"/>
      <c r="LN266" s="0"/>
      <c r="LO266" s="0"/>
      <c r="LP266" s="0"/>
      <c r="LQ266" s="0"/>
      <c r="LR266" s="0"/>
      <c r="LS266" s="0"/>
      <c r="LT266" s="0"/>
      <c r="LU266" s="0"/>
      <c r="LV266" s="0"/>
      <c r="LW266" s="0"/>
      <c r="LX266" s="0"/>
      <c r="LY266" s="0"/>
      <c r="LZ266" s="0"/>
      <c r="MA266" s="0"/>
      <c r="MB266" s="0"/>
      <c r="MC266" s="0"/>
      <c r="MD266" s="0"/>
      <c r="ME266" s="0"/>
      <c r="MF266" s="0"/>
      <c r="MG266" s="0"/>
      <c r="MH266" s="0"/>
      <c r="MI266" s="0"/>
      <c r="MJ266" s="0"/>
      <c r="MK266" s="0"/>
      <c r="ML266" s="0"/>
      <c r="MM266" s="0"/>
      <c r="MN266" s="0"/>
      <c r="MO266" s="0"/>
      <c r="MP266" s="0"/>
      <c r="MQ266" s="0"/>
      <c r="MR266" s="0"/>
      <c r="MS266" s="0"/>
      <c r="MT266" s="0"/>
      <c r="MU266" s="0"/>
    </row>
    <row r="267" customFormat="false" ht="13.8" hidden="false" customHeight="false" outlineLevel="0" collapsed="false">
      <c r="A267" s="3" t="n">
        <v>188</v>
      </c>
      <c r="B267" s="1" t="s">
        <v>1718</v>
      </c>
      <c r="C267" s="3" t="s">
        <v>1719</v>
      </c>
      <c r="D267" s="1" t="s">
        <v>1740</v>
      </c>
      <c r="E267" s="1" t="s">
        <v>1354</v>
      </c>
      <c r="F267" s="1" t="s">
        <v>1741</v>
      </c>
      <c r="G267" s="7" t="s">
        <v>1742</v>
      </c>
      <c r="H267" s="7" t="s">
        <v>1743</v>
      </c>
      <c r="I267" s="1" t="s">
        <v>38</v>
      </c>
      <c r="J267" s="1" t="s">
        <v>1744</v>
      </c>
      <c r="K267" s="1" t="n">
        <v>-1</v>
      </c>
      <c r="L267" s="1" t="n">
        <v>-1</v>
      </c>
      <c r="M267" s="1" t="n">
        <v>-1</v>
      </c>
      <c r="N267" s="1" t="n">
        <v>-1</v>
      </c>
      <c r="O267" s="1" t="n">
        <v>-1</v>
      </c>
      <c r="P267" s="1" t="n">
        <v>-1</v>
      </c>
      <c r="Q267" s="1" t="n">
        <v>-1</v>
      </c>
      <c r="R267" s="1" t="n">
        <v>-1</v>
      </c>
      <c r="S267" s="1" t="s">
        <v>64</v>
      </c>
      <c r="T267" s="1" t="n">
        <v>-1</v>
      </c>
      <c r="U267" s="1" t="n">
        <v>-1</v>
      </c>
      <c r="V267" s="1" t="n">
        <v>-1</v>
      </c>
      <c r="W267" s="1" t="n">
        <v>-1</v>
      </c>
      <c r="X267" s="1" t="n">
        <v>-1</v>
      </c>
      <c r="Y267" s="1" t="n">
        <v>-1</v>
      </c>
      <c r="Z267" s="1" t="s">
        <v>1739</v>
      </c>
      <c r="AA267" s="1" t="n">
        <v>-1</v>
      </c>
      <c r="AB267" s="1" t="n">
        <v>-1</v>
      </c>
      <c r="AC267" s="1" t="s">
        <v>1744</v>
      </c>
      <c r="AD267" s="1" t="s">
        <v>1744</v>
      </c>
      <c r="AE267" s="1" t="n">
        <v>0</v>
      </c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  <c r="IX267" s="0"/>
      <c r="IY267" s="0"/>
      <c r="IZ267" s="0"/>
      <c r="JA267" s="0"/>
      <c r="JB267" s="0"/>
      <c r="JC267" s="0"/>
      <c r="JD267" s="0"/>
      <c r="JE267" s="0"/>
      <c r="JF267" s="0"/>
      <c r="JG267" s="0"/>
      <c r="JH267" s="0"/>
      <c r="JI267" s="0"/>
      <c r="JJ267" s="0"/>
      <c r="JK267" s="0"/>
      <c r="JL267" s="0"/>
      <c r="JM267" s="0"/>
      <c r="JN267" s="0"/>
      <c r="JO267" s="0"/>
      <c r="JP267" s="0"/>
      <c r="JQ267" s="0"/>
      <c r="JR267" s="0"/>
      <c r="JS267" s="0"/>
      <c r="JT267" s="0"/>
      <c r="JU267" s="0"/>
      <c r="JV267" s="0"/>
      <c r="JW267" s="0"/>
      <c r="JX267" s="0"/>
      <c r="JY267" s="0"/>
      <c r="JZ267" s="0"/>
      <c r="KA267" s="0"/>
      <c r="KB267" s="0"/>
      <c r="KC267" s="0"/>
      <c r="KD267" s="0"/>
      <c r="KE267" s="0"/>
      <c r="KF267" s="0"/>
      <c r="KG267" s="0"/>
      <c r="KH267" s="0"/>
      <c r="KI267" s="0"/>
      <c r="KJ267" s="0"/>
      <c r="KK267" s="0"/>
      <c r="KL267" s="0"/>
      <c r="KM267" s="0"/>
      <c r="KN267" s="0"/>
      <c r="KO267" s="0"/>
      <c r="KP267" s="0"/>
      <c r="KQ267" s="0"/>
      <c r="KR267" s="0"/>
      <c r="KS267" s="0"/>
      <c r="KT267" s="0"/>
      <c r="KU267" s="0"/>
      <c r="KV267" s="0"/>
      <c r="KW267" s="0"/>
      <c r="KX267" s="0"/>
      <c r="KY267" s="0"/>
      <c r="KZ267" s="0"/>
      <c r="LA267" s="0"/>
      <c r="LB267" s="0"/>
      <c r="LC267" s="0"/>
      <c r="LD267" s="0"/>
      <c r="LE267" s="0"/>
      <c r="LF267" s="0"/>
      <c r="LG267" s="0"/>
      <c r="LH267" s="0"/>
      <c r="LI267" s="0"/>
      <c r="LJ267" s="0"/>
      <c r="LK267" s="0"/>
      <c r="LL267" s="0"/>
      <c r="LM267" s="0"/>
      <c r="LN267" s="0"/>
      <c r="LO267" s="0"/>
      <c r="LP267" s="0"/>
      <c r="LQ267" s="0"/>
      <c r="LR267" s="0"/>
      <c r="LS267" s="0"/>
      <c r="LT267" s="0"/>
      <c r="LU267" s="0"/>
      <c r="LV267" s="0"/>
      <c r="LW267" s="0"/>
      <c r="LX267" s="0"/>
      <c r="LY267" s="0"/>
      <c r="LZ267" s="0"/>
      <c r="MA267" s="0"/>
      <c r="MB267" s="0"/>
      <c r="MC267" s="0"/>
      <c r="MD267" s="0"/>
      <c r="ME267" s="0"/>
      <c r="MF267" s="0"/>
      <c r="MG267" s="0"/>
      <c r="MH267" s="0"/>
      <c r="MI267" s="0"/>
      <c r="MJ267" s="0"/>
      <c r="MK267" s="0"/>
      <c r="ML267" s="0"/>
      <c r="MM267" s="0"/>
      <c r="MN267" s="0"/>
      <c r="MO267" s="0"/>
      <c r="MP267" s="0"/>
      <c r="MQ267" s="0"/>
      <c r="MR267" s="0"/>
      <c r="MS267" s="0"/>
      <c r="MT267" s="0"/>
      <c r="MU267" s="0"/>
    </row>
    <row r="268" customFormat="false" ht="13.8" hidden="false" customHeight="false" outlineLevel="0" collapsed="false">
      <c r="A268" s="3" t="n">
        <v>189</v>
      </c>
      <c r="B268" s="1" t="s">
        <v>1718</v>
      </c>
      <c r="C268" s="3" t="s">
        <v>1719</v>
      </c>
      <c r="D268" s="1" t="s">
        <v>1745</v>
      </c>
      <c r="E268" s="1" t="s">
        <v>1354</v>
      </c>
      <c r="F268" s="1" t="s">
        <v>1726</v>
      </c>
      <c r="G268" s="7" t="s">
        <v>1746</v>
      </c>
      <c r="H268" s="7" t="s">
        <v>1747</v>
      </c>
      <c r="I268" s="1" t="s">
        <v>38</v>
      </c>
      <c r="J268" s="1" t="s">
        <v>937</v>
      </c>
      <c r="K268" s="1" t="n">
        <v>-1</v>
      </c>
      <c r="L268" s="1" t="n">
        <v>-1</v>
      </c>
      <c r="M268" s="1" t="n">
        <v>-1</v>
      </c>
      <c r="N268" s="1" t="n">
        <v>-1</v>
      </c>
      <c r="O268" s="1" t="n">
        <v>-1</v>
      </c>
      <c r="P268" s="1" t="n">
        <v>-1</v>
      </c>
      <c r="Q268" s="1" t="n">
        <v>-1</v>
      </c>
      <c r="R268" s="1" t="n">
        <v>-1</v>
      </c>
      <c r="S268" s="1" t="s">
        <v>64</v>
      </c>
      <c r="T268" s="1" t="n">
        <v>-1</v>
      </c>
      <c r="U268" s="1" t="n">
        <v>-1</v>
      </c>
      <c r="V268" s="1" t="n">
        <v>-1</v>
      </c>
      <c r="W268" s="1" t="n">
        <v>-1</v>
      </c>
      <c r="X268" s="1" t="n">
        <v>-1</v>
      </c>
      <c r="Y268" s="1" t="n">
        <v>-1</v>
      </c>
      <c r="Z268" s="1" t="s">
        <v>1739</v>
      </c>
      <c r="AA268" s="1" t="n">
        <v>-1</v>
      </c>
      <c r="AB268" s="1" t="n">
        <v>-1</v>
      </c>
      <c r="AC268" s="1" t="s">
        <v>937</v>
      </c>
      <c r="AD268" s="1" t="s">
        <v>937</v>
      </c>
      <c r="AE268" s="1" t="n">
        <v>0</v>
      </c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/>
      <c r="DU268" s="0"/>
      <c r="DV268" s="0"/>
      <c r="DW268" s="0"/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/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  <c r="FO268" s="0"/>
      <c r="FP268" s="0"/>
      <c r="FQ268" s="0"/>
      <c r="FR268" s="0"/>
      <c r="FS268" s="0"/>
      <c r="FT268" s="0"/>
      <c r="FU268" s="0"/>
      <c r="FV268" s="0"/>
      <c r="FW268" s="0"/>
      <c r="FX268" s="0"/>
      <c r="FY268" s="0"/>
      <c r="FZ268" s="0"/>
      <c r="GA268" s="0"/>
      <c r="GB268" s="0"/>
      <c r="GC268" s="0"/>
      <c r="GD268" s="0"/>
      <c r="GE268" s="0"/>
      <c r="GF268" s="0"/>
      <c r="GG268" s="0"/>
      <c r="GH268" s="0"/>
      <c r="GI268" s="0"/>
      <c r="GJ268" s="0"/>
      <c r="GK268" s="0"/>
      <c r="GL268" s="0"/>
      <c r="GM268" s="0"/>
      <c r="GN268" s="0"/>
      <c r="GO268" s="0"/>
      <c r="GP268" s="0"/>
      <c r="GQ268" s="0"/>
      <c r="GR268" s="0"/>
      <c r="GS268" s="0"/>
      <c r="GT268" s="0"/>
      <c r="GU268" s="0"/>
      <c r="GV268" s="0"/>
      <c r="GW268" s="0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  <c r="IB268" s="0"/>
      <c r="IC268" s="0"/>
      <c r="ID268" s="0"/>
      <c r="IE268" s="0"/>
      <c r="IF268" s="0"/>
      <c r="IG268" s="0"/>
      <c r="IH268" s="0"/>
      <c r="II268" s="0"/>
      <c r="IJ268" s="0"/>
      <c r="IK268" s="0"/>
      <c r="IL268" s="0"/>
      <c r="IM268" s="0"/>
      <c r="IN268" s="0"/>
      <c r="IO268" s="0"/>
      <c r="IP268" s="0"/>
      <c r="IQ268" s="0"/>
      <c r="IR268" s="0"/>
      <c r="IS268" s="0"/>
      <c r="IT268" s="0"/>
      <c r="IU268" s="0"/>
      <c r="IV268" s="0"/>
      <c r="IW268" s="0"/>
      <c r="IX268" s="0"/>
      <c r="IY268" s="0"/>
      <c r="IZ268" s="0"/>
      <c r="JA268" s="0"/>
      <c r="JB268" s="0"/>
      <c r="JC268" s="0"/>
      <c r="JD268" s="0"/>
      <c r="JE268" s="0"/>
      <c r="JF268" s="0"/>
      <c r="JG268" s="0"/>
      <c r="JH268" s="0"/>
      <c r="JI268" s="0"/>
      <c r="JJ268" s="0"/>
      <c r="JK268" s="0"/>
      <c r="JL268" s="0"/>
      <c r="JM268" s="0"/>
      <c r="JN268" s="0"/>
      <c r="JO268" s="0"/>
      <c r="JP268" s="0"/>
      <c r="JQ268" s="0"/>
      <c r="JR268" s="0"/>
      <c r="JS268" s="0"/>
      <c r="JT268" s="0"/>
      <c r="JU268" s="0"/>
      <c r="JV268" s="0"/>
      <c r="JW268" s="0"/>
      <c r="JX268" s="0"/>
      <c r="JY268" s="0"/>
      <c r="JZ268" s="0"/>
      <c r="KA268" s="0"/>
      <c r="KB268" s="0"/>
      <c r="KC268" s="0"/>
      <c r="KD268" s="0"/>
      <c r="KE268" s="0"/>
      <c r="KF268" s="0"/>
      <c r="KG268" s="0"/>
      <c r="KH268" s="0"/>
      <c r="KI268" s="0"/>
      <c r="KJ268" s="0"/>
      <c r="KK268" s="0"/>
      <c r="KL268" s="0"/>
      <c r="KM268" s="0"/>
      <c r="KN268" s="0"/>
      <c r="KO268" s="0"/>
      <c r="KP268" s="0"/>
      <c r="KQ268" s="0"/>
      <c r="KR268" s="0"/>
      <c r="KS268" s="0"/>
      <c r="KT268" s="0"/>
      <c r="KU268" s="0"/>
      <c r="KV268" s="0"/>
      <c r="KW268" s="0"/>
      <c r="KX268" s="0"/>
      <c r="KY268" s="0"/>
      <c r="KZ268" s="0"/>
      <c r="LA268" s="0"/>
      <c r="LB268" s="0"/>
      <c r="LC268" s="0"/>
      <c r="LD268" s="0"/>
      <c r="LE268" s="0"/>
      <c r="LF268" s="0"/>
      <c r="LG268" s="0"/>
      <c r="LH268" s="0"/>
      <c r="LI268" s="0"/>
      <c r="LJ268" s="0"/>
      <c r="LK268" s="0"/>
      <c r="LL268" s="0"/>
      <c r="LM268" s="0"/>
      <c r="LN268" s="0"/>
      <c r="LO268" s="0"/>
      <c r="LP268" s="0"/>
      <c r="LQ268" s="0"/>
      <c r="LR268" s="0"/>
      <c r="LS268" s="0"/>
      <c r="LT268" s="0"/>
      <c r="LU268" s="0"/>
      <c r="LV268" s="0"/>
      <c r="LW268" s="0"/>
      <c r="LX268" s="0"/>
      <c r="LY268" s="0"/>
      <c r="LZ268" s="0"/>
      <c r="MA268" s="0"/>
      <c r="MB268" s="0"/>
      <c r="MC268" s="0"/>
      <c r="MD268" s="0"/>
      <c r="ME268" s="0"/>
      <c r="MF268" s="0"/>
      <c r="MG268" s="0"/>
      <c r="MH268" s="0"/>
      <c r="MI268" s="0"/>
      <c r="MJ268" s="0"/>
      <c r="MK268" s="0"/>
      <c r="ML268" s="0"/>
      <c r="MM268" s="0"/>
      <c r="MN268" s="0"/>
      <c r="MO268" s="0"/>
      <c r="MP268" s="0"/>
      <c r="MQ268" s="0"/>
      <c r="MR268" s="0"/>
      <c r="MS268" s="0"/>
      <c r="MT268" s="0"/>
      <c r="MU268" s="0"/>
    </row>
    <row r="269" customFormat="false" ht="13.8" hidden="false" customHeight="false" outlineLevel="0" collapsed="false">
      <c r="A269" s="3" t="n">
        <v>190</v>
      </c>
      <c r="B269" s="1" t="s">
        <v>1718</v>
      </c>
      <c r="C269" s="3" t="s">
        <v>1719</v>
      </c>
      <c r="D269" s="1" t="s">
        <v>1748</v>
      </c>
      <c r="E269" s="1" t="s">
        <v>1354</v>
      </c>
      <c r="F269" s="1" t="s">
        <v>1749</v>
      </c>
      <c r="G269" s="7" t="s">
        <v>1750</v>
      </c>
      <c r="H269" s="7" t="s">
        <v>1751</v>
      </c>
      <c r="I269" s="1" t="s">
        <v>38</v>
      </c>
      <c r="J269" s="1" t="s">
        <v>1752</v>
      </c>
      <c r="K269" s="1" t="n">
        <v>-1</v>
      </c>
      <c r="L269" s="1" t="n">
        <v>-1</v>
      </c>
      <c r="M269" s="1" t="n">
        <v>-1</v>
      </c>
      <c r="N269" s="1" t="n">
        <v>-1</v>
      </c>
      <c r="O269" s="1" t="n">
        <v>-1</v>
      </c>
      <c r="P269" s="1" t="n">
        <v>-1</v>
      </c>
      <c r="Q269" s="1" t="n">
        <v>-1</v>
      </c>
      <c r="R269" s="1" t="n">
        <v>-1</v>
      </c>
      <c r="S269" s="1" t="s">
        <v>64</v>
      </c>
      <c r="T269" s="1" t="n">
        <v>-1</v>
      </c>
      <c r="U269" s="1" t="n">
        <v>-1</v>
      </c>
      <c r="V269" s="1" t="n">
        <v>-1</v>
      </c>
      <c r="W269" s="1" t="n">
        <v>-1</v>
      </c>
      <c r="X269" s="1" t="n">
        <v>-1</v>
      </c>
      <c r="Y269" s="1" t="n">
        <v>-1</v>
      </c>
      <c r="Z269" s="1" t="s">
        <v>1753</v>
      </c>
      <c r="AA269" s="1" t="n">
        <v>-1</v>
      </c>
      <c r="AB269" s="1" t="n">
        <v>-1</v>
      </c>
      <c r="AC269" s="1" t="s">
        <v>1752</v>
      </c>
      <c r="AD269" s="1" t="s">
        <v>1752</v>
      </c>
      <c r="AE269" s="1" t="n">
        <v>0</v>
      </c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  <c r="IZ269" s="0"/>
      <c r="JA269" s="0"/>
      <c r="JB269" s="0"/>
      <c r="JC269" s="0"/>
      <c r="JD269" s="0"/>
      <c r="JE269" s="0"/>
      <c r="JF269" s="0"/>
      <c r="JG269" s="0"/>
      <c r="JH269" s="0"/>
      <c r="JI269" s="0"/>
      <c r="JJ269" s="0"/>
      <c r="JK269" s="0"/>
      <c r="JL269" s="0"/>
      <c r="JM269" s="0"/>
      <c r="JN269" s="0"/>
      <c r="JO269" s="0"/>
      <c r="JP269" s="0"/>
      <c r="JQ269" s="0"/>
      <c r="JR269" s="0"/>
      <c r="JS269" s="0"/>
      <c r="JT269" s="0"/>
      <c r="JU269" s="0"/>
      <c r="JV269" s="0"/>
      <c r="JW269" s="0"/>
      <c r="JX269" s="0"/>
      <c r="JY269" s="0"/>
      <c r="JZ269" s="0"/>
      <c r="KA269" s="0"/>
      <c r="KB269" s="0"/>
      <c r="KC269" s="0"/>
      <c r="KD269" s="0"/>
      <c r="KE269" s="0"/>
      <c r="KF269" s="0"/>
      <c r="KG269" s="0"/>
      <c r="KH269" s="0"/>
      <c r="KI269" s="0"/>
      <c r="KJ269" s="0"/>
      <c r="KK269" s="0"/>
      <c r="KL269" s="0"/>
      <c r="KM269" s="0"/>
      <c r="KN269" s="0"/>
      <c r="KO269" s="0"/>
      <c r="KP269" s="0"/>
      <c r="KQ269" s="0"/>
      <c r="KR269" s="0"/>
      <c r="KS269" s="0"/>
      <c r="KT269" s="0"/>
      <c r="KU269" s="0"/>
      <c r="KV269" s="0"/>
      <c r="KW269" s="0"/>
      <c r="KX269" s="0"/>
      <c r="KY269" s="0"/>
      <c r="KZ269" s="0"/>
      <c r="LA269" s="0"/>
      <c r="LB269" s="0"/>
      <c r="LC269" s="0"/>
      <c r="LD269" s="0"/>
      <c r="LE269" s="0"/>
      <c r="LF269" s="0"/>
      <c r="LG269" s="0"/>
      <c r="LH269" s="0"/>
      <c r="LI269" s="0"/>
      <c r="LJ269" s="0"/>
      <c r="LK269" s="0"/>
      <c r="LL269" s="0"/>
      <c r="LM269" s="0"/>
      <c r="LN269" s="0"/>
      <c r="LO269" s="0"/>
      <c r="LP269" s="0"/>
      <c r="LQ269" s="0"/>
      <c r="LR269" s="0"/>
      <c r="LS269" s="0"/>
      <c r="LT269" s="0"/>
      <c r="LU269" s="0"/>
      <c r="LV269" s="0"/>
      <c r="LW269" s="0"/>
      <c r="LX269" s="0"/>
      <c r="LY269" s="0"/>
      <c r="LZ269" s="0"/>
      <c r="MA269" s="0"/>
      <c r="MB269" s="0"/>
      <c r="MC269" s="0"/>
      <c r="MD269" s="0"/>
      <c r="ME269" s="0"/>
      <c r="MF269" s="0"/>
      <c r="MG269" s="0"/>
      <c r="MH269" s="0"/>
      <c r="MI269" s="0"/>
      <c r="MJ269" s="0"/>
      <c r="MK269" s="0"/>
      <c r="ML269" s="0"/>
      <c r="MM269" s="0"/>
      <c r="MN269" s="0"/>
      <c r="MO269" s="0"/>
      <c r="MP269" s="0"/>
      <c r="MQ269" s="0"/>
      <c r="MR269" s="0"/>
      <c r="MS269" s="0"/>
      <c r="MT269" s="0"/>
      <c r="MU269" s="0"/>
    </row>
    <row r="270" customFormat="false" ht="13.8" hidden="false" customHeight="false" outlineLevel="0" collapsed="false">
      <c r="A270" s="3" t="n">
        <v>191</v>
      </c>
      <c r="B270" s="1" t="s">
        <v>1718</v>
      </c>
      <c r="C270" s="3" t="s">
        <v>1719</v>
      </c>
      <c r="D270" s="1" t="s">
        <v>1754</v>
      </c>
      <c r="E270" s="1" t="s">
        <v>1354</v>
      </c>
      <c r="F270" s="1" t="s">
        <v>1755</v>
      </c>
      <c r="G270" s="7" t="s">
        <v>1756</v>
      </c>
      <c r="H270" s="7" t="s">
        <v>1757</v>
      </c>
      <c r="I270" s="1" t="s">
        <v>38</v>
      </c>
      <c r="J270" s="1" t="s">
        <v>1758</v>
      </c>
      <c r="K270" s="1" t="n">
        <v>-1</v>
      </c>
      <c r="L270" s="1" t="n">
        <v>-1</v>
      </c>
      <c r="M270" s="1" t="n">
        <v>-1</v>
      </c>
      <c r="N270" s="1" t="n">
        <v>-1</v>
      </c>
      <c r="O270" s="1" t="n">
        <v>-1</v>
      </c>
      <c r="P270" s="1" t="n">
        <v>-1</v>
      </c>
      <c r="Q270" s="1" t="n">
        <v>-1</v>
      </c>
      <c r="R270" s="1" t="n">
        <v>-1</v>
      </c>
      <c r="S270" s="1" t="s">
        <v>64</v>
      </c>
      <c r="T270" s="1" t="n">
        <v>-1</v>
      </c>
      <c r="U270" s="1" t="n">
        <v>-1</v>
      </c>
      <c r="V270" s="1" t="n">
        <v>-1</v>
      </c>
      <c r="W270" s="1" t="n">
        <v>-1</v>
      </c>
      <c r="X270" s="1" t="n">
        <v>-1</v>
      </c>
      <c r="Y270" s="1" t="n">
        <v>-1</v>
      </c>
      <c r="Z270" s="1" t="s">
        <v>1753</v>
      </c>
      <c r="AA270" s="1" t="n">
        <v>-1</v>
      </c>
      <c r="AB270" s="1" t="n">
        <v>-1</v>
      </c>
      <c r="AC270" s="1" t="s">
        <v>1758</v>
      </c>
      <c r="AD270" s="1" t="s">
        <v>1758</v>
      </c>
      <c r="AE270" s="1" t="n">
        <v>0</v>
      </c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/>
      <c r="DU270" s="0"/>
      <c r="DV270" s="0"/>
      <c r="DW270" s="0"/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/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  <c r="FO270" s="0"/>
      <c r="FP270" s="0"/>
      <c r="FQ270" s="0"/>
      <c r="FR270" s="0"/>
      <c r="FS270" s="0"/>
      <c r="FT270" s="0"/>
      <c r="FU270" s="0"/>
      <c r="FV270" s="0"/>
      <c r="FW270" s="0"/>
      <c r="FX270" s="0"/>
      <c r="FY270" s="0"/>
      <c r="FZ270" s="0"/>
      <c r="GA270" s="0"/>
      <c r="GB270" s="0"/>
      <c r="GC270" s="0"/>
      <c r="GD270" s="0"/>
      <c r="GE270" s="0"/>
      <c r="GF270" s="0"/>
      <c r="GG270" s="0"/>
      <c r="GH270" s="0"/>
      <c r="GI270" s="0"/>
      <c r="GJ270" s="0"/>
      <c r="GK270" s="0"/>
      <c r="GL270" s="0"/>
      <c r="GM270" s="0"/>
      <c r="GN270" s="0"/>
      <c r="GO270" s="0"/>
      <c r="GP270" s="0"/>
      <c r="GQ270" s="0"/>
      <c r="GR270" s="0"/>
      <c r="GS270" s="0"/>
      <c r="GT270" s="0"/>
      <c r="GU270" s="0"/>
      <c r="GV270" s="0"/>
      <c r="GW270" s="0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  <c r="IB270" s="0"/>
      <c r="IC270" s="0"/>
      <c r="ID270" s="0"/>
      <c r="IE270" s="0"/>
      <c r="IF270" s="0"/>
      <c r="IG270" s="0"/>
      <c r="IH270" s="0"/>
      <c r="II270" s="0"/>
      <c r="IJ270" s="0"/>
      <c r="IK270" s="0"/>
      <c r="IL270" s="0"/>
      <c r="IM270" s="0"/>
      <c r="IN270" s="0"/>
      <c r="IO270" s="0"/>
      <c r="IP270" s="0"/>
      <c r="IQ270" s="0"/>
      <c r="IR270" s="0"/>
      <c r="IS270" s="0"/>
      <c r="IT270" s="0"/>
      <c r="IU270" s="0"/>
      <c r="IV270" s="0"/>
      <c r="IW270" s="0"/>
      <c r="IX270" s="0"/>
      <c r="IY270" s="0"/>
      <c r="IZ270" s="0"/>
      <c r="JA270" s="0"/>
      <c r="JB270" s="0"/>
      <c r="JC270" s="0"/>
      <c r="JD270" s="0"/>
      <c r="JE270" s="0"/>
      <c r="JF270" s="0"/>
      <c r="JG270" s="0"/>
      <c r="JH270" s="0"/>
      <c r="JI270" s="0"/>
      <c r="JJ270" s="0"/>
      <c r="JK270" s="0"/>
      <c r="JL270" s="0"/>
      <c r="JM270" s="0"/>
      <c r="JN270" s="0"/>
      <c r="JO270" s="0"/>
      <c r="JP270" s="0"/>
      <c r="JQ270" s="0"/>
      <c r="JR270" s="0"/>
      <c r="JS270" s="0"/>
      <c r="JT270" s="0"/>
      <c r="JU270" s="0"/>
      <c r="JV270" s="0"/>
      <c r="JW270" s="0"/>
      <c r="JX270" s="0"/>
      <c r="JY270" s="0"/>
      <c r="JZ270" s="0"/>
      <c r="KA270" s="0"/>
      <c r="KB270" s="0"/>
      <c r="KC270" s="0"/>
      <c r="KD270" s="0"/>
      <c r="KE270" s="0"/>
      <c r="KF270" s="0"/>
      <c r="KG270" s="0"/>
      <c r="KH270" s="0"/>
      <c r="KI270" s="0"/>
      <c r="KJ270" s="0"/>
      <c r="KK270" s="0"/>
      <c r="KL270" s="0"/>
      <c r="KM270" s="0"/>
      <c r="KN270" s="0"/>
      <c r="KO270" s="0"/>
      <c r="KP270" s="0"/>
      <c r="KQ270" s="0"/>
      <c r="KR270" s="0"/>
      <c r="KS270" s="0"/>
      <c r="KT270" s="0"/>
      <c r="KU270" s="0"/>
      <c r="KV270" s="0"/>
      <c r="KW270" s="0"/>
      <c r="KX270" s="0"/>
      <c r="KY270" s="0"/>
      <c r="KZ270" s="0"/>
      <c r="LA270" s="0"/>
      <c r="LB270" s="0"/>
      <c r="LC270" s="0"/>
      <c r="LD270" s="0"/>
      <c r="LE270" s="0"/>
      <c r="LF270" s="0"/>
      <c r="LG270" s="0"/>
      <c r="LH270" s="0"/>
      <c r="LI270" s="0"/>
      <c r="LJ270" s="0"/>
      <c r="LK270" s="0"/>
      <c r="LL270" s="0"/>
      <c r="LM270" s="0"/>
      <c r="LN270" s="0"/>
      <c r="LO270" s="0"/>
      <c r="LP270" s="0"/>
      <c r="LQ270" s="0"/>
      <c r="LR270" s="0"/>
      <c r="LS270" s="0"/>
      <c r="LT270" s="0"/>
      <c r="LU270" s="0"/>
      <c r="LV270" s="0"/>
      <c r="LW270" s="0"/>
      <c r="LX270" s="0"/>
      <c r="LY270" s="0"/>
      <c r="LZ270" s="0"/>
      <c r="MA270" s="0"/>
      <c r="MB270" s="0"/>
      <c r="MC270" s="0"/>
      <c r="MD270" s="0"/>
      <c r="ME270" s="0"/>
      <c r="MF270" s="0"/>
      <c r="MG270" s="0"/>
      <c r="MH270" s="0"/>
      <c r="MI270" s="0"/>
      <c r="MJ270" s="0"/>
      <c r="MK270" s="0"/>
      <c r="ML270" s="0"/>
      <c r="MM270" s="0"/>
      <c r="MN270" s="0"/>
      <c r="MO270" s="0"/>
      <c r="MP270" s="0"/>
      <c r="MQ270" s="0"/>
      <c r="MR270" s="0"/>
      <c r="MS270" s="0"/>
      <c r="MT270" s="0"/>
      <c r="MU270" s="0"/>
    </row>
    <row r="271" customFormat="false" ht="13.8" hidden="false" customHeight="false" outlineLevel="0" collapsed="false">
      <c r="A271" s="3" t="n">
        <v>192</v>
      </c>
      <c r="B271" s="1" t="s">
        <v>1718</v>
      </c>
      <c r="C271" s="3" t="s">
        <v>1719</v>
      </c>
      <c r="D271" s="1" t="s">
        <v>1759</v>
      </c>
      <c r="E271" s="1" t="s">
        <v>1354</v>
      </c>
      <c r="F271" s="1" t="s">
        <v>1760</v>
      </c>
      <c r="G271" s="7" t="s">
        <v>1761</v>
      </c>
      <c r="H271" s="7" t="s">
        <v>1762</v>
      </c>
      <c r="I271" s="1" t="s">
        <v>38</v>
      </c>
      <c r="J271" s="1" t="s">
        <v>578</v>
      </c>
      <c r="K271" s="1" t="n">
        <v>-1</v>
      </c>
      <c r="L271" s="1" t="n">
        <v>-1</v>
      </c>
      <c r="M271" s="1" t="n">
        <v>-1</v>
      </c>
      <c r="N271" s="1" t="n">
        <v>-1</v>
      </c>
      <c r="O271" s="1" t="n">
        <v>-1</v>
      </c>
      <c r="P271" s="1" t="n">
        <v>-1</v>
      </c>
      <c r="Q271" s="1" t="n">
        <v>-1</v>
      </c>
      <c r="R271" s="1" t="n">
        <v>-1</v>
      </c>
      <c r="S271" s="1" t="s">
        <v>44</v>
      </c>
      <c r="T271" s="1" t="n">
        <v>-1</v>
      </c>
      <c r="U271" s="1" t="n">
        <v>-1</v>
      </c>
      <c r="V271" s="1" t="n">
        <v>-1</v>
      </c>
      <c r="W271" s="1" t="n">
        <v>-1</v>
      </c>
      <c r="X271" s="1" t="n">
        <v>-1</v>
      </c>
      <c r="Y271" s="1" t="n">
        <v>-1</v>
      </c>
      <c r="Z271" s="1" t="s">
        <v>1753</v>
      </c>
      <c r="AA271" s="1" t="n">
        <v>-1</v>
      </c>
      <c r="AB271" s="1" t="n">
        <v>-1</v>
      </c>
      <c r="AC271" s="1" t="s">
        <v>578</v>
      </c>
      <c r="AD271" s="1" t="s">
        <v>578</v>
      </c>
      <c r="AE271" s="1" t="n">
        <v>0</v>
      </c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  <c r="IX271" s="0"/>
      <c r="IY271" s="0"/>
      <c r="IZ271" s="0"/>
      <c r="JA271" s="0"/>
      <c r="JB271" s="0"/>
      <c r="JC271" s="0"/>
      <c r="JD271" s="0"/>
      <c r="JE271" s="0"/>
      <c r="JF271" s="0"/>
      <c r="JG271" s="0"/>
      <c r="JH271" s="0"/>
      <c r="JI271" s="0"/>
      <c r="JJ271" s="0"/>
      <c r="JK271" s="0"/>
      <c r="JL271" s="0"/>
      <c r="JM271" s="0"/>
      <c r="JN271" s="0"/>
      <c r="JO271" s="0"/>
      <c r="JP271" s="0"/>
      <c r="JQ271" s="0"/>
      <c r="JR271" s="0"/>
      <c r="JS271" s="0"/>
      <c r="JT271" s="0"/>
      <c r="JU271" s="0"/>
      <c r="JV271" s="0"/>
      <c r="JW271" s="0"/>
      <c r="JX271" s="0"/>
      <c r="JY271" s="0"/>
      <c r="JZ271" s="0"/>
      <c r="KA271" s="0"/>
      <c r="KB271" s="0"/>
      <c r="KC271" s="0"/>
      <c r="KD271" s="0"/>
      <c r="KE271" s="0"/>
      <c r="KF271" s="0"/>
      <c r="KG271" s="0"/>
      <c r="KH271" s="0"/>
      <c r="KI271" s="0"/>
      <c r="KJ271" s="0"/>
      <c r="KK271" s="0"/>
      <c r="KL271" s="0"/>
      <c r="KM271" s="0"/>
      <c r="KN271" s="0"/>
      <c r="KO271" s="0"/>
      <c r="KP271" s="0"/>
      <c r="KQ271" s="0"/>
      <c r="KR271" s="0"/>
      <c r="KS271" s="0"/>
      <c r="KT271" s="0"/>
      <c r="KU271" s="0"/>
      <c r="KV271" s="0"/>
      <c r="KW271" s="0"/>
      <c r="KX271" s="0"/>
      <c r="KY271" s="0"/>
      <c r="KZ271" s="0"/>
      <c r="LA271" s="0"/>
      <c r="LB271" s="0"/>
      <c r="LC271" s="0"/>
      <c r="LD271" s="0"/>
      <c r="LE271" s="0"/>
      <c r="LF271" s="0"/>
      <c r="LG271" s="0"/>
      <c r="LH271" s="0"/>
      <c r="LI271" s="0"/>
      <c r="LJ271" s="0"/>
      <c r="LK271" s="0"/>
      <c r="LL271" s="0"/>
      <c r="LM271" s="0"/>
      <c r="LN271" s="0"/>
      <c r="LO271" s="0"/>
      <c r="LP271" s="0"/>
      <c r="LQ271" s="0"/>
      <c r="LR271" s="0"/>
      <c r="LS271" s="0"/>
      <c r="LT271" s="0"/>
      <c r="LU271" s="0"/>
      <c r="LV271" s="0"/>
      <c r="LW271" s="0"/>
      <c r="LX271" s="0"/>
      <c r="LY271" s="0"/>
      <c r="LZ271" s="0"/>
      <c r="MA271" s="0"/>
      <c r="MB271" s="0"/>
      <c r="MC271" s="0"/>
      <c r="MD271" s="0"/>
      <c r="ME271" s="0"/>
      <c r="MF271" s="0"/>
      <c r="MG271" s="0"/>
      <c r="MH271" s="0"/>
      <c r="MI271" s="0"/>
      <c r="MJ271" s="0"/>
      <c r="MK271" s="0"/>
      <c r="ML271" s="0"/>
      <c r="MM271" s="0"/>
      <c r="MN271" s="0"/>
      <c r="MO271" s="0"/>
      <c r="MP271" s="0"/>
      <c r="MQ271" s="0"/>
      <c r="MR271" s="0"/>
      <c r="MS271" s="0"/>
      <c r="MT271" s="0"/>
      <c r="MU271" s="0"/>
    </row>
    <row r="272" customFormat="false" ht="13.8" hidden="false" customHeight="false" outlineLevel="0" collapsed="false">
      <c r="A272" s="3" t="n">
        <v>193</v>
      </c>
      <c r="B272" s="1" t="s">
        <v>1718</v>
      </c>
      <c r="C272" s="3" t="s">
        <v>1719</v>
      </c>
      <c r="D272" s="1" t="s">
        <v>1763</v>
      </c>
      <c r="E272" s="1" t="s">
        <v>1354</v>
      </c>
      <c r="F272" s="1" t="s">
        <v>1764</v>
      </c>
      <c r="G272" s="7" t="s">
        <v>1765</v>
      </c>
      <c r="H272" s="7" t="s">
        <v>1766</v>
      </c>
      <c r="I272" s="1" t="s">
        <v>38</v>
      </c>
      <c r="J272" s="1" t="s">
        <v>1767</v>
      </c>
      <c r="K272" s="1" t="n">
        <v>-1</v>
      </c>
      <c r="L272" s="1" t="n">
        <v>-1</v>
      </c>
      <c r="M272" s="1" t="n">
        <v>-1</v>
      </c>
      <c r="N272" s="1" t="n">
        <v>-1</v>
      </c>
      <c r="O272" s="1" t="n">
        <v>-1</v>
      </c>
      <c r="P272" s="1" t="n">
        <v>-1</v>
      </c>
      <c r="Q272" s="1" t="n">
        <v>-1</v>
      </c>
      <c r="R272" s="1" t="n">
        <v>-1</v>
      </c>
      <c r="S272" s="1" t="s">
        <v>44</v>
      </c>
      <c r="T272" s="1" t="n">
        <v>-1</v>
      </c>
      <c r="U272" s="1" t="n">
        <v>-1</v>
      </c>
      <c r="V272" s="1" t="n">
        <v>-1</v>
      </c>
      <c r="W272" s="1" t="n">
        <v>-1</v>
      </c>
      <c r="X272" s="1" t="n">
        <v>-1</v>
      </c>
      <c r="Y272" s="1" t="n">
        <v>-1</v>
      </c>
      <c r="Z272" s="1" t="s">
        <v>1768</v>
      </c>
      <c r="AA272" s="1" t="n">
        <v>-1</v>
      </c>
      <c r="AB272" s="1" t="n">
        <v>-1</v>
      </c>
      <c r="AC272" s="1" t="s">
        <v>1767</v>
      </c>
      <c r="AD272" s="1" t="s">
        <v>1767</v>
      </c>
      <c r="AE272" s="1" t="n">
        <v>0</v>
      </c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  <c r="IX272" s="0"/>
      <c r="IY272" s="0"/>
      <c r="IZ272" s="0"/>
      <c r="JA272" s="0"/>
      <c r="JB272" s="0"/>
      <c r="JC272" s="0"/>
      <c r="JD272" s="0"/>
      <c r="JE272" s="0"/>
      <c r="JF272" s="0"/>
      <c r="JG272" s="0"/>
      <c r="JH272" s="0"/>
      <c r="JI272" s="0"/>
      <c r="JJ272" s="0"/>
      <c r="JK272" s="0"/>
      <c r="JL272" s="0"/>
      <c r="JM272" s="0"/>
      <c r="JN272" s="0"/>
      <c r="JO272" s="0"/>
      <c r="JP272" s="0"/>
      <c r="JQ272" s="0"/>
      <c r="JR272" s="0"/>
      <c r="JS272" s="0"/>
      <c r="JT272" s="0"/>
      <c r="JU272" s="0"/>
      <c r="JV272" s="0"/>
      <c r="JW272" s="0"/>
      <c r="JX272" s="0"/>
      <c r="JY272" s="0"/>
      <c r="JZ272" s="0"/>
      <c r="KA272" s="0"/>
      <c r="KB272" s="0"/>
      <c r="KC272" s="0"/>
      <c r="KD272" s="0"/>
      <c r="KE272" s="0"/>
      <c r="KF272" s="0"/>
      <c r="KG272" s="0"/>
      <c r="KH272" s="0"/>
      <c r="KI272" s="0"/>
      <c r="KJ272" s="0"/>
      <c r="KK272" s="0"/>
      <c r="KL272" s="0"/>
      <c r="KM272" s="0"/>
      <c r="KN272" s="0"/>
      <c r="KO272" s="0"/>
      <c r="KP272" s="0"/>
      <c r="KQ272" s="0"/>
      <c r="KR272" s="0"/>
      <c r="KS272" s="0"/>
      <c r="KT272" s="0"/>
      <c r="KU272" s="0"/>
      <c r="KV272" s="0"/>
      <c r="KW272" s="0"/>
      <c r="KX272" s="0"/>
      <c r="KY272" s="0"/>
      <c r="KZ272" s="0"/>
      <c r="LA272" s="0"/>
      <c r="LB272" s="0"/>
      <c r="LC272" s="0"/>
      <c r="LD272" s="0"/>
      <c r="LE272" s="0"/>
      <c r="LF272" s="0"/>
      <c r="LG272" s="0"/>
      <c r="LH272" s="0"/>
      <c r="LI272" s="0"/>
      <c r="LJ272" s="0"/>
      <c r="LK272" s="0"/>
      <c r="LL272" s="0"/>
      <c r="LM272" s="0"/>
      <c r="LN272" s="0"/>
      <c r="LO272" s="0"/>
      <c r="LP272" s="0"/>
      <c r="LQ272" s="0"/>
      <c r="LR272" s="0"/>
      <c r="LS272" s="0"/>
      <c r="LT272" s="0"/>
      <c r="LU272" s="0"/>
      <c r="LV272" s="0"/>
      <c r="LW272" s="0"/>
      <c r="LX272" s="0"/>
      <c r="LY272" s="0"/>
      <c r="LZ272" s="0"/>
      <c r="MA272" s="0"/>
      <c r="MB272" s="0"/>
      <c r="MC272" s="0"/>
      <c r="MD272" s="0"/>
      <c r="ME272" s="0"/>
      <c r="MF272" s="0"/>
      <c r="MG272" s="0"/>
      <c r="MH272" s="0"/>
      <c r="MI272" s="0"/>
      <c r="MJ272" s="0"/>
      <c r="MK272" s="0"/>
      <c r="ML272" s="0"/>
      <c r="MM272" s="0"/>
      <c r="MN272" s="0"/>
      <c r="MO272" s="0"/>
      <c r="MP272" s="0"/>
      <c r="MQ272" s="0"/>
      <c r="MR272" s="0"/>
      <c r="MS272" s="0"/>
      <c r="MT272" s="0"/>
      <c r="MU272" s="0"/>
    </row>
    <row r="273" customFormat="false" ht="13.8" hidden="false" customHeight="false" outlineLevel="0" collapsed="false">
      <c r="A273" s="3" t="n">
        <v>194</v>
      </c>
      <c r="B273" s="1" t="s">
        <v>1718</v>
      </c>
      <c r="C273" s="3" t="s">
        <v>1719</v>
      </c>
      <c r="D273" s="1" t="s">
        <v>1769</v>
      </c>
      <c r="E273" s="1" t="s">
        <v>1354</v>
      </c>
      <c r="F273" s="1" t="s">
        <v>1770</v>
      </c>
      <c r="G273" s="7" t="s">
        <v>1771</v>
      </c>
      <c r="H273" s="7" t="s">
        <v>1772</v>
      </c>
      <c r="I273" s="1" t="s">
        <v>38</v>
      </c>
      <c r="J273" s="1" t="s">
        <v>1724</v>
      </c>
      <c r="K273" s="1" t="n">
        <v>-1</v>
      </c>
      <c r="L273" s="1" t="n">
        <v>-1</v>
      </c>
      <c r="M273" s="1" t="n">
        <v>-1</v>
      </c>
      <c r="N273" s="1" t="n">
        <v>-1</v>
      </c>
      <c r="O273" s="1" t="n">
        <v>-1</v>
      </c>
      <c r="P273" s="1" t="n">
        <v>-1</v>
      </c>
      <c r="Q273" s="1" t="n">
        <v>-1</v>
      </c>
      <c r="R273" s="1" t="n">
        <v>-1</v>
      </c>
      <c r="S273" s="1" t="s">
        <v>64</v>
      </c>
      <c r="T273" s="1" t="n">
        <v>-1</v>
      </c>
      <c r="U273" s="1" t="n">
        <v>-1</v>
      </c>
      <c r="V273" s="1" t="n">
        <v>-1</v>
      </c>
      <c r="W273" s="1" t="n">
        <v>-1</v>
      </c>
      <c r="X273" s="1" t="n">
        <v>-1</v>
      </c>
      <c r="Y273" s="1" t="n">
        <v>-1</v>
      </c>
      <c r="Z273" s="1" t="s">
        <v>1768</v>
      </c>
      <c r="AA273" s="1" t="n">
        <v>-1</v>
      </c>
      <c r="AB273" s="1" t="n">
        <v>-1</v>
      </c>
      <c r="AC273" s="1" t="s">
        <v>1724</v>
      </c>
      <c r="AD273" s="1" t="s">
        <v>1724</v>
      </c>
      <c r="AE273" s="1" t="n">
        <v>0</v>
      </c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  <c r="IX273" s="0"/>
      <c r="IY273" s="0"/>
      <c r="IZ273" s="0"/>
      <c r="JA273" s="0"/>
      <c r="JB273" s="0"/>
      <c r="JC273" s="0"/>
      <c r="JD273" s="0"/>
      <c r="JE273" s="0"/>
      <c r="JF273" s="0"/>
      <c r="JG273" s="0"/>
      <c r="JH273" s="0"/>
      <c r="JI273" s="0"/>
      <c r="JJ273" s="0"/>
      <c r="JK273" s="0"/>
      <c r="JL273" s="0"/>
      <c r="JM273" s="0"/>
      <c r="JN273" s="0"/>
      <c r="JO273" s="0"/>
      <c r="JP273" s="0"/>
      <c r="JQ273" s="0"/>
      <c r="JR273" s="0"/>
      <c r="JS273" s="0"/>
      <c r="JT273" s="0"/>
      <c r="JU273" s="0"/>
      <c r="JV273" s="0"/>
      <c r="JW273" s="0"/>
      <c r="JX273" s="0"/>
      <c r="JY273" s="0"/>
      <c r="JZ273" s="0"/>
      <c r="KA273" s="0"/>
      <c r="KB273" s="0"/>
      <c r="KC273" s="0"/>
      <c r="KD273" s="0"/>
      <c r="KE273" s="0"/>
      <c r="KF273" s="0"/>
      <c r="KG273" s="0"/>
      <c r="KH273" s="0"/>
      <c r="KI273" s="0"/>
      <c r="KJ273" s="0"/>
      <c r="KK273" s="0"/>
      <c r="KL273" s="0"/>
      <c r="KM273" s="0"/>
      <c r="KN273" s="0"/>
      <c r="KO273" s="0"/>
      <c r="KP273" s="0"/>
      <c r="KQ273" s="0"/>
      <c r="KR273" s="0"/>
      <c r="KS273" s="0"/>
      <c r="KT273" s="0"/>
      <c r="KU273" s="0"/>
      <c r="KV273" s="0"/>
      <c r="KW273" s="0"/>
      <c r="KX273" s="0"/>
      <c r="KY273" s="0"/>
      <c r="KZ273" s="0"/>
      <c r="LA273" s="0"/>
      <c r="LB273" s="0"/>
      <c r="LC273" s="0"/>
      <c r="LD273" s="0"/>
      <c r="LE273" s="0"/>
      <c r="LF273" s="0"/>
      <c r="LG273" s="0"/>
      <c r="LH273" s="0"/>
      <c r="LI273" s="0"/>
      <c r="LJ273" s="0"/>
      <c r="LK273" s="0"/>
      <c r="LL273" s="0"/>
      <c r="LM273" s="0"/>
      <c r="LN273" s="0"/>
      <c r="LO273" s="0"/>
      <c r="LP273" s="0"/>
      <c r="LQ273" s="0"/>
      <c r="LR273" s="0"/>
      <c r="LS273" s="0"/>
      <c r="LT273" s="0"/>
      <c r="LU273" s="0"/>
      <c r="LV273" s="0"/>
      <c r="LW273" s="0"/>
      <c r="LX273" s="0"/>
      <c r="LY273" s="0"/>
      <c r="LZ273" s="0"/>
      <c r="MA273" s="0"/>
      <c r="MB273" s="0"/>
      <c r="MC273" s="0"/>
      <c r="MD273" s="0"/>
      <c r="ME273" s="0"/>
      <c r="MF273" s="0"/>
      <c r="MG273" s="0"/>
      <c r="MH273" s="0"/>
      <c r="MI273" s="0"/>
      <c r="MJ273" s="0"/>
      <c r="MK273" s="0"/>
      <c r="ML273" s="0"/>
      <c r="MM273" s="0"/>
      <c r="MN273" s="0"/>
      <c r="MO273" s="0"/>
      <c r="MP273" s="0"/>
      <c r="MQ273" s="0"/>
      <c r="MR273" s="0"/>
      <c r="MS273" s="0"/>
      <c r="MT273" s="0"/>
      <c r="MU273" s="0"/>
    </row>
    <row r="274" customFormat="false" ht="13.8" hidden="false" customHeight="false" outlineLevel="0" collapsed="false">
      <c r="A274" s="3" t="n">
        <v>195</v>
      </c>
      <c r="B274" s="1" t="s">
        <v>1718</v>
      </c>
      <c r="C274" s="3" t="s">
        <v>1719</v>
      </c>
      <c r="D274" s="1" t="s">
        <v>1773</v>
      </c>
      <c r="E274" s="1" t="s">
        <v>1354</v>
      </c>
      <c r="F274" s="1" t="s">
        <v>1774</v>
      </c>
      <c r="G274" s="7" t="s">
        <v>1775</v>
      </c>
      <c r="H274" s="7" t="s">
        <v>1776</v>
      </c>
      <c r="I274" s="1" t="s">
        <v>38</v>
      </c>
      <c r="J274" s="1" t="s">
        <v>1777</v>
      </c>
      <c r="K274" s="1" t="n">
        <v>-1</v>
      </c>
      <c r="L274" s="1" t="n">
        <v>-1</v>
      </c>
      <c r="M274" s="1" t="n">
        <v>-1</v>
      </c>
      <c r="N274" s="1" t="n">
        <v>-1</v>
      </c>
      <c r="O274" s="1" t="n">
        <v>-1</v>
      </c>
      <c r="P274" s="1" t="n">
        <v>-1</v>
      </c>
      <c r="Q274" s="1" t="n">
        <v>-1</v>
      </c>
      <c r="R274" s="1" t="n">
        <v>-1</v>
      </c>
      <c r="S274" s="1" t="s">
        <v>44</v>
      </c>
      <c r="T274" s="1" t="n">
        <v>-1</v>
      </c>
      <c r="U274" s="1" t="n">
        <v>-1</v>
      </c>
      <c r="V274" s="1" t="n">
        <v>-1</v>
      </c>
      <c r="W274" s="1" t="n">
        <v>-1</v>
      </c>
      <c r="X274" s="1" t="n">
        <v>-1</v>
      </c>
      <c r="Y274" s="1" t="n">
        <v>-1</v>
      </c>
      <c r="Z274" s="1" t="s">
        <v>1768</v>
      </c>
      <c r="AA274" s="1" t="n">
        <v>-1</v>
      </c>
      <c r="AB274" s="1" t="n">
        <v>-1</v>
      </c>
      <c r="AC274" s="1" t="s">
        <v>1777</v>
      </c>
      <c r="AD274" s="1" t="s">
        <v>1777</v>
      </c>
      <c r="AE274" s="1" t="n">
        <v>0</v>
      </c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  <c r="IZ274" s="0"/>
      <c r="JA274" s="0"/>
      <c r="JB274" s="0"/>
      <c r="JC274" s="0"/>
      <c r="JD274" s="0"/>
      <c r="JE274" s="0"/>
      <c r="JF274" s="0"/>
      <c r="JG274" s="0"/>
      <c r="JH274" s="0"/>
      <c r="JI274" s="0"/>
      <c r="JJ274" s="0"/>
      <c r="JK274" s="0"/>
      <c r="JL274" s="0"/>
      <c r="JM274" s="0"/>
      <c r="JN274" s="0"/>
      <c r="JO274" s="0"/>
      <c r="JP274" s="0"/>
      <c r="JQ274" s="0"/>
      <c r="JR274" s="0"/>
      <c r="JS274" s="0"/>
      <c r="JT274" s="0"/>
      <c r="JU274" s="0"/>
      <c r="JV274" s="0"/>
      <c r="JW274" s="0"/>
      <c r="JX274" s="0"/>
      <c r="JY274" s="0"/>
      <c r="JZ274" s="0"/>
      <c r="KA274" s="0"/>
      <c r="KB274" s="0"/>
      <c r="KC274" s="0"/>
      <c r="KD274" s="0"/>
      <c r="KE274" s="0"/>
      <c r="KF274" s="0"/>
      <c r="KG274" s="0"/>
      <c r="KH274" s="0"/>
      <c r="KI274" s="0"/>
      <c r="KJ274" s="0"/>
      <c r="KK274" s="0"/>
      <c r="KL274" s="0"/>
      <c r="KM274" s="0"/>
      <c r="KN274" s="0"/>
      <c r="KO274" s="0"/>
      <c r="KP274" s="0"/>
      <c r="KQ274" s="0"/>
      <c r="KR274" s="0"/>
      <c r="KS274" s="0"/>
      <c r="KT274" s="0"/>
      <c r="KU274" s="0"/>
      <c r="KV274" s="0"/>
      <c r="KW274" s="0"/>
      <c r="KX274" s="0"/>
      <c r="KY274" s="0"/>
      <c r="KZ274" s="0"/>
      <c r="LA274" s="0"/>
      <c r="LB274" s="0"/>
      <c r="LC274" s="0"/>
      <c r="LD274" s="0"/>
      <c r="LE274" s="0"/>
      <c r="LF274" s="0"/>
      <c r="LG274" s="0"/>
      <c r="LH274" s="0"/>
      <c r="LI274" s="0"/>
      <c r="LJ274" s="0"/>
      <c r="LK274" s="0"/>
      <c r="LL274" s="0"/>
      <c r="LM274" s="0"/>
      <c r="LN274" s="0"/>
      <c r="LO274" s="0"/>
      <c r="LP274" s="0"/>
      <c r="LQ274" s="0"/>
      <c r="LR274" s="0"/>
      <c r="LS274" s="0"/>
      <c r="LT274" s="0"/>
      <c r="LU274" s="0"/>
      <c r="LV274" s="0"/>
      <c r="LW274" s="0"/>
      <c r="LX274" s="0"/>
      <c r="LY274" s="0"/>
      <c r="LZ274" s="0"/>
      <c r="MA274" s="0"/>
      <c r="MB274" s="0"/>
      <c r="MC274" s="0"/>
      <c r="MD274" s="0"/>
      <c r="ME274" s="0"/>
      <c r="MF274" s="0"/>
      <c r="MG274" s="0"/>
      <c r="MH274" s="0"/>
      <c r="MI274" s="0"/>
      <c r="MJ274" s="0"/>
      <c r="MK274" s="0"/>
      <c r="ML274" s="0"/>
      <c r="MM274" s="0"/>
      <c r="MN274" s="0"/>
      <c r="MO274" s="0"/>
      <c r="MP274" s="0"/>
      <c r="MQ274" s="0"/>
      <c r="MR274" s="0"/>
      <c r="MS274" s="0"/>
      <c r="MT274" s="0"/>
      <c r="MU274" s="0"/>
    </row>
    <row r="275" customFormat="false" ht="13.8" hidden="false" customHeight="false" outlineLevel="0" collapsed="false">
      <c r="A275" s="1" t="n">
        <v>196</v>
      </c>
      <c r="B275" s="1" t="s">
        <v>1718</v>
      </c>
      <c r="C275" s="3" t="s">
        <v>1719</v>
      </c>
      <c r="D275" s="1" t="s">
        <v>1778</v>
      </c>
      <c r="E275" s="1" t="s">
        <v>1354</v>
      </c>
      <c r="F275" s="1" t="s">
        <v>1779</v>
      </c>
      <c r="G275" s="7" t="s">
        <v>1780</v>
      </c>
      <c r="H275" s="7" t="s">
        <v>1781</v>
      </c>
      <c r="I275" s="1" t="s">
        <v>38</v>
      </c>
      <c r="J275" s="1" t="s">
        <v>39</v>
      </c>
      <c r="K275" s="1" t="n">
        <v>-1</v>
      </c>
      <c r="L275" s="1" t="n">
        <v>-1</v>
      </c>
      <c r="M275" s="1" t="n">
        <v>-1</v>
      </c>
      <c r="N275" s="1" t="n">
        <v>-1</v>
      </c>
      <c r="O275" s="1" t="n">
        <v>-1</v>
      </c>
      <c r="P275" s="1" t="n">
        <v>-1</v>
      </c>
      <c r="Q275" s="1" t="n">
        <v>-1</v>
      </c>
      <c r="R275" s="1" t="n">
        <v>-1</v>
      </c>
      <c r="S275" s="1" t="s">
        <v>64</v>
      </c>
      <c r="T275" s="1" t="n">
        <v>-1</v>
      </c>
      <c r="U275" s="1" t="n">
        <v>-1</v>
      </c>
      <c r="V275" s="1" t="n">
        <v>-1</v>
      </c>
      <c r="W275" s="1" t="n">
        <v>-1</v>
      </c>
      <c r="X275" s="1" t="n">
        <v>-1</v>
      </c>
      <c r="Y275" s="1" t="n">
        <v>-1</v>
      </c>
      <c r="Z275" s="1" t="s">
        <v>1782</v>
      </c>
      <c r="AA275" s="1" t="n">
        <v>-1</v>
      </c>
      <c r="AB275" s="1" t="n">
        <v>-1</v>
      </c>
      <c r="AC275" s="1" t="s">
        <v>39</v>
      </c>
      <c r="AD275" s="1" t="s">
        <v>39</v>
      </c>
      <c r="AE275" s="1" t="n">
        <v>0</v>
      </c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  <c r="IZ275" s="0"/>
      <c r="JA275" s="0"/>
      <c r="JB275" s="0"/>
      <c r="JC275" s="0"/>
      <c r="JD275" s="0"/>
      <c r="JE275" s="0"/>
      <c r="JF275" s="0"/>
      <c r="JG275" s="0"/>
      <c r="JH275" s="0"/>
      <c r="JI275" s="0"/>
      <c r="JJ275" s="0"/>
      <c r="JK275" s="0"/>
      <c r="JL275" s="0"/>
      <c r="JM275" s="0"/>
      <c r="JN275" s="0"/>
      <c r="JO275" s="0"/>
      <c r="JP275" s="0"/>
      <c r="JQ275" s="0"/>
      <c r="JR275" s="0"/>
      <c r="JS275" s="0"/>
      <c r="JT275" s="0"/>
      <c r="JU275" s="0"/>
      <c r="JV275" s="0"/>
      <c r="JW275" s="0"/>
      <c r="JX275" s="0"/>
      <c r="JY275" s="0"/>
      <c r="JZ275" s="0"/>
      <c r="KA275" s="0"/>
      <c r="KB275" s="0"/>
      <c r="KC275" s="0"/>
      <c r="KD275" s="0"/>
      <c r="KE275" s="0"/>
      <c r="KF275" s="0"/>
      <c r="KG275" s="0"/>
      <c r="KH275" s="0"/>
      <c r="KI275" s="0"/>
      <c r="KJ275" s="0"/>
      <c r="KK275" s="0"/>
      <c r="KL275" s="0"/>
      <c r="KM275" s="0"/>
      <c r="KN275" s="0"/>
      <c r="KO275" s="0"/>
      <c r="KP275" s="0"/>
      <c r="KQ275" s="0"/>
      <c r="KR275" s="0"/>
      <c r="KS275" s="0"/>
      <c r="KT275" s="0"/>
      <c r="KU275" s="0"/>
      <c r="KV275" s="0"/>
      <c r="KW275" s="0"/>
      <c r="KX275" s="0"/>
      <c r="KY275" s="0"/>
      <c r="KZ275" s="0"/>
      <c r="LA275" s="0"/>
      <c r="LB275" s="0"/>
      <c r="LC275" s="0"/>
      <c r="LD275" s="0"/>
      <c r="LE275" s="0"/>
      <c r="LF275" s="0"/>
      <c r="LG275" s="0"/>
      <c r="LH275" s="0"/>
      <c r="LI275" s="0"/>
      <c r="LJ275" s="0"/>
      <c r="LK275" s="0"/>
      <c r="LL275" s="0"/>
      <c r="LM275" s="0"/>
      <c r="LN275" s="0"/>
      <c r="LO275" s="0"/>
      <c r="LP275" s="0"/>
      <c r="LQ275" s="0"/>
      <c r="LR275" s="0"/>
      <c r="LS275" s="0"/>
      <c r="LT275" s="0"/>
      <c r="LU275" s="0"/>
      <c r="LV275" s="0"/>
      <c r="LW275" s="0"/>
      <c r="LX275" s="0"/>
      <c r="LY275" s="0"/>
      <c r="LZ275" s="0"/>
      <c r="MA275" s="0"/>
      <c r="MB275" s="0"/>
      <c r="MC275" s="0"/>
      <c r="MD275" s="0"/>
      <c r="ME275" s="0"/>
      <c r="MF275" s="0"/>
      <c r="MG275" s="0"/>
      <c r="MH275" s="0"/>
      <c r="MI275" s="0"/>
      <c r="MJ275" s="0"/>
      <c r="MK275" s="0"/>
      <c r="ML275" s="0"/>
      <c r="MM275" s="0"/>
      <c r="MN275" s="0"/>
      <c r="MO275" s="0"/>
      <c r="MP275" s="0"/>
      <c r="MQ275" s="0"/>
      <c r="MR275" s="0"/>
      <c r="MS275" s="0"/>
      <c r="MT275" s="0"/>
      <c r="MU275" s="0"/>
    </row>
    <row r="276" customFormat="false" ht="13.8" hidden="false" customHeight="false" outlineLevel="0" collapsed="false">
      <c r="A276" s="3" t="n">
        <v>197</v>
      </c>
      <c r="B276" s="1" t="s">
        <v>1718</v>
      </c>
      <c r="C276" s="3" t="s">
        <v>1719</v>
      </c>
      <c r="D276" s="1" t="s">
        <v>1783</v>
      </c>
      <c r="E276" s="1" t="s">
        <v>1354</v>
      </c>
      <c r="F276" s="1" t="s">
        <v>1784</v>
      </c>
      <c r="G276" s="7" t="s">
        <v>1785</v>
      </c>
      <c r="H276" s="7" t="s">
        <v>1786</v>
      </c>
      <c r="I276" s="1" t="s">
        <v>38</v>
      </c>
      <c r="J276" s="1" t="s">
        <v>1787</v>
      </c>
      <c r="K276" s="1" t="n">
        <v>-1</v>
      </c>
      <c r="L276" s="1" t="n">
        <v>-1</v>
      </c>
      <c r="M276" s="1" t="n">
        <v>-1</v>
      </c>
      <c r="N276" s="1" t="n">
        <v>-1</v>
      </c>
      <c r="O276" s="1" t="n">
        <v>-1</v>
      </c>
      <c r="P276" s="1" t="n">
        <v>-1</v>
      </c>
      <c r="Q276" s="1" t="n">
        <v>-1</v>
      </c>
      <c r="R276" s="1" t="n">
        <v>-1</v>
      </c>
      <c r="S276" s="1" t="s">
        <v>64</v>
      </c>
      <c r="T276" s="1" t="n">
        <v>-1</v>
      </c>
      <c r="U276" s="1" t="n">
        <v>-1</v>
      </c>
      <c r="V276" s="1" t="n">
        <v>-1</v>
      </c>
      <c r="W276" s="1" t="n">
        <v>-1</v>
      </c>
      <c r="X276" s="1" t="n">
        <v>-1</v>
      </c>
      <c r="Y276" s="1" t="n">
        <v>-1</v>
      </c>
      <c r="Z276" s="1" t="s">
        <v>1782</v>
      </c>
      <c r="AA276" s="1" t="n">
        <v>-1</v>
      </c>
      <c r="AB276" s="1" t="n">
        <v>-1</v>
      </c>
      <c r="AC276" s="1" t="s">
        <v>1787</v>
      </c>
      <c r="AD276" s="1" t="s">
        <v>1787</v>
      </c>
      <c r="AE276" s="1" t="n">
        <v>0</v>
      </c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  <c r="IX276" s="0"/>
      <c r="IY276" s="0"/>
      <c r="IZ276" s="0"/>
      <c r="JA276" s="0"/>
      <c r="JB276" s="0"/>
      <c r="JC276" s="0"/>
      <c r="JD276" s="0"/>
      <c r="JE276" s="0"/>
      <c r="JF276" s="0"/>
      <c r="JG276" s="0"/>
      <c r="JH276" s="0"/>
      <c r="JI276" s="0"/>
      <c r="JJ276" s="0"/>
      <c r="JK276" s="0"/>
      <c r="JL276" s="0"/>
      <c r="JM276" s="0"/>
      <c r="JN276" s="0"/>
      <c r="JO276" s="0"/>
      <c r="JP276" s="0"/>
      <c r="JQ276" s="0"/>
      <c r="JR276" s="0"/>
      <c r="JS276" s="0"/>
      <c r="JT276" s="0"/>
      <c r="JU276" s="0"/>
      <c r="JV276" s="0"/>
      <c r="JW276" s="0"/>
      <c r="JX276" s="0"/>
      <c r="JY276" s="0"/>
      <c r="JZ276" s="0"/>
      <c r="KA276" s="0"/>
      <c r="KB276" s="0"/>
      <c r="KC276" s="0"/>
      <c r="KD276" s="0"/>
      <c r="KE276" s="0"/>
      <c r="KF276" s="0"/>
      <c r="KG276" s="0"/>
      <c r="KH276" s="0"/>
      <c r="KI276" s="0"/>
      <c r="KJ276" s="0"/>
      <c r="KK276" s="0"/>
      <c r="KL276" s="0"/>
      <c r="KM276" s="0"/>
      <c r="KN276" s="0"/>
      <c r="KO276" s="0"/>
      <c r="KP276" s="0"/>
      <c r="KQ276" s="0"/>
      <c r="KR276" s="0"/>
      <c r="KS276" s="0"/>
      <c r="KT276" s="0"/>
      <c r="KU276" s="0"/>
      <c r="KV276" s="0"/>
      <c r="KW276" s="0"/>
      <c r="KX276" s="0"/>
      <c r="KY276" s="0"/>
      <c r="KZ276" s="0"/>
      <c r="LA276" s="0"/>
      <c r="LB276" s="0"/>
      <c r="LC276" s="0"/>
      <c r="LD276" s="0"/>
      <c r="LE276" s="0"/>
      <c r="LF276" s="0"/>
      <c r="LG276" s="0"/>
      <c r="LH276" s="0"/>
      <c r="LI276" s="0"/>
      <c r="LJ276" s="0"/>
      <c r="LK276" s="0"/>
      <c r="LL276" s="0"/>
      <c r="LM276" s="0"/>
      <c r="LN276" s="0"/>
      <c r="LO276" s="0"/>
      <c r="LP276" s="0"/>
      <c r="LQ276" s="0"/>
      <c r="LR276" s="0"/>
      <c r="LS276" s="0"/>
      <c r="LT276" s="0"/>
      <c r="LU276" s="0"/>
      <c r="LV276" s="0"/>
      <c r="LW276" s="0"/>
      <c r="LX276" s="0"/>
      <c r="LY276" s="0"/>
      <c r="LZ276" s="0"/>
      <c r="MA276" s="0"/>
      <c r="MB276" s="0"/>
      <c r="MC276" s="0"/>
      <c r="MD276" s="0"/>
      <c r="ME276" s="0"/>
      <c r="MF276" s="0"/>
      <c r="MG276" s="0"/>
      <c r="MH276" s="0"/>
      <c r="MI276" s="0"/>
      <c r="MJ276" s="0"/>
      <c r="MK276" s="0"/>
      <c r="ML276" s="0"/>
      <c r="MM276" s="0"/>
      <c r="MN276" s="0"/>
      <c r="MO276" s="0"/>
      <c r="MP276" s="0"/>
      <c r="MQ276" s="0"/>
      <c r="MR276" s="0"/>
      <c r="MS276" s="0"/>
      <c r="MT276" s="0"/>
      <c r="MU276" s="0"/>
    </row>
    <row r="277" customFormat="false" ht="13.5" hidden="false" customHeight="true" outlineLevel="0" collapsed="false">
      <c r="A277" s="3" t="n">
        <v>198</v>
      </c>
      <c r="B277" s="1" t="s">
        <v>1718</v>
      </c>
      <c r="C277" s="3" t="s">
        <v>1719</v>
      </c>
      <c r="D277" s="1" t="s">
        <v>1788</v>
      </c>
      <c r="E277" s="1" t="s">
        <v>1354</v>
      </c>
      <c r="F277" s="1" t="s">
        <v>1789</v>
      </c>
      <c r="G277" s="7" t="s">
        <v>1790</v>
      </c>
      <c r="H277" s="7" t="s">
        <v>1791</v>
      </c>
      <c r="I277" s="1" t="s">
        <v>38</v>
      </c>
      <c r="J277" s="1" t="s">
        <v>1076</v>
      </c>
      <c r="K277" s="1" t="n">
        <v>-1</v>
      </c>
      <c r="L277" s="1" t="n">
        <v>-1</v>
      </c>
      <c r="M277" s="1" t="n">
        <v>-1</v>
      </c>
      <c r="N277" s="1" t="n">
        <v>-1</v>
      </c>
      <c r="O277" s="1" t="n">
        <v>-1</v>
      </c>
      <c r="P277" s="1" t="n">
        <v>-1</v>
      </c>
      <c r="Q277" s="1" t="n">
        <v>-1</v>
      </c>
      <c r="R277" s="1" t="n">
        <v>-1</v>
      </c>
      <c r="S277" s="1" t="s">
        <v>64</v>
      </c>
      <c r="T277" s="1" t="n">
        <v>-1</v>
      </c>
      <c r="U277" s="1" t="n">
        <v>-1</v>
      </c>
      <c r="V277" s="1" t="n">
        <v>-1</v>
      </c>
      <c r="W277" s="1" t="n">
        <v>-1</v>
      </c>
      <c r="X277" s="1" t="n">
        <v>-1</v>
      </c>
      <c r="Y277" s="1" t="n">
        <v>-1</v>
      </c>
      <c r="Z277" s="1" t="s">
        <v>1782</v>
      </c>
      <c r="AA277" s="1" t="n">
        <v>-1</v>
      </c>
      <c r="AB277" s="1" t="n">
        <v>-1</v>
      </c>
      <c r="AC277" s="1" t="s">
        <v>1076</v>
      </c>
      <c r="AD277" s="1" t="s">
        <v>1076</v>
      </c>
      <c r="AE277" s="1" t="n">
        <v>0</v>
      </c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/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/>
      <c r="DU277" s="0"/>
      <c r="DV277" s="0"/>
      <c r="DW277" s="0"/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/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  <c r="FO277" s="0"/>
      <c r="FP277" s="0"/>
      <c r="FQ277" s="0"/>
      <c r="FR277" s="0"/>
      <c r="FS277" s="0"/>
      <c r="FT277" s="0"/>
      <c r="FU277" s="0"/>
      <c r="FV277" s="0"/>
      <c r="FW277" s="0"/>
      <c r="FX277" s="0"/>
      <c r="FY277" s="0"/>
      <c r="FZ277" s="0"/>
      <c r="GA277" s="0"/>
      <c r="GB277" s="0"/>
      <c r="GC277" s="0"/>
      <c r="GD277" s="0"/>
      <c r="GE277" s="0"/>
      <c r="GF277" s="0"/>
      <c r="GG277" s="0"/>
      <c r="GH277" s="0"/>
      <c r="GI277" s="0"/>
      <c r="GJ277" s="0"/>
      <c r="GK277" s="0"/>
      <c r="GL277" s="0"/>
      <c r="GM277" s="0"/>
      <c r="GN277" s="0"/>
      <c r="GO277" s="0"/>
      <c r="GP277" s="0"/>
      <c r="GQ277" s="0"/>
      <c r="GR277" s="0"/>
      <c r="GS277" s="0"/>
      <c r="GT277" s="0"/>
      <c r="GU277" s="0"/>
      <c r="GV277" s="0"/>
      <c r="GW277" s="0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  <c r="IB277" s="0"/>
      <c r="IC277" s="0"/>
      <c r="ID277" s="0"/>
      <c r="IE277" s="0"/>
      <c r="IF277" s="0"/>
      <c r="IG277" s="0"/>
      <c r="IH277" s="0"/>
      <c r="II277" s="0"/>
      <c r="IJ277" s="0"/>
      <c r="IK277" s="0"/>
      <c r="IL277" s="0"/>
      <c r="IM277" s="0"/>
      <c r="IN277" s="0"/>
      <c r="IO277" s="0"/>
      <c r="IP277" s="0"/>
      <c r="IQ277" s="0"/>
      <c r="IR277" s="0"/>
      <c r="IS277" s="0"/>
      <c r="IT277" s="0"/>
      <c r="IU277" s="0"/>
      <c r="IV277" s="0"/>
      <c r="IW277" s="0"/>
      <c r="IX277" s="0"/>
      <c r="IY277" s="0"/>
      <c r="IZ277" s="0"/>
      <c r="JA277" s="0"/>
      <c r="JB277" s="0"/>
      <c r="JC277" s="0"/>
      <c r="JD277" s="0"/>
      <c r="JE277" s="0"/>
      <c r="JF277" s="0"/>
      <c r="JG277" s="0"/>
      <c r="JH277" s="0"/>
      <c r="JI277" s="0"/>
      <c r="JJ277" s="0"/>
      <c r="JK277" s="0"/>
      <c r="JL277" s="0"/>
      <c r="JM277" s="0"/>
      <c r="JN277" s="0"/>
      <c r="JO277" s="0"/>
      <c r="JP277" s="0"/>
      <c r="JQ277" s="0"/>
      <c r="JR277" s="0"/>
      <c r="JS277" s="0"/>
      <c r="JT277" s="0"/>
      <c r="JU277" s="0"/>
      <c r="JV277" s="0"/>
      <c r="JW277" s="0"/>
      <c r="JX277" s="0"/>
      <c r="JY277" s="0"/>
      <c r="JZ277" s="0"/>
      <c r="KA277" s="0"/>
      <c r="KB277" s="0"/>
      <c r="KC277" s="0"/>
      <c r="KD277" s="0"/>
      <c r="KE277" s="0"/>
      <c r="KF277" s="0"/>
      <c r="KG277" s="0"/>
      <c r="KH277" s="0"/>
      <c r="KI277" s="0"/>
      <c r="KJ277" s="0"/>
      <c r="KK277" s="0"/>
      <c r="KL277" s="0"/>
      <c r="KM277" s="0"/>
      <c r="KN277" s="0"/>
      <c r="KO277" s="0"/>
      <c r="KP277" s="0"/>
      <c r="KQ277" s="0"/>
      <c r="KR277" s="0"/>
      <c r="KS277" s="0"/>
      <c r="KT277" s="0"/>
      <c r="KU277" s="0"/>
      <c r="KV277" s="0"/>
      <c r="KW277" s="0"/>
      <c r="KX277" s="0"/>
      <c r="KY277" s="0"/>
      <c r="KZ277" s="0"/>
      <c r="LA277" s="0"/>
      <c r="LB277" s="0"/>
      <c r="LC277" s="0"/>
      <c r="LD277" s="0"/>
      <c r="LE277" s="0"/>
      <c r="LF277" s="0"/>
      <c r="LG277" s="0"/>
      <c r="LH277" s="0"/>
      <c r="LI277" s="0"/>
      <c r="LJ277" s="0"/>
      <c r="LK277" s="0"/>
      <c r="LL277" s="0"/>
      <c r="LM277" s="0"/>
      <c r="LN277" s="0"/>
      <c r="LO277" s="0"/>
      <c r="LP277" s="0"/>
      <c r="LQ277" s="0"/>
      <c r="LR277" s="0"/>
      <c r="LS277" s="0"/>
      <c r="LT277" s="0"/>
      <c r="LU277" s="0"/>
      <c r="LV277" s="0"/>
      <c r="LW277" s="0"/>
      <c r="LX277" s="0"/>
      <c r="LY277" s="0"/>
      <c r="LZ277" s="0"/>
      <c r="MA277" s="0"/>
      <c r="MB277" s="0"/>
      <c r="MC277" s="0"/>
      <c r="MD277" s="0"/>
      <c r="ME277" s="0"/>
      <c r="MF277" s="0"/>
      <c r="MG277" s="0"/>
      <c r="MH277" s="0"/>
      <c r="MI277" s="0"/>
      <c r="MJ277" s="0"/>
      <c r="MK277" s="0"/>
      <c r="ML277" s="0"/>
      <c r="MM277" s="0"/>
      <c r="MN277" s="0"/>
      <c r="MO277" s="0"/>
      <c r="MP277" s="0"/>
      <c r="MQ277" s="0"/>
      <c r="MR277" s="0"/>
      <c r="MS277" s="0"/>
      <c r="MT277" s="0"/>
      <c r="MU277" s="0"/>
    </row>
    <row r="278" customFormat="false" ht="13.8" hidden="false" customHeight="false" outlineLevel="0" collapsed="false">
      <c r="A278" s="3" t="n">
        <v>199</v>
      </c>
      <c r="B278" s="1" t="s">
        <v>1718</v>
      </c>
      <c r="C278" s="3" t="s">
        <v>1719</v>
      </c>
      <c r="D278" s="1" t="s">
        <v>1792</v>
      </c>
      <c r="E278" s="1" t="s">
        <v>1354</v>
      </c>
      <c r="F278" s="1" t="s">
        <v>1726</v>
      </c>
      <c r="G278" s="7" t="s">
        <v>1793</v>
      </c>
      <c r="H278" s="7" t="s">
        <v>1794</v>
      </c>
      <c r="I278" s="1" t="s">
        <v>38</v>
      </c>
      <c r="J278" s="1" t="s">
        <v>1777</v>
      </c>
      <c r="K278" s="1" t="n">
        <v>-1</v>
      </c>
      <c r="L278" s="1" t="n">
        <v>-1</v>
      </c>
      <c r="M278" s="1" t="n">
        <v>-1</v>
      </c>
      <c r="N278" s="1" t="n">
        <v>-1</v>
      </c>
      <c r="O278" s="1" t="n">
        <v>-1</v>
      </c>
      <c r="P278" s="1" t="n">
        <v>-1</v>
      </c>
      <c r="Q278" s="1" t="n">
        <v>-1</v>
      </c>
      <c r="R278" s="1" t="n">
        <v>-1</v>
      </c>
      <c r="S278" s="1" t="s">
        <v>64</v>
      </c>
      <c r="T278" s="1" t="n">
        <v>-1</v>
      </c>
      <c r="U278" s="1" t="n">
        <v>-1</v>
      </c>
      <c r="V278" s="1" t="n">
        <v>-1</v>
      </c>
      <c r="W278" s="1" t="n">
        <v>-1</v>
      </c>
      <c r="X278" s="1" t="n">
        <v>-1</v>
      </c>
      <c r="Y278" s="1" t="n">
        <v>-1</v>
      </c>
      <c r="Z278" s="1" t="s">
        <v>1795</v>
      </c>
      <c r="AA278" s="1" t="n">
        <v>-1</v>
      </c>
      <c r="AB278" s="1" t="n">
        <v>-1</v>
      </c>
      <c r="AC278" s="1" t="s">
        <v>1777</v>
      </c>
      <c r="AD278" s="1" t="s">
        <v>1777</v>
      </c>
      <c r="AE278" s="1" t="n">
        <v>0</v>
      </c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/>
      <c r="DU278" s="0"/>
      <c r="DV278" s="0"/>
      <c r="DW278" s="0"/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/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  <c r="FO278" s="0"/>
      <c r="FP278" s="0"/>
      <c r="FQ278" s="0"/>
      <c r="FR278" s="0"/>
      <c r="FS278" s="0"/>
      <c r="FT278" s="0"/>
      <c r="FU278" s="0"/>
      <c r="FV278" s="0"/>
      <c r="FW278" s="0"/>
      <c r="FX278" s="0"/>
      <c r="FY278" s="0"/>
      <c r="FZ278" s="0"/>
      <c r="GA278" s="0"/>
      <c r="GB278" s="0"/>
      <c r="GC278" s="0"/>
      <c r="GD278" s="0"/>
      <c r="GE278" s="0"/>
      <c r="GF278" s="0"/>
      <c r="GG278" s="0"/>
      <c r="GH278" s="0"/>
      <c r="GI278" s="0"/>
      <c r="GJ278" s="0"/>
      <c r="GK278" s="0"/>
      <c r="GL278" s="0"/>
      <c r="GM278" s="0"/>
      <c r="GN278" s="0"/>
      <c r="GO278" s="0"/>
      <c r="GP278" s="0"/>
      <c r="GQ278" s="0"/>
      <c r="GR278" s="0"/>
      <c r="GS278" s="0"/>
      <c r="GT278" s="0"/>
      <c r="GU278" s="0"/>
      <c r="GV278" s="0"/>
      <c r="GW278" s="0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  <c r="IB278" s="0"/>
      <c r="IC278" s="0"/>
      <c r="ID278" s="0"/>
      <c r="IE278" s="0"/>
      <c r="IF278" s="0"/>
      <c r="IG278" s="0"/>
      <c r="IH278" s="0"/>
      <c r="II278" s="0"/>
      <c r="IJ278" s="0"/>
      <c r="IK278" s="0"/>
      <c r="IL278" s="0"/>
      <c r="IM278" s="0"/>
      <c r="IN278" s="0"/>
      <c r="IO278" s="0"/>
      <c r="IP278" s="0"/>
      <c r="IQ278" s="0"/>
      <c r="IR278" s="0"/>
      <c r="IS278" s="0"/>
      <c r="IT278" s="0"/>
      <c r="IU278" s="0"/>
      <c r="IV278" s="0"/>
      <c r="IW278" s="0"/>
      <c r="IX278" s="0"/>
      <c r="IY278" s="0"/>
      <c r="IZ278" s="0"/>
      <c r="JA278" s="0"/>
      <c r="JB278" s="0"/>
      <c r="JC278" s="0"/>
      <c r="JD278" s="0"/>
      <c r="JE278" s="0"/>
      <c r="JF278" s="0"/>
      <c r="JG278" s="0"/>
      <c r="JH278" s="0"/>
      <c r="JI278" s="0"/>
      <c r="JJ278" s="0"/>
      <c r="JK278" s="0"/>
      <c r="JL278" s="0"/>
      <c r="JM278" s="0"/>
      <c r="JN278" s="0"/>
      <c r="JO278" s="0"/>
      <c r="JP278" s="0"/>
      <c r="JQ278" s="0"/>
      <c r="JR278" s="0"/>
      <c r="JS278" s="0"/>
      <c r="JT278" s="0"/>
      <c r="JU278" s="0"/>
      <c r="JV278" s="0"/>
      <c r="JW278" s="0"/>
      <c r="JX278" s="0"/>
      <c r="JY278" s="0"/>
      <c r="JZ278" s="0"/>
      <c r="KA278" s="0"/>
      <c r="KB278" s="0"/>
      <c r="KC278" s="0"/>
      <c r="KD278" s="0"/>
      <c r="KE278" s="0"/>
      <c r="KF278" s="0"/>
      <c r="KG278" s="0"/>
      <c r="KH278" s="0"/>
      <c r="KI278" s="0"/>
      <c r="KJ278" s="0"/>
      <c r="KK278" s="0"/>
      <c r="KL278" s="0"/>
      <c r="KM278" s="0"/>
      <c r="KN278" s="0"/>
      <c r="KO278" s="0"/>
      <c r="KP278" s="0"/>
      <c r="KQ278" s="0"/>
      <c r="KR278" s="0"/>
      <c r="KS278" s="0"/>
      <c r="KT278" s="0"/>
      <c r="KU278" s="0"/>
      <c r="KV278" s="0"/>
      <c r="KW278" s="0"/>
      <c r="KX278" s="0"/>
      <c r="KY278" s="0"/>
      <c r="KZ278" s="0"/>
      <c r="LA278" s="0"/>
      <c r="LB278" s="0"/>
      <c r="LC278" s="0"/>
      <c r="LD278" s="0"/>
      <c r="LE278" s="0"/>
      <c r="LF278" s="0"/>
      <c r="LG278" s="0"/>
      <c r="LH278" s="0"/>
      <c r="LI278" s="0"/>
      <c r="LJ278" s="0"/>
      <c r="LK278" s="0"/>
      <c r="LL278" s="0"/>
      <c r="LM278" s="0"/>
      <c r="LN278" s="0"/>
      <c r="LO278" s="0"/>
      <c r="LP278" s="0"/>
      <c r="LQ278" s="0"/>
      <c r="LR278" s="0"/>
      <c r="LS278" s="0"/>
      <c r="LT278" s="0"/>
      <c r="LU278" s="0"/>
      <c r="LV278" s="0"/>
      <c r="LW278" s="0"/>
      <c r="LX278" s="0"/>
      <c r="LY278" s="0"/>
      <c r="LZ278" s="0"/>
      <c r="MA278" s="0"/>
      <c r="MB278" s="0"/>
      <c r="MC278" s="0"/>
      <c r="MD278" s="0"/>
      <c r="ME278" s="0"/>
      <c r="MF278" s="0"/>
      <c r="MG278" s="0"/>
      <c r="MH278" s="0"/>
      <c r="MI278" s="0"/>
      <c r="MJ278" s="0"/>
      <c r="MK278" s="0"/>
      <c r="ML278" s="0"/>
      <c r="MM278" s="0"/>
      <c r="MN278" s="0"/>
      <c r="MO278" s="0"/>
      <c r="MP278" s="0"/>
      <c r="MQ278" s="0"/>
      <c r="MR278" s="0"/>
      <c r="MS278" s="0"/>
      <c r="MT278" s="0"/>
      <c r="MU278" s="0"/>
    </row>
    <row r="279" customFormat="false" ht="13.8" hidden="false" customHeight="false" outlineLevel="0" collapsed="false">
      <c r="A279" s="3" t="n">
        <v>200</v>
      </c>
      <c r="B279" s="1" t="s">
        <v>1718</v>
      </c>
      <c r="C279" s="3" t="s">
        <v>1719</v>
      </c>
      <c r="D279" s="1" t="s">
        <v>1796</v>
      </c>
      <c r="E279" s="1" t="s">
        <v>1354</v>
      </c>
      <c r="F279" s="1" t="s">
        <v>1797</v>
      </c>
      <c r="G279" s="7" t="s">
        <v>1798</v>
      </c>
      <c r="H279" s="7" t="s">
        <v>1799</v>
      </c>
      <c r="I279" s="1" t="s">
        <v>38</v>
      </c>
      <c r="J279" s="1" t="s">
        <v>600</v>
      </c>
      <c r="K279" s="1" t="n">
        <v>-1</v>
      </c>
      <c r="L279" s="1" t="n">
        <v>-1</v>
      </c>
      <c r="M279" s="1" t="n">
        <v>-1</v>
      </c>
      <c r="N279" s="1" t="n">
        <v>-1</v>
      </c>
      <c r="O279" s="1" t="n">
        <v>-1</v>
      </c>
      <c r="P279" s="1" t="n">
        <v>-1</v>
      </c>
      <c r="Q279" s="1" t="n">
        <v>-1</v>
      </c>
      <c r="R279" s="1" t="n">
        <v>-1</v>
      </c>
      <c r="S279" s="1" t="s">
        <v>64</v>
      </c>
      <c r="T279" s="1" t="n">
        <v>-1</v>
      </c>
      <c r="U279" s="1" t="n">
        <v>-1</v>
      </c>
      <c r="V279" s="1" t="n">
        <v>-1</v>
      </c>
      <c r="W279" s="1" t="n">
        <v>-1</v>
      </c>
      <c r="X279" s="1" t="n">
        <v>-1</v>
      </c>
      <c r="Y279" s="1" t="n">
        <v>-1</v>
      </c>
      <c r="Z279" s="1" t="s">
        <v>1795</v>
      </c>
      <c r="AA279" s="1" t="n">
        <v>-1</v>
      </c>
      <c r="AB279" s="1" t="n">
        <v>-1</v>
      </c>
      <c r="AC279" s="1" t="s">
        <v>600</v>
      </c>
      <c r="AD279" s="1" t="s">
        <v>600</v>
      </c>
      <c r="AE279" s="1" t="n">
        <v>0</v>
      </c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/>
      <c r="DU279" s="0"/>
      <c r="DV279" s="0"/>
      <c r="DW279" s="0"/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/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  <c r="FO279" s="0"/>
      <c r="FP279" s="0"/>
      <c r="FQ279" s="0"/>
      <c r="FR279" s="0"/>
      <c r="FS279" s="0"/>
      <c r="FT279" s="0"/>
      <c r="FU279" s="0"/>
      <c r="FV279" s="0"/>
      <c r="FW279" s="0"/>
      <c r="FX279" s="0"/>
      <c r="FY279" s="0"/>
      <c r="FZ279" s="0"/>
      <c r="GA279" s="0"/>
      <c r="GB279" s="0"/>
      <c r="GC279" s="0"/>
      <c r="GD279" s="0"/>
      <c r="GE279" s="0"/>
      <c r="GF279" s="0"/>
      <c r="GG279" s="0"/>
      <c r="GH279" s="0"/>
      <c r="GI279" s="0"/>
      <c r="GJ279" s="0"/>
      <c r="GK279" s="0"/>
      <c r="GL279" s="0"/>
      <c r="GM279" s="0"/>
      <c r="GN279" s="0"/>
      <c r="GO279" s="0"/>
      <c r="GP279" s="0"/>
      <c r="GQ279" s="0"/>
      <c r="GR279" s="0"/>
      <c r="GS279" s="0"/>
      <c r="GT279" s="0"/>
      <c r="GU279" s="0"/>
      <c r="GV279" s="0"/>
      <c r="GW279" s="0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  <c r="IB279" s="0"/>
      <c r="IC279" s="0"/>
      <c r="ID279" s="0"/>
      <c r="IE279" s="0"/>
      <c r="IF279" s="0"/>
      <c r="IG279" s="0"/>
      <c r="IH279" s="0"/>
      <c r="II279" s="0"/>
      <c r="IJ279" s="0"/>
      <c r="IK279" s="0"/>
      <c r="IL279" s="0"/>
      <c r="IM279" s="0"/>
      <c r="IN279" s="0"/>
      <c r="IO279" s="0"/>
      <c r="IP279" s="0"/>
      <c r="IQ279" s="0"/>
      <c r="IR279" s="0"/>
      <c r="IS279" s="0"/>
      <c r="IT279" s="0"/>
      <c r="IU279" s="0"/>
      <c r="IV279" s="0"/>
      <c r="IW279" s="0"/>
      <c r="IX279" s="0"/>
      <c r="IY279" s="0"/>
      <c r="IZ279" s="0"/>
      <c r="JA279" s="0"/>
      <c r="JB279" s="0"/>
      <c r="JC279" s="0"/>
      <c r="JD279" s="0"/>
      <c r="JE279" s="0"/>
      <c r="JF279" s="0"/>
      <c r="JG279" s="0"/>
      <c r="JH279" s="0"/>
      <c r="JI279" s="0"/>
      <c r="JJ279" s="0"/>
      <c r="JK279" s="0"/>
      <c r="JL279" s="0"/>
      <c r="JM279" s="0"/>
      <c r="JN279" s="0"/>
      <c r="JO279" s="0"/>
      <c r="JP279" s="0"/>
      <c r="JQ279" s="0"/>
      <c r="JR279" s="0"/>
      <c r="JS279" s="0"/>
      <c r="JT279" s="0"/>
      <c r="JU279" s="0"/>
      <c r="JV279" s="0"/>
      <c r="JW279" s="0"/>
      <c r="JX279" s="0"/>
      <c r="JY279" s="0"/>
      <c r="JZ279" s="0"/>
      <c r="KA279" s="0"/>
      <c r="KB279" s="0"/>
      <c r="KC279" s="0"/>
      <c r="KD279" s="0"/>
      <c r="KE279" s="0"/>
      <c r="KF279" s="0"/>
      <c r="KG279" s="0"/>
      <c r="KH279" s="0"/>
      <c r="KI279" s="0"/>
      <c r="KJ279" s="0"/>
      <c r="KK279" s="0"/>
      <c r="KL279" s="0"/>
      <c r="KM279" s="0"/>
      <c r="KN279" s="0"/>
      <c r="KO279" s="0"/>
      <c r="KP279" s="0"/>
      <c r="KQ279" s="0"/>
      <c r="KR279" s="0"/>
      <c r="KS279" s="0"/>
      <c r="KT279" s="0"/>
      <c r="KU279" s="0"/>
      <c r="KV279" s="0"/>
      <c r="KW279" s="0"/>
      <c r="KX279" s="0"/>
      <c r="KY279" s="0"/>
      <c r="KZ279" s="0"/>
      <c r="LA279" s="0"/>
      <c r="LB279" s="0"/>
      <c r="LC279" s="0"/>
      <c r="LD279" s="0"/>
      <c r="LE279" s="0"/>
      <c r="LF279" s="0"/>
      <c r="LG279" s="0"/>
      <c r="LH279" s="0"/>
      <c r="LI279" s="0"/>
      <c r="LJ279" s="0"/>
      <c r="LK279" s="0"/>
      <c r="LL279" s="0"/>
      <c r="LM279" s="0"/>
      <c r="LN279" s="0"/>
      <c r="LO279" s="0"/>
      <c r="LP279" s="0"/>
      <c r="LQ279" s="0"/>
      <c r="LR279" s="0"/>
      <c r="LS279" s="0"/>
      <c r="LT279" s="0"/>
      <c r="LU279" s="0"/>
      <c r="LV279" s="0"/>
      <c r="LW279" s="0"/>
      <c r="LX279" s="0"/>
      <c r="LY279" s="0"/>
      <c r="LZ279" s="0"/>
      <c r="MA279" s="0"/>
      <c r="MB279" s="0"/>
      <c r="MC279" s="0"/>
      <c r="MD279" s="0"/>
      <c r="ME279" s="0"/>
      <c r="MF279" s="0"/>
      <c r="MG279" s="0"/>
      <c r="MH279" s="0"/>
      <c r="MI279" s="0"/>
      <c r="MJ279" s="0"/>
      <c r="MK279" s="0"/>
      <c r="ML279" s="0"/>
      <c r="MM279" s="0"/>
      <c r="MN279" s="0"/>
      <c r="MO279" s="0"/>
      <c r="MP279" s="0"/>
      <c r="MQ279" s="0"/>
      <c r="MR279" s="0"/>
      <c r="MS279" s="0"/>
      <c r="MT279" s="0"/>
      <c r="MU279" s="0"/>
    </row>
    <row r="280" customFormat="false" ht="13.8" hidden="false" customHeight="false" outlineLevel="0" collapsed="false">
      <c r="A280" s="3" t="n">
        <v>201</v>
      </c>
      <c r="B280" s="1" t="s">
        <v>1718</v>
      </c>
      <c r="C280" s="3" t="s">
        <v>1719</v>
      </c>
      <c r="D280" s="1" t="s">
        <v>1800</v>
      </c>
      <c r="E280" s="1" t="s">
        <v>1354</v>
      </c>
      <c r="F280" s="1" t="s">
        <v>1801</v>
      </c>
      <c r="G280" s="7" t="s">
        <v>1802</v>
      </c>
      <c r="H280" s="7" t="s">
        <v>1803</v>
      </c>
      <c r="I280" s="1" t="s">
        <v>38</v>
      </c>
      <c r="J280" s="1" t="s">
        <v>1804</v>
      </c>
      <c r="K280" s="1" t="n">
        <v>-1</v>
      </c>
      <c r="L280" s="1" t="n">
        <v>-1</v>
      </c>
      <c r="M280" s="1" t="n">
        <v>-1</v>
      </c>
      <c r="N280" s="1" t="n">
        <v>-1</v>
      </c>
      <c r="O280" s="1" t="n">
        <v>-1</v>
      </c>
      <c r="P280" s="1" t="n">
        <v>-1</v>
      </c>
      <c r="Q280" s="1" t="n">
        <v>-1</v>
      </c>
      <c r="R280" s="1" t="n">
        <v>-1</v>
      </c>
      <c r="S280" s="1" t="s">
        <v>64</v>
      </c>
      <c r="T280" s="1" t="n">
        <v>-1</v>
      </c>
      <c r="U280" s="1" t="n">
        <v>-1</v>
      </c>
      <c r="V280" s="1" t="n">
        <v>-1</v>
      </c>
      <c r="W280" s="1" t="n">
        <v>-1</v>
      </c>
      <c r="X280" s="1" t="n">
        <v>-1</v>
      </c>
      <c r="Y280" s="1" t="n">
        <v>-1</v>
      </c>
      <c r="Z280" s="1" t="s">
        <v>1795</v>
      </c>
      <c r="AA280" s="1" t="n">
        <v>-1</v>
      </c>
      <c r="AB280" s="1" t="n">
        <v>-1</v>
      </c>
      <c r="AC280" s="1" t="s">
        <v>1804</v>
      </c>
      <c r="AD280" s="1" t="s">
        <v>1804</v>
      </c>
      <c r="AE280" s="1" t="n">
        <v>0</v>
      </c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  <c r="IX280" s="0"/>
      <c r="IY280" s="0"/>
      <c r="IZ280" s="0"/>
      <c r="JA280" s="0"/>
      <c r="JB280" s="0"/>
      <c r="JC280" s="0"/>
      <c r="JD280" s="0"/>
      <c r="JE280" s="0"/>
      <c r="JF280" s="0"/>
      <c r="JG280" s="0"/>
      <c r="JH280" s="0"/>
      <c r="JI280" s="0"/>
      <c r="JJ280" s="0"/>
      <c r="JK280" s="0"/>
      <c r="JL280" s="0"/>
      <c r="JM280" s="0"/>
      <c r="JN280" s="0"/>
      <c r="JO280" s="0"/>
      <c r="JP280" s="0"/>
      <c r="JQ280" s="0"/>
      <c r="JR280" s="0"/>
      <c r="JS280" s="0"/>
      <c r="JT280" s="0"/>
      <c r="JU280" s="0"/>
      <c r="JV280" s="0"/>
      <c r="JW280" s="0"/>
      <c r="JX280" s="0"/>
      <c r="JY280" s="0"/>
      <c r="JZ280" s="0"/>
      <c r="KA280" s="0"/>
      <c r="KB280" s="0"/>
      <c r="KC280" s="0"/>
      <c r="KD280" s="0"/>
      <c r="KE280" s="0"/>
      <c r="KF280" s="0"/>
      <c r="KG280" s="0"/>
      <c r="KH280" s="0"/>
      <c r="KI280" s="0"/>
      <c r="KJ280" s="0"/>
      <c r="KK280" s="0"/>
      <c r="KL280" s="0"/>
      <c r="KM280" s="0"/>
      <c r="KN280" s="0"/>
      <c r="KO280" s="0"/>
      <c r="KP280" s="0"/>
      <c r="KQ280" s="0"/>
      <c r="KR280" s="0"/>
      <c r="KS280" s="0"/>
      <c r="KT280" s="0"/>
      <c r="KU280" s="0"/>
      <c r="KV280" s="0"/>
      <c r="KW280" s="0"/>
      <c r="KX280" s="0"/>
      <c r="KY280" s="0"/>
      <c r="KZ280" s="0"/>
      <c r="LA280" s="0"/>
      <c r="LB280" s="0"/>
      <c r="LC280" s="0"/>
      <c r="LD280" s="0"/>
      <c r="LE280" s="0"/>
      <c r="LF280" s="0"/>
      <c r="LG280" s="0"/>
      <c r="LH280" s="0"/>
      <c r="LI280" s="0"/>
      <c r="LJ280" s="0"/>
      <c r="LK280" s="0"/>
      <c r="LL280" s="0"/>
      <c r="LM280" s="0"/>
      <c r="LN280" s="0"/>
      <c r="LO280" s="0"/>
      <c r="LP280" s="0"/>
      <c r="LQ280" s="0"/>
      <c r="LR280" s="0"/>
      <c r="LS280" s="0"/>
      <c r="LT280" s="0"/>
      <c r="LU280" s="0"/>
      <c r="LV280" s="0"/>
      <c r="LW280" s="0"/>
      <c r="LX280" s="0"/>
      <c r="LY280" s="0"/>
      <c r="LZ280" s="0"/>
      <c r="MA280" s="0"/>
      <c r="MB280" s="0"/>
      <c r="MC280" s="0"/>
      <c r="MD280" s="0"/>
      <c r="ME280" s="0"/>
      <c r="MF280" s="0"/>
      <c r="MG280" s="0"/>
      <c r="MH280" s="0"/>
      <c r="MI280" s="0"/>
      <c r="MJ280" s="0"/>
      <c r="MK280" s="0"/>
      <c r="ML280" s="0"/>
      <c r="MM280" s="0"/>
      <c r="MN280" s="0"/>
      <c r="MO280" s="0"/>
      <c r="MP280" s="0"/>
      <c r="MQ280" s="0"/>
      <c r="MR280" s="0"/>
      <c r="MS280" s="0"/>
      <c r="MT280" s="0"/>
      <c r="MU280" s="0"/>
    </row>
    <row r="281" customFormat="false" ht="17.25" hidden="false" customHeight="true" outlineLevel="0" collapsed="false">
      <c r="A281" s="3" t="n">
        <v>202</v>
      </c>
      <c r="B281" s="0"/>
      <c r="C281" s="3" t="s">
        <v>1805</v>
      </c>
      <c r="D281" s="1" t="s">
        <v>1806</v>
      </c>
      <c r="E281" s="1" t="s">
        <v>52</v>
      </c>
      <c r="F281" s="1" t="s">
        <v>1807</v>
      </c>
      <c r="G281" s="7" t="s">
        <v>1808</v>
      </c>
      <c r="H281" s="7" t="s">
        <v>1809</v>
      </c>
      <c r="I281" s="1" t="s">
        <v>38</v>
      </c>
      <c r="J281" s="1" t="s">
        <v>1233</v>
      </c>
      <c r="K281" s="1" t="n">
        <v>53</v>
      </c>
      <c r="L281" s="1" t="s">
        <v>1810</v>
      </c>
      <c r="M281" s="1" t="s">
        <v>41</v>
      </c>
      <c r="N281" s="1" t="s">
        <v>60</v>
      </c>
      <c r="O281" s="1" t="n">
        <v>10</v>
      </c>
      <c r="P281" s="1" t="n">
        <v>10</v>
      </c>
      <c r="Q281" s="1" t="n">
        <v>-1</v>
      </c>
      <c r="R281" s="1" t="n">
        <v>-1</v>
      </c>
      <c r="S281" s="1" t="s">
        <v>64</v>
      </c>
      <c r="T281" s="1" t="n">
        <v>-1</v>
      </c>
      <c r="U281" s="1" t="n">
        <v>-1</v>
      </c>
      <c r="V281" s="1" t="s">
        <v>1117</v>
      </c>
      <c r="W281" s="1" t="s">
        <v>1811</v>
      </c>
      <c r="X281" s="1" t="n">
        <v>-1</v>
      </c>
      <c r="Y281" s="1" t="n">
        <v>-1</v>
      </c>
      <c r="Z281" s="0"/>
      <c r="AA281" s="0"/>
      <c r="AB281" s="1" t="s">
        <v>260</v>
      </c>
      <c r="AC281" s="1" t="s">
        <v>1233</v>
      </c>
      <c r="AD281" s="1" t="s">
        <v>1233</v>
      </c>
      <c r="AE281" s="1" t="n">
        <v>0</v>
      </c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/>
      <c r="DU281" s="0"/>
      <c r="DV281" s="0"/>
      <c r="DW281" s="0"/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/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  <c r="FO281" s="0"/>
      <c r="FP281" s="0"/>
      <c r="FQ281" s="0"/>
      <c r="FR281" s="0"/>
      <c r="FS281" s="0"/>
      <c r="FT281" s="0"/>
      <c r="FU281" s="0"/>
      <c r="FV281" s="0"/>
      <c r="FW281" s="0"/>
      <c r="FX281" s="0"/>
      <c r="FY281" s="0"/>
      <c r="FZ281" s="0"/>
      <c r="GA281" s="0"/>
      <c r="GB281" s="0"/>
      <c r="GC281" s="0"/>
      <c r="GD281" s="0"/>
      <c r="GE281" s="0"/>
      <c r="GF281" s="0"/>
      <c r="GG281" s="0"/>
      <c r="GH281" s="0"/>
      <c r="GI281" s="0"/>
      <c r="GJ281" s="0"/>
      <c r="GK281" s="0"/>
      <c r="GL281" s="0"/>
      <c r="GM281" s="0"/>
      <c r="GN281" s="0"/>
      <c r="GO281" s="0"/>
      <c r="GP281" s="0"/>
      <c r="GQ281" s="0"/>
      <c r="GR281" s="0"/>
      <c r="GS281" s="0"/>
      <c r="GT281" s="0"/>
      <c r="GU281" s="0"/>
      <c r="GV281" s="0"/>
      <c r="GW281" s="0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  <c r="IB281" s="0"/>
      <c r="IC281" s="0"/>
      <c r="ID281" s="0"/>
      <c r="IE281" s="0"/>
      <c r="IF281" s="0"/>
      <c r="IG281" s="0"/>
      <c r="IH281" s="0"/>
      <c r="II281" s="0"/>
      <c r="IJ281" s="0"/>
      <c r="IK281" s="0"/>
      <c r="IL281" s="0"/>
      <c r="IM281" s="0"/>
      <c r="IN281" s="0"/>
      <c r="IO281" s="0"/>
      <c r="IP281" s="0"/>
      <c r="IQ281" s="0"/>
      <c r="IR281" s="0"/>
      <c r="IS281" s="0"/>
      <c r="IT281" s="0"/>
      <c r="IU281" s="0"/>
      <c r="IV281" s="0"/>
      <c r="IW281" s="0"/>
      <c r="IX281" s="0"/>
      <c r="IY281" s="0"/>
      <c r="IZ281" s="0"/>
      <c r="JA281" s="0"/>
      <c r="JB281" s="0"/>
      <c r="JC281" s="0"/>
      <c r="JD281" s="0"/>
      <c r="JE281" s="0"/>
      <c r="JF281" s="0"/>
      <c r="JG281" s="0"/>
      <c r="JH281" s="0"/>
      <c r="JI281" s="0"/>
      <c r="JJ281" s="0"/>
      <c r="JK281" s="0"/>
      <c r="JL281" s="0"/>
      <c r="JM281" s="0"/>
      <c r="JN281" s="0"/>
      <c r="JO281" s="0"/>
      <c r="JP281" s="0"/>
      <c r="JQ281" s="0"/>
      <c r="JR281" s="0"/>
      <c r="JS281" s="0"/>
      <c r="JT281" s="0"/>
      <c r="JU281" s="0"/>
      <c r="JV281" s="0"/>
      <c r="JW281" s="0"/>
      <c r="JX281" s="0"/>
      <c r="JY281" s="0"/>
      <c r="JZ281" s="0"/>
      <c r="KA281" s="0"/>
      <c r="KB281" s="0"/>
      <c r="KC281" s="0"/>
      <c r="KD281" s="0"/>
      <c r="KE281" s="0"/>
      <c r="KF281" s="0"/>
      <c r="KG281" s="0"/>
      <c r="KH281" s="0"/>
      <c r="KI281" s="0"/>
      <c r="KJ281" s="0"/>
      <c r="KK281" s="0"/>
      <c r="KL281" s="0"/>
      <c r="KM281" s="0"/>
      <c r="KN281" s="0"/>
      <c r="KO281" s="0"/>
      <c r="KP281" s="0"/>
      <c r="KQ281" s="0"/>
      <c r="KR281" s="0"/>
      <c r="KS281" s="0"/>
      <c r="KT281" s="0"/>
      <c r="KU281" s="0"/>
      <c r="KV281" s="0"/>
      <c r="KW281" s="0"/>
      <c r="KX281" s="0"/>
      <c r="KY281" s="0"/>
      <c r="KZ281" s="0"/>
      <c r="LA281" s="0"/>
      <c r="LB281" s="0"/>
      <c r="LC281" s="0"/>
      <c r="LD281" s="0"/>
      <c r="LE281" s="0"/>
      <c r="LF281" s="0"/>
      <c r="LG281" s="0"/>
      <c r="LH281" s="0"/>
      <c r="LI281" s="0"/>
      <c r="LJ281" s="0"/>
      <c r="LK281" s="0"/>
      <c r="LL281" s="0"/>
      <c r="LM281" s="0"/>
      <c r="LN281" s="0"/>
      <c r="LO281" s="0"/>
      <c r="LP281" s="0"/>
      <c r="LQ281" s="0"/>
      <c r="LR281" s="0"/>
      <c r="LS281" s="0"/>
      <c r="LT281" s="0"/>
      <c r="LU281" s="0"/>
      <c r="LV281" s="0"/>
      <c r="LW281" s="0"/>
      <c r="LX281" s="0"/>
      <c r="LY281" s="0"/>
      <c r="LZ281" s="0"/>
      <c r="MA281" s="0"/>
      <c r="MB281" s="0"/>
      <c r="MC281" s="0"/>
      <c r="MD281" s="0"/>
      <c r="ME281" s="0"/>
      <c r="MF281" s="0"/>
      <c r="MG281" s="0"/>
      <c r="MH281" s="0"/>
      <c r="MI281" s="0"/>
      <c r="MJ281" s="0"/>
      <c r="MK281" s="0"/>
      <c r="ML281" s="0"/>
      <c r="MM281" s="0"/>
      <c r="MN281" s="0"/>
      <c r="MO281" s="0"/>
      <c r="MP281" s="0"/>
      <c r="MQ281" s="0"/>
      <c r="MR281" s="0"/>
      <c r="MS281" s="0"/>
      <c r="MT281" s="0"/>
      <c r="MU281" s="0"/>
    </row>
    <row r="282" customFormat="false" ht="13.8" hidden="false" customHeight="false" outlineLevel="0" collapsed="false">
      <c r="A282" s="3" t="n">
        <v>203</v>
      </c>
      <c r="B282" s="0"/>
      <c r="C282" s="3" t="s">
        <v>1812</v>
      </c>
      <c r="D282" s="1" t="s">
        <v>1813</v>
      </c>
      <c r="E282" s="1" t="s">
        <v>1519</v>
      </c>
      <c r="F282" s="1" t="s">
        <v>1814</v>
      </c>
      <c r="G282" s="7" t="s">
        <v>1815</v>
      </c>
      <c r="H282" s="7" t="s">
        <v>1816</v>
      </c>
      <c r="I282" s="1" t="s">
        <v>38</v>
      </c>
      <c r="J282" s="1" t="s">
        <v>1623</v>
      </c>
      <c r="K282" s="1" t="n">
        <v>16</v>
      </c>
      <c r="L282" s="1" t="n">
        <v>-1</v>
      </c>
      <c r="M282" s="1" t="n">
        <v>-1</v>
      </c>
      <c r="N282" s="1" t="n">
        <v>-1</v>
      </c>
      <c r="O282" s="1" t="n">
        <v>4</v>
      </c>
      <c r="P282" s="1" t="n">
        <v>4</v>
      </c>
      <c r="Q282" s="1" t="n">
        <v>-1</v>
      </c>
      <c r="R282" s="1" t="n">
        <v>-1</v>
      </c>
      <c r="S282" s="1" t="s">
        <v>44</v>
      </c>
      <c r="T282" s="1" t="n">
        <v>-1</v>
      </c>
      <c r="U282" s="1" t="n">
        <v>-1</v>
      </c>
      <c r="V282" s="1" t="n">
        <v>-1</v>
      </c>
      <c r="W282" s="1" t="n">
        <v>-1</v>
      </c>
      <c r="X282" s="1" t="n">
        <v>-1</v>
      </c>
      <c r="Y282" s="1" t="n">
        <v>-1</v>
      </c>
      <c r="Z282" s="1" t="n">
        <v>-1</v>
      </c>
      <c r="AA282" s="1" t="n">
        <v>-1</v>
      </c>
      <c r="AB282" s="1" t="s">
        <v>386</v>
      </c>
      <c r="AC282" s="1" t="s">
        <v>1623</v>
      </c>
      <c r="AD282" s="1" t="s">
        <v>1623</v>
      </c>
      <c r="AE282" s="1" t="n">
        <v>0</v>
      </c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  <c r="IX282" s="0"/>
      <c r="IY282" s="0"/>
      <c r="IZ282" s="0"/>
      <c r="JA282" s="0"/>
      <c r="JB282" s="0"/>
      <c r="JC282" s="0"/>
      <c r="JD282" s="0"/>
      <c r="JE282" s="0"/>
      <c r="JF282" s="0"/>
      <c r="JG282" s="0"/>
      <c r="JH282" s="0"/>
      <c r="JI282" s="0"/>
      <c r="JJ282" s="0"/>
      <c r="JK282" s="0"/>
      <c r="JL282" s="0"/>
      <c r="JM282" s="0"/>
      <c r="JN282" s="0"/>
      <c r="JO282" s="0"/>
      <c r="JP282" s="0"/>
      <c r="JQ282" s="0"/>
      <c r="JR282" s="0"/>
      <c r="JS282" s="0"/>
      <c r="JT282" s="0"/>
      <c r="JU282" s="0"/>
      <c r="JV282" s="0"/>
      <c r="JW282" s="0"/>
      <c r="JX282" s="0"/>
      <c r="JY282" s="0"/>
      <c r="JZ282" s="0"/>
      <c r="KA282" s="0"/>
      <c r="KB282" s="0"/>
      <c r="KC282" s="0"/>
      <c r="KD282" s="0"/>
      <c r="KE282" s="0"/>
      <c r="KF282" s="0"/>
      <c r="KG282" s="0"/>
      <c r="KH282" s="0"/>
      <c r="KI282" s="0"/>
      <c r="KJ282" s="0"/>
      <c r="KK282" s="0"/>
      <c r="KL282" s="0"/>
      <c r="KM282" s="0"/>
      <c r="KN282" s="0"/>
      <c r="KO282" s="0"/>
      <c r="KP282" s="0"/>
      <c r="KQ282" s="0"/>
      <c r="KR282" s="0"/>
      <c r="KS282" s="0"/>
      <c r="KT282" s="0"/>
      <c r="KU282" s="0"/>
      <c r="KV282" s="0"/>
      <c r="KW282" s="0"/>
      <c r="KX282" s="0"/>
      <c r="KY282" s="0"/>
      <c r="KZ282" s="0"/>
      <c r="LA282" s="0"/>
      <c r="LB282" s="0"/>
      <c r="LC282" s="0"/>
      <c r="LD282" s="0"/>
      <c r="LE282" s="0"/>
      <c r="LF282" s="0"/>
      <c r="LG282" s="0"/>
      <c r="LH282" s="0"/>
      <c r="LI282" s="0"/>
      <c r="LJ282" s="0"/>
      <c r="LK282" s="0"/>
      <c r="LL282" s="0"/>
      <c r="LM282" s="0"/>
      <c r="LN282" s="0"/>
      <c r="LO282" s="0"/>
      <c r="LP282" s="0"/>
      <c r="LQ282" s="0"/>
      <c r="LR282" s="0"/>
      <c r="LS282" s="0"/>
      <c r="LT282" s="0"/>
      <c r="LU282" s="0"/>
      <c r="LV282" s="0"/>
      <c r="LW282" s="0"/>
      <c r="LX282" s="0"/>
      <c r="LY282" s="0"/>
      <c r="LZ282" s="0"/>
      <c r="MA282" s="0"/>
      <c r="MB282" s="0"/>
      <c r="MC282" s="0"/>
      <c r="MD282" s="0"/>
      <c r="ME282" s="0"/>
      <c r="MF282" s="0"/>
      <c r="MG282" s="0"/>
      <c r="MH282" s="0"/>
      <c r="MI282" s="0"/>
      <c r="MJ282" s="0"/>
      <c r="MK282" s="0"/>
      <c r="ML282" s="0"/>
      <c r="MM282" s="0"/>
      <c r="MN282" s="0"/>
      <c r="MO282" s="0"/>
      <c r="MP282" s="0"/>
      <c r="MQ282" s="0"/>
      <c r="MR282" s="0"/>
      <c r="MS282" s="0"/>
      <c r="MT282" s="0"/>
      <c r="MU282" s="0"/>
    </row>
    <row r="283" customFormat="false" ht="13.8" hidden="false" customHeight="false" outlineLevel="0" collapsed="false">
      <c r="A283" s="3" t="n">
        <v>204</v>
      </c>
      <c r="B283" s="0"/>
      <c r="C283" s="3" t="s">
        <v>1817</v>
      </c>
      <c r="D283" s="1" t="s">
        <v>1818</v>
      </c>
      <c r="E283" s="1" t="s">
        <v>1819</v>
      </c>
      <c r="F283" s="1" t="s">
        <v>1820</v>
      </c>
      <c r="G283" s="7" t="s">
        <v>1821</v>
      </c>
      <c r="H283" s="7" t="s">
        <v>1822</v>
      </c>
      <c r="I283" s="1" t="s">
        <v>38</v>
      </c>
      <c r="J283" s="1" t="n">
        <v>1</v>
      </c>
      <c r="K283" s="1" t="n">
        <v>92</v>
      </c>
      <c r="L283" s="1" t="n">
        <v>-1</v>
      </c>
      <c r="M283" s="1" t="n">
        <v>-1</v>
      </c>
      <c r="N283" s="1" t="n">
        <v>-1</v>
      </c>
      <c r="O283" s="1" t="n">
        <v>-1</v>
      </c>
      <c r="P283" s="1" t="n">
        <v>-1</v>
      </c>
      <c r="Q283" s="1" t="n">
        <v>-1</v>
      </c>
      <c r="R283" s="1" t="n">
        <v>-1</v>
      </c>
      <c r="S283" s="1" t="s">
        <v>64</v>
      </c>
      <c r="T283" s="1" t="s">
        <v>1823</v>
      </c>
      <c r="U283" s="1" t="n">
        <v>-1</v>
      </c>
      <c r="V283" s="1" t="n">
        <v>-1</v>
      </c>
      <c r="W283" s="1" t="n">
        <v>-1</v>
      </c>
      <c r="X283" s="1" t="n">
        <v>-1</v>
      </c>
      <c r="Y283" s="1" t="n">
        <v>20</v>
      </c>
      <c r="Z283" s="1" t="n">
        <v>-1</v>
      </c>
      <c r="AA283" s="1" t="n">
        <v>-1</v>
      </c>
      <c r="AB283" s="1" t="n">
        <v>-1</v>
      </c>
      <c r="AC283" s="1" t="n">
        <v>1</v>
      </c>
      <c r="AD283" s="1" t="n">
        <v>1</v>
      </c>
      <c r="AE283" s="1" t="n">
        <v>0</v>
      </c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  <c r="IX283" s="0"/>
      <c r="IY283" s="0"/>
      <c r="IZ283" s="0"/>
      <c r="JA283" s="0"/>
      <c r="JB283" s="0"/>
      <c r="JC283" s="0"/>
      <c r="JD283" s="0"/>
      <c r="JE283" s="0"/>
      <c r="JF283" s="0"/>
      <c r="JG283" s="0"/>
      <c r="JH283" s="0"/>
      <c r="JI283" s="0"/>
      <c r="JJ283" s="0"/>
      <c r="JK283" s="0"/>
      <c r="JL283" s="0"/>
      <c r="JM283" s="0"/>
      <c r="JN283" s="0"/>
      <c r="JO283" s="0"/>
      <c r="JP283" s="0"/>
      <c r="JQ283" s="0"/>
      <c r="JR283" s="0"/>
      <c r="JS283" s="0"/>
      <c r="JT283" s="0"/>
      <c r="JU283" s="0"/>
      <c r="JV283" s="0"/>
      <c r="JW283" s="0"/>
      <c r="JX283" s="0"/>
      <c r="JY283" s="0"/>
      <c r="JZ283" s="0"/>
      <c r="KA283" s="0"/>
      <c r="KB283" s="0"/>
      <c r="KC283" s="0"/>
      <c r="KD283" s="0"/>
      <c r="KE283" s="0"/>
      <c r="KF283" s="0"/>
      <c r="KG283" s="0"/>
      <c r="KH283" s="0"/>
      <c r="KI283" s="0"/>
      <c r="KJ283" s="0"/>
      <c r="KK283" s="0"/>
      <c r="KL283" s="0"/>
      <c r="KM283" s="0"/>
      <c r="KN283" s="0"/>
      <c r="KO283" s="0"/>
      <c r="KP283" s="0"/>
      <c r="KQ283" s="0"/>
      <c r="KR283" s="0"/>
      <c r="KS283" s="0"/>
      <c r="KT283" s="0"/>
      <c r="KU283" s="0"/>
      <c r="KV283" s="0"/>
      <c r="KW283" s="0"/>
      <c r="KX283" s="0"/>
      <c r="KY283" s="0"/>
      <c r="KZ283" s="0"/>
      <c r="LA283" s="0"/>
      <c r="LB283" s="0"/>
      <c r="LC283" s="0"/>
      <c r="LD283" s="0"/>
      <c r="LE283" s="0"/>
      <c r="LF283" s="0"/>
      <c r="LG283" s="0"/>
      <c r="LH283" s="0"/>
      <c r="LI283" s="0"/>
      <c r="LJ283" s="0"/>
      <c r="LK283" s="0"/>
      <c r="LL283" s="0"/>
      <c r="LM283" s="0"/>
      <c r="LN283" s="0"/>
      <c r="LO283" s="0"/>
      <c r="LP283" s="0"/>
      <c r="LQ283" s="0"/>
      <c r="LR283" s="0"/>
      <c r="LS283" s="0"/>
      <c r="LT283" s="0"/>
      <c r="LU283" s="0"/>
      <c r="LV283" s="0"/>
      <c r="LW283" s="0"/>
      <c r="LX283" s="0"/>
      <c r="LY283" s="0"/>
      <c r="LZ283" s="0"/>
      <c r="MA283" s="0"/>
      <c r="MB283" s="0"/>
      <c r="MC283" s="0"/>
      <c r="MD283" s="0"/>
      <c r="ME283" s="0"/>
      <c r="MF283" s="0"/>
      <c r="MG283" s="0"/>
      <c r="MH283" s="0"/>
      <c r="MI283" s="0"/>
      <c r="MJ283" s="0"/>
      <c r="MK283" s="0"/>
      <c r="ML283" s="0"/>
      <c r="MM283" s="0"/>
      <c r="MN283" s="0"/>
      <c r="MO283" s="0"/>
      <c r="MP283" s="0"/>
      <c r="MQ283" s="0"/>
      <c r="MR283" s="0"/>
      <c r="MS283" s="0"/>
      <c r="MT283" s="0"/>
      <c r="MU283" s="0"/>
    </row>
    <row r="284" customFormat="false" ht="13.8" hidden="false" customHeight="false" outlineLevel="0" collapsed="false">
      <c r="A284" s="3" t="n">
        <v>205</v>
      </c>
      <c r="B284" s="0"/>
      <c r="C284" s="3" t="s">
        <v>1817</v>
      </c>
      <c r="D284" s="1" t="s">
        <v>1824</v>
      </c>
      <c r="E284" s="1" t="s">
        <v>1819</v>
      </c>
      <c r="F284" s="1" t="s">
        <v>1820</v>
      </c>
      <c r="G284" s="7" t="s">
        <v>1825</v>
      </c>
      <c r="H284" s="7" t="s">
        <v>1826</v>
      </c>
      <c r="I284" s="1" t="s">
        <v>38</v>
      </c>
      <c r="J284" s="1" t="s">
        <v>1629</v>
      </c>
      <c r="K284" s="1" t="n">
        <v>50</v>
      </c>
      <c r="L284" s="1" t="n">
        <v>-1</v>
      </c>
      <c r="M284" s="1" t="n">
        <v>-1</v>
      </c>
      <c r="N284" s="1" t="n">
        <v>-1</v>
      </c>
      <c r="O284" s="1" t="n">
        <v>-1</v>
      </c>
      <c r="P284" s="1" t="n">
        <v>-1</v>
      </c>
      <c r="Q284" s="1" t="n">
        <v>-1</v>
      </c>
      <c r="R284" s="1" t="n">
        <v>-1</v>
      </c>
      <c r="S284" s="1" t="s">
        <v>64</v>
      </c>
      <c r="T284" s="1" t="n">
        <v>1867</v>
      </c>
      <c r="U284" s="1" t="n">
        <v>-1</v>
      </c>
      <c r="V284" s="1" t="n">
        <v>-1</v>
      </c>
      <c r="W284" s="1" t="n">
        <v>-1</v>
      </c>
      <c r="X284" s="1" t="n">
        <v>-1</v>
      </c>
      <c r="Y284" s="1" t="n">
        <v>20</v>
      </c>
      <c r="Z284" s="1" t="n">
        <v>-1</v>
      </c>
      <c r="AA284" s="1" t="n">
        <v>-1</v>
      </c>
      <c r="AB284" s="1" t="n">
        <v>-1</v>
      </c>
      <c r="AC284" s="1" t="s">
        <v>1629</v>
      </c>
      <c r="AD284" s="1" t="s">
        <v>1629</v>
      </c>
      <c r="AE284" s="1" t="n">
        <v>0</v>
      </c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  <c r="IX284" s="0"/>
      <c r="IY284" s="0"/>
      <c r="IZ284" s="0"/>
      <c r="JA284" s="0"/>
      <c r="JB284" s="0"/>
      <c r="JC284" s="0"/>
      <c r="JD284" s="0"/>
      <c r="JE284" s="0"/>
      <c r="JF284" s="0"/>
      <c r="JG284" s="0"/>
      <c r="JH284" s="0"/>
      <c r="JI284" s="0"/>
      <c r="JJ284" s="0"/>
      <c r="JK284" s="0"/>
      <c r="JL284" s="0"/>
      <c r="JM284" s="0"/>
      <c r="JN284" s="0"/>
      <c r="JO284" s="0"/>
      <c r="JP284" s="0"/>
      <c r="JQ284" s="0"/>
      <c r="JR284" s="0"/>
      <c r="JS284" s="0"/>
      <c r="JT284" s="0"/>
      <c r="JU284" s="0"/>
      <c r="JV284" s="0"/>
      <c r="JW284" s="0"/>
      <c r="JX284" s="0"/>
      <c r="JY284" s="0"/>
      <c r="JZ284" s="0"/>
      <c r="KA284" s="0"/>
      <c r="KB284" s="0"/>
      <c r="KC284" s="0"/>
      <c r="KD284" s="0"/>
      <c r="KE284" s="0"/>
      <c r="KF284" s="0"/>
      <c r="KG284" s="0"/>
      <c r="KH284" s="0"/>
      <c r="KI284" s="0"/>
      <c r="KJ284" s="0"/>
      <c r="KK284" s="0"/>
      <c r="KL284" s="0"/>
      <c r="KM284" s="0"/>
      <c r="KN284" s="0"/>
      <c r="KO284" s="0"/>
      <c r="KP284" s="0"/>
      <c r="KQ284" s="0"/>
      <c r="KR284" s="0"/>
      <c r="KS284" s="0"/>
      <c r="KT284" s="0"/>
      <c r="KU284" s="0"/>
      <c r="KV284" s="0"/>
      <c r="KW284" s="0"/>
      <c r="KX284" s="0"/>
      <c r="KY284" s="0"/>
      <c r="KZ284" s="0"/>
      <c r="LA284" s="0"/>
      <c r="LB284" s="0"/>
      <c r="LC284" s="0"/>
      <c r="LD284" s="0"/>
      <c r="LE284" s="0"/>
      <c r="LF284" s="0"/>
      <c r="LG284" s="0"/>
      <c r="LH284" s="0"/>
      <c r="LI284" s="0"/>
      <c r="LJ284" s="0"/>
      <c r="LK284" s="0"/>
      <c r="LL284" s="0"/>
      <c r="LM284" s="0"/>
      <c r="LN284" s="0"/>
      <c r="LO284" s="0"/>
      <c r="LP284" s="0"/>
      <c r="LQ284" s="0"/>
      <c r="LR284" s="0"/>
      <c r="LS284" s="0"/>
      <c r="LT284" s="0"/>
      <c r="LU284" s="0"/>
      <c r="LV284" s="0"/>
      <c r="LW284" s="0"/>
      <c r="LX284" s="0"/>
      <c r="LY284" s="0"/>
      <c r="LZ284" s="0"/>
      <c r="MA284" s="0"/>
      <c r="MB284" s="0"/>
      <c r="MC284" s="0"/>
      <c r="MD284" s="0"/>
      <c r="ME284" s="0"/>
      <c r="MF284" s="0"/>
      <c r="MG284" s="0"/>
      <c r="MH284" s="0"/>
      <c r="MI284" s="0"/>
      <c r="MJ284" s="0"/>
      <c r="MK284" s="0"/>
      <c r="ML284" s="0"/>
      <c r="MM284" s="0"/>
      <c r="MN284" s="0"/>
      <c r="MO284" s="0"/>
      <c r="MP284" s="0"/>
      <c r="MQ284" s="0"/>
      <c r="MR284" s="0"/>
      <c r="MS284" s="0"/>
      <c r="MT284" s="0"/>
      <c r="MU284" s="0"/>
    </row>
    <row r="285" customFormat="false" ht="13.8" hidden="false" customHeight="false" outlineLevel="0" collapsed="false">
      <c r="A285" s="3" t="n">
        <v>206</v>
      </c>
      <c r="B285" s="0"/>
      <c r="C285" s="3" t="s">
        <v>1827</v>
      </c>
      <c r="D285" s="1" t="s">
        <v>1828</v>
      </c>
      <c r="E285" s="1" t="s">
        <v>1829</v>
      </c>
      <c r="F285" s="1" t="s">
        <v>1829</v>
      </c>
      <c r="G285" s="7" t="s">
        <v>1830</v>
      </c>
      <c r="H285" s="7" t="s">
        <v>1831</v>
      </c>
      <c r="I285" s="1" t="s">
        <v>38</v>
      </c>
      <c r="J285" s="1" t="s">
        <v>384</v>
      </c>
      <c r="K285" s="1" t="s">
        <v>1832</v>
      </c>
      <c r="L285" s="1" t="n">
        <v>-1</v>
      </c>
      <c r="M285" s="1" t="n">
        <v>-1</v>
      </c>
      <c r="N285" s="1" t="n">
        <v>-1</v>
      </c>
      <c r="O285" s="1" t="s">
        <v>199</v>
      </c>
      <c r="P285" s="1" t="s">
        <v>117</v>
      </c>
      <c r="Q285" s="1" t="n">
        <v>-1</v>
      </c>
      <c r="R285" s="1" t="n">
        <v>-1</v>
      </c>
      <c r="S285" s="1" t="s">
        <v>64</v>
      </c>
      <c r="T285" s="1" t="n">
        <v>-1</v>
      </c>
      <c r="U285" s="1" t="n">
        <v>-1</v>
      </c>
      <c r="V285" s="1" t="s">
        <v>1271</v>
      </c>
      <c r="W285" s="1" t="s">
        <v>1563</v>
      </c>
      <c r="X285" s="1" t="n">
        <v>-1</v>
      </c>
      <c r="Y285" s="1" t="n">
        <f aca="false">49.96/60</f>
        <v>0.832666666666667</v>
      </c>
      <c r="Z285" s="0"/>
      <c r="AA285" s="1" t="n">
        <v>-1</v>
      </c>
      <c r="AB285" s="1" t="n">
        <v>-1</v>
      </c>
      <c r="AC285" s="1" t="s">
        <v>384</v>
      </c>
      <c r="AD285" s="1" t="s">
        <v>384</v>
      </c>
      <c r="AE285" s="1" t="n">
        <v>0</v>
      </c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  <c r="IX285" s="0"/>
      <c r="IY285" s="0"/>
      <c r="IZ285" s="0"/>
      <c r="JA285" s="0"/>
      <c r="JB285" s="0"/>
      <c r="JC285" s="0"/>
      <c r="JD285" s="0"/>
      <c r="JE285" s="0"/>
      <c r="JF285" s="0"/>
      <c r="JG285" s="0"/>
      <c r="JH285" s="0"/>
      <c r="JI285" s="0"/>
      <c r="JJ285" s="0"/>
      <c r="JK285" s="0"/>
      <c r="JL285" s="0"/>
      <c r="JM285" s="0"/>
      <c r="JN285" s="0"/>
      <c r="JO285" s="0"/>
      <c r="JP285" s="0"/>
      <c r="JQ285" s="0"/>
      <c r="JR285" s="0"/>
      <c r="JS285" s="0"/>
      <c r="JT285" s="0"/>
      <c r="JU285" s="0"/>
      <c r="JV285" s="0"/>
      <c r="JW285" s="0"/>
      <c r="JX285" s="0"/>
      <c r="JY285" s="0"/>
      <c r="JZ285" s="0"/>
      <c r="KA285" s="0"/>
      <c r="KB285" s="0"/>
      <c r="KC285" s="0"/>
      <c r="KD285" s="0"/>
      <c r="KE285" s="0"/>
      <c r="KF285" s="0"/>
      <c r="KG285" s="0"/>
      <c r="KH285" s="0"/>
      <c r="KI285" s="0"/>
      <c r="KJ285" s="0"/>
      <c r="KK285" s="0"/>
      <c r="KL285" s="0"/>
      <c r="KM285" s="0"/>
      <c r="KN285" s="0"/>
      <c r="KO285" s="0"/>
      <c r="KP285" s="0"/>
      <c r="KQ285" s="0"/>
      <c r="KR285" s="0"/>
      <c r="KS285" s="0"/>
      <c r="KT285" s="0"/>
      <c r="KU285" s="0"/>
      <c r="KV285" s="0"/>
      <c r="KW285" s="0"/>
      <c r="KX285" s="0"/>
      <c r="KY285" s="0"/>
      <c r="KZ285" s="0"/>
      <c r="LA285" s="0"/>
      <c r="LB285" s="0"/>
      <c r="LC285" s="0"/>
      <c r="LD285" s="0"/>
      <c r="LE285" s="0"/>
      <c r="LF285" s="0"/>
      <c r="LG285" s="0"/>
      <c r="LH285" s="0"/>
      <c r="LI285" s="0"/>
      <c r="LJ285" s="0"/>
      <c r="LK285" s="0"/>
      <c r="LL285" s="0"/>
      <c r="LM285" s="0"/>
      <c r="LN285" s="0"/>
      <c r="LO285" s="0"/>
      <c r="LP285" s="0"/>
      <c r="LQ285" s="0"/>
      <c r="LR285" s="0"/>
      <c r="LS285" s="0"/>
      <c r="LT285" s="0"/>
      <c r="LU285" s="0"/>
      <c r="LV285" s="0"/>
      <c r="LW285" s="0"/>
      <c r="LX285" s="0"/>
      <c r="LY285" s="0"/>
      <c r="LZ285" s="0"/>
      <c r="MA285" s="0"/>
      <c r="MB285" s="0"/>
      <c r="MC285" s="0"/>
      <c r="MD285" s="0"/>
      <c r="ME285" s="0"/>
      <c r="MF285" s="0"/>
      <c r="MG285" s="0"/>
      <c r="MH285" s="0"/>
      <c r="MI285" s="0"/>
      <c r="MJ285" s="0"/>
      <c r="MK285" s="0"/>
      <c r="ML285" s="0"/>
      <c r="MM285" s="0"/>
      <c r="MN285" s="0"/>
      <c r="MO285" s="0"/>
      <c r="MP285" s="0"/>
      <c r="MQ285" s="0"/>
      <c r="MR285" s="0"/>
      <c r="MS285" s="0"/>
      <c r="MT285" s="0"/>
      <c r="MU285" s="0"/>
    </row>
    <row r="286" customFormat="false" ht="15" hidden="false" customHeight="true" outlineLevel="0" collapsed="false">
      <c r="A286" s="3" t="n">
        <v>207</v>
      </c>
      <c r="B286" s="0"/>
      <c r="C286" s="3" t="s">
        <v>1833</v>
      </c>
      <c r="D286" s="1" t="s">
        <v>1834</v>
      </c>
      <c r="E286" s="1" t="s">
        <v>265</v>
      </c>
      <c r="F286" s="1" t="s">
        <v>1835</v>
      </c>
      <c r="G286" s="7" t="s">
        <v>1836</v>
      </c>
      <c r="H286" s="7" t="s">
        <v>1837</v>
      </c>
      <c r="I286" s="1" t="s">
        <v>1838</v>
      </c>
      <c r="J286" s="1" t="s">
        <v>1839</v>
      </c>
      <c r="K286" s="1" t="n">
        <v>20</v>
      </c>
      <c r="L286" s="1" t="n">
        <v>0</v>
      </c>
      <c r="M286" s="1" t="s">
        <v>41</v>
      </c>
      <c r="N286" s="1" t="s">
        <v>42</v>
      </c>
      <c r="O286" s="1" t="s">
        <v>1840</v>
      </c>
      <c r="P286" s="1" t="s">
        <v>1840</v>
      </c>
      <c r="Q286" s="1" t="s">
        <v>374</v>
      </c>
      <c r="R286" s="1" t="s">
        <v>374</v>
      </c>
      <c r="S286" s="1" t="s">
        <v>44</v>
      </c>
      <c r="T286" s="1" t="n">
        <v>1963</v>
      </c>
      <c r="U286" s="1" t="n">
        <v>500</v>
      </c>
      <c r="V286" s="1" t="s">
        <v>1163</v>
      </c>
      <c r="W286" s="1" t="n">
        <v>-1</v>
      </c>
      <c r="X286" s="1" t="n">
        <v>-1</v>
      </c>
      <c r="Y286" s="1" t="n">
        <f aca="false">6/60</f>
        <v>0.1</v>
      </c>
      <c r="Z286" s="1" t="n">
        <v>-1</v>
      </c>
      <c r="AA286" s="1" t="s">
        <v>1492</v>
      </c>
      <c r="AB286" s="1" t="s">
        <v>386</v>
      </c>
      <c r="AC286" s="1" t="s">
        <v>1839</v>
      </c>
      <c r="AD286" s="1" t="s">
        <v>1839</v>
      </c>
      <c r="AE286" s="1" t="n">
        <v>0</v>
      </c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  <c r="IX286" s="0"/>
      <c r="IY286" s="0"/>
      <c r="IZ286" s="0"/>
      <c r="JA286" s="0"/>
      <c r="JB286" s="0"/>
      <c r="JC286" s="0"/>
      <c r="JD286" s="0"/>
      <c r="JE286" s="0"/>
      <c r="JF286" s="0"/>
      <c r="JG286" s="0"/>
      <c r="JH286" s="0"/>
      <c r="JI286" s="0"/>
      <c r="JJ286" s="0"/>
      <c r="JK286" s="0"/>
      <c r="JL286" s="0"/>
      <c r="JM286" s="0"/>
      <c r="JN286" s="0"/>
      <c r="JO286" s="0"/>
      <c r="JP286" s="0"/>
      <c r="JQ286" s="0"/>
      <c r="JR286" s="0"/>
      <c r="JS286" s="0"/>
      <c r="JT286" s="0"/>
      <c r="JU286" s="0"/>
      <c r="JV286" s="0"/>
      <c r="JW286" s="0"/>
      <c r="JX286" s="0"/>
      <c r="JY286" s="0"/>
      <c r="JZ286" s="0"/>
      <c r="KA286" s="0"/>
      <c r="KB286" s="0"/>
      <c r="KC286" s="0"/>
      <c r="KD286" s="0"/>
      <c r="KE286" s="0"/>
      <c r="KF286" s="0"/>
      <c r="KG286" s="0"/>
      <c r="KH286" s="0"/>
      <c r="KI286" s="0"/>
      <c r="KJ286" s="0"/>
      <c r="KK286" s="0"/>
      <c r="KL286" s="0"/>
      <c r="KM286" s="0"/>
      <c r="KN286" s="0"/>
      <c r="KO286" s="0"/>
      <c r="KP286" s="0"/>
      <c r="KQ286" s="0"/>
      <c r="KR286" s="0"/>
      <c r="KS286" s="0"/>
      <c r="KT286" s="0"/>
      <c r="KU286" s="0"/>
      <c r="KV286" s="0"/>
      <c r="KW286" s="0"/>
      <c r="KX286" s="0"/>
      <c r="KY286" s="0"/>
      <c r="KZ286" s="0"/>
      <c r="LA286" s="0"/>
      <c r="LB286" s="0"/>
      <c r="LC286" s="0"/>
      <c r="LD286" s="0"/>
      <c r="LE286" s="0"/>
      <c r="LF286" s="0"/>
      <c r="LG286" s="0"/>
      <c r="LH286" s="0"/>
      <c r="LI286" s="0"/>
      <c r="LJ286" s="0"/>
      <c r="LK286" s="0"/>
      <c r="LL286" s="0"/>
      <c r="LM286" s="0"/>
      <c r="LN286" s="0"/>
      <c r="LO286" s="0"/>
      <c r="LP286" s="0"/>
      <c r="LQ286" s="0"/>
      <c r="LR286" s="0"/>
      <c r="LS286" s="0"/>
      <c r="LT286" s="0"/>
      <c r="LU286" s="0"/>
      <c r="LV286" s="0"/>
      <c r="LW286" s="0"/>
      <c r="LX286" s="0"/>
      <c r="LY286" s="0"/>
      <c r="LZ286" s="0"/>
      <c r="MA286" s="0"/>
      <c r="MB286" s="0"/>
      <c r="MC286" s="0"/>
      <c r="MD286" s="0"/>
      <c r="ME286" s="0"/>
      <c r="MF286" s="0"/>
      <c r="MG286" s="0"/>
      <c r="MH286" s="0"/>
      <c r="MI286" s="0"/>
      <c r="MJ286" s="0"/>
      <c r="MK286" s="0"/>
      <c r="ML286" s="0"/>
      <c r="MM286" s="0"/>
      <c r="MN286" s="0"/>
      <c r="MO286" s="0"/>
      <c r="MP286" s="0"/>
      <c r="MQ286" s="0"/>
      <c r="MR286" s="0"/>
      <c r="MS286" s="0"/>
      <c r="MT286" s="0"/>
      <c r="MU286" s="0"/>
    </row>
    <row r="287" customFormat="false" ht="13.8" hidden="false" customHeight="false" outlineLevel="0" collapsed="false">
      <c r="A287" s="1" t="n">
        <v>208</v>
      </c>
      <c r="B287" s="0"/>
      <c r="C287" s="3" t="s">
        <v>1487</v>
      </c>
      <c r="D287" s="1" t="s">
        <v>1841</v>
      </c>
      <c r="E287" s="1" t="s">
        <v>52</v>
      </c>
      <c r="F287" s="1" t="s">
        <v>1842</v>
      </c>
      <c r="G287" s="7" t="s">
        <v>1843</v>
      </c>
      <c r="H287" s="7" t="s">
        <v>1844</v>
      </c>
      <c r="I287" s="1" t="s">
        <v>38</v>
      </c>
      <c r="J287" s="1" t="s">
        <v>233</v>
      </c>
      <c r="K287" s="1" t="n">
        <v>-1</v>
      </c>
      <c r="L287" s="1" t="n">
        <v>-1</v>
      </c>
      <c r="M287" s="1" t="s">
        <v>842</v>
      </c>
      <c r="N287" s="1" t="s">
        <v>60</v>
      </c>
      <c r="O287" s="1" t="s">
        <v>370</v>
      </c>
      <c r="P287" s="1" t="s">
        <v>129</v>
      </c>
      <c r="Q287" s="1" t="s">
        <v>1081</v>
      </c>
      <c r="R287" s="1" t="n">
        <v>2</v>
      </c>
      <c r="S287" s="1" t="s">
        <v>64</v>
      </c>
      <c r="T287" s="1" t="s">
        <v>1845</v>
      </c>
      <c r="U287" s="1" t="n">
        <v>0</v>
      </c>
      <c r="V287" s="1" t="n">
        <v>-1</v>
      </c>
      <c r="W287" s="1" t="n">
        <v>-1</v>
      </c>
      <c r="X287" s="1" t="n">
        <v>-1</v>
      </c>
      <c r="Y287" s="1" t="n">
        <v>15</v>
      </c>
      <c r="Z287" s="1" t="s">
        <v>1496</v>
      </c>
      <c r="AA287" s="0"/>
      <c r="AB287" s="1" t="s">
        <v>124</v>
      </c>
      <c r="AC287" s="1" t="s">
        <v>233</v>
      </c>
      <c r="AD287" s="1" t="s">
        <v>233</v>
      </c>
      <c r="AE287" s="1" t="n">
        <v>0</v>
      </c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  <c r="IZ287" s="0"/>
      <c r="JA287" s="0"/>
      <c r="JB287" s="0"/>
      <c r="JC287" s="0"/>
      <c r="JD287" s="0"/>
      <c r="JE287" s="0"/>
      <c r="JF287" s="0"/>
      <c r="JG287" s="0"/>
      <c r="JH287" s="0"/>
      <c r="JI287" s="0"/>
      <c r="JJ287" s="0"/>
      <c r="JK287" s="0"/>
      <c r="JL287" s="0"/>
      <c r="JM287" s="0"/>
      <c r="JN287" s="0"/>
      <c r="JO287" s="0"/>
      <c r="JP287" s="0"/>
      <c r="JQ287" s="0"/>
      <c r="JR287" s="0"/>
      <c r="JS287" s="0"/>
      <c r="JT287" s="0"/>
      <c r="JU287" s="0"/>
      <c r="JV287" s="0"/>
      <c r="JW287" s="0"/>
      <c r="JX287" s="0"/>
      <c r="JY287" s="0"/>
      <c r="JZ287" s="0"/>
      <c r="KA287" s="0"/>
      <c r="KB287" s="0"/>
      <c r="KC287" s="0"/>
      <c r="KD287" s="0"/>
      <c r="KE287" s="0"/>
      <c r="KF287" s="0"/>
      <c r="KG287" s="0"/>
      <c r="KH287" s="0"/>
      <c r="KI287" s="0"/>
      <c r="KJ287" s="0"/>
      <c r="KK287" s="0"/>
      <c r="KL287" s="0"/>
      <c r="KM287" s="0"/>
      <c r="KN287" s="0"/>
      <c r="KO287" s="0"/>
      <c r="KP287" s="0"/>
      <c r="KQ287" s="0"/>
      <c r="KR287" s="0"/>
      <c r="KS287" s="0"/>
      <c r="KT287" s="0"/>
      <c r="KU287" s="0"/>
      <c r="KV287" s="0"/>
      <c r="KW287" s="0"/>
      <c r="KX287" s="0"/>
      <c r="KY287" s="0"/>
      <c r="KZ287" s="0"/>
      <c r="LA287" s="0"/>
      <c r="LB287" s="0"/>
      <c r="LC287" s="0"/>
      <c r="LD287" s="0"/>
      <c r="LE287" s="0"/>
      <c r="LF287" s="0"/>
      <c r="LG287" s="0"/>
      <c r="LH287" s="0"/>
      <c r="LI287" s="0"/>
      <c r="LJ287" s="0"/>
      <c r="LK287" s="0"/>
      <c r="LL287" s="0"/>
      <c r="LM287" s="0"/>
      <c r="LN287" s="0"/>
      <c r="LO287" s="0"/>
      <c r="LP287" s="0"/>
      <c r="LQ287" s="0"/>
      <c r="LR287" s="0"/>
      <c r="LS287" s="0"/>
      <c r="LT287" s="0"/>
      <c r="LU287" s="0"/>
      <c r="LV287" s="0"/>
      <c r="LW287" s="0"/>
      <c r="LX287" s="0"/>
      <c r="LY287" s="0"/>
      <c r="LZ287" s="0"/>
      <c r="MA287" s="0"/>
      <c r="MB287" s="0"/>
      <c r="MC287" s="0"/>
      <c r="MD287" s="0"/>
      <c r="ME287" s="0"/>
      <c r="MF287" s="0"/>
      <c r="MG287" s="0"/>
      <c r="MH287" s="0"/>
      <c r="MI287" s="0"/>
      <c r="MJ287" s="0"/>
      <c r="MK287" s="0"/>
      <c r="ML287" s="0"/>
      <c r="MM287" s="0"/>
      <c r="MN287" s="0"/>
      <c r="MO287" s="0"/>
      <c r="MP287" s="0"/>
      <c r="MQ287" s="0"/>
      <c r="MR287" s="0"/>
      <c r="MS287" s="0"/>
      <c r="MT287" s="0"/>
      <c r="MU287" s="0"/>
    </row>
    <row r="288" customFormat="false" ht="13.8" hidden="false" customHeight="false" outlineLevel="0" collapsed="false">
      <c r="A288" s="1" t="n">
        <v>209</v>
      </c>
      <c r="B288" s="0"/>
      <c r="C288" s="3" t="s">
        <v>1846</v>
      </c>
      <c r="D288" s="1" t="s">
        <v>133</v>
      </c>
      <c r="E288" s="1" t="s">
        <v>52</v>
      </c>
      <c r="F288" s="1" t="s">
        <v>1847</v>
      </c>
      <c r="G288" s="7" t="s">
        <v>1848</v>
      </c>
      <c r="H288" s="7" t="s">
        <v>1849</v>
      </c>
      <c r="I288" s="1" t="s">
        <v>38</v>
      </c>
      <c r="J288" s="1" t="s">
        <v>1063</v>
      </c>
      <c r="K288" s="1" t="n">
        <v>35</v>
      </c>
      <c r="L288" s="1" t="n">
        <v>-1</v>
      </c>
      <c r="M288" s="1" t="s">
        <v>41</v>
      </c>
      <c r="N288" s="1" t="s">
        <v>60</v>
      </c>
      <c r="O288" s="1" t="n">
        <v>-1</v>
      </c>
      <c r="P288" s="1" t="n">
        <v>-1</v>
      </c>
      <c r="Q288" s="1" t="n">
        <v>-1</v>
      </c>
      <c r="R288" s="1" t="n">
        <v>-1</v>
      </c>
      <c r="S288" s="1" t="s">
        <v>64</v>
      </c>
      <c r="T288" s="1" t="n">
        <v>1897</v>
      </c>
      <c r="U288" s="1" t="n">
        <v>-1</v>
      </c>
      <c r="V288" s="1" t="n">
        <v>-1</v>
      </c>
      <c r="W288" s="1" t="n">
        <v>-1</v>
      </c>
      <c r="X288" s="1" t="n">
        <v>-1</v>
      </c>
      <c r="Y288" s="1" t="n">
        <v>-1</v>
      </c>
      <c r="Z288" s="1" t="n">
        <v>-1</v>
      </c>
      <c r="AA288" s="1" t="s">
        <v>1850</v>
      </c>
      <c r="AB288" s="1" t="s">
        <v>124</v>
      </c>
      <c r="AC288" s="1" t="s">
        <v>1063</v>
      </c>
      <c r="AD288" s="1" t="s">
        <v>1063</v>
      </c>
      <c r="AE288" s="1" t="n">
        <v>0</v>
      </c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  <c r="IB288" s="0"/>
      <c r="IC288" s="0"/>
      <c r="ID288" s="0"/>
      <c r="IE288" s="0"/>
      <c r="IF288" s="0"/>
      <c r="IG288" s="0"/>
      <c r="IH288" s="0"/>
      <c r="II288" s="0"/>
      <c r="IJ288" s="0"/>
      <c r="IK288" s="0"/>
      <c r="IL288" s="0"/>
      <c r="IM288" s="0"/>
      <c r="IN288" s="0"/>
      <c r="IO288" s="0"/>
      <c r="IP288" s="0"/>
      <c r="IQ288" s="0"/>
      <c r="IR288" s="0"/>
      <c r="IS288" s="0"/>
      <c r="IT288" s="0"/>
      <c r="IU288" s="0"/>
      <c r="IV288" s="0"/>
      <c r="IW288" s="0"/>
      <c r="IX288" s="0"/>
      <c r="IY288" s="0"/>
      <c r="IZ288" s="0"/>
      <c r="JA288" s="0"/>
      <c r="JB288" s="0"/>
      <c r="JC288" s="0"/>
      <c r="JD288" s="0"/>
      <c r="JE288" s="0"/>
      <c r="JF288" s="0"/>
      <c r="JG288" s="0"/>
      <c r="JH288" s="0"/>
      <c r="JI288" s="0"/>
      <c r="JJ288" s="0"/>
      <c r="JK288" s="0"/>
      <c r="JL288" s="0"/>
      <c r="JM288" s="0"/>
      <c r="JN288" s="0"/>
      <c r="JO288" s="0"/>
      <c r="JP288" s="0"/>
      <c r="JQ288" s="0"/>
      <c r="JR288" s="0"/>
      <c r="JS288" s="0"/>
      <c r="JT288" s="0"/>
      <c r="JU288" s="0"/>
      <c r="JV288" s="0"/>
      <c r="JW288" s="0"/>
      <c r="JX288" s="0"/>
      <c r="JY288" s="0"/>
      <c r="JZ288" s="0"/>
      <c r="KA288" s="0"/>
      <c r="KB288" s="0"/>
      <c r="KC288" s="0"/>
      <c r="KD288" s="0"/>
      <c r="KE288" s="0"/>
      <c r="KF288" s="0"/>
      <c r="KG288" s="0"/>
      <c r="KH288" s="0"/>
      <c r="KI288" s="0"/>
      <c r="KJ288" s="0"/>
      <c r="KK288" s="0"/>
      <c r="KL288" s="0"/>
      <c r="KM288" s="0"/>
      <c r="KN288" s="0"/>
      <c r="KO288" s="0"/>
      <c r="KP288" s="0"/>
      <c r="KQ288" s="0"/>
      <c r="KR288" s="0"/>
      <c r="KS288" s="0"/>
      <c r="KT288" s="0"/>
      <c r="KU288" s="0"/>
      <c r="KV288" s="0"/>
      <c r="KW288" s="0"/>
      <c r="KX288" s="0"/>
      <c r="KY288" s="0"/>
      <c r="KZ288" s="0"/>
      <c r="LA288" s="0"/>
      <c r="LB288" s="0"/>
      <c r="LC288" s="0"/>
      <c r="LD288" s="0"/>
      <c r="LE288" s="0"/>
      <c r="LF288" s="0"/>
      <c r="LG288" s="0"/>
      <c r="LH288" s="0"/>
      <c r="LI288" s="0"/>
      <c r="LJ288" s="0"/>
      <c r="LK288" s="0"/>
      <c r="LL288" s="0"/>
      <c r="LM288" s="0"/>
      <c r="LN288" s="0"/>
      <c r="LO288" s="0"/>
      <c r="LP288" s="0"/>
      <c r="LQ288" s="0"/>
      <c r="LR288" s="0"/>
      <c r="LS288" s="0"/>
      <c r="LT288" s="0"/>
      <c r="LU288" s="0"/>
      <c r="LV288" s="0"/>
      <c r="LW288" s="0"/>
      <c r="LX288" s="0"/>
      <c r="LY288" s="0"/>
      <c r="LZ288" s="0"/>
      <c r="MA288" s="0"/>
      <c r="MB288" s="0"/>
      <c r="MC288" s="0"/>
      <c r="MD288" s="0"/>
      <c r="ME288" s="0"/>
      <c r="MF288" s="0"/>
      <c r="MG288" s="0"/>
      <c r="MH288" s="0"/>
      <c r="MI288" s="0"/>
      <c r="MJ288" s="0"/>
      <c r="MK288" s="0"/>
      <c r="ML288" s="0"/>
      <c r="MM288" s="0"/>
      <c r="MN288" s="0"/>
      <c r="MO288" s="0"/>
      <c r="MP288" s="0"/>
      <c r="MQ288" s="0"/>
      <c r="MR288" s="0"/>
      <c r="MS288" s="0"/>
      <c r="MT288" s="0"/>
      <c r="MU288" s="0"/>
    </row>
    <row r="289" customFormat="false" ht="13.8" hidden="false" customHeight="false" outlineLevel="0" collapsed="false">
      <c r="A289" s="1" t="n">
        <v>209</v>
      </c>
      <c r="B289" s="0"/>
      <c r="C289" s="3" t="s">
        <v>1846</v>
      </c>
      <c r="D289" s="1" t="s">
        <v>133</v>
      </c>
      <c r="E289" s="1" t="s">
        <v>52</v>
      </c>
      <c r="F289" s="1" t="s">
        <v>1847</v>
      </c>
      <c r="G289" s="7" t="s">
        <v>1848</v>
      </c>
      <c r="H289" s="7" t="s">
        <v>1849</v>
      </c>
      <c r="I289" s="1" t="s">
        <v>38</v>
      </c>
      <c r="J289" s="1" t="s">
        <v>843</v>
      </c>
      <c r="K289" s="1" t="n">
        <v>35</v>
      </c>
      <c r="L289" s="1" t="n">
        <v>-1</v>
      </c>
      <c r="M289" s="1" t="s">
        <v>41</v>
      </c>
      <c r="N289" s="1" t="s">
        <v>60</v>
      </c>
      <c r="O289" s="1" t="n">
        <v>-1</v>
      </c>
      <c r="P289" s="1" t="n">
        <v>-1</v>
      </c>
      <c r="Q289" s="1" t="n">
        <v>-1</v>
      </c>
      <c r="R289" s="1" t="n">
        <v>-1</v>
      </c>
      <c r="S289" s="1" t="s">
        <v>64</v>
      </c>
      <c r="T289" s="1" t="n">
        <v>1897</v>
      </c>
      <c r="U289" s="1" t="n">
        <v>-1</v>
      </c>
      <c r="V289" s="1" t="n">
        <v>-1</v>
      </c>
      <c r="W289" s="1" t="n">
        <v>-1</v>
      </c>
      <c r="X289" s="1" t="n">
        <v>-1</v>
      </c>
      <c r="Y289" s="1" t="n">
        <v>-1</v>
      </c>
      <c r="Z289" s="1" t="n">
        <v>-1</v>
      </c>
      <c r="AA289" s="1" t="s">
        <v>1850</v>
      </c>
      <c r="AB289" s="1" t="s">
        <v>124</v>
      </c>
      <c r="AC289" s="10" t="s">
        <v>843</v>
      </c>
      <c r="AD289" s="10" t="s">
        <v>843</v>
      </c>
      <c r="AE289" s="1" t="n">
        <v>0</v>
      </c>
      <c r="AH289" s="10"/>
      <c r="AI289" s="10"/>
      <c r="AJ289" s="0"/>
      <c r="AK289" s="0"/>
      <c r="AL289" s="0"/>
      <c r="AM289" s="8"/>
      <c r="AN289" s="8"/>
      <c r="AO289" s="0"/>
      <c r="AP289" s="0"/>
      <c r="AQ289" s="0"/>
      <c r="AR289" s="8"/>
      <c r="AS289" s="8"/>
      <c r="AT289" s="0"/>
      <c r="AU289" s="0"/>
      <c r="AV289" s="0"/>
      <c r="AW289" s="8"/>
      <c r="AX289" s="8"/>
      <c r="AY289" s="0"/>
      <c r="AZ289" s="0"/>
      <c r="BA289" s="0"/>
      <c r="BB289" s="8"/>
      <c r="BC289" s="8"/>
      <c r="BD289" s="0"/>
      <c r="BE289" s="0"/>
      <c r="BF289" s="0"/>
      <c r="BG289" s="8"/>
      <c r="BH289" s="8"/>
      <c r="BI289" s="0"/>
      <c r="BJ289" s="0"/>
      <c r="BK289" s="0"/>
      <c r="BL289" s="8"/>
      <c r="BM289" s="8"/>
      <c r="BN289" s="0"/>
      <c r="BO289" s="0"/>
      <c r="BP289" s="0"/>
      <c r="BQ289" s="8"/>
      <c r="BR289" s="8"/>
      <c r="BS289" s="0"/>
      <c r="BT289" s="0"/>
      <c r="BU289" s="0"/>
      <c r="BV289" s="8"/>
      <c r="BW289" s="8"/>
      <c r="BX289" s="0"/>
      <c r="BY289" s="0"/>
      <c r="BZ289" s="0"/>
      <c r="CA289" s="8"/>
      <c r="CB289" s="8"/>
      <c r="CC289" s="0"/>
      <c r="CD289" s="0"/>
      <c r="CE289" s="0"/>
      <c r="CF289" s="8"/>
      <c r="CG289" s="8"/>
      <c r="CH289" s="0"/>
      <c r="CI289" s="0"/>
      <c r="CJ289" s="0"/>
      <c r="CK289" s="8"/>
      <c r="CL289" s="8"/>
      <c r="CM289" s="0"/>
      <c r="CN289" s="0"/>
      <c r="CO289" s="0"/>
      <c r="CP289" s="8"/>
      <c r="CQ289" s="8"/>
      <c r="CR289" s="0"/>
      <c r="CS289" s="0"/>
      <c r="CT289" s="0"/>
      <c r="CU289" s="8"/>
      <c r="CV289" s="8"/>
      <c r="CW289" s="0"/>
      <c r="CX289" s="0"/>
      <c r="CY289" s="0"/>
      <c r="CZ289" s="8"/>
      <c r="DA289" s="8"/>
      <c r="DB289" s="0"/>
      <c r="DC289" s="0"/>
      <c r="DD289" s="0"/>
      <c r="DE289" s="8"/>
      <c r="DF289" s="8"/>
      <c r="DG289" s="0"/>
      <c r="DH289" s="0"/>
      <c r="DI289" s="0"/>
      <c r="DJ289" s="8"/>
      <c r="DK289" s="8"/>
      <c r="DL289" s="0"/>
      <c r="DM289" s="0"/>
      <c r="DN289" s="0"/>
      <c r="DO289" s="8"/>
      <c r="DP289" s="8"/>
      <c r="DQ289" s="0"/>
      <c r="DR289" s="0"/>
      <c r="DS289" s="0"/>
      <c r="DT289" s="8"/>
      <c r="DU289" s="8"/>
      <c r="DV289" s="0"/>
      <c r="DW289" s="0"/>
      <c r="DX289" s="0"/>
      <c r="DY289" s="8"/>
      <c r="DZ289" s="8"/>
      <c r="EA289" s="0"/>
      <c r="EB289" s="0"/>
      <c r="EC289" s="0"/>
      <c r="ED289" s="8"/>
      <c r="EE289" s="8"/>
      <c r="EF289" s="0"/>
      <c r="EG289" s="0"/>
      <c r="EH289" s="0"/>
      <c r="EI289" s="8"/>
      <c r="EJ289" s="8"/>
      <c r="EK289" s="0"/>
      <c r="EL289" s="0"/>
      <c r="EM289" s="0"/>
      <c r="EN289" s="8"/>
      <c r="EO289" s="8"/>
      <c r="EP289" s="0"/>
      <c r="EQ289" s="0"/>
      <c r="ER289" s="0"/>
      <c r="ES289" s="8"/>
      <c r="ET289" s="8"/>
      <c r="EU289" s="0"/>
      <c r="EV289" s="0"/>
      <c r="EW289" s="0"/>
      <c r="EX289" s="8"/>
      <c r="EY289" s="8"/>
      <c r="EZ289" s="0"/>
      <c r="FA289" s="0"/>
      <c r="FB289" s="0"/>
      <c r="FC289" s="8"/>
      <c r="FD289" s="8"/>
      <c r="FE289" s="0"/>
      <c r="FF289" s="0"/>
      <c r="FG289" s="0"/>
      <c r="FH289" s="8"/>
      <c r="FI289" s="8"/>
      <c r="FJ289" s="0"/>
      <c r="FK289" s="0"/>
      <c r="FL289" s="0"/>
      <c r="FM289" s="8"/>
      <c r="FN289" s="8"/>
      <c r="FO289" s="0"/>
      <c r="FP289" s="0"/>
      <c r="FQ289" s="0"/>
      <c r="FR289" s="8"/>
      <c r="FS289" s="8"/>
      <c r="FT289" s="0"/>
      <c r="FU289" s="0"/>
      <c r="FV289" s="0"/>
      <c r="FW289" s="8"/>
      <c r="FX289" s="8"/>
      <c r="FY289" s="0"/>
      <c r="FZ289" s="0"/>
      <c r="GA289" s="0"/>
      <c r="GB289" s="8"/>
      <c r="GC289" s="8"/>
      <c r="GD289" s="0"/>
      <c r="GE289" s="0"/>
      <c r="GF289" s="0"/>
      <c r="GG289" s="8"/>
      <c r="GH289" s="8"/>
      <c r="GI289" s="0"/>
      <c r="GJ289" s="0"/>
      <c r="GK289" s="0"/>
      <c r="GL289" s="8"/>
      <c r="GM289" s="8"/>
      <c r="GN289" s="0"/>
      <c r="GO289" s="0"/>
      <c r="GP289" s="0"/>
      <c r="GQ289" s="8"/>
      <c r="GR289" s="8"/>
      <c r="GS289" s="0"/>
      <c r="GT289" s="0"/>
      <c r="GU289" s="0"/>
      <c r="GV289" s="8"/>
      <c r="GW289" s="8"/>
      <c r="GX289" s="0"/>
      <c r="GY289" s="0"/>
      <c r="GZ289" s="0"/>
      <c r="HA289" s="8"/>
      <c r="HB289" s="8"/>
      <c r="HC289" s="0"/>
      <c r="HD289" s="0"/>
      <c r="HE289" s="0"/>
      <c r="HF289" s="8"/>
      <c r="HG289" s="8"/>
      <c r="HH289" s="0"/>
      <c r="HI289" s="0"/>
      <c r="HJ289" s="0"/>
      <c r="HK289" s="8"/>
      <c r="HL289" s="8"/>
      <c r="HM289" s="0"/>
      <c r="HN289" s="0"/>
      <c r="HO289" s="0"/>
      <c r="HP289" s="8"/>
      <c r="HQ289" s="8"/>
      <c r="HR289" s="0"/>
      <c r="HS289" s="0"/>
      <c r="HT289" s="0"/>
      <c r="HU289" s="8"/>
      <c r="HV289" s="8"/>
      <c r="HW289" s="0"/>
      <c r="HX289" s="0"/>
      <c r="HY289" s="0"/>
      <c r="HZ289" s="8"/>
      <c r="IA289" s="8"/>
      <c r="IB289" s="0"/>
      <c r="IC289" s="0"/>
      <c r="ID289" s="0"/>
      <c r="IE289" s="8"/>
      <c r="IF289" s="8"/>
      <c r="IG289" s="0"/>
      <c r="IH289" s="0"/>
      <c r="II289" s="0"/>
      <c r="IJ289" s="8"/>
      <c r="IK289" s="8"/>
      <c r="IL289" s="0"/>
      <c r="IM289" s="0"/>
      <c r="IN289" s="0"/>
      <c r="IO289" s="8"/>
      <c r="IP289" s="8"/>
      <c r="IQ289" s="0"/>
      <c r="IR289" s="0"/>
      <c r="IS289" s="0"/>
      <c r="IT289" s="8"/>
      <c r="IU289" s="8"/>
      <c r="IV289" s="0"/>
      <c r="IW289" s="0"/>
      <c r="IX289" s="0"/>
      <c r="IY289" s="8"/>
      <c r="IZ289" s="8"/>
      <c r="JA289" s="0"/>
      <c r="JB289" s="0"/>
      <c r="JC289" s="0"/>
      <c r="JD289" s="8"/>
      <c r="JE289" s="8"/>
      <c r="JF289" s="0"/>
      <c r="JG289" s="0"/>
      <c r="JH289" s="0"/>
      <c r="JI289" s="8"/>
      <c r="JJ289" s="8"/>
      <c r="JK289" s="0"/>
      <c r="JL289" s="0"/>
      <c r="JM289" s="0"/>
      <c r="JN289" s="8"/>
      <c r="JO289" s="8"/>
      <c r="JP289" s="0"/>
      <c r="JQ289" s="0"/>
      <c r="JR289" s="0"/>
      <c r="JS289" s="8"/>
      <c r="JT289" s="8"/>
      <c r="JU289" s="0"/>
      <c r="JV289" s="0"/>
      <c r="JW289" s="0"/>
      <c r="JX289" s="8"/>
      <c r="JY289" s="8"/>
      <c r="JZ289" s="0"/>
      <c r="KA289" s="0"/>
      <c r="KB289" s="0"/>
      <c r="KC289" s="8"/>
      <c r="KD289" s="8"/>
      <c r="KE289" s="0"/>
      <c r="KF289" s="0"/>
      <c r="KG289" s="0"/>
      <c r="KH289" s="8"/>
      <c r="KI289" s="8"/>
      <c r="KJ289" s="0"/>
      <c r="KK289" s="0"/>
      <c r="KL289" s="0"/>
      <c r="KM289" s="8"/>
      <c r="KN289" s="8"/>
      <c r="KO289" s="0"/>
      <c r="KP289" s="0"/>
      <c r="KQ289" s="0"/>
      <c r="KR289" s="8"/>
      <c r="KS289" s="8"/>
      <c r="KT289" s="0"/>
      <c r="KU289" s="0"/>
      <c r="KV289" s="0"/>
      <c r="KW289" s="8"/>
      <c r="KX289" s="8"/>
      <c r="KY289" s="0"/>
      <c r="KZ289" s="0"/>
      <c r="LA289" s="0"/>
      <c r="LB289" s="8"/>
      <c r="LC289" s="8"/>
      <c r="LD289" s="0"/>
      <c r="LE289" s="0"/>
      <c r="LF289" s="0"/>
      <c r="LG289" s="8"/>
      <c r="LH289" s="8"/>
      <c r="LI289" s="0"/>
      <c r="LJ289" s="0"/>
      <c r="LK289" s="0"/>
      <c r="LL289" s="8"/>
      <c r="LM289" s="8"/>
      <c r="LN289" s="0"/>
      <c r="LO289" s="0"/>
      <c r="LP289" s="0"/>
      <c r="LQ289" s="8"/>
      <c r="LR289" s="8"/>
      <c r="LS289" s="0"/>
      <c r="LT289" s="0"/>
      <c r="LU289" s="0"/>
      <c r="LV289" s="8"/>
      <c r="LW289" s="8"/>
      <c r="LX289" s="0"/>
      <c r="LY289" s="0"/>
      <c r="LZ289" s="0"/>
      <c r="MA289" s="8"/>
      <c r="MB289" s="8"/>
      <c r="MC289" s="0"/>
      <c r="MD289" s="0"/>
      <c r="ME289" s="0"/>
      <c r="MF289" s="8"/>
      <c r="MG289" s="8"/>
      <c r="MH289" s="0"/>
      <c r="MI289" s="0"/>
      <c r="MJ289" s="0"/>
      <c r="MK289" s="8"/>
      <c r="ML289" s="8"/>
      <c r="MM289" s="0"/>
      <c r="MN289" s="0"/>
      <c r="MO289" s="0"/>
      <c r="MP289" s="8"/>
      <c r="MQ289" s="8"/>
      <c r="MR289" s="0"/>
      <c r="MS289" s="0"/>
      <c r="MT289" s="0"/>
      <c r="MU289" s="8"/>
    </row>
    <row r="290" customFormat="false" ht="13.8" hidden="false" customHeight="false" outlineLevel="0" collapsed="false">
      <c r="A290" s="1" t="n">
        <v>210</v>
      </c>
      <c r="B290" s="0"/>
      <c r="C290" s="3" t="s">
        <v>377</v>
      </c>
      <c r="D290" s="1" t="s">
        <v>1851</v>
      </c>
      <c r="E290" s="1" t="s">
        <v>290</v>
      </c>
      <c r="F290" s="1" t="s">
        <v>379</v>
      </c>
      <c r="G290" s="7" t="s">
        <v>1852</v>
      </c>
      <c r="H290" s="7" t="s">
        <v>1853</v>
      </c>
      <c r="I290" s="1" t="s">
        <v>38</v>
      </c>
      <c r="J290" s="1" t="s">
        <v>119</v>
      </c>
      <c r="K290" s="2" t="n">
        <v>48</v>
      </c>
      <c r="L290" s="2" t="n">
        <v>48</v>
      </c>
      <c r="M290" s="1" t="s">
        <v>41</v>
      </c>
      <c r="N290" s="1" t="s">
        <v>60</v>
      </c>
      <c r="O290" s="3" t="s">
        <v>1854</v>
      </c>
      <c r="P290" s="3" t="s">
        <v>1854</v>
      </c>
      <c r="Q290" s="3" t="s">
        <v>1855</v>
      </c>
      <c r="R290" s="3" t="s">
        <v>1856</v>
      </c>
      <c r="S290" s="1" t="s">
        <v>44</v>
      </c>
      <c r="T290" s="1" t="s">
        <v>385</v>
      </c>
      <c r="U290" s="1" t="n">
        <v>-1</v>
      </c>
      <c r="V290" s="1" t="n">
        <v>-1</v>
      </c>
      <c r="W290" s="1" t="n">
        <v>-1</v>
      </c>
      <c r="X290" s="1" t="n">
        <v>-1</v>
      </c>
      <c r="Y290" s="3" t="n">
        <f aca="false">4*30*60*24</f>
        <v>172800</v>
      </c>
      <c r="Z290" s="1" t="n">
        <v>-1</v>
      </c>
      <c r="AA290" s="1" t="n">
        <v>-1</v>
      </c>
      <c r="AB290" s="1" t="s">
        <v>386</v>
      </c>
      <c r="AC290" s="1" t="s">
        <v>1857</v>
      </c>
      <c r="AD290" s="1" t="s">
        <v>1001</v>
      </c>
      <c r="AE290" s="1" t="s">
        <v>341</v>
      </c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  <c r="IB290" s="0"/>
      <c r="IC290" s="0"/>
      <c r="ID290" s="0"/>
      <c r="IE290" s="0"/>
      <c r="IF290" s="0"/>
      <c r="IG290" s="0"/>
      <c r="IH290" s="0"/>
      <c r="II290" s="0"/>
      <c r="IJ290" s="0"/>
      <c r="IK290" s="0"/>
      <c r="IL290" s="0"/>
      <c r="IM290" s="0"/>
      <c r="IN290" s="0"/>
      <c r="IO290" s="0"/>
      <c r="IP290" s="0"/>
      <c r="IQ290" s="0"/>
      <c r="IR290" s="0"/>
      <c r="IS290" s="0"/>
      <c r="IT290" s="0"/>
      <c r="IU290" s="0"/>
      <c r="IV290" s="0"/>
      <c r="IW290" s="0"/>
      <c r="IX290" s="0"/>
      <c r="IY290" s="0"/>
      <c r="IZ290" s="0"/>
      <c r="JA290" s="0"/>
      <c r="JB290" s="0"/>
      <c r="JC290" s="0"/>
      <c r="JD290" s="0"/>
      <c r="JE290" s="0"/>
      <c r="JF290" s="0"/>
      <c r="JG290" s="0"/>
      <c r="JH290" s="0"/>
      <c r="JI290" s="0"/>
      <c r="JJ290" s="0"/>
      <c r="JK290" s="0"/>
      <c r="JL290" s="0"/>
      <c r="JM290" s="0"/>
      <c r="JN290" s="0"/>
      <c r="JO290" s="0"/>
      <c r="JP290" s="0"/>
      <c r="JQ290" s="0"/>
      <c r="JR290" s="0"/>
      <c r="JS290" s="0"/>
      <c r="JT290" s="0"/>
      <c r="JU290" s="0"/>
      <c r="JV290" s="0"/>
      <c r="JW290" s="0"/>
      <c r="JX290" s="0"/>
      <c r="JY290" s="0"/>
      <c r="JZ290" s="0"/>
      <c r="KA290" s="0"/>
      <c r="KB290" s="0"/>
      <c r="KC290" s="0"/>
      <c r="KD290" s="0"/>
      <c r="KE290" s="0"/>
      <c r="KF290" s="0"/>
      <c r="KG290" s="0"/>
      <c r="KH290" s="0"/>
      <c r="KI290" s="0"/>
      <c r="KJ290" s="0"/>
      <c r="KK290" s="0"/>
      <c r="KL290" s="0"/>
      <c r="KM290" s="0"/>
      <c r="KN290" s="0"/>
      <c r="KO290" s="0"/>
      <c r="KP290" s="0"/>
      <c r="KQ290" s="0"/>
      <c r="KR290" s="0"/>
      <c r="KS290" s="0"/>
      <c r="KT290" s="0"/>
      <c r="KU290" s="0"/>
      <c r="KV290" s="0"/>
      <c r="KW290" s="0"/>
      <c r="KX290" s="0"/>
      <c r="KY290" s="0"/>
      <c r="KZ290" s="0"/>
      <c r="LA290" s="0"/>
      <c r="LB290" s="0"/>
      <c r="LC290" s="0"/>
      <c r="LD290" s="0"/>
      <c r="LE290" s="0"/>
      <c r="LF290" s="0"/>
      <c r="LG290" s="0"/>
      <c r="LH290" s="0"/>
      <c r="LI290" s="0"/>
      <c r="LJ290" s="0"/>
      <c r="LK290" s="0"/>
      <c r="LL290" s="0"/>
      <c r="LM290" s="0"/>
      <c r="LN290" s="0"/>
      <c r="LO290" s="0"/>
      <c r="LP290" s="0"/>
      <c r="LQ290" s="0"/>
      <c r="LR290" s="0"/>
      <c r="LS290" s="0"/>
      <c r="LT290" s="0"/>
      <c r="LU290" s="0"/>
      <c r="LV290" s="0"/>
      <c r="LW290" s="0"/>
      <c r="LX290" s="0"/>
      <c r="LY290" s="0"/>
      <c r="LZ290" s="0"/>
      <c r="MA290" s="0"/>
      <c r="MB290" s="0"/>
      <c r="MC290" s="0"/>
      <c r="MD290" s="0"/>
      <c r="ME290" s="0"/>
      <c r="MF290" s="0"/>
      <c r="MG290" s="0"/>
      <c r="MH290" s="0"/>
      <c r="MI290" s="0"/>
      <c r="MJ290" s="0"/>
      <c r="MK290" s="0"/>
      <c r="ML290" s="0"/>
      <c r="MM290" s="0"/>
      <c r="MN290" s="0"/>
      <c r="MO290" s="0"/>
      <c r="MP290" s="0"/>
      <c r="MQ290" s="0"/>
      <c r="MR290" s="0"/>
      <c r="MS290" s="0"/>
      <c r="MT290" s="0"/>
      <c r="MU290" s="0"/>
    </row>
    <row r="291" customFormat="false" ht="13.8" hidden="false" customHeight="false" outlineLevel="0" collapsed="false">
      <c r="A291" s="1" t="n">
        <v>211</v>
      </c>
      <c r="B291" s="3"/>
      <c r="C291" s="3" t="s">
        <v>1858</v>
      </c>
      <c r="D291" s="3" t="s">
        <v>1859</v>
      </c>
      <c r="E291" s="3" t="s">
        <v>1289</v>
      </c>
      <c r="F291" s="3" t="s">
        <v>1860</v>
      </c>
      <c r="G291" s="4" t="s">
        <v>1861</v>
      </c>
      <c r="H291" s="4" t="s">
        <v>1862</v>
      </c>
      <c r="I291" s="3" t="s">
        <v>38</v>
      </c>
      <c r="J291" s="1" t="s">
        <v>1619</v>
      </c>
      <c r="K291" s="3" t="n">
        <v>50</v>
      </c>
      <c r="L291" s="3" t="s">
        <v>1863</v>
      </c>
      <c r="M291" s="1" t="s">
        <v>41</v>
      </c>
      <c r="N291" s="1" t="s">
        <v>60</v>
      </c>
      <c r="O291" s="3" t="s">
        <v>1864</v>
      </c>
      <c r="P291" s="3" t="s">
        <v>165</v>
      </c>
      <c r="Q291" s="3" t="s">
        <v>892</v>
      </c>
      <c r="R291" s="3" t="s">
        <v>892</v>
      </c>
      <c r="S291" s="3" t="s">
        <v>64</v>
      </c>
      <c r="T291" s="3" t="n">
        <v>1871</v>
      </c>
      <c r="U291" s="3" t="n">
        <v>-1</v>
      </c>
      <c r="V291" s="3" t="n">
        <v>-1</v>
      </c>
      <c r="W291" s="3" t="n">
        <v>-1</v>
      </c>
      <c r="X291" s="1" t="n">
        <v>-1</v>
      </c>
      <c r="Y291" s="3" t="n">
        <v>10</v>
      </c>
      <c r="Z291" s="3" t="s">
        <v>1865</v>
      </c>
      <c r="AA291" s="3" t="n">
        <v>-1</v>
      </c>
      <c r="AB291" s="3" t="s">
        <v>124</v>
      </c>
      <c r="AC291" s="3" t="s">
        <v>1619</v>
      </c>
      <c r="AD291" s="3" t="s">
        <v>1619</v>
      </c>
      <c r="AE291" s="3" t="n">
        <v>0</v>
      </c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</row>
    <row r="292" customFormat="false" ht="13.8" hidden="false" customHeight="false" outlineLevel="0" collapsed="false">
      <c r="A292" s="1" t="n">
        <v>211</v>
      </c>
      <c r="B292" s="3"/>
      <c r="C292" s="3" t="s">
        <v>1858</v>
      </c>
      <c r="D292" s="3" t="s">
        <v>1859</v>
      </c>
      <c r="E292" s="3" t="s">
        <v>1289</v>
      </c>
      <c r="F292" s="3" t="s">
        <v>1860</v>
      </c>
      <c r="G292" s="4" t="s">
        <v>1861</v>
      </c>
      <c r="H292" s="4" t="s">
        <v>1862</v>
      </c>
      <c r="I292" s="3" t="s">
        <v>38</v>
      </c>
      <c r="J292" s="1" t="s">
        <v>1308</v>
      </c>
      <c r="K292" s="3" t="n">
        <v>50</v>
      </c>
      <c r="L292" s="3" t="s">
        <v>1863</v>
      </c>
      <c r="M292" s="1" t="s">
        <v>41</v>
      </c>
      <c r="N292" s="1" t="s">
        <v>60</v>
      </c>
      <c r="O292" s="3" t="s">
        <v>1864</v>
      </c>
      <c r="P292" s="3" t="s">
        <v>165</v>
      </c>
      <c r="Q292" s="3" t="s">
        <v>892</v>
      </c>
      <c r="R292" s="3" t="s">
        <v>892</v>
      </c>
      <c r="S292" s="3" t="s">
        <v>64</v>
      </c>
      <c r="T292" s="3" t="n">
        <v>1871</v>
      </c>
      <c r="U292" s="3" t="n">
        <v>-1</v>
      </c>
      <c r="V292" s="3" t="n">
        <v>-1</v>
      </c>
      <c r="W292" s="3" t="n">
        <v>-1</v>
      </c>
      <c r="X292" s="1" t="n">
        <v>-1</v>
      </c>
      <c r="Y292" s="3" t="n">
        <v>10</v>
      </c>
      <c r="Z292" s="3" t="s">
        <v>1865</v>
      </c>
      <c r="AA292" s="3" t="n">
        <v>-1</v>
      </c>
      <c r="AB292" s="3" t="s">
        <v>67</v>
      </c>
      <c r="AC292" s="3" t="s">
        <v>1308</v>
      </c>
      <c r="AD292" s="3" t="s">
        <v>1308</v>
      </c>
      <c r="AE292" s="3" t="n">
        <v>0</v>
      </c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</row>
    <row r="293" customFormat="false" ht="13.8" hidden="false" customHeight="false" outlineLevel="0" collapsed="false">
      <c r="A293" s="1" t="n">
        <v>211</v>
      </c>
      <c r="B293" s="3"/>
      <c r="C293" s="3" t="s">
        <v>1858</v>
      </c>
      <c r="D293" s="3" t="s">
        <v>1859</v>
      </c>
      <c r="E293" s="3" t="s">
        <v>1289</v>
      </c>
      <c r="F293" s="3" t="s">
        <v>1860</v>
      </c>
      <c r="G293" s="4" t="s">
        <v>1861</v>
      </c>
      <c r="H293" s="4" t="s">
        <v>1862</v>
      </c>
      <c r="I293" s="3" t="s">
        <v>38</v>
      </c>
      <c r="J293" s="1" t="s">
        <v>1619</v>
      </c>
      <c r="K293" s="3" t="n">
        <v>50</v>
      </c>
      <c r="L293" s="3" t="s">
        <v>1863</v>
      </c>
      <c r="M293" s="1" t="s">
        <v>41</v>
      </c>
      <c r="N293" s="1" t="s">
        <v>60</v>
      </c>
      <c r="O293" s="3" t="s">
        <v>1864</v>
      </c>
      <c r="P293" s="3" t="s">
        <v>165</v>
      </c>
      <c r="Q293" s="3" t="s">
        <v>892</v>
      </c>
      <c r="R293" s="3" t="s">
        <v>892</v>
      </c>
      <c r="S293" s="3" t="s">
        <v>64</v>
      </c>
      <c r="T293" s="3" t="n">
        <v>1871</v>
      </c>
      <c r="U293" s="3" t="n">
        <v>-1</v>
      </c>
      <c r="V293" s="3" t="n">
        <v>-1</v>
      </c>
      <c r="W293" s="3" t="n">
        <v>-1</v>
      </c>
      <c r="X293" s="1" t="n">
        <v>-1</v>
      </c>
      <c r="Y293" s="3" t="n">
        <v>10</v>
      </c>
      <c r="Z293" s="3" t="s">
        <v>1865</v>
      </c>
      <c r="AA293" s="3" t="n">
        <v>-1</v>
      </c>
      <c r="AB293" s="3" t="s">
        <v>1660</v>
      </c>
      <c r="AC293" s="3" t="s">
        <v>1619</v>
      </c>
      <c r="AD293" s="3" t="s">
        <v>1619</v>
      </c>
      <c r="AE293" s="3" t="n">
        <v>0</v>
      </c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</row>
    <row r="294" customFormat="false" ht="13.8" hidden="false" customHeight="false" outlineLevel="0" collapsed="false">
      <c r="A294" s="1" t="n">
        <v>211</v>
      </c>
      <c r="B294" s="3"/>
      <c r="C294" s="3" t="s">
        <v>1866</v>
      </c>
      <c r="D294" s="3" t="s">
        <v>1859</v>
      </c>
      <c r="E294" s="3" t="s">
        <v>1289</v>
      </c>
      <c r="F294" s="3" t="s">
        <v>1860</v>
      </c>
      <c r="G294" s="4" t="s">
        <v>1861</v>
      </c>
      <c r="H294" s="4" t="s">
        <v>1862</v>
      </c>
      <c r="I294" s="3" t="s">
        <v>38</v>
      </c>
      <c r="J294" s="1" t="s">
        <v>1625</v>
      </c>
      <c r="K294" s="3" t="n">
        <v>50</v>
      </c>
      <c r="L294" s="3" t="s">
        <v>1863</v>
      </c>
      <c r="M294" s="1" t="s">
        <v>41</v>
      </c>
      <c r="N294" s="1" t="s">
        <v>60</v>
      </c>
      <c r="O294" s="3" t="s">
        <v>1864</v>
      </c>
      <c r="P294" s="3" t="s">
        <v>165</v>
      </c>
      <c r="Q294" s="3" t="s">
        <v>892</v>
      </c>
      <c r="R294" s="3" t="s">
        <v>892</v>
      </c>
      <c r="S294" s="3" t="s">
        <v>64</v>
      </c>
      <c r="T294" s="3" t="n">
        <v>1871</v>
      </c>
      <c r="U294" s="3" t="n">
        <v>-1</v>
      </c>
      <c r="V294" s="3" t="s">
        <v>1867</v>
      </c>
      <c r="W294" s="3" t="s">
        <v>1578</v>
      </c>
      <c r="X294" s="1" t="n">
        <v>-1</v>
      </c>
      <c r="Y294" s="3" t="n">
        <v>-1</v>
      </c>
      <c r="Z294" s="3" t="n">
        <v>-1</v>
      </c>
      <c r="AA294" s="3" t="n">
        <v>-1</v>
      </c>
      <c r="AB294" s="3" t="n">
        <v>-1</v>
      </c>
      <c r="AC294" s="3" t="s">
        <v>1625</v>
      </c>
      <c r="AD294" s="3" t="s">
        <v>1625</v>
      </c>
      <c r="AE294" s="3" t="n">
        <v>0</v>
      </c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</row>
    <row r="295" customFormat="false" ht="13.8" hidden="false" customHeight="false" outlineLevel="0" collapsed="false">
      <c r="A295" s="1" t="n">
        <v>212</v>
      </c>
      <c r="B295" s="3" t="s">
        <v>947</v>
      </c>
      <c r="C295" s="3" t="s">
        <v>948</v>
      </c>
      <c r="D295" s="3" t="s">
        <v>1868</v>
      </c>
      <c r="E295" s="3" t="s">
        <v>950</v>
      </c>
      <c r="F295" s="3" t="s">
        <v>1869</v>
      </c>
      <c r="G295" s="4" t="s">
        <v>1870</v>
      </c>
      <c r="H295" s="4" t="s">
        <v>1871</v>
      </c>
      <c r="I295" s="3" t="s">
        <v>38</v>
      </c>
      <c r="J295" s="1" t="s">
        <v>327</v>
      </c>
      <c r="K295" s="3" t="s">
        <v>1872</v>
      </c>
      <c r="L295" s="3" t="s">
        <v>1872</v>
      </c>
      <c r="M295" s="3" t="s">
        <v>41</v>
      </c>
      <c r="N295" s="3" t="s">
        <v>60</v>
      </c>
      <c r="O295" s="3" t="s">
        <v>1873</v>
      </c>
      <c r="P295" s="3" t="s">
        <v>1874</v>
      </c>
      <c r="Q295" s="3" t="s">
        <v>1777</v>
      </c>
      <c r="R295" s="3" t="s">
        <v>1777</v>
      </c>
      <c r="S295" s="3" t="s">
        <v>44</v>
      </c>
      <c r="T295" s="3" t="s">
        <v>959</v>
      </c>
      <c r="U295" s="3" t="n">
        <v>-1</v>
      </c>
      <c r="V295" s="1" t="s">
        <v>1875</v>
      </c>
      <c r="W295" s="3" t="n">
        <v>-1</v>
      </c>
      <c r="X295" s="1" t="n">
        <v>-1</v>
      </c>
      <c r="Y295" s="1" t="n">
        <v>-1</v>
      </c>
      <c r="Z295" s="1" t="n">
        <v>-1</v>
      </c>
      <c r="AA295" s="1" t="n">
        <v>-1</v>
      </c>
      <c r="AB295" s="3" t="s">
        <v>386</v>
      </c>
      <c r="AC295" s="3" t="s">
        <v>327</v>
      </c>
      <c r="AD295" s="3" t="s">
        <v>327</v>
      </c>
      <c r="AE295" s="3" t="n">
        <v>0</v>
      </c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</row>
    <row r="296" customFormat="false" ht="13.8" hidden="false" customHeight="false" outlineLevel="0" collapsed="false">
      <c r="A296" s="1" t="n">
        <v>213</v>
      </c>
      <c r="B296" s="3" t="s">
        <v>947</v>
      </c>
      <c r="C296" s="3" t="s">
        <v>948</v>
      </c>
      <c r="D296" s="3" t="s">
        <v>1876</v>
      </c>
      <c r="E296" s="3" t="s">
        <v>950</v>
      </c>
      <c r="F296" s="3" t="s">
        <v>951</v>
      </c>
      <c r="G296" s="4" t="s">
        <v>1877</v>
      </c>
      <c r="H296" s="4" t="s">
        <v>1878</v>
      </c>
      <c r="I296" s="3" t="s">
        <v>38</v>
      </c>
      <c r="J296" s="1" t="s">
        <v>370</v>
      </c>
      <c r="K296" s="3" t="s">
        <v>1879</v>
      </c>
      <c r="L296" s="3" t="s">
        <v>1879</v>
      </c>
      <c r="M296" s="3" t="s">
        <v>59</v>
      </c>
      <c r="N296" s="3" t="s">
        <v>60</v>
      </c>
      <c r="O296" s="3" t="s">
        <v>1880</v>
      </c>
      <c r="P296" s="3" t="s">
        <v>1881</v>
      </c>
      <c r="Q296" s="3" t="s">
        <v>1254</v>
      </c>
      <c r="R296" s="3" t="n">
        <v>3</v>
      </c>
      <c r="S296" s="3" t="s">
        <v>44</v>
      </c>
      <c r="T296" s="3" t="s">
        <v>959</v>
      </c>
      <c r="U296" s="3" t="n">
        <v>-1</v>
      </c>
      <c r="V296" s="1" t="s">
        <v>1882</v>
      </c>
      <c r="W296" s="3" t="n">
        <v>-1</v>
      </c>
      <c r="X296" s="1" t="n">
        <v>-1</v>
      </c>
      <c r="Y296" s="1" t="n">
        <v>-1</v>
      </c>
      <c r="Z296" s="1" t="n">
        <v>-1</v>
      </c>
      <c r="AA296" s="1" t="n">
        <v>-1</v>
      </c>
      <c r="AB296" s="3" t="s">
        <v>386</v>
      </c>
      <c r="AC296" s="3" t="s">
        <v>370</v>
      </c>
      <c r="AD296" s="3" t="s">
        <v>370</v>
      </c>
      <c r="AE296" s="3" t="n">
        <v>0</v>
      </c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/>
    </row>
    <row r="297" customFormat="false" ht="13.8" hidden="false" customHeight="false" outlineLevel="0" collapsed="false">
      <c r="A297" s="1" t="n">
        <v>214</v>
      </c>
      <c r="B297" s="3" t="s">
        <v>947</v>
      </c>
      <c r="C297" s="3" t="s">
        <v>948</v>
      </c>
      <c r="D297" s="3" t="s">
        <v>1883</v>
      </c>
      <c r="E297" s="3" t="s">
        <v>950</v>
      </c>
      <c r="F297" s="3" t="s">
        <v>1884</v>
      </c>
      <c r="G297" s="4" t="s">
        <v>1885</v>
      </c>
      <c r="H297" s="4" t="s">
        <v>1886</v>
      </c>
      <c r="I297" s="3" t="s">
        <v>38</v>
      </c>
      <c r="J297" s="1" t="s">
        <v>1887</v>
      </c>
      <c r="K297" s="3" t="s">
        <v>1888</v>
      </c>
      <c r="L297" s="3" t="s">
        <v>1888</v>
      </c>
      <c r="M297" s="3" t="s">
        <v>59</v>
      </c>
      <c r="N297" s="3" t="s">
        <v>60</v>
      </c>
      <c r="O297" s="3" t="s">
        <v>1889</v>
      </c>
      <c r="P297" s="3" t="s">
        <v>1890</v>
      </c>
      <c r="Q297" s="3" t="s">
        <v>168</v>
      </c>
      <c r="R297" s="3" t="s">
        <v>1891</v>
      </c>
      <c r="S297" s="3" t="s">
        <v>44</v>
      </c>
      <c r="T297" s="3" t="s">
        <v>959</v>
      </c>
      <c r="U297" s="3" t="n">
        <v>-1</v>
      </c>
      <c r="V297" s="3" t="n">
        <v>-1</v>
      </c>
      <c r="W297" s="3" t="n">
        <v>-1</v>
      </c>
      <c r="X297" s="1" t="n">
        <v>-1</v>
      </c>
      <c r="Y297" s="1" t="n">
        <v>-1</v>
      </c>
      <c r="Z297" s="1" t="n">
        <v>-1</v>
      </c>
      <c r="AA297" s="1" t="n">
        <v>-1</v>
      </c>
      <c r="AB297" s="3" t="s">
        <v>386</v>
      </c>
      <c r="AC297" s="3" t="s">
        <v>1887</v>
      </c>
      <c r="AD297" s="3" t="s">
        <v>1887</v>
      </c>
      <c r="AE297" s="3" t="n">
        <v>0</v>
      </c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</row>
    <row r="298" customFormat="false" ht="13.8" hidden="false" customHeight="false" outlineLevel="0" collapsed="false">
      <c r="A298" s="1" t="n">
        <v>215</v>
      </c>
      <c r="B298" s="3" t="s">
        <v>947</v>
      </c>
      <c r="C298" s="3" t="s">
        <v>948</v>
      </c>
      <c r="D298" s="3" t="s">
        <v>1892</v>
      </c>
      <c r="E298" s="3" t="s">
        <v>950</v>
      </c>
      <c r="F298" s="3" t="s">
        <v>1893</v>
      </c>
      <c r="G298" s="4" t="s">
        <v>1894</v>
      </c>
      <c r="H298" s="4" t="s">
        <v>1895</v>
      </c>
      <c r="I298" s="3" t="s">
        <v>38</v>
      </c>
      <c r="J298" s="1" t="n">
        <v>5</v>
      </c>
      <c r="K298" s="3" t="s">
        <v>1896</v>
      </c>
      <c r="L298" s="3" t="s">
        <v>1896</v>
      </c>
      <c r="M298" s="3" t="s">
        <v>41</v>
      </c>
      <c r="N298" s="3" t="s">
        <v>60</v>
      </c>
      <c r="O298" s="3" t="s">
        <v>609</v>
      </c>
      <c r="P298" s="3" t="s">
        <v>1897</v>
      </c>
      <c r="Q298" s="3" t="s">
        <v>1001</v>
      </c>
      <c r="R298" s="3" t="s">
        <v>1897</v>
      </c>
      <c r="S298" s="3" t="s">
        <v>44</v>
      </c>
      <c r="T298" s="3" t="s">
        <v>959</v>
      </c>
      <c r="U298" s="3" t="n">
        <v>-1</v>
      </c>
      <c r="V298" s="1" t="s">
        <v>1898</v>
      </c>
      <c r="W298" s="3" t="n">
        <v>-1</v>
      </c>
      <c r="X298" s="1" t="n">
        <v>-1</v>
      </c>
      <c r="Y298" s="1" t="n">
        <v>-1</v>
      </c>
      <c r="Z298" s="1" t="n">
        <v>-1</v>
      </c>
      <c r="AA298" s="1" t="n">
        <v>-1</v>
      </c>
      <c r="AB298" s="3" t="s">
        <v>386</v>
      </c>
      <c r="AC298" s="3" t="n">
        <v>5</v>
      </c>
      <c r="AD298" s="3" t="n">
        <v>5</v>
      </c>
      <c r="AE298" s="3" t="n">
        <v>0</v>
      </c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</row>
    <row r="299" customFormat="false" ht="13.8" hidden="false" customHeight="false" outlineLevel="0" collapsed="false">
      <c r="A299" s="1" t="n">
        <v>216</v>
      </c>
      <c r="B299" s="3" t="s">
        <v>947</v>
      </c>
      <c r="C299" s="3" t="s">
        <v>948</v>
      </c>
      <c r="D299" s="3" t="s">
        <v>1899</v>
      </c>
      <c r="E299" s="3" t="s">
        <v>950</v>
      </c>
      <c r="F299" s="3" t="s">
        <v>1900</v>
      </c>
      <c r="G299" s="4" t="s">
        <v>1901</v>
      </c>
      <c r="H299" s="4" t="s">
        <v>1902</v>
      </c>
      <c r="I299" s="3" t="s">
        <v>38</v>
      </c>
      <c r="J299" s="1" t="s">
        <v>560</v>
      </c>
      <c r="K299" s="3" t="s">
        <v>1903</v>
      </c>
      <c r="L299" s="3" t="s">
        <v>1903</v>
      </c>
      <c r="M299" s="3" t="s">
        <v>59</v>
      </c>
      <c r="N299" s="3" t="s">
        <v>60</v>
      </c>
      <c r="O299" s="3" t="s">
        <v>1904</v>
      </c>
      <c r="P299" s="3" t="s">
        <v>1444</v>
      </c>
      <c r="Q299" s="3" t="s">
        <v>1598</v>
      </c>
      <c r="R299" s="3" t="s">
        <v>1444</v>
      </c>
      <c r="S299" s="3" t="s">
        <v>44</v>
      </c>
      <c r="T299" s="3" t="s">
        <v>959</v>
      </c>
      <c r="U299" s="3" t="n">
        <v>-1</v>
      </c>
      <c r="V299" s="1" t="s">
        <v>1905</v>
      </c>
      <c r="W299" s="3" t="n">
        <v>-1</v>
      </c>
      <c r="X299" s="1" t="n">
        <v>-1</v>
      </c>
      <c r="Y299" s="1" t="n">
        <v>-1</v>
      </c>
      <c r="Z299" s="1" t="n">
        <v>-1</v>
      </c>
      <c r="AA299" s="1" t="n">
        <v>-1</v>
      </c>
      <c r="AB299" s="3" t="s">
        <v>386</v>
      </c>
      <c r="AC299" s="3" t="s">
        <v>560</v>
      </c>
      <c r="AD299" s="3" t="s">
        <v>560</v>
      </c>
      <c r="AE299" s="3" t="n">
        <v>0</v>
      </c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</row>
    <row r="300" customFormat="false" ht="13.8" hidden="false" customHeight="false" outlineLevel="0" collapsed="false">
      <c r="A300" s="1" t="n">
        <v>217</v>
      </c>
      <c r="B300" s="3" t="s">
        <v>947</v>
      </c>
      <c r="C300" s="3" t="s">
        <v>948</v>
      </c>
      <c r="D300" s="3" t="s">
        <v>1906</v>
      </c>
      <c r="E300" s="3" t="s">
        <v>950</v>
      </c>
      <c r="F300" s="3" t="s">
        <v>951</v>
      </c>
      <c r="G300" s="4" t="s">
        <v>1907</v>
      </c>
      <c r="H300" s="4" t="s">
        <v>1908</v>
      </c>
      <c r="I300" s="3" t="s">
        <v>38</v>
      </c>
      <c r="J300" s="1" t="s">
        <v>128</v>
      </c>
      <c r="K300" s="3" t="s">
        <v>1879</v>
      </c>
      <c r="L300" s="3" t="s">
        <v>1879</v>
      </c>
      <c r="M300" s="3" t="s">
        <v>41</v>
      </c>
      <c r="N300" s="3" t="s">
        <v>60</v>
      </c>
      <c r="O300" s="3" t="s">
        <v>1415</v>
      </c>
      <c r="P300" s="3" t="s">
        <v>1909</v>
      </c>
      <c r="Q300" s="3" t="s">
        <v>937</v>
      </c>
      <c r="R300" s="3" t="s">
        <v>1910</v>
      </c>
      <c r="S300" s="3" t="s">
        <v>44</v>
      </c>
      <c r="T300" s="3" t="s">
        <v>959</v>
      </c>
      <c r="U300" s="3" t="n">
        <v>-1</v>
      </c>
      <c r="V300" s="1" t="s">
        <v>1911</v>
      </c>
      <c r="W300" s="3" t="n">
        <v>-1</v>
      </c>
      <c r="X300" s="1" t="n">
        <v>-1</v>
      </c>
      <c r="Y300" s="1" t="n">
        <v>-1</v>
      </c>
      <c r="Z300" s="1" t="n">
        <v>-1</v>
      </c>
      <c r="AA300" s="1" t="n">
        <v>-1</v>
      </c>
      <c r="AB300" s="3" t="s">
        <v>386</v>
      </c>
      <c r="AC300" s="3" t="s">
        <v>128</v>
      </c>
      <c r="AD300" s="3" t="s">
        <v>128</v>
      </c>
      <c r="AE300" s="3" t="n">
        <v>0</v>
      </c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</row>
    <row r="301" customFormat="false" ht="13.8" hidden="false" customHeight="false" outlineLevel="0" collapsed="false">
      <c r="A301" s="1" t="n">
        <v>218</v>
      </c>
      <c r="B301" s="3" t="s">
        <v>947</v>
      </c>
      <c r="C301" s="3" t="s">
        <v>948</v>
      </c>
      <c r="D301" s="3" t="s">
        <v>1912</v>
      </c>
      <c r="E301" s="3" t="s">
        <v>950</v>
      </c>
      <c r="F301" s="3" t="s">
        <v>1913</v>
      </c>
      <c r="G301" s="4" t="s">
        <v>1914</v>
      </c>
      <c r="H301" s="4" t="s">
        <v>1915</v>
      </c>
      <c r="I301" s="3" t="s">
        <v>38</v>
      </c>
      <c r="J301" s="1" t="s">
        <v>83</v>
      </c>
      <c r="K301" s="3" t="s">
        <v>1916</v>
      </c>
      <c r="L301" s="3" t="s">
        <v>1916</v>
      </c>
      <c r="M301" s="3" t="s">
        <v>41</v>
      </c>
      <c r="N301" s="3" t="s">
        <v>60</v>
      </c>
      <c r="O301" s="3" t="s">
        <v>1917</v>
      </c>
      <c r="P301" s="3" t="s">
        <v>1918</v>
      </c>
      <c r="Q301" s="3" t="s">
        <v>131</v>
      </c>
      <c r="R301" s="3" t="s">
        <v>1918</v>
      </c>
      <c r="S301" s="3" t="s">
        <v>44</v>
      </c>
      <c r="T301" s="3" t="s">
        <v>959</v>
      </c>
      <c r="U301" s="3" t="n">
        <v>-1</v>
      </c>
      <c r="V301" s="1" t="s">
        <v>1911</v>
      </c>
      <c r="W301" s="3" t="n">
        <v>-1</v>
      </c>
      <c r="X301" s="1" t="n">
        <v>-1</v>
      </c>
      <c r="Y301" s="1" t="n">
        <v>-1</v>
      </c>
      <c r="Z301" s="1" t="n">
        <v>-1</v>
      </c>
      <c r="AA301" s="1" t="n">
        <v>-1</v>
      </c>
      <c r="AB301" s="3" t="s">
        <v>386</v>
      </c>
      <c r="AC301" s="3" t="s">
        <v>83</v>
      </c>
      <c r="AD301" s="3" t="s">
        <v>83</v>
      </c>
      <c r="AE301" s="3" t="n">
        <v>0</v>
      </c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</row>
    <row r="302" customFormat="false" ht="13.8" hidden="false" customHeight="false" outlineLevel="0" collapsed="false">
      <c r="A302" s="1" t="n">
        <v>219</v>
      </c>
      <c r="B302" s="3" t="s">
        <v>947</v>
      </c>
      <c r="C302" s="3" t="s">
        <v>948</v>
      </c>
      <c r="D302" s="3" t="s">
        <v>1919</v>
      </c>
      <c r="E302" s="3" t="s">
        <v>950</v>
      </c>
      <c r="F302" s="3" t="s">
        <v>1920</v>
      </c>
      <c r="G302" s="4" t="s">
        <v>1921</v>
      </c>
      <c r="H302" s="4" t="s">
        <v>1922</v>
      </c>
      <c r="I302" s="3" t="s">
        <v>38</v>
      </c>
      <c r="J302" s="1" t="s">
        <v>1923</v>
      </c>
      <c r="K302" s="3" t="s">
        <v>1924</v>
      </c>
      <c r="L302" s="3" t="s">
        <v>1924</v>
      </c>
      <c r="M302" s="3" t="s">
        <v>59</v>
      </c>
      <c r="N302" s="3" t="s">
        <v>60</v>
      </c>
      <c r="O302" s="3" t="s">
        <v>1925</v>
      </c>
      <c r="P302" s="3" t="s">
        <v>1926</v>
      </c>
      <c r="Q302" s="3" t="s">
        <v>958</v>
      </c>
      <c r="R302" s="3" t="s">
        <v>1926</v>
      </c>
      <c r="S302" s="3" t="s">
        <v>44</v>
      </c>
      <c r="T302" s="3" t="s">
        <v>959</v>
      </c>
      <c r="U302" s="3" t="n">
        <v>-1</v>
      </c>
      <c r="V302" s="3" t="n">
        <v>-1</v>
      </c>
      <c r="W302" s="3" t="n">
        <v>-1</v>
      </c>
      <c r="X302" s="1" t="n">
        <v>-1</v>
      </c>
      <c r="Y302" s="1" t="n">
        <v>-1</v>
      </c>
      <c r="Z302" s="1" t="n">
        <v>-1</v>
      </c>
      <c r="AA302" s="1" t="n">
        <v>-1</v>
      </c>
      <c r="AB302" s="3" t="s">
        <v>386</v>
      </c>
      <c r="AC302" s="3" t="s">
        <v>1923</v>
      </c>
      <c r="AD302" s="3" t="s">
        <v>1923</v>
      </c>
      <c r="AE302" s="3" t="n">
        <v>0</v>
      </c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</row>
    <row r="303" customFormat="false" ht="13.8" hidden="false" customHeight="false" outlineLevel="0" collapsed="false">
      <c r="A303" s="1" t="n">
        <v>220</v>
      </c>
      <c r="B303" s="3" t="s">
        <v>947</v>
      </c>
      <c r="C303" s="3" t="s">
        <v>948</v>
      </c>
      <c r="D303" s="3" t="s">
        <v>1927</v>
      </c>
      <c r="E303" s="3" t="s">
        <v>950</v>
      </c>
      <c r="F303" s="3" t="s">
        <v>1928</v>
      </c>
      <c r="G303" s="4" t="s">
        <v>1929</v>
      </c>
      <c r="H303" s="4" t="s">
        <v>1930</v>
      </c>
      <c r="I303" s="3" t="s">
        <v>38</v>
      </c>
      <c r="J303" s="1" t="s">
        <v>1620</v>
      </c>
      <c r="K303" s="3" t="s">
        <v>1931</v>
      </c>
      <c r="L303" s="3" t="s">
        <v>1931</v>
      </c>
      <c r="M303" s="3" t="s">
        <v>41</v>
      </c>
      <c r="N303" s="3" t="s">
        <v>60</v>
      </c>
      <c r="O303" s="3" t="s">
        <v>1932</v>
      </c>
      <c r="P303" s="3" t="s">
        <v>1933</v>
      </c>
      <c r="Q303" s="3" t="s">
        <v>1283</v>
      </c>
      <c r="R303" s="3" t="s">
        <v>1283</v>
      </c>
      <c r="S303" s="3" t="s">
        <v>44</v>
      </c>
      <c r="T303" s="3" t="s">
        <v>824</v>
      </c>
      <c r="U303" s="3" t="n">
        <v>-1</v>
      </c>
      <c r="V303" s="1" t="s">
        <v>1934</v>
      </c>
      <c r="W303" s="3" t="n">
        <v>-1</v>
      </c>
      <c r="X303" s="1" t="n">
        <v>-1</v>
      </c>
      <c r="Y303" s="1" t="n">
        <v>-1</v>
      </c>
      <c r="Z303" s="1" t="n">
        <v>-1</v>
      </c>
      <c r="AA303" s="1" t="n">
        <v>-1</v>
      </c>
      <c r="AB303" s="3" t="s">
        <v>386</v>
      </c>
      <c r="AC303" s="3" t="s">
        <v>1620</v>
      </c>
      <c r="AD303" s="3" t="s">
        <v>1620</v>
      </c>
      <c r="AE303" s="3" t="n">
        <v>0</v>
      </c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</row>
    <row r="304" customFormat="false" ht="13.8" hidden="false" customHeight="false" outlineLevel="0" collapsed="false">
      <c r="A304" s="1" t="n">
        <v>221</v>
      </c>
      <c r="B304" s="3" t="s">
        <v>947</v>
      </c>
      <c r="C304" s="3" t="s">
        <v>948</v>
      </c>
      <c r="D304" s="3" t="s">
        <v>1935</v>
      </c>
      <c r="E304" s="3" t="s">
        <v>950</v>
      </c>
      <c r="F304" s="3" t="s">
        <v>1936</v>
      </c>
      <c r="G304" s="4" t="s">
        <v>1937</v>
      </c>
      <c r="H304" s="4" t="s">
        <v>1938</v>
      </c>
      <c r="I304" s="3" t="s">
        <v>38</v>
      </c>
      <c r="J304" s="1" t="s">
        <v>130</v>
      </c>
      <c r="K304" s="3" t="s">
        <v>1939</v>
      </c>
      <c r="L304" s="3" t="s">
        <v>1939</v>
      </c>
      <c r="M304" s="3" t="s">
        <v>41</v>
      </c>
      <c r="N304" s="3" t="s">
        <v>60</v>
      </c>
      <c r="O304" s="3" t="s">
        <v>1940</v>
      </c>
      <c r="P304" s="3" t="s">
        <v>1941</v>
      </c>
      <c r="Q304" s="3" t="s">
        <v>1942</v>
      </c>
      <c r="R304" s="3" t="s">
        <v>1941</v>
      </c>
      <c r="S304" s="3" t="s">
        <v>44</v>
      </c>
      <c r="T304" s="3" t="s">
        <v>959</v>
      </c>
      <c r="U304" s="3" t="n">
        <v>-1</v>
      </c>
      <c r="V304" s="1" t="s">
        <v>1943</v>
      </c>
      <c r="W304" s="3" t="n">
        <v>-1</v>
      </c>
      <c r="X304" s="1" t="n">
        <v>-1</v>
      </c>
      <c r="Y304" s="1" t="n">
        <v>-1</v>
      </c>
      <c r="Z304" s="1" t="n">
        <v>-1</v>
      </c>
      <c r="AA304" s="1" t="n">
        <v>-1</v>
      </c>
      <c r="AB304" s="3" t="s">
        <v>386</v>
      </c>
      <c r="AC304" s="3" t="s">
        <v>130</v>
      </c>
      <c r="AD304" s="3" t="s">
        <v>130</v>
      </c>
      <c r="AE304" s="3" t="n">
        <v>0</v>
      </c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</row>
    <row r="305" customFormat="false" ht="13.8" hidden="false" customHeight="false" outlineLevel="0" collapsed="false">
      <c r="A305" s="1" t="n">
        <v>222</v>
      </c>
      <c r="B305" s="3" t="s">
        <v>947</v>
      </c>
      <c r="C305" s="3" t="s">
        <v>948</v>
      </c>
      <c r="D305" s="3" t="s">
        <v>1944</v>
      </c>
      <c r="E305" s="3" t="s">
        <v>950</v>
      </c>
      <c r="F305" s="3" t="s">
        <v>1900</v>
      </c>
      <c r="G305" s="4" t="s">
        <v>1945</v>
      </c>
      <c r="H305" s="4" t="s">
        <v>1946</v>
      </c>
      <c r="I305" s="3" t="s">
        <v>38</v>
      </c>
      <c r="J305" s="1" t="s">
        <v>61</v>
      </c>
      <c r="K305" s="3" t="s">
        <v>1903</v>
      </c>
      <c r="L305" s="3" t="s">
        <v>1903</v>
      </c>
      <c r="M305" s="3" t="s">
        <v>41</v>
      </c>
      <c r="N305" s="3" t="s">
        <v>60</v>
      </c>
      <c r="O305" s="3" t="s">
        <v>1947</v>
      </c>
      <c r="P305" s="3" t="s">
        <v>1948</v>
      </c>
      <c r="Q305" s="3" t="s">
        <v>1947</v>
      </c>
      <c r="R305" s="3" t="s">
        <v>1948</v>
      </c>
      <c r="S305" s="3" t="s">
        <v>44</v>
      </c>
      <c r="T305" s="3" t="s">
        <v>959</v>
      </c>
      <c r="U305" s="3" t="n">
        <v>-1</v>
      </c>
      <c r="V305" s="1" t="s">
        <v>1949</v>
      </c>
      <c r="W305" s="3" t="n">
        <v>-1</v>
      </c>
      <c r="X305" s="1" t="n">
        <v>-1</v>
      </c>
      <c r="Y305" s="1" t="n">
        <v>-1</v>
      </c>
      <c r="Z305" s="1" t="n">
        <v>-1</v>
      </c>
      <c r="AA305" s="1" t="n">
        <v>-1</v>
      </c>
      <c r="AB305" s="3" t="s">
        <v>386</v>
      </c>
      <c r="AC305" s="3" t="s">
        <v>61</v>
      </c>
      <c r="AD305" s="3" t="s">
        <v>61</v>
      </c>
      <c r="AE305" s="3" t="n">
        <v>0</v>
      </c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</row>
    <row r="306" customFormat="false" ht="13.8" hidden="false" customHeight="false" outlineLevel="0" collapsed="false">
      <c r="A306" s="1" t="n">
        <v>223</v>
      </c>
      <c r="B306" s="3" t="s">
        <v>947</v>
      </c>
      <c r="C306" s="3" t="s">
        <v>948</v>
      </c>
      <c r="D306" s="3" t="s">
        <v>1950</v>
      </c>
      <c r="E306" s="3" t="s">
        <v>950</v>
      </c>
      <c r="F306" s="3" t="s">
        <v>1893</v>
      </c>
      <c r="G306" s="4" t="s">
        <v>1951</v>
      </c>
      <c r="H306" s="4" t="s">
        <v>1952</v>
      </c>
      <c r="I306" s="3" t="s">
        <v>38</v>
      </c>
      <c r="J306" s="1" t="s">
        <v>74</v>
      </c>
      <c r="K306" s="3" t="s">
        <v>1953</v>
      </c>
      <c r="L306" s="3" t="s">
        <v>1953</v>
      </c>
      <c r="M306" s="3" t="s">
        <v>41</v>
      </c>
      <c r="N306" s="3" t="s">
        <v>60</v>
      </c>
      <c r="O306" s="3" t="s">
        <v>242</v>
      </c>
      <c r="P306" s="3" t="s">
        <v>1954</v>
      </c>
      <c r="Q306" s="3" t="s">
        <v>1955</v>
      </c>
      <c r="R306" s="3" t="s">
        <v>1954</v>
      </c>
      <c r="S306" s="3" t="s">
        <v>44</v>
      </c>
      <c r="T306" s="3" t="s">
        <v>959</v>
      </c>
      <c r="U306" s="3" t="n">
        <v>-1</v>
      </c>
      <c r="V306" s="1" t="s">
        <v>1956</v>
      </c>
      <c r="W306" s="3" t="n">
        <v>-1</v>
      </c>
      <c r="X306" s="1" t="n">
        <v>-1</v>
      </c>
      <c r="Y306" s="1" t="n">
        <v>-1</v>
      </c>
      <c r="Z306" s="1" t="n">
        <v>-1</v>
      </c>
      <c r="AA306" s="1" t="n">
        <v>-1</v>
      </c>
      <c r="AB306" s="3" t="s">
        <v>386</v>
      </c>
      <c r="AC306" s="3" t="s">
        <v>74</v>
      </c>
      <c r="AD306" s="3" t="s">
        <v>74</v>
      </c>
      <c r="AE306" s="3" t="n">
        <v>0</v>
      </c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/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</row>
    <row r="307" customFormat="false" ht="13.8" hidden="false" customHeight="false" outlineLevel="0" collapsed="false">
      <c r="A307" s="1" t="n">
        <v>224</v>
      </c>
      <c r="B307" s="3" t="s">
        <v>947</v>
      </c>
      <c r="C307" s="3" t="s">
        <v>948</v>
      </c>
      <c r="D307" s="3" t="s">
        <v>1957</v>
      </c>
      <c r="E307" s="3" t="s">
        <v>950</v>
      </c>
      <c r="F307" s="3" t="s">
        <v>1900</v>
      </c>
      <c r="G307" s="4" t="s">
        <v>1958</v>
      </c>
      <c r="H307" s="4" t="s">
        <v>1959</v>
      </c>
      <c r="I307" s="3" t="s">
        <v>38</v>
      </c>
      <c r="J307" s="1" t="s">
        <v>118</v>
      </c>
      <c r="K307" s="3" t="s">
        <v>1960</v>
      </c>
      <c r="L307" s="3" t="s">
        <v>1960</v>
      </c>
      <c r="M307" s="3" t="s">
        <v>41</v>
      </c>
      <c r="N307" s="3" t="s">
        <v>60</v>
      </c>
      <c r="O307" s="3" t="s">
        <v>1897</v>
      </c>
      <c r="P307" s="3" t="s">
        <v>1961</v>
      </c>
      <c r="Q307" s="3" t="s">
        <v>1897</v>
      </c>
      <c r="R307" s="3" t="s">
        <v>1961</v>
      </c>
      <c r="S307" s="3" t="s">
        <v>44</v>
      </c>
      <c r="T307" s="3" t="s">
        <v>824</v>
      </c>
      <c r="U307" s="3" t="n">
        <v>-1</v>
      </c>
      <c r="V307" s="1" t="s">
        <v>1962</v>
      </c>
      <c r="W307" s="3" t="n">
        <v>-1</v>
      </c>
      <c r="X307" s="1" t="n">
        <v>-1</v>
      </c>
      <c r="Y307" s="1" t="n">
        <v>-1</v>
      </c>
      <c r="Z307" s="1" t="n">
        <v>-1</v>
      </c>
      <c r="AA307" s="1" t="n">
        <v>-1</v>
      </c>
      <c r="AB307" s="3" t="s">
        <v>386</v>
      </c>
      <c r="AC307" s="3" t="s">
        <v>118</v>
      </c>
      <c r="AD307" s="3" t="s">
        <v>118</v>
      </c>
      <c r="AE307" s="3" t="n">
        <v>0</v>
      </c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3"/>
      <c r="KR307" s="3"/>
      <c r="KS307" s="3"/>
      <c r="KT307" s="3"/>
      <c r="KU307" s="3"/>
      <c r="KV307" s="3"/>
      <c r="KW307" s="3"/>
      <c r="KX307" s="3"/>
      <c r="KY307" s="3"/>
      <c r="KZ307" s="3"/>
      <c r="LA307" s="3"/>
      <c r="LB307" s="3"/>
      <c r="LC307" s="3"/>
      <c r="LD307" s="3"/>
      <c r="LE307" s="3"/>
      <c r="LF307" s="3"/>
      <c r="LG307" s="3"/>
      <c r="LH307" s="3"/>
      <c r="LI307" s="3"/>
      <c r="LJ307" s="3"/>
      <c r="LK307" s="3"/>
      <c r="LL307" s="3"/>
      <c r="LM307" s="3"/>
      <c r="LN307" s="3"/>
      <c r="LO307" s="3"/>
      <c r="LP307" s="3"/>
      <c r="LQ307" s="3"/>
      <c r="LR307" s="3"/>
      <c r="LS307" s="3"/>
      <c r="LT307" s="3"/>
      <c r="LU307" s="3"/>
      <c r="LV307" s="3"/>
      <c r="LW307" s="3"/>
      <c r="LX307" s="3"/>
      <c r="LY307" s="3"/>
      <c r="LZ307" s="3"/>
      <c r="MA307" s="3"/>
      <c r="MB307" s="3"/>
      <c r="MC307" s="3"/>
      <c r="MD307" s="3"/>
      <c r="ME307" s="3"/>
      <c r="MF307" s="3"/>
      <c r="MG307" s="3"/>
      <c r="MH307" s="3"/>
      <c r="MI307" s="3"/>
      <c r="MJ307" s="3"/>
      <c r="MK307" s="3"/>
      <c r="ML307" s="3"/>
      <c r="MM307" s="3"/>
      <c r="MN307" s="3"/>
      <c r="MO307" s="3"/>
      <c r="MP307" s="3"/>
      <c r="MQ307" s="3"/>
      <c r="MR307" s="3"/>
      <c r="MS307" s="3"/>
      <c r="MT307" s="3"/>
      <c r="MU307" s="3"/>
    </row>
    <row r="308" customFormat="false" ht="13.8" hidden="false" customHeight="false" outlineLevel="0" collapsed="false">
      <c r="A308" s="1" t="n">
        <v>225</v>
      </c>
      <c r="B308" s="3" t="s">
        <v>947</v>
      </c>
      <c r="C308" s="3" t="s">
        <v>948</v>
      </c>
      <c r="D308" s="3" t="s">
        <v>1963</v>
      </c>
      <c r="E308" s="3" t="s">
        <v>950</v>
      </c>
      <c r="F308" s="3" t="s">
        <v>1964</v>
      </c>
      <c r="G308" s="4" t="s">
        <v>1965</v>
      </c>
      <c r="H308" s="4" t="s">
        <v>1966</v>
      </c>
      <c r="I308" s="3" t="s">
        <v>38</v>
      </c>
      <c r="J308" s="1" t="s">
        <v>43</v>
      </c>
      <c r="K308" s="3" t="s">
        <v>1967</v>
      </c>
      <c r="L308" s="3" t="s">
        <v>1967</v>
      </c>
      <c r="M308" s="3" t="s">
        <v>41</v>
      </c>
      <c r="N308" s="3" t="s">
        <v>60</v>
      </c>
      <c r="O308" s="3" t="s">
        <v>1968</v>
      </c>
      <c r="P308" s="3" t="s">
        <v>404</v>
      </c>
      <c r="Q308" s="3" t="n">
        <v>-1</v>
      </c>
      <c r="R308" s="3" t="n">
        <v>-1</v>
      </c>
      <c r="S308" s="3" t="s">
        <v>44</v>
      </c>
      <c r="T308" s="3" t="s">
        <v>824</v>
      </c>
      <c r="U308" s="3" t="n">
        <v>-1</v>
      </c>
      <c r="V308" s="1" t="s">
        <v>1956</v>
      </c>
      <c r="W308" s="3" t="n">
        <v>-1</v>
      </c>
      <c r="X308" s="1" t="n">
        <v>-1</v>
      </c>
      <c r="Y308" s="1" t="n">
        <v>-1</v>
      </c>
      <c r="Z308" s="1" t="n">
        <v>-1</v>
      </c>
      <c r="AA308" s="1" t="n">
        <v>-1</v>
      </c>
      <c r="AB308" s="3" t="s">
        <v>386</v>
      </c>
      <c r="AC308" s="3" t="s">
        <v>43</v>
      </c>
      <c r="AD308" s="3" t="s">
        <v>43</v>
      </c>
      <c r="AE308" s="3" t="n">
        <v>0</v>
      </c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/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</row>
    <row r="309" customFormat="false" ht="13.8" hidden="false" customHeight="false" outlineLevel="0" collapsed="false">
      <c r="A309" s="1" t="n">
        <v>226</v>
      </c>
      <c r="B309" s="3" t="s">
        <v>947</v>
      </c>
      <c r="C309" s="3" t="s">
        <v>948</v>
      </c>
      <c r="D309" s="3" t="s">
        <v>1969</v>
      </c>
      <c r="E309" s="3" t="s">
        <v>950</v>
      </c>
      <c r="F309" s="3" t="s">
        <v>1970</v>
      </c>
      <c r="G309" s="4" t="s">
        <v>1971</v>
      </c>
      <c r="H309" s="4" t="s">
        <v>1972</v>
      </c>
      <c r="I309" s="3" t="s">
        <v>38</v>
      </c>
      <c r="J309" s="1" t="s">
        <v>115</v>
      </c>
      <c r="K309" s="3" t="s">
        <v>1973</v>
      </c>
      <c r="L309" s="3" t="s">
        <v>1973</v>
      </c>
      <c r="M309" s="3" t="s">
        <v>41</v>
      </c>
      <c r="N309" s="3" t="s">
        <v>60</v>
      </c>
      <c r="O309" s="3" t="s">
        <v>1974</v>
      </c>
      <c r="P309" s="3" t="s">
        <v>1253</v>
      </c>
      <c r="Q309" s="3" t="s">
        <v>185</v>
      </c>
      <c r="R309" s="3" t="s">
        <v>1253</v>
      </c>
      <c r="S309" s="3" t="s">
        <v>44</v>
      </c>
      <c r="T309" s="3" t="s">
        <v>824</v>
      </c>
      <c r="U309" s="3" t="n">
        <v>-1</v>
      </c>
      <c r="V309" s="1" t="s">
        <v>1975</v>
      </c>
      <c r="W309" s="3" t="n">
        <v>-1</v>
      </c>
      <c r="X309" s="1" t="n">
        <v>-1</v>
      </c>
      <c r="Y309" s="1" t="n">
        <v>-1</v>
      </c>
      <c r="Z309" s="1" t="n">
        <v>-1</v>
      </c>
      <c r="AA309" s="1" t="n">
        <v>-1</v>
      </c>
      <c r="AB309" s="3" t="s">
        <v>386</v>
      </c>
      <c r="AC309" s="3" t="s">
        <v>115</v>
      </c>
      <c r="AD309" s="3" t="s">
        <v>115</v>
      </c>
      <c r="AE309" s="3" t="n">
        <v>0</v>
      </c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3"/>
      <c r="KR309" s="3"/>
      <c r="KS309" s="3"/>
      <c r="KT309" s="3"/>
      <c r="KU309" s="3"/>
      <c r="KV309" s="3"/>
      <c r="KW309" s="3"/>
      <c r="KX309" s="3"/>
      <c r="KY309" s="3"/>
      <c r="KZ309" s="3"/>
      <c r="LA309" s="3"/>
      <c r="LB309" s="3"/>
      <c r="LC309" s="3"/>
      <c r="LD309" s="3"/>
      <c r="LE309" s="3"/>
      <c r="LF309" s="3"/>
      <c r="LG309" s="3"/>
      <c r="LH309" s="3"/>
      <c r="LI309" s="3"/>
      <c r="LJ309" s="3"/>
      <c r="LK309" s="3"/>
      <c r="LL309" s="3"/>
      <c r="LM309" s="3"/>
      <c r="LN309" s="3"/>
      <c r="LO309" s="3"/>
      <c r="LP309" s="3"/>
      <c r="LQ309" s="3"/>
      <c r="LR309" s="3"/>
      <c r="LS309" s="3"/>
      <c r="LT309" s="3"/>
      <c r="LU309" s="3"/>
      <c r="LV309" s="3"/>
      <c r="LW309" s="3"/>
      <c r="LX309" s="3"/>
      <c r="LY309" s="3"/>
      <c r="LZ309" s="3"/>
      <c r="MA309" s="3"/>
      <c r="MB309" s="3"/>
      <c r="MC309" s="3"/>
      <c r="MD309" s="3"/>
      <c r="ME309" s="3"/>
      <c r="MF309" s="3"/>
      <c r="MG309" s="3"/>
      <c r="MH309" s="3"/>
      <c r="MI309" s="3"/>
      <c r="MJ309" s="3"/>
      <c r="MK309" s="3"/>
      <c r="ML309" s="3"/>
      <c r="MM309" s="3"/>
      <c r="MN309" s="3"/>
      <c r="MO309" s="3"/>
      <c r="MP309" s="3"/>
      <c r="MQ309" s="3"/>
      <c r="MR309" s="3"/>
      <c r="MS309" s="3"/>
      <c r="MT309" s="3"/>
      <c r="MU309" s="3"/>
    </row>
    <row r="310" customFormat="false" ht="13.8" hidden="false" customHeight="false" outlineLevel="0" collapsed="false">
      <c r="A310" s="1" t="n">
        <v>227</v>
      </c>
      <c r="B310" s="3" t="s">
        <v>947</v>
      </c>
      <c r="C310" s="3" t="s">
        <v>948</v>
      </c>
      <c r="D310" s="3" t="s">
        <v>1976</v>
      </c>
      <c r="E310" s="3" t="s">
        <v>950</v>
      </c>
      <c r="F310" s="3" t="s">
        <v>1977</v>
      </c>
      <c r="G310" s="4" t="s">
        <v>1978</v>
      </c>
      <c r="H310" s="4" t="s">
        <v>1979</v>
      </c>
      <c r="I310" s="3" t="s">
        <v>38</v>
      </c>
      <c r="J310" s="1" t="s">
        <v>560</v>
      </c>
      <c r="K310" s="3" t="s">
        <v>1980</v>
      </c>
      <c r="L310" s="3" t="s">
        <v>1980</v>
      </c>
      <c r="M310" s="3" t="s">
        <v>41</v>
      </c>
      <c r="N310" s="3" t="s">
        <v>42</v>
      </c>
      <c r="O310" s="3" t="s">
        <v>1981</v>
      </c>
      <c r="P310" s="3" t="s">
        <v>1981</v>
      </c>
      <c r="Q310" s="3" t="s">
        <v>1982</v>
      </c>
      <c r="R310" s="3" t="s">
        <v>1983</v>
      </c>
      <c r="S310" s="3" t="s">
        <v>44</v>
      </c>
      <c r="T310" s="3" t="s">
        <v>159</v>
      </c>
      <c r="U310" s="3" t="n">
        <v>-1</v>
      </c>
      <c r="V310" s="1" t="s">
        <v>1984</v>
      </c>
      <c r="W310" s="3" t="n">
        <v>-1</v>
      </c>
      <c r="X310" s="1" t="n">
        <v>-1</v>
      </c>
      <c r="Y310" s="1" t="n">
        <v>-1</v>
      </c>
      <c r="Z310" s="1" t="n">
        <v>-1</v>
      </c>
      <c r="AA310" s="1" t="n">
        <v>-1</v>
      </c>
      <c r="AB310" s="3" t="s">
        <v>386</v>
      </c>
      <c r="AC310" s="3" t="s">
        <v>560</v>
      </c>
      <c r="AD310" s="3" t="s">
        <v>560</v>
      </c>
      <c r="AE310" s="3" t="n">
        <v>0</v>
      </c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  <c r="ML310" s="3"/>
      <c r="MM310" s="3"/>
      <c r="MN310" s="3"/>
      <c r="MO310" s="3"/>
      <c r="MP310" s="3"/>
      <c r="MQ310" s="3"/>
      <c r="MR310" s="3"/>
      <c r="MS310" s="3"/>
      <c r="MT310" s="3"/>
      <c r="MU310" s="3"/>
    </row>
    <row r="311" customFormat="false" ht="13.8" hidden="false" customHeight="false" outlineLevel="0" collapsed="false">
      <c r="A311" s="1" t="n">
        <v>228</v>
      </c>
      <c r="B311" s="3" t="s">
        <v>947</v>
      </c>
      <c r="C311" s="3" t="s">
        <v>948</v>
      </c>
      <c r="D311" s="3" t="s">
        <v>1985</v>
      </c>
      <c r="E311" s="3" t="s">
        <v>950</v>
      </c>
      <c r="F311" s="3" t="s">
        <v>1900</v>
      </c>
      <c r="G311" s="4" t="s">
        <v>1986</v>
      </c>
      <c r="H311" s="4" t="s">
        <v>1987</v>
      </c>
      <c r="I311" s="3" t="s">
        <v>38</v>
      </c>
      <c r="J311" s="1" t="s">
        <v>75</v>
      </c>
      <c r="K311" s="3" t="s">
        <v>1988</v>
      </c>
      <c r="L311" s="3" t="s">
        <v>1988</v>
      </c>
      <c r="M311" s="3" t="s">
        <v>41</v>
      </c>
      <c r="N311" s="3" t="s">
        <v>60</v>
      </c>
      <c r="O311" s="3" t="s">
        <v>1415</v>
      </c>
      <c r="P311" s="3" t="s">
        <v>967</v>
      </c>
      <c r="Q311" s="3" t="s">
        <v>1989</v>
      </c>
      <c r="R311" s="3" t="s">
        <v>967</v>
      </c>
      <c r="S311" s="3" t="s">
        <v>44</v>
      </c>
      <c r="T311" s="3" t="s">
        <v>824</v>
      </c>
      <c r="U311" s="3" t="n">
        <v>-1</v>
      </c>
      <c r="V311" s="1" t="s">
        <v>1990</v>
      </c>
      <c r="W311" s="3" t="n">
        <v>-1</v>
      </c>
      <c r="X311" s="1" t="n">
        <v>-1</v>
      </c>
      <c r="Y311" s="1" t="n">
        <v>-1</v>
      </c>
      <c r="Z311" s="1" t="n">
        <v>-1</v>
      </c>
      <c r="AA311" s="1" t="n">
        <v>-1</v>
      </c>
      <c r="AB311" s="3" t="s">
        <v>386</v>
      </c>
      <c r="AC311" s="3" t="s">
        <v>75</v>
      </c>
      <c r="AD311" s="3" t="s">
        <v>75</v>
      </c>
      <c r="AE311" s="3" t="n">
        <v>0</v>
      </c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/>
      <c r="MB311" s="3"/>
      <c r="MC311" s="3"/>
      <c r="MD311" s="3"/>
      <c r="ME311" s="3"/>
      <c r="MF311" s="3"/>
      <c r="MG311" s="3"/>
      <c r="MH311" s="3"/>
      <c r="MI311" s="3"/>
      <c r="MJ311" s="3"/>
      <c r="MK311" s="3"/>
      <c r="ML311" s="3"/>
      <c r="MM311" s="3"/>
      <c r="MN311" s="3"/>
      <c r="MO311" s="3"/>
      <c r="MP311" s="3"/>
      <c r="MQ311" s="3"/>
      <c r="MR311" s="3"/>
      <c r="MS311" s="3"/>
      <c r="MT311" s="3"/>
      <c r="MU311" s="3"/>
    </row>
    <row r="312" customFormat="false" ht="12.8" hidden="false" customHeight="true" outlineLevel="0" collapsed="false">
      <c r="A312" s="1" t="n">
        <v>229</v>
      </c>
      <c r="B312" s="3" t="s">
        <v>947</v>
      </c>
      <c r="C312" s="3" t="s">
        <v>948</v>
      </c>
      <c r="D312" s="3" t="s">
        <v>1991</v>
      </c>
      <c r="E312" s="3" t="s">
        <v>950</v>
      </c>
      <c r="F312" s="3" t="s">
        <v>1900</v>
      </c>
      <c r="G312" s="4" t="s">
        <v>1992</v>
      </c>
      <c r="H312" s="4" t="s">
        <v>1993</v>
      </c>
      <c r="I312" s="3" t="s">
        <v>38</v>
      </c>
      <c r="J312" s="1" t="s">
        <v>1055</v>
      </c>
      <c r="K312" s="3" t="s">
        <v>1988</v>
      </c>
      <c r="L312" s="3" t="s">
        <v>1988</v>
      </c>
      <c r="M312" s="3" t="s">
        <v>41</v>
      </c>
      <c r="N312" s="3" t="s">
        <v>42</v>
      </c>
      <c r="O312" s="3" t="s">
        <v>1415</v>
      </c>
      <c r="P312" s="3" t="s">
        <v>967</v>
      </c>
      <c r="Q312" s="3" t="s">
        <v>120</v>
      </c>
      <c r="R312" s="3" t="s">
        <v>967</v>
      </c>
      <c r="S312" s="3" t="s">
        <v>44</v>
      </c>
      <c r="T312" s="3" t="s">
        <v>159</v>
      </c>
      <c r="U312" s="3" t="n">
        <v>-1</v>
      </c>
      <c r="V312" s="1" t="s">
        <v>1934</v>
      </c>
      <c r="W312" s="3" t="n">
        <v>-1</v>
      </c>
      <c r="X312" s="1" t="n">
        <v>-1</v>
      </c>
      <c r="Y312" s="1" t="n">
        <v>-1</v>
      </c>
      <c r="Z312" s="1" t="n">
        <v>-1</v>
      </c>
      <c r="AA312" s="1" t="n">
        <v>-1</v>
      </c>
      <c r="AB312" s="3" t="s">
        <v>386</v>
      </c>
      <c r="AC312" s="3" t="s">
        <v>1055</v>
      </c>
      <c r="AD312" s="3" t="s">
        <v>1055</v>
      </c>
      <c r="AE312" s="3" t="n">
        <v>0</v>
      </c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3"/>
      <c r="KR312" s="3"/>
      <c r="KS312" s="3"/>
      <c r="KT312" s="3"/>
      <c r="KU312" s="3"/>
      <c r="KV312" s="3"/>
      <c r="KW312" s="3"/>
      <c r="KX312" s="3"/>
      <c r="KY312" s="3"/>
      <c r="KZ312" s="3"/>
      <c r="LA312" s="3"/>
      <c r="LB312" s="3"/>
      <c r="LC312" s="3"/>
      <c r="LD312" s="3"/>
      <c r="LE312" s="3"/>
      <c r="LF312" s="3"/>
      <c r="LG312" s="3"/>
      <c r="LH312" s="3"/>
      <c r="LI312" s="3"/>
      <c r="LJ312" s="3"/>
      <c r="LK312" s="3"/>
      <c r="LL312" s="3"/>
      <c r="LM312" s="3"/>
      <c r="LN312" s="3"/>
      <c r="LO312" s="3"/>
      <c r="LP312" s="3"/>
      <c r="LQ312" s="3"/>
      <c r="LR312" s="3"/>
      <c r="LS312" s="3"/>
      <c r="LT312" s="3"/>
      <c r="LU312" s="3"/>
      <c r="LV312" s="3"/>
      <c r="LW312" s="3"/>
      <c r="LX312" s="3"/>
      <c r="LY312" s="3"/>
      <c r="LZ312" s="3"/>
      <c r="MA312" s="3"/>
      <c r="MB312" s="3"/>
      <c r="MC312" s="3"/>
      <c r="MD312" s="3"/>
      <c r="ME312" s="3"/>
      <c r="MF312" s="3"/>
      <c r="MG312" s="3"/>
      <c r="MH312" s="3"/>
      <c r="MI312" s="3"/>
      <c r="MJ312" s="3"/>
      <c r="MK312" s="3"/>
      <c r="ML312" s="3"/>
      <c r="MM312" s="3"/>
      <c r="MN312" s="3"/>
      <c r="MO312" s="3"/>
      <c r="MP312" s="3"/>
      <c r="MQ312" s="3"/>
      <c r="MR312" s="3"/>
      <c r="MS312" s="3"/>
      <c r="MT312" s="3"/>
      <c r="MU312" s="3"/>
    </row>
    <row r="313" customFormat="false" ht="13.8" hidden="false" customHeight="false" outlineLevel="0" collapsed="false">
      <c r="A313" s="1" t="n">
        <v>230</v>
      </c>
      <c r="B313" s="3" t="s">
        <v>947</v>
      </c>
      <c r="C313" s="3" t="s">
        <v>948</v>
      </c>
      <c r="D313" s="3" t="s">
        <v>1994</v>
      </c>
      <c r="E313" s="3" t="s">
        <v>950</v>
      </c>
      <c r="F313" s="3" t="s">
        <v>1900</v>
      </c>
      <c r="G313" s="4" t="s">
        <v>1995</v>
      </c>
      <c r="H313" s="4" t="s">
        <v>1996</v>
      </c>
      <c r="I313" s="3" t="s">
        <v>38</v>
      </c>
      <c r="J313" s="1" t="s">
        <v>1997</v>
      </c>
      <c r="K313" s="3" t="s">
        <v>1998</v>
      </c>
      <c r="L313" s="3" t="s">
        <v>1998</v>
      </c>
      <c r="M313" s="3" t="s">
        <v>41</v>
      </c>
      <c r="N313" s="3" t="s">
        <v>42</v>
      </c>
      <c r="O313" s="3" t="s">
        <v>1999</v>
      </c>
      <c r="P313" s="3" t="s">
        <v>2000</v>
      </c>
      <c r="Q313" s="3" t="s">
        <v>413</v>
      </c>
      <c r="R313" s="3" t="s">
        <v>2001</v>
      </c>
      <c r="S313" s="3" t="s">
        <v>44</v>
      </c>
      <c r="T313" s="3" t="s">
        <v>159</v>
      </c>
      <c r="U313" s="3" t="n">
        <v>-1</v>
      </c>
      <c r="V313" s="1" t="s">
        <v>2002</v>
      </c>
      <c r="W313" s="3" t="n">
        <v>-1</v>
      </c>
      <c r="X313" s="1" t="n">
        <v>-1</v>
      </c>
      <c r="Y313" s="1" t="n">
        <v>-1</v>
      </c>
      <c r="Z313" s="1" t="n">
        <v>-1</v>
      </c>
      <c r="AA313" s="1" t="n">
        <v>-1</v>
      </c>
      <c r="AB313" s="3" t="s">
        <v>386</v>
      </c>
      <c r="AC313" s="3" t="s">
        <v>1997</v>
      </c>
      <c r="AD313" s="3" t="s">
        <v>1997</v>
      </c>
      <c r="AE313" s="3" t="n">
        <v>0</v>
      </c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  <c r="ML313" s="3"/>
      <c r="MM313" s="3"/>
      <c r="MN313" s="3"/>
      <c r="MO313" s="3"/>
      <c r="MP313" s="3"/>
      <c r="MQ313" s="3"/>
      <c r="MR313" s="3"/>
      <c r="MS313" s="3"/>
      <c r="MT313" s="3"/>
      <c r="MU313" s="3"/>
    </row>
    <row r="314" customFormat="false" ht="13.8" hidden="false" customHeight="false" outlineLevel="0" collapsed="false">
      <c r="A314" s="1" t="n">
        <v>231</v>
      </c>
      <c r="B314" s="3" t="s">
        <v>947</v>
      </c>
      <c r="C314" s="3" t="s">
        <v>948</v>
      </c>
      <c r="D314" s="3" t="s">
        <v>2003</v>
      </c>
      <c r="E314" s="3" t="s">
        <v>950</v>
      </c>
      <c r="F314" s="3" t="s">
        <v>2004</v>
      </c>
      <c r="G314" s="4" t="s">
        <v>2005</v>
      </c>
      <c r="H314" s="4" t="s">
        <v>2006</v>
      </c>
      <c r="I314" s="3" t="s">
        <v>38</v>
      </c>
      <c r="J314" s="1" t="s">
        <v>117</v>
      </c>
      <c r="K314" s="3" t="s">
        <v>2007</v>
      </c>
      <c r="L314" s="3" t="s">
        <v>2007</v>
      </c>
      <c r="M314" s="3" t="s">
        <v>59</v>
      </c>
      <c r="N314" s="3" t="s">
        <v>60</v>
      </c>
      <c r="O314" s="3" t="s">
        <v>2008</v>
      </c>
      <c r="P314" s="3" t="s">
        <v>2009</v>
      </c>
      <c r="Q314" s="3" t="s">
        <v>958</v>
      </c>
      <c r="R314" s="3" t="s">
        <v>1982</v>
      </c>
      <c r="S314" s="3" t="s">
        <v>44</v>
      </c>
      <c r="T314" s="3" t="s">
        <v>959</v>
      </c>
      <c r="U314" s="3" t="n">
        <v>-1</v>
      </c>
      <c r="V314" s="1" t="s">
        <v>2010</v>
      </c>
      <c r="W314" s="3" t="n">
        <v>-1</v>
      </c>
      <c r="X314" s="1" t="n">
        <v>-1</v>
      </c>
      <c r="Y314" s="1" t="n">
        <v>-1</v>
      </c>
      <c r="Z314" s="1" t="n">
        <v>-1</v>
      </c>
      <c r="AA314" s="1" t="n">
        <v>-1</v>
      </c>
      <c r="AB314" s="3" t="s">
        <v>386</v>
      </c>
      <c r="AC314" s="3" t="s">
        <v>117</v>
      </c>
      <c r="AD314" s="3" t="s">
        <v>117</v>
      </c>
      <c r="AE314" s="3" t="n">
        <v>0</v>
      </c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3"/>
      <c r="KR314" s="3"/>
      <c r="KS314" s="3"/>
      <c r="KT314" s="3"/>
      <c r="KU314" s="3"/>
      <c r="KV314" s="3"/>
      <c r="KW314" s="3"/>
      <c r="KX314" s="3"/>
      <c r="KY314" s="3"/>
      <c r="KZ314" s="3"/>
      <c r="LA314" s="3"/>
      <c r="LB314" s="3"/>
      <c r="LC314" s="3"/>
      <c r="LD314" s="3"/>
      <c r="LE314" s="3"/>
      <c r="LF314" s="3"/>
      <c r="LG314" s="3"/>
      <c r="LH314" s="3"/>
      <c r="LI314" s="3"/>
      <c r="LJ314" s="3"/>
      <c r="LK314" s="3"/>
      <c r="LL314" s="3"/>
      <c r="LM314" s="3"/>
      <c r="LN314" s="3"/>
      <c r="LO314" s="3"/>
      <c r="LP314" s="3"/>
      <c r="LQ314" s="3"/>
      <c r="LR314" s="3"/>
      <c r="LS314" s="3"/>
      <c r="LT314" s="3"/>
      <c r="LU314" s="3"/>
      <c r="LV314" s="3"/>
      <c r="LW314" s="3"/>
      <c r="LX314" s="3"/>
      <c r="LY314" s="3"/>
      <c r="LZ314" s="3"/>
      <c r="MA314" s="3"/>
      <c r="MB314" s="3"/>
      <c r="MC314" s="3"/>
      <c r="MD314" s="3"/>
      <c r="ME314" s="3"/>
      <c r="MF314" s="3"/>
      <c r="MG314" s="3"/>
      <c r="MH314" s="3"/>
      <c r="MI314" s="3"/>
      <c r="MJ314" s="3"/>
      <c r="MK314" s="3"/>
      <c r="ML314" s="3"/>
      <c r="MM314" s="3"/>
      <c r="MN314" s="3"/>
      <c r="MO314" s="3"/>
      <c r="MP314" s="3"/>
      <c r="MQ314" s="3"/>
      <c r="MR314" s="3"/>
      <c r="MS314" s="3"/>
      <c r="MT314" s="3"/>
      <c r="MU314" s="3"/>
    </row>
    <row r="315" customFormat="false" ht="13.8" hidden="false" customHeight="false" outlineLevel="0" collapsed="false">
      <c r="A315" s="1" t="n">
        <v>232</v>
      </c>
      <c r="B315" s="3"/>
      <c r="C315" s="3" t="s">
        <v>2011</v>
      </c>
      <c r="D315" s="3" t="s">
        <v>2012</v>
      </c>
      <c r="E315" s="3" t="s">
        <v>290</v>
      </c>
      <c r="F315" s="3" t="s">
        <v>2013</v>
      </c>
      <c r="G315" s="4" t="s">
        <v>2014</v>
      </c>
      <c r="H315" s="4" t="s">
        <v>2015</v>
      </c>
      <c r="I315" s="3" t="s">
        <v>38</v>
      </c>
      <c r="J315" s="1" t="s">
        <v>1320</v>
      </c>
      <c r="K315" s="3" t="s">
        <v>2016</v>
      </c>
      <c r="L315" s="3" t="s">
        <v>2017</v>
      </c>
      <c r="M315" s="3" t="n">
        <v>-1</v>
      </c>
      <c r="N315" s="3" t="n">
        <v>-1</v>
      </c>
      <c r="O315" s="3" t="n">
        <v>-1</v>
      </c>
      <c r="P315" s="3" t="n">
        <v>-1</v>
      </c>
      <c r="Q315" s="3" t="n">
        <v>-1</v>
      </c>
      <c r="R315" s="3" t="n">
        <v>-1</v>
      </c>
      <c r="S315" s="3" t="s">
        <v>64</v>
      </c>
      <c r="T315" s="3" t="n">
        <v>-1</v>
      </c>
      <c r="U315" s="3" t="n">
        <v>-1</v>
      </c>
      <c r="V315" s="3" t="n">
        <v>-1</v>
      </c>
      <c r="W315" s="3" t="n">
        <v>-1</v>
      </c>
      <c r="X315" s="3" t="n">
        <v>-1</v>
      </c>
      <c r="Y315" s="1" t="n">
        <v>-1</v>
      </c>
      <c r="Z315" s="3" t="s">
        <v>2018</v>
      </c>
      <c r="AA315" s="3" t="n">
        <v>-1</v>
      </c>
      <c r="AB315" s="3" t="s">
        <v>67</v>
      </c>
      <c r="AC315" s="3" t="s">
        <v>1320</v>
      </c>
      <c r="AD315" s="3" t="s">
        <v>1320</v>
      </c>
      <c r="AE315" s="3" t="n">
        <v>0</v>
      </c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3"/>
      <c r="KR315" s="3"/>
      <c r="KS315" s="3"/>
      <c r="KT315" s="3"/>
      <c r="KU315" s="3"/>
      <c r="KV315" s="3"/>
      <c r="KW315" s="3"/>
      <c r="KX315" s="3"/>
      <c r="KY315" s="3"/>
      <c r="KZ315" s="3"/>
      <c r="LA315" s="3"/>
      <c r="LB315" s="3"/>
      <c r="LC315" s="3"/>
      <c r="LD315" s="3"/>
      <c r="LE315" s="3"/>
      <c r="LF315" s="3"/>
      <c r="LG315" s="3"/>
      <c r="LH315" s="3"/>
      <c r="LI315" s="3"/>
      <c r="LJ315" s="3"/>
      <c r="LK315" s="3"/>
      <c r="LL315" s="3"/>
      <c r="LM315" s="3"/>
      <c r="LN315" s="3"/>
      <c r="LO315" s="3"/>
      <c r="LP315" s="3"/>
      <c r="LQ315" s="3"/>
      <c r="LR315" s="3"/>
      <c r="LS315" s="3"/>
      <c r="LT315" s="3"/>
      <c r="LU315" s="3"/>
      <c r="LV315" s="3"/>
      <c r="LW315" s="3"/>
      <c r="LX315" s="3"/>
      <c r="LY315" s="3"/>
      <c r="LZ315" s="3"/>
      <c r="MA315" s="3"/>
      <c r="MB315" s="3"/>
      <c r="MC315" s="3"/>
      <c r="MD315" s="3"/>
      <c r="ME315" s="3"/>
      <c r="MF315" s="3"/>
      <c r="MG315" s="3"/>
      <c r="MH315" s="3"/>
      <c r="MI315" s="3"/>
      <c r="MJ315" s="3"/>
      <c r="MK315" s="3"/>
      <c r="ML315" s="3"/>
      <c r="MM315" s="3"/>
      <c r="MN315" s="3"/>
      <c r="MO315" s="3"/>
      <c r="MP315" s="3"/>
      <c r="MQ315" s="3"/>
      <c r="MR315" s="3"/>
      <c r="MS315" s="3"/>
      <c r="MT315" s="3"/>
      <c r="MU315" s="3"/>
    </row>
    <row r="316" customFormat="false" ht="13.8" hidden="false" customHeight="false" outlineLevel="0" collapsed="false">
      <c r="A316" s="1" t="n">
        <v>233</v>
      </c>
      <c r="B316" s="3"/>
      <c r="C316" s="3" t="s">
        <v>2019</v>
      </c>
      <c r="D316" s="3" t="s">
        <v>2020</v>
      </c>
      <c r="E316" s="3" t="s">
        <v>290</v>
      </c>
      <c r="F316" s="3" t="s">
        <v>2021</v>
      </c>
      <c r="G316" s="4" t="s">
        <v>2022</v>
      </c>
      <c r="H316" s="4" t="s">
        <v>2023</v>
      </c>
      <c r="I316" s="3" t="s">
        <v>38</v>
      </c>
      <c r="J316" s="1" t="s">
        <v>1955</v>
      </c>
      <c r="K316" s="3" t="n">
        <v>52</v>
      </c>
      <c r="L316" s="3" t="s">
        <v>2024</v>
      </c>
      <c r="M316" s="3" t="s">
        <v>41</v>
      </c>
      <c r="N316" s="3" t="s">
        <v>42</v>
      </c>
      <c r="O316" s="3" t="s">
        <v>2025</v>
      </c>
      <c r="P316" s="3" t="s">
        <v>2026</v>
      </c>
      <c r="Q316" s="3" t="s">
        <v>1053</v>
      </c>
      <c r="R316" s="3" t="s">
        <v>1053</v>
      </c>
      <c r="S316" s="3" t="s">
        <v>64</v>
      </c>
      <c r="T316" s="3" t="n">
        <v>1270</v>
      </c>
      <c r="U316" s="3" t="n">
        <v>-1</v>
      </c>
      <c r="V316" s="3" t="s">
        <v>1076</v>
      </c>
      <c r="W316" s="3" t="s">
        <v>2027</v>
      </c>
      <c r="X316" s="3" t="n">
        <v>-1</v>
      </c>
      <c r="Y316" s="1" t="n">
        <v>30</v>
      </c>
      <c r="Z316" s="3" t="s">
        <v>1865</v>
      </c>
      <c r="AA316" s="3" t="n">
        <v>-1</v>
      </c>
      <c r="AB316" s="3" t="s">
        <v>67</v>
      </c>
      <c r="AC316" s="3" t="s">
        <v>1955</v>
      </c>
      <c r="AD316" s="3" t="s">
        <v>1955</v>
      </c>
      <c r="AE316" s="3" t="n">
        <v>0</v>
      </c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3"/>
      <c r="KR316" s="3"/>
      <c r="KS316" s="3"/>
      <c r="KT316" s="3"/>
      <c r="KU316" s="3"/>
      <c r="KV316" s="3"/>
      <c r="KW316" s="3"/>
      <c r="KX316" s="3"/>
      <c r="KY316" s="3"/>
      <c r="KZ316" s="3"/>
      <c r="LA316" s="3"/>
      <c r="LB316" s="3"/>
      <c r="LC316" s="3"/>
      <c r="LD316" s="3"/>
      <c r="LE316" s="3"/>
      <c r="LF316" s="3"/>
      <c r="LG316" s="3"/>
      <c r="LH316" s="3"/>
      <c r="LI316" s="3"/>
      <c r="LJ316" s="3"/>
      <c r="LK316" s="3"/>
      <c r="LL316" s="3"/>
      <c r="LM316" s="3"/>
      <c r="LN316" s="3"/>
      <c r="LO316" s="3"/>
      <c r="LP316" s="3"/>
      <c r="LQ316" s="3"/>
      <c r="LR316" s="3"/>
      <c r="LS316" s="3"/>
      <c r="LT316" s="3"/>
      <c r="LU316" s="3"/>
      <c r="LV316" s="3"/>
      <c r="LW316" s="3"/>
      <c r="LX316" s="3"/>
      <c r="LY316" s="3"/>
      <c r="LZ316" s="3"/>
      <c r="MA316" s="3"/>
      <c r="MB316" s="3"/>
      <c r="MC316" s="3"/>
      <c r="MD316" s="3"/>
      <c r="ME316" s="3"/>
      <c r="MF316" s="3"/>
      <c r="MG316" s="3"/>
      <c r="MH316" s="3"/>
      <c r="MI316" s="3"/>
      <c r="MJ316" s="3"/>
      <c r="MK316" s="3"/>
      <c r="ML316" s="3"/>
      <c r="MM316" s="3"/>
      <c r="MN316" s="3"/>
      <c r="MO316" s="3"/>
      <c r="MP316" s="3"/>
      <c r="MQ316" s="3"/>
      <c r="MR316" s="3"/>
      <c r="MS316" s="3"/>
      <c r="MT316" s="3"/>
      <c r="MU316" s="3"/>
    </row>
    <row r="317" customFormat="false" ht="13.8" hidden="false" customHeight="false" outlineLevel="0" collapsed="false">
      <c r="A317" s="1" t="n">
        <v>234</v>
      </c>
      <c r="B317" s="3"/>
      <c r="C317" s="3" t="s">
        <v>2028</v>
      </c>
      <c r="D317" s="3" t="s">
        <v>2029</v>
      </c>
      <c r="E317" s="3" t="s">
        <v>1289</v>
      </c>
      <c r="F317" s="3" t="s">
        <v>2030</v>
      </c>
      <c r="G317" s="4" t="s">
        <v>2031</v>
      </c>
      <c r="H317" s="4" t="s">
        <v>2032</v>
      </c>
      <c r="I317" s="3" t="s">
        <v>38</v>
      </c>
      <c r="J317" s="1" t="s">
        <v>137</v>
      </c>
      <c r="K317" s="3" t="s">
        <v>2033</v>
      </c>
      <c r="L317" s="3" t="s">
        <v>62</v>
      </c>
      <c r="M317" s="3"/>
      <c r="N317" s="3" t="s">
        <v>42</v>
      </c>
      <c r="O317" s="3" t="n">
        <v>-1</v>
      </c>
      <c r="P317" s="3" t="n">
        <v>-1</v>
      </c>
      <c r="Q317" s="3" t="n">
        <v>-1</v>
      </c>
      <c r="R317" s="3" t="n">
        <v>-1</v>
      </c>
      <c r="S317" s="3" t="s">
        <v>64</v>
      </c>
      <c r="T317" s="3" t="s">
        <v>824</v>
      </c>
      <c r="U317" s="3" t="n">
        <v>-1</v>
      </c>
      <c r="V317" s="3" t="s">
        <v>678</v>
      </c>
      <c r="W317" s="3" t="n">
        <v>-1</v>
      </c>
      <c r="X317" s="3" t="s">
        <v>393</v>
      </c>
      <c r="Y317" s="3" t="n">
        <v>30</v>
      </c>
      <c r="Z317" s="3" t="s">
        <v>258</v>
      </c>
      <c r="AA317" s="3" t="n">
        <v>-1</v>
      </c>
      <c r="AB317" s="3" t="s">
        <v>67</v>
      </c>
      <c r="AC317" s="3" t="s">
        <v>137</v>
      </c>
      <c r="AD317" s="3" t="s">
        <v>137</v>
      </c>
      <c r="AE317" s="3" t="n">
        <v>0</v>
      </c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3"/>
      <c r="KR317" s="3"/>
      <c r="KS317" s="3"/>
      <c r="KT317" s="3"/>
      <c r="KU317" s="3"/>
      <c r="KV317" s="3"/>
      <c r="KW317" s="3"/>
      <c r="KX317" s="3"/>
      <c r="KY317" s="3"/>
      <c r="KZ317" s="3"/>
      <c r="LA317" s="3"/>
      <c r="LB317" s="3"/>
      <c r="LC317" s="3"/>
      <c r="LD317" s="3"/>
      <c r="LE317" s="3"/>
      <c r="LF317" s="3"/>
      <c r="LG317" s="3"/>
      <c r="LH317" s="3"/>
      <c r="LI317" s="3"/>
      <c r="LJ317" s="3"/>
      <c r="LK317" s="3"/>
      <c r="LL317" s="3"/>
      <c r="LM317" s="3"/>
      <c r="LN317" s="3"/>
      <c r="LO317" s="3"/>
      <c r="LP317" s="3"/>
      <c r="LQ317" s="3"/>
      <c r="LR317" s="3"/>
      <c r="LS317" s="3"/>
      <c r="LT317" s="3"/>
      <c r="LU317" s="3"/>
      <c r="LV317" s="3"/>
      <c r="LW317" s="3"/>
      <c r="LX317" s="3"/>
      <c r="LY317" s="3"/>
      <c r="LZ317" s="3"/>
      <c r="MA317" s="3"/>
      <c r="MB317" s="3"/>
      <c r="MC317" s="3"/>
      <c r="MD317" s="3"/>
      <c r="ME317" s="3"/>
      <c r="MF317" s="3"/>
      <c r="MG317" s="3"/>
      <c r="MH317" s="3"/>
      <c r="MI317" s="3"/>
      <c r="MJ317" s="3"/>
      <c r="MK317" s="3"/>
      <c r="ML317" s="3"/>
      <c r="MM317" s="3"/>
      <c r="MN317" s="3"/>
      <c r="MO317" s="3"/>
      <c r="MP317" s="3"/>
      <c r="MQ317" s="3"/>
      <c r="MR317" s="3"/>
      <c r="MS317" s="3"/>
      <c r="MT317" s="3"/>
      <c r="MU317" s="3"/>
    </row>
    <row r="318" customFormat="false" ht="13.8" hidden="false" customHeight="false" outlineLevel="0" collapsed="false">
      <c r="A318" s="1" t="n">
        <v>235</v>
      </c>
      <c r="B318" s="3"/>
      <c r="C318" s="3" t="s">
        <v>2034</v>
      </c>
      <c r="D318" s="3" t="s">
        <v>2035</v>
      </c>
      <c r="E318" s="3" t="s">
        <v>2036</v>
      </c>
      <c r="F318" s="3" t="s">
        <v>2037</v>
      </c>
      <c r="G318" s="4" t="s">
        <v>2038</v>
      </c>
      <c r="H318" s="7" t="s">
        <v>2039</v>
      </c>
      <c r="I318" s="3" t="s">
        <v>38</v>
      </c>
      <c r="J318" s="1" t="s">
        <v>2040</v>
      </c>
      <c r="K318" s="3" t="s">
        <v>2041</v>
      </c>
      <c r="L318" s="3" t="s">
        <v>2042</v>
      </c>
      <c r="M318" s="3" t="s">
        <v>41</v>
      </c>
      <c r="N318" s="3" t="s">
        <v>42</v>
      </c>
      <c r="O318" s="3" t="s">
        <v>2043</v>
      </c>
      <c r="P318" s="3" t="s">
        <v>194</v>
      </c>
      <c r="Q318" s="3" t="s">
        <v>544</v>
      </c>
      <c r="R318" s="3" t="s">
        <v>544</v>
      </c>
      <c r="S318" s="3" t="s">
        <v>64</v>
      </c>
      <c r="T318" s="3" t="s">
        <v>824</v>
      </c>
      <c r="U318" s="3" t="n">
        <v>-1</v>
      </c>
      <c r="V318" s="3" t="s">
        <v>612</v>
      </c>
      <c r="W318" s="3" t="s">
        <v>46</v>
      </c>
      <c r="X318" s="3" t="s">
        <v>393</v>
      </c>
      <c r="Y318" s="3" t="n">
        <v>20</v>
      </c>
      <c r="Z318" s="3" t="s">
        <v>1285</v>
      </c>
      <c r="AA318" s="3" t="s">
        <v>2044</v>
      </c>
      <c r="AB318" s="3" t="s">
        <v>347</v>
      </c>
      <c r="AC318" s="3" t="s">
        <v>2040</v>
      </c>
      <c r="AD318" s="3" t="s">
        <v>2040</v>
      </c>
      <c r="AE318" s="3" t="n">
        <v>0</v>
      </c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/>
      <c r="MB318" s="3"/>
      <c r="MC318" s="3"/>
      <c r="MD318" s="3"/>
      <c r="ME318" s="3"/>
      <c r="MF318" s="3"/>
      <c r="MG318" s="3"/>
      <c r="MH318" s="3"/>
      <c r="MI318" s="3"/>
      <c r="MJ318" s="3"/>
      <c r="MK318" s="3"/>
      <c r="ML318" s="3"/>
      <c r="MM318" s="3"/>
      <c r="MN318" s="3"/>
      <c r="MO318" s="3"/>
      <c r="MP318" s="3"/>
      <c r="MQ318" s="3"/>
      <c r="MR318" s="3"/>
      <c r="MS318" s="3"/>
      <c r="MT318" s="3"/>
      <c r="MU318" s="3"/>
    </row>
    <row r="319" customFormat="false" ht="13.8" hidden="false" customHeight="false" outlineLevel="0" collapsed="false">
      <c r="A319" s="1" t="n">
        <v>236</v>
      </c>
      <c r="B319" s="3"/>
      <c r="C319" s="3" t="s">
        <v>2045</v>
      </c>
      <c r="D319" s="3" t="s">
        <v>2046</v>
      </c>
      <c r="E319" s="3" t="s">
        <v>2036</v>
      </c>
      <c r="F319" s="3" t="s">
        <v>2037</v>
      </c>
      <c r="G319" s="4" t="s">
        <v>2047</v>
      </c>
      <c r="H319" s="7" t="s">
        <v>2048</v>
      </c>
      <c r="I319" s="3" t="s">
        <v>38</v>
      </c>
      <c r="J319" s="1" t="s">
        <v>2049</v>
      </c>
      <c r="K319" s="3" t="s">
        <v>418</v>
      </c>
      <c r="L319" s="3" t="n">
        <v>10</v>
      </c>
      <c r="M319" s="3" t="s">
        <v>41</v>
      </c>
      <c r="N319" s="3" t="s">
        <v>42</v>
      </c>
      <c r="O319" s="3" t="s">
        <v>2050</v>
      </c>
      <c r="P319" s="3" t="s">
        <v>2050</v>
      </c>
      <c r="Q319" s="3" t="s">
        <v>1151</v>
      </c>
      <c r="R319" s="3" t="s">
        <v>1151</v>
      </c>
      <c r="S319" s="3" t="s">
        <v>64</v>
      </c>
      <c r="T319" s="3" t="s">
        <v>824</v>
      </c>
      <c r="U319" s="3" t="n">
        <v>-1</v>
      </c>
      <c r="V319" s="3" t="s">
        <v>1160</v>
      </c>
      <c r="W319" s="3" t="s">
        <v>2051</v>
      </c>
      <c r="X319" s="3" t="s">
        <v>1271</v>
      </c>
      <c r="Y319" s="3" t="n">
        <v>10</v>
      </c>
      <c r="Z319" s="3" t="s">
        <v>1865</v>
      </c>
      <c r="AA319" s="3" t="n">
        <v>-1</v>
      </c>
      <c r="AB319" s="3" t="s">
        <v>278</v>
      </c>
      <c r="AC319" s="3" t="s">
        <v>2049</v>
      </c>
      <c r="AD319" s="3" t="s">
        <v>2049</v>
      </c>
      <c r="AE319" s="3" t="n">
        <v>0</v>
      </c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3"/>
      <c r="KR319" s="3"/>
      <c r="KS319" s="3"/>
      <c r="KT319" s="3"/>
      <c r="KU319" s="3"/>
      <c r="KV319" s="3"/>
      <c r="KW319" s="3"/>
      <c r="KX319" s="3"/>
      <c r="KY319" s="3"/>
      <c r="KZ319" s="3"/>
      <c r="LA319" s="3"/>
      <c r="LB319" s="3"/>
      <c r="LC319" s="3"/>
      <c r="LD319" s="3"/>
      <c r="LE319" s="3"/>
      <c r="LF319" s="3"/>
      <c r="LG319" s="3"/>
      <c r="LH319" s="3"/>
      <c r="LI319" s="3"/>
      <c r="LJ319" s="3"/>
      <c r="LK319" s="3"/>
      <c r="LL319" s="3"/>
      <c r="LM319" s="3"/>
      <c r="LN319" s="3"/>
      <c r="LO319" s="3"/>
      <c r="LP319" s="3"/>
      <c r="LQ319" s="3"/>
      <c r="LR319" s="3"/>
      <c r="LS319" s="3"/>
      <c r="LT319" s="3"/>
      <c r="LU319" s="3"/>
      <c r="LV319" s="3"/>
      <c r="LW319" s="3"/>
      <c r="LX319" s="3"/>
      <c r="LY319" s="3"/>
      <c r="LZ319" s="3"/>
      <c r="MA319" s="3"/>
      <c r="MB319" s="3"/>
      <c r="MC319" s="3"/>
      <c r="MD319" s="3"/>
      <c r="ME319" s="3"/>
      <c r="MF319" s="3"/>
      <c r="MG319" s="3"/>
      <c r="MH319" s="3"/>
      <c r="MI319" s="3"/>
      <c r="MJ319" s="3"/>
      <c r="MK319" s="3"/>
      <c r="ML319" s="3"/>
      <c r="MM319" s="3"/>
      <c r="MN319" s="3"/>
      <c r="MO319" s="3"/>
      <c r="MP319" s="3"/>
      <c r="MQ319" s="3"/>
      <c r="MR319" s="3"/>
      <c r="MS319" s="3"/>
      <c r="MT319" s="3"/>
      <c r="MU319" s="3"/>
    </row>
    <row r="320" customFormat="false" ht="13.8" hidden="false" customHeight="false" outlineLevel="0" collapsed="false">
      <c r="A320" s="1" t="n">
        <v>236</v>
      </c>
      <c r="B320" s="3"/>
      <c r="C320" s="3" t="s">
        <v>2052</v>
      </c>
      <c r="D320" s="3" t="s">
        <v>2046</v>
      </c>
      <c r="E320" s="3" t="s">
        <v>2036</v>
      </c>
      <c r="F320" s="3" t="s">
        <v>2037</v>
      </c>
      <c r="G320" s="4" t="s">
        <v>2047</v>
      </c>
      <c r="H320" s="7" t="s">
        <v>2048</v>
      </c>
      <c r="I320" s="3" t="s">
        <v>38</v>
      </c>
      <c r="J320" s="1" t="s">
        <v>2049</v>
      </c>
      <c r="K320" s="3" t="s">
        <v>418</v>
      </c>
      <c r="L320" s="3" t="n">
        <v>10</v>
      </c>
      <c r="M320" s="3" t="s">
        <v>41</v>
      </c>
      <c r="N320" s="3" t="s">
        <v>42</v>
      </c>
      <c r="O320" s="3" t="s">
        <v>2050</v>
      </c>
      <c r="P320" s="3" t="s">
        <v>2050</v>
      </c>
      <c r="Q320" s="3" t="s">
        <v>1151</v>
      </c>
      <c r="R320" s="3" t="s">
        <v>1151</v>
      </c>
      <c r="S320" s="3" t="s">
        <v>64</v>
      </c>
      <c r="T320" s="3" t="s">
        <v>824</v>
      </c>
      <c r="U320" s="3" t="n">
        <v>-1</v>
      </c>
      <c r="V320" s="3" t="n">
        <v>-1</v>
      </c>
      <c r="W320" s="3" t="n">
        <v>-1</v>
      </c>
      <c r="X320" s="3" t="n">
        <v>-1</v>
      </c>
      <c r="Y320" s="3" t="n">
        <f aca="false">6*30*60*24</f>
        <v>259200</v>
      </c>
      <c r="Z320" s="3" t="s">
        <v>1865</v>
      </c>
      <c r="AA320" s="3" t="n">
        <v>-1</v>
      </c>
      <c r="AB320" s="3" t="s">
        <v>347</v>
      </c>
      <c r="AC320" s="3" t="s">
        <v>2053</v>
      </c>
      <c r="AD320" s="3" t="s">
        <v>2049</v>
      </c>
      <c r="AE320" s="3" t="n">
        <v>0</v>
      </c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3"/>
      <c r="KR320" s="3"/>
      <c r="KS320" s="3"/>
      <c r="KT320" s="3"/>
      <c r="KU320" s="3"/>
      <c r="KV320" s="3"/>
      <c r="KW320" s="3"/>
      <c r="KX320" s="3"/>
      <c r="KY320" s="3"/>
      <c r="KZ320" s="3"/>
      <c r="LA320" s="3"/>
      <c r="LB320" s="3"/>
      <c r="LC320" s="3"/>
      <c r="LD320" s="3"/>
      <c r="LE320" s="3"/>
      <c r="LF320" s="3"/>
      <c r="LG320" s="3"/>
      <c r="LH320" s="3"/>
      <c r="LI320" s="3"/>
      <c r="LJ320" s="3"/>
      <c r="LK320" s="3"/>
      <c r="LL320" s="3"/>
      <c r="LM320" s="3"/>
      <c r="LN320" s="3"/>
      <c r="LO320" s="3"/>
      <c r="LP320" s="3"/>
      <c r="LQ320" s="3"/>
      <c r="LR320" s="3"/>
      <c r="LS320" s="3"/>
      <c r="LT320" s="3"/>
      <c r="LU320" s="3"/>
      <c r="LV320" s="3"/>
      <c r="LW320" s="3"/>
      <c r="LX320" s="3"/>
      <c r="LY320" s="3"/>
      <c r="LZ320" s="3"/>
      <c r="MA320" s="3"/>
      <c r="MB320" s="3"/>
      <c r="MC320" s="3"/>
      <c r="MD320" s="3"/>
      <c r="ME320" s="3"/>
      <c r="MF320" s="3"/>
      <c r="MG320" s="3"/>
      <c r="MH320" s="3"/>
      <c r="MI320" s="3"/>
      <c r="MJ320" s="3"/>
      <c r="MK320" s="3"/>
      <c r="ML320" s="3"/>
      <c r="MM320" s="3"/>
      <c r="MN320" s="3"/>
      <c r="MO320" s="3"/>
      <c r="MP320" s="3"/>
      <c r="MQ320" s="3"/>
      <c r="MR320" s="3"/>
      <c r="MS320" s="3"/>
      <c r="MT320" s="3"/>
      <c r="MU320" s="3"/>
    </row>
    <row r="321" customFormat="false" ht="13.8" hidden="false" customHeight="false" outlineLevel="0" collapsed="false">
      <c r="A321" s="1" t="n">
        <v>237</v>
      </c>
      <c r="B321" s="3"/>
      <c r="C321" s="3" t="s">
        <v>2054</v>
      </c>
      <c r="D321" s="3" t="s">
        <v>2055</v>
      </c>
      <c r="E321" s="3" t="s">
        <v>2056</v>
      </c>
      <c r="F321" s="3" t="s">
        <v>2057</v>
      </c>
      <c r="G321" s="4" t="s">
        <v>2058</v>
      </c>
      <c r="H321" s="7" t="s">
        <v>2059</v>
      </c>
      <c r="I321" s="3" t="s">
        <v>38</v>
      </c>
      <c r="J321" s="1" t="s">
        <v>2060</v>
      </c>
      <c r="K321" s="3" t="s">
        <v>2061</v>
      </c>
      <c r="L321" s="3" t="s">
        <v>2061</v>
      </c>
      <c r="M321" s="3" t="s">
        <v>632</v>
      </c>
      <c r="N321" s="3" t="s">
        <v>42</v>
      </c>
      <c r="O321" s="3" t="s">
        <v>2062</v>
      </c>
      <c r="P321" s="3" t="s">
        <v>2062</v>
      </c>
      <c r="Q321" s="3" t="n">
        <v>-1</v>
      </c>
      <c r="R321" s="3" t="n">
        <v>-1</v>
      </c>
      <c r="S321" s="3" t="s">
        <v>44</v>
      </c>
      <c r="T321" s="3" t="s">
        <v>2063</v>
      </c>
      <c r="U321" s="3" t="n">
        <v>-1</v>
      </c>
      <c r="V321" s="3" t="s">
        <v>2064</v>
      </c>
      <c r="W321" s="3" t="s">
        <v>2065</v>
      </c>
      <c r="X321" s="3" t="s">
        <v>2066</v>
      </c>
      <c r="Y321" s="3" t="n">
        <v>-1</v>
      </c>
      <c r="Z321" s="3" t="n">
        <v>-1</v>
      </c>
      <c r="AA321" s="3" t="s">
        <v>2067</v>
      </c>
      <c r="AB321" s="3" t="n">
        <v>-1</v>
      </c>
      <c r="AC321" s="3" t="s">
        <v>2060</v>
      </c>
      <c r="AD321" s="3" t="s">
        <v>2060</v>
      </c>
      <c r="AE321" s="3" t="n">
        <v>0</v>
      </c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3"/>
      <c r="KR321" s="3"/>
      <c r="KS321" s="3"/>
      <c r="KT321" s="3"/>
      <c r="KU321" s="3"/>
      <c r="KV321" s="3"/>
      <c r="KW321" s="3"/>
      <c r="KX321" s="3"/>
      <c r="KY321" s="3"/>
      <c r="KZ321" s="3"/>
      <c r="LA321" s="3"/>
      <c r="LB321" s="3"/>
      <c r="LC321" s="3"/>
      <c r="LD321" s="3"/>
      <c r="LE321" s="3"/>
      <c r="LF321" s="3"/>
      <c r="LG321" s="3"/>
      <c r="LH321" s="3"/>
      <c r="LI321" s="3"/>
      <c r="LJ321" s="3"/>
      <c r="LK321" s="3"/>
      <c r="LL321" s="3"/>
      <c r="LM321" s="3"/>
      <c r="LN321" s="3"/>
      <c r="LO321" s="3"/>
      <c r="LP321" s="3"/>
      <c r="LQ321" s="3"/>
      <c r="LR321" s="3"/>
      <c r="LS321" s="3"/>
      <c r="LT321" s="3"/>
      <c r="LU321" s="3"/>
      <c r="LV321" s="3"/>
      <c r="LW321" s="3"/>
      <c r="LX321" s="3"/>
      <c r="LY321" s="3"/>
      <c r="LZ321" s="3"/>
      <c r="MA321" s="3"/>
      <c r="MB321" s="3"/>
      <c r="MC321" s="3"/>
      <c r="MD321" s="3"/>
      <c r="ME321" s="3"/>
      <c r="MF321" s="3"/>
      <c r="MG321" s="3"/>
      <c r="MH321" s="3"/>
      <c r="MI321" s="3"/>
      <c r="MJ321" s="3"/>
      <c r="MK321" s="3"/>
      <c r="ML321" s="3"/>
      <c r="MM321" s="3"/>
      <c r="MN321" s="3"/>
      <c r="MO321" s="3"/>
      <c r="MP321" s="3"/>
      <c r="MQ321" s="3"/>
      <c r="MR321" s="3"/>
      <c r="MS321" s="3"/>
      <c r="MT321" s="3"/>
      <c r="MU321" s="3"/>
    </row>
    <row r="322" customFormat="false" ht="13.8" hidden="false" customHeight="false" outlineLevel="0" collapsed="false">
      <c r="A322" s="1" t="n">
        <v>238</v>
      </c>
      <c r="B322" s="3"/>
      <c r="C322" s="3" t="s">
        <v>2068</v>
      </c>
      <c r="D322" s="3" t="s">
        <v>2069</v>
      </c>
      <c r="E322" s="3" t="s">
        <v>2070</v>
      </c>
      <c r="F322" s="3" t="s">
        <v>2071</v>
      </c>
      <c r="G322" s="4" t="s">
        <v>2072</v>
      </c>
      <c r="H322" s="7" t="s">
        <v>2073</v>
      </c>
      <c r="I322" s="3" t="s">
        <v>2074</v>
      </c>
      <c r="J322" s="1" t="s">
        <v>2075</v>
      </c>
      <c r="K322" s="3" t="s">
        <v>608</v>
      </c>
      <c r="L322" s="3" t="s">
        <v>608</v>
      </c>
      <c r="M322" s="3" t="s">
        <v>632</v>
      </c>
      <c r="N322" s="3" t="s">
        <v>42</v>
      </c>
      <c r="O322" s="3" t="n">
        <v>-1</v>
      </c>
      <c r="P322" s="3" t="s">
        <v>2076</v>
      </c>
      <c r="Q322" s="3" t="n">
        <v>-1</v>
      </c>
      <c r="R322" s="3" t="n">
        <v>-1</v>
      </c>
      <c r="S322" s="3" t="s">
        <v>44</v>
      </c>
      <c r="T322" s="3" t="n">
        <v>1297</v>
      </c>
      <c r="U322" s="3" t="n">
        <v>-1</v>
      </c>
      <c r="V322" s="3" t="n">
        <v>-1</v>
      </c>
      <c r="W322" s="3" t="n">
        <v>-1</v>
      </c>
      <c r="X322" s="3" t="n">
        <v>-1</v>
      </c>
      <c r="Y322" s="3" t="n">
        <v>-1</v>
      </c>
      <c r="Z322" s="3" t="s">
        <v>2018</v>
      </c>
      <c r="AA322" s="3"/>
      <c r="AB322" s="3" t="s">
        <v>2077</v>
      </c>
      <c r="AC322" s="1" t="s">
        <v>2078</v>
      </c>
      <c r="AD322" s="3" t="s">
        <v>2079</v>
      </c>
      <c r="AE322" s="3" t="s">
        <v>2080</v>
      </c>
      <c r="AF322" s="3"/>
      <c r="AG322" s="3"/>
      <c r="AI322" s="3"/>
      <c r="AJ322" s="3"/>
      <c r="AK322" s="3"/>
      <c r="AL322" s="3"/>
      <c r="AM322" s="0"/>
      <c r="AN322" s="3"/>
      <c r="AO322" s="3"/>
      <c r="AP322" s="3"/>
      <c r="AQ322" s="3"/>
      <c r="AR322" s="0"/>
      <c r="AS322" s="3"/>
      <c r="AT322" s="3"/>
      <c r="AU322" s="3"/>
      <c r="AV322" s="3"/>
      <c r="AW322" s="0"/>
      <c r="AX322" s="3"/>
      <c r="AY322" s="3"/>
      <c r="AZ322" s="3"/>
      <c r="BA322" s="3"/>
      <c r="BB322" s="0"/>
      <c r="BC322" s="3"/>
      <c r="BD322" s="3"/>
      <c r="BE322" s="3"/>
      <c r="BF322" s="3"/>
      <c r="BG322" s="0"/>
      <c r="BH322" s="3"/>
      <c r="BI322" s="3"/>
      <c r="BJ322" s="3"/>
      <c r="BK322" s="3"/>
      <c r="BL322" s="0"/>
      <c r="BM322" s="3"/>
      <c r="BN322" s="3"/>
      <c r="BO322" s="3"/>
      <c r="BP322" s="3"/>
      <c r="BQ322" s="0"/>
      <c r="BR322" s="3"/>
      <c r="BS322" s="3"/>
      <c r="BT322" s="3"/>
      <c r="BU322" s="3"/>
      <c r="BV322" s="0"/>
      <c r="BW322" s="3"/>
      <c r="BX322" s="3"/>
      <c r="BY322" s="3"/>
      <c r="BZ322" s="3"/>
      <c r="CA322" s="0"/>
      <c r="CB322" s="3"/>
      <c r="CC322" s="3"/>
      <c r="CD322" s="3"/>
      <c r="CE322" s="3"/>
      <c r="CF322" s="0"/>
      <c r="CG322" s="3"/>
      <c r="CH322" s="3"/>
      <c r="CI322" s="3"/>
      <c r="CJ322" s="3"/>
      <c r="CK322" s="0"/>
      <c r="CL322" s="3"/>
      <c r="CM322" s="3"/>
      <c r="CN322" s="3"/>
      <c r="CO322" s="3"/>
      <c r="CP322" s="0"/>
      <c r="CQ322" s="3"/>
      <c r="CR322" s="3"/>
      <c r="CS322" s="3"/>
      <c r="CT322" s="3"/>
      <c r="CU322" s="0"/>
      <c r="CV322" s="3"/>
      <c r="CW322" s="3"/>
      <c r="CX322" s="3"/>
      <c r="CY322" s="3"/>
      <c r="CZ322" s="0"/>
      <c r="DA322" s="3"/>
      <c r="DB322" s="3"/>
      <c r="DC322" s="3"/>
      <c r="DD322" s="3"/>
      <c r="DE322" s="0"/>
      <c r="DF322" s="3"/>
      <c r="DG322" s="3"/>
      <c r="DH322" s="3"/>
      <c r="DI322" s="3"/>
      <c r="DJ322" s="0"/>
      <c r="DK322" s="3"/>
      <c r="DL322" s="3"/>
      <c r="DM322" s="3"/>
      <c r="DN322" s="3"/>
      <c r="DO322" s="0"/>
      <c r="DP322" s="3"/>
      <c r="DQ322" s="3"/>
      <c r="DR322" s="3"/>
      <c r="DS322" s="3"/>
      <c r="DT322" s="0"/>
      <c r="DU322" s="3"/>
      <c r="DV322" s="3"/>
      <c r="DW322" s="3"/>
      <c r="DX322" s="3"/>
      <c r="DY322" s="0"/>
      <c r="DZ322" s="3"/>
      <c r="EA322" s="3"/>
      <c r="EB322" s="3"/>
      <c r="EC322" s="3"/>
      <c r="ED322" s="0"/>
      <c r="EE322" s="3"/>
      <c r="EF322" s="3"/>
      <c r="EG322" s="3"/>
      <c r="EH322" s="3"/>
      <c r="EI322" s="0"/>
      <c r="EJ322" s="3"/>
      <c r="EK322" s="3"/>
      <c r="EL322" s="3"/>
      <c r="EM322" s="3"/>
      <c r="EN322" s="0"/>
      <c r="EO322" s="3"/>
      <c r="EP322" s="3"/>
      <c r="EQ322" s="3"/>
      <c r="ER322" s="3"/>
      <c r="ES322" s="0"/>
      <c r="ET322" s="3"/>
      <c r="EU322" s="3"/>
      <c r="EV322" s="3"/>
      <c r="EW322" s="3"/>
      <c r="EX322" s="0"/>
      <c r="EY322" s="3"/>
      <c r="EZ322" s="3"/>
      <c r="FA322" s="3"/>
      <c r="FB322" s="3"/>
      <c r="FC322" s="0"/>
      <c r="FD322" s="3"/>
      <c r="FE322" s="3"/>
      <c r="FF322" s="3"/>
      <c r="FG322" s="3"/>
      <c r="FH322" s="0"/>
      <c r="FI322" s="3"/>
      <c r="FJ322" s="3"/>
      <c r="FK322" s="3"/>
      <c r="FL322" s="3"/>
      <c r="FM322" s="0"/>
      <c r="FN322" s="3"/>
      <c r="FO322" s="3"/>
      <c r="FP322" s="3"/>
      <c r="FQ322" s="3"/>
      <c r="FR322" s="0"/>
      <c r="FS322" s="3"/>
      <c r="FT322" s="3"/>
      <c r="FU322" s="3"/>
      <c r="FV322" s="3"/>
      <c r="FW322" s="0"/>
      <c r="FX322" s="3"/>
      <c r="FY322" s="3"/>
      <c r="FZ322" s="3"/>
      <c r="GA322" s="3"/>
      <c r="GB322" s="0"/>
      <c r="GC322" s="3"/>
      <c r="GD322" s="3"/>
      <c r="GE322" s="3"/>
      <c r="GF322" s="3"/>
      <c r="GG322" s="0"/>
      <c r="GH322" s="3"/>
      <c r="GI322" s="3"/>
      <c r="GJ322" s="3"/>
      <c r="GK322" s="3"/>
      <c r="GL322" s="0"/>
      <c r="GM322" s="3"/>
      <c r="GN322" s="3"/>
      <c r="GO322" s="3"/>
      <c r="GP322" s="3"/>
      <c r="GQ322" s="0"/>
      <c r="GR322" s="3"/>
      <c r="GS322" s="3"/>
      <c r="GT322" s="3"/>
      <c r="GU322" s="3"/>
      <c r="GV322" s="0"/>
      <c r="GW322" s="3"/>
      <c r="GX322" s="3"/>
      <c r="GY322" s="3"/>
      <c r="GZ322" s="3"/>
      <c r="HA322" s="0"/>
      <c r="HB322" s="3"/>
      <c r="HC322" s="3"/>
      <c r="HD322" s="3"/>
      <c r="HE322" s="3"/>
      <c r="HF322" s="0"/>
      <c r="HG322" s="3"/>
      <c r="HH322" s="3"/>
      <c r="HI322" s="3"/>
      <c r="HJ322" s="3"/>
      <c r="HK322" s="0"/>
      <c r="HL322" s="3"/>
      <c r="HM322" s="3"/>
      <c r="HN322" s="3"/>
      <c r="HO322" s="3"/>
      <c r="HP322" s="0"/>
      <c r="HQ322" s="3"/>
      <c r="HR322" s="3"/>
      <c r="HS322" s="3"/>
      <c r="HT322" s="3"/>
      <c r="HU322" s="0"/>
      <c r="HV322" s="3"/>
      <c r="HW322" s="3"/>
      <c r="HX322" s="3"/>
      <c r="HY322" s="3"/>
      <c r="HZ322" s="0"/>
      <c r="IA322" s="3"/>
      <c r="IB322" s="3"/>
      <c r="IC322" s="3"/>
      <c r="ID322" s="3"/>
      <c r="IE322" s="0"/>
      <c r="IF322" s="3"/>
      <c r="IG322" s="3"/>
      <c r="IH322" s="3"/>
      <c r="II322" s="3"/>
      <c r="IJ322" s="0"/>
      <c r="IK322" s="3"/>
      <c r="IL322" s="3"/>
      <c r="IM322" s="3"/>
      <c r="IN322" s="3"/>
      <c r="IO322" s="0"/>
      <c r="IP322" s="3"/>
      <c r="IQ322" s="3"/>
      <c r="IR322" s="3"/>
      <c r="IS322" s="3"/>
      <c r="IT322" s="0"/>
      <c r="IU322" s="3"/>
      <c r="IV322" s="3"/>
      <c r="IW322" s="3"/>
      <c r="IX322" s="3"/>
      <c r="IY322" s="0"/>
      <c r="IZ322" s="3"/>
      <c r="JA322" s="3"/>
      <c r="JB322" s="3"/>
      <c r="JC322" s="3"/>
      <c r="JD322" s="0"/>
      <c r="JE322" s="3"/>
      <c r="JF322" s="3"/>
      <c r="JG322" s="3"/>
      <c r="JH322" s="3"/>
      <c r="JI322" s="0"/>
      <c r="JJ322" s="3"/>
      <c r="JK322" s="3"/>
      <c r="JL322" s="3"/>
      <c r="JM322" s="3"/>
      <c r="JN322" s="0"/>
      <c r="JO322" s="3"/>
      <c r="JP322" s="3"/>
      <c r="JQ322" s="3"/>
      <c r="JR322" s="3"/>
      <c r="JS322" s="0"/>
      <c r="JT322" s="3"/>
      <c r="JU322" s="3"/>
      <c r="JV322" s="3"/>
      <c r="JW322" s="3"/>
      <c r="JX322" s="0"/>
      <c r="JY322" s="3"/>
      <c r="JZ322" s="3"/>
      <c r="KA322" s="3"/>
      <c r="KB322" s="3"/>
      <c r="KC322" s="0"/>
      <c r="KD322" s="3"/>
      <c r="KE322" s="3"/>
      <c r="KF322" s="3"/>
      <c r="KG322" s="3"/>
      <c r="KH322" s="0"/>
      <c r="KI322" s="3"/>
      <c r="KJ322" s="3"/>
      <c r="KK322" s="3"/>
      <c r="KL322" s="3"/>
      <c r="KM322" s="0"/>
      <c r="KN322" s="3"/>
      <c r="KO322" s="3"/>
      <c r="KP322" s="3"/>
      <c r="KQ322" s="3"/>
      <c r="KR322" s="0"/>
      <c r="KS322" s="3"/>
      <c r="KT322" s="3"/>
      <c r="KU322" s="3"/>
      <c r="KV322" s="3"/>
      <c r="KW322" s="0"/>
      <c r="KX322" s="3"/>
      <c r="KY322" s="3"/>
      <c r="KZ322" s="3"/>
      <c r="LA322" s="3"/>
      <c r="LB322" s="0"/>
      <c r="LC322" s="3"/>
      <c r="LD322" s="3"/>
      <c r="LE322" s="3"/>
      <c r="LF322" s="3"/>
      <c r="LG322" s="0"/>
      <c r="LH322" s="3"/>
      <c r="LI322" s="3"/>
      <c r="LJ322" s="3"/>
      <c r="LK322" s="3"/>
      <c r="LL322" s="0"/>
      <c r="LM322" s="3"/>
      <c r="LN322" s="3"/>
      <c r="LO322" s="3"/>
      <c r="LP322" s="3"/>
      <c r="LQ322" s="0"/>
      <c r="LR322" s="3"/>
      <c r="LS322" s="3"/>
      <c r="LT322" s="3"/>
      <c r="LU322" s="3"/>
      <c r="LV322" s="0"/>
      <c r="LW322" s="3"/>
      <c r="LX322" s="3"/>
      <c r="LY322" s="3"/>
      <c r="LZ322" s="3"/>
      <c r="MA322" s="0"/>
      <c r="MB322" s="3"/>
      <c r="MC322" s="3"/>
      <c r="MD322" s="3"/>
      <c r="ME322" s="3"/>
      <c r="MF322" s="0"/>
      <c r="MG322" s="3"/>
      <c r="MH322" s="3"/>
      <c r="MI322" s="3"/>
      <c r="MJ322" s="3"/>
      <c r="MK322" s="0"/>
      <c r="ML322" s="3"/>
      <c r="MM322" s="3"/>
      <c r="MN322" s="3"/>
      <c r="MO322" s="3"/>
      <c r="MP322" s="0"/>
      <c r="MQ322" s="3"/>
      <c r="MR322" s="3"/>
      <c r="MS322" s="3"/>
      <c r="MT322" s="3"/>
      <c r="MU322" s="0"/>
    </row>
    <row r="323" customFormat="false" ht="13.8" hidden="false" customHeight="false" outlineLevel="0" collapsed="false">
      <c r="A323" s="1" t="n">
        <v>239</v>
      </c>
      <c r="B323" s="3"/>
      <c r="C323" s="3" t="s">
        <v>2081</v>
      </c>
      <c r="D323" s="3" t="s">
        <v>2082</v>
      </c>
      <c r="E323" s="3" t="s">
        <v>2083</v>
      </c>
      <c r="F323" s="3" t="s">
        <v>2084</v>
      </c>
      <c r="G323" s="4" t="s">
        <v>2085</v>
      </c>
      <c r="H323" s="7" t="s">
        <v>2086</v>
      </c>
      <c r="I323" s="3" t="s">
        <v>38</v>
      </c>
      <c r="J323" s="1" t="n">
        <v>-1</v>
      </c>
      <c r="K323" s="3" t="s">
        <v>2087</v>
      </c>
      <c r="L323" s="3" t="n">
        <v>-1</v>
      </c>
      <c r="M323" s="3" t="n">
        <v>-1</v>
      </c>
      <c r="N323" s="3" t="s">
        <v>42</v>
      </c>
      <c r="O323" s="3" t="s">
        <v>404</v>
      </c>
      <c r="P323" s="3" t="s">
        <v>404</v>
      </c>
      <c r="Q323" s="3" t="s">
        <v>328</v>
      </c>
      <c r="R323" s="3" t="s">
        <v>328</v>
      </c>
      <c r="S323" s="3" t="s">
        <v>64</v>
      </c>
      <c r="T323" s="3" t="s">
        <v>2088</v>
      </c>
      <c r="U323" s="3" t="n">
        <v>-1</v>
      </c>
      <c r="V323" s="3" t="n">
        <v>-1</v>
      </c>
      <c r="W323" s="3" t="n">
        <v>-1</v>
      </c>
      <c r="X323" s="3" t="n">
        <v>-1</v>
      </c>
      <c r="Y323" s="3" t="n">
        <v>-1</v>
      </c>
      <c r="Z323" s="3" t="n">
        <v>-1</v>
      </c>
      <c r="AA323" s="3" t="n">
        <v>-1</v>
      </c>
      <c r="AB323" s="3" t="n">
        <v>-1</v>
      </c>
      <c r="AC323" s="3" t="n">
        <v>-1</v>
      </c>
      <c r="AD323" s="3" t="n">
        <v>-1</v>
      </c>
      <c r="AE323" s="3" t="n">
        <v>-1</v>
      </c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3"/>
      <c r="KR323" s="3"/>
      <c r="KS323" s="3"/>
      <c r="KT323" s="3"/>
      <c r="KU323" s="3"/>
      <c r="KV323" s="3"/>
      <c r="KW323" s="3"/>
      <c r="KX323" s="3"/>
      <c r="KY323" s="3"/>
      <c r="KZ323" s="3"/>
      <c r="LA323" s="3"/>
      <c r="LB323" s="3"/>
      <c r="LC323" s="3"/>
      <c r="LD323" s="3"/>
      <c r="LE323" s="3"/>
      <c r="LF323" s="3"/>
      <c r="LG323" s="3"/>
      <c r="LH323" s="3"/>
      <c r="LI323" s="3"/>
      <c r="LJ323" s="3"/>
      <c r="LK323" s="3"/>
      <c r="LL323" s="3"/>
      <c r="LM323" s="3"/>
      <c r="LN323" s="3"/>
      <c r="LO323" s="3"/>
      <c r="LP323" s="3"/>
      <c r="LQ323" s="3"/>
      <c r="LR323" s="3"/>
      <c r="LS323" s="3"/>
      <c r="LT323" s="3"/>
      <c r="LU323" s="3"/>
      <c r="LV323" s="3"/>
      <c r="LW323" s="3"/>
      <c r="LX323" s="3"/>
      <c r="LY323" s="3"/>
      <c r="LZ323" s="3"/>
      <c r="MA323" s="3"/>
      <c r="MB323" s="3"/>
      <c r="MC323" s="3"/>
      <c r="MD323" s="3"/>
      <c r="ME323" s="3"/>
      <c r="MF323" s="3"/>
      <c r="MG323" s="3"/>
      <c r="MH323" s="3"/>
      <c r="MI323" s="3"/>
      <c r="MJ323" s="3"/>
      <c r="MK323" s="3"/>
      <c r="ML323" s="3"/>
      <c r="MM323" s="3"/>
      <c r="MN323" s="3"/>
      <c r="MO323" s="3"/>
      <c r="MP323" s="3"/>
      <c r="MQ323" s="3"/>
      <c r="MR323" s="3"/>
      <c r="MS323" s="3"/>
      <c r="MT323" s="3"/>
      <c r="MU323" s="3"/>
    </row>
    <row r="324" customFormat="false" ht="14.9" hidden="false" customHeight="false" outlineLevel="0" collapsed="false">
      <c r="A324" s="1" t="n">
        <v>240</v>
      </c>
      <c r="C324" s="3" t="s">
        <v>2089</v>
      </c>
      <c r="D324" s="6" t="s">
        <v>2090</v>
      </c>
      <c r="E324" s="1" t="s">
        <v>2091</v>
      </c>
      <c r="F324" s="1" t="s">
        <v>290</v>
      </c>
      <c r="G324" s="7" t="s">
        <v>2092</v>
      </c>
      <c r="H324" s="7" t="s">
        <v>2093</v>
      </c>
      <c r="I324" s="1" t="s">
        <v>38</v>
      </c>
      <c r="J324" s="1" t="s">
        <v>232</v>
      </c>
      <c r="K324" s="2" t="s">
        <v>2094</v>
      </c>
      <c r="L324" s="2" t="s">
        <v>2095</v>
      </c>
      <c r="M324" s="2" t="s">
        <v>41</v>
      </c>
      <c r="N324" s="2" t="s">
        <v>42</v>
      </c>
      <c r="O324" s="2" t="s">
        <v>739</v>
      </c>
      <c r="P324" s="2" t="s">
        <v>2096</v>
      </c>
      <c r="Q324" s="2" t="s">
        <v>185</v>
      </c>
      <c r="R324" s="2" t="s">
        <v>62</v>
      </c>
      <c r="S324" s="1" t="s">
        <v>64</v>
      </c>
      <c r="T324" s="1" t="n">
        <v>1748</v>
      </c>
      <c r="U324" s="1" t="n">
        <v>10000</v>
      </c>
      <c r="V324" s="1" t="s">
        <v>1062</v>
      </c>
      <c r="W324" s="1" t="s">
        <v>331</v>
      </c>
      <c r="X324" s="1" t="s">
        <v>2097</v>
      </c>
      <c r="Y324" s="1" t="n">
        <v>30</v>
      </c>
      <c r="Z324" s="1" t="s">
        <v>2098</v>
      </c>
      <c r="AA324" s="1" t="n">
        <v>-1</v>
      </c>
      <c r="AB324" s="1" t="s">
        <v>1027</v>
      </c>
      <c r="AC324" s="1" t="s">
        <v>232</v>
      </c>
      <c r="AD324" s="1" t="s">
        <v>232</v>
      </c>
      <c r="AE324" s="1" t="n">
        <v>0</v>
      </c>
    </row>
    <row r="325" customFormat="false" ht="13.8" hidden="false" customHeight="false" outlineLevel="0" collapsed="false">
      <c r="A325" s="1" t="n">
        <v>241</v>
      </c>
      <c r="C325" s="3" t="s">
        <v>2099</v>
      </c>
      <c r="D325" s="1" t="n">
        <v>-1</v>
      </c>
      <c r="E325" s="1" t="n">
        <v>-1</v>
      </c>
      <c r="F325" s="1" t="n">
        <v>-1</v>
      </c>
      <c r="G325" s="9" t="s">
        <v>1568</v>
      </c>
      <c r="H325" s="9" t="s">
        <v>1568</v>
      </c>
      <c r="I325" s="1" t="n">
        <v>-1</v>
      </c>
      <c r="J325" s="1" t="s">
        <v>39</v>
      </c>
      <c r="K325" s="2" t="s">
        <v>2100</v>
      </c>
      <c r="L325" s="2" t="n">
        <v>-1</v>
      </c>
      <c r="M325" s="2" t="n">
        <v>-1</v>
      </c>
      <c r="N325" s="2" t="n">
        <v>-1</v>
      </c>
      <c r="O325" s="2" t="n">
        <v>-1</v>
      </c>
      <c r="P325" s="2" t="n">
        <v>-1</v>
      </c>
      <c r="Q325" s="2" t="n">
        <v>-1</v>
      </c>
      <c r="R325" s="2" t="n">
        <v>-1</v>
      </c>
      <c r="S325" s="1" t="n">
        <v>-1</v>
      </c>
      <c r="T325" s="1" t="n">
        <v>-1</v>
      </c>
      <c r="U325" s="1" t="n">
        <v>-1</v>
      </c>
      <c r="V325" s="1" t="n">
        <v>-1</v>
      </c>
      <c r="W325" s="1" t="n">
        <v>-1</v>
      </c>
      <c r="X325" s="0"/>
      <c r="Y325" s="1" t="n">
        <v>-1</v>
      </c>
      <c r="Z325" s="1" t="n">
        <v>-1</v>
      </c>
      <c r="AA325" s="1" t="n">
        <v>-1</v>
      </c>
      <c r="AB325" s="1" t="n">
        <v>-1</v>
      </c>
      <c r="AC325" s="1" t="s">
        <v>39</v>
      </c>
      <c r="AD325" s="1" t="s">
        <v>39</v>
      </c>
      <c r="AE325" s="1" t="n">
        <v>0</v>
      </c>
    </row>
    <row r="326" customFormat="false" ht="13.8" hidden="false" customHeight="false" outlineLevel="0" collapsed="false">
      <c r="A326" s="1" t="n">
        <v>242</v>
      </c>
      <c r="C326" s="3" t="s">
        <v>2101</v>
      </c>
      <c r="D326" s="1" t="s">
        <v>2102</v>
      </c>
      <c r="E326" s="1" t="s">
        <v>290</v>
      </c>
      <c r="F326" s="1" t="s">
        <v>366</v>
      </c>
      <c r="G326" s="7" t="s">
        <v>2103</v>
      </c>
      <c r="H326" s="7" t="s">
        <v>2104</v>
      </c>
      <c r="I326" s="1" t="s">
        <v>38</v>
      </c>
      <c r="J326" s="2" t="s">
        <v>2105</v>
      </c>
      <c r="K326" s="2" t="n">
        <v>25</v>
      </c>
      <c r="L326" s="2" t="s">
        <v>1468</v>
      </c>
      <c r="M326" s="2" t="s">
        <v>59</v>
      </c>
      <c r="N326" s="2" t="s">
        <v>42</v>
      </c>
      <c r="O326" s="2" t="s">
        <v>2106</v>
      </c>
      <c r="P326" s="2" t="s">
        <v>1055</v>
      </c>
      <c r="Q326" s="2" t="n">
        <v>1</v>
      </c>
      <c r="R326" s="2" t="s">
        <v>1055</v>
      </c>
      <c r="S326" s="1" t="s">
        <v>64</v>
      </c>
      <c r="T326" s="1" t="s">
        <v>296</v>
      </c>
      <c r="U326" s="1" t="n">
        <v>-1</v>
      </c>
      <c r="V326" s="1" t="s">
        <v>581</v>
      </c>
      <c r="W326" s="1" t="s">
        <v>1811</v>
      </c>
      <c r="X326" s="1" t="n">
        <v>-1</v>
      </c>
      <c r="Y326" s="1" t="n">
        <v>15</v>
      </c>
      <c r="Z326" s="1" t="s">
        <v>1865</v>
      </c>
      <c r="AA326" s="1" t="n">
        <v>-1</v>
      </c>
      <c r="AB326" s="1" t="s">
        <v>67</v>
      </c>
      <c r="AC326" s="1" t="s">
        <v>2105</v>
      </c>
      <c r="AD326" s="1" t="s">
        <v>2105</v>
      </c>
      <c r="AE326" s="1" t="n">
        <v>0</v>
      </c>
    </row>
    <row r="327" customFormat="false" ht="13.8" hidden="false" customHeight="false" outlineLevel="0" collapsed="false">
      <c r="A327" s="1" t="n">
        <v>242</v>
      </c>
      <c r="C327" s="3" t="s">
        <v>2101</v>
      </c>
      <c r="D327" s="1" t="s">
        <v>2102</v>
      </c>
      <c r="E327" s="1" t="s">
        <v>290</v>
      </c>
      <c r="F327" s="1" t="s">
        <v>366</v>
      </c>
      <c r="G327" s="7" t="s">
        <v>2103</v>
      </c>
      <c r="H327" s="7" t="s">
        <v>2104</v>
      </c>
      <c r="I327" s="1" t="s">
        <v>38</v>
      </c>
      <c r="J327" s="2" t="s">
        <v>1695</v>
      </c>
      <c r="K327" s="2" t="n">
        <v>25</v>
      </c>
      <c r="L327" s="2" t="s">
        <v>1468</v>
      </c>
      <c r="M327" s="2" t="s">
        <v>59</v>
      </c>
      <c r="N327" s="2" t="s">
        <v>42</v>
      </c>
      <c r="O327" s="2" t="s">
        <v>2106</v>
      </c>
      <c r="P327" s="2" t="s">
        <v>1055</v>
      </c>
      <c r="Q327" s="2" t="n">
        <v>1</v>
      </c>
      <c r="R327" s="2" t="s">
        <v>1055</v>
      </c>
      <c r="S327" s="1" t="s">
        <v>64</v>
      </c>
      <c r="T327" s="1" t="s">
        <v>296</v>
      </c>
      <c r="U327" s="1" t="n">
        <v>-1</v>
      </c>
      <c r="V327" s="1" t="s">
        <v>581</v>
      </c>
      <c r="W327" s="1" t="s">
        <v>1811</v>
      </c>
      <c r="X327" s="1" t="n">
        <v>-1</v>
      </c>
      <c r="Y327" s="1" t="n">
        <v>15</v>
      </c>
      <c r="Z327" s="1" t="s">
        <v>1865</v>
      </c>
      <c r="AA327" s="1" t="n">
        <v>-1</v>
      </c>
      <c r="AB327" s="1" t="s">
        <v>278</v>
      </c>
      <c r="AC327" s="1" t="s">
        <v>1695</v>
      </c>
      <c r="AD327" s="1" t="s">
        <v>1695</v>
      </c>
      <c r="AE327" s="1" t="n">
        <v>0</v>
      </c>
    </row>
    <row r="328" customFormat="false" ht="14.9" hidden="false" customHeight="false" outlineLevel="0" collapsed="false">
      <c r="A328" s="1" t="n">
        <v>243</v>
      </c>
      <c r="C328" s="3" t="s">
        <v>2107</v>
      </c>
      <c r="D328" s="1" t="s">
        <v>2108</v>
      </c>
      <c r="E328" s="1" t="s">
        <v>290</v>
      </c>
      <c r="F328" s="6" t="s">
        <v>2109</v>
      </c>
      <c r="G328" s="7" t="s">
        <v>2110</v>
      </c>
      <c r="H328" s="7" t="s">
        <v>2111</v>
      </c>
      <c r="I328" s="1" t="s">
        <v>38</v>
      </c>
      <c r="J328" s="1" t="s">
        <v>2112</v>
      </c>
      <c r="K328" s="2" t="s">
        <v>2113</v>
      </c>
      <c r="L328" s="2" t="s">
        <v>2114</v>
      </c>
      <c r="M328" s="2" t="s">
        <v>919</v>
      </c>
      <c r="N328" s="2" t="s">
        <v>42</v>
      </c>
      <c r="O328" s="2" t="s">
        <v>2115</v>
      </c>
      <c r="P328" s="2" t="s">
        <v>2116</v>
      </c>
      <c r="Q328" s="2" t="n">
        <v>-1</v>
      </c>
      <c r="R328" s="2" t="n">
        <v>-1</v>
      </c>
      <c r="S328" s="1" t="s">
        <v>64</v>
      </c>
      <c r="T328" s="1" t="s">
        <v>2117</v>
      </c>
      <c r="U328" s="1" t="n">
        <v>-1</v>
      </c>
      <c r="V328" s="1" t="n">
        <v>-1</v>
      </c>
      <c r="W328" s="1" t="n">
        <v>-1</v>
      </c>
      <c r="X328" s="1" t="n">
        <v>-1</v>
      </c>
      <c r="Y328" s="1" t="n">
        <v>20</v>
      </c>
      <c r="Z328" s="1" t="s">
        <v>314</v>
      </c>
      <c r="AA328" s="1" t="n">
        <v>-1</v>
      </c>
      <c r="AB328" s="1" t="s">
        <v>2118</v>
      </c>
      <c r="AC328" s="1" t="s">
        <v>2112</v>
      </c>
      <c r="AD328" s="1" t="s">
        <v>2112</v>
      </c>
      <c r="AE328" s="1" t="n">
        <v>0</v>
      </c>
    </row>
    <row r="329" customFormat="false" ht="14.9" hidden="false" customHeight="false" outlineLevel="0" collapsed="false">
      <c r="A329" s="1" t="n">
        <v>244</v>
      </c>
      <c r="C329" s="3" t="s">
        <v>2107</v>
      </c>
      <c r="D329" s="1" t="s">
        <v>2119</v>
      </c>
      <c r="E329" s="1" t="s">
        <v>290</v>
      </c>
      <c r="F329" s="6" t="s">
        <v>2109</v>
      </c>
      <c r="G329" s="7" t="s">
        <v>2110</v>
      </c>
      <c r="H329" s="7" t="s">
        <v>2111</v>
      </c>
      <c r="I329" s="1" t="s">
        <v>38</v>
      </c>
      <c r="J329" s="1" t="s">
        <v>2120</v>
      </c>
      <c r="K329" s="2" t="s">
        <v>2113</v>
      </c>
      <c r="L329" s="2" t="s">
        <v>2114</v>
      </c>
      <c r="M329" s="2" t="s">
        <v>919</v>
      </c>
      <c r="N329" s="2" t="s">
        <v>42</v>
      </c>
      <c r="O329" s="2" t="s">
        <v>2115</v>
      </c>
      <c r="P329" s="2" t="s">
        <v>2116</v>
      </c>
      <c r="Q329" s="2" t="n">
        <v>-1</v>
      </c>
      <c r="R329" s="2" t="n">
        <v>-1</v>
      </c>
      <c r="S329" s="1" t="s">
        <v>64</v>
      </c>
      <c r="T329" s="1" t="s">
        <v>2117</v>
      </c>
      <c r="U329" s="1" t="n">
        <v>-1</v>
      </c>
      <c r="V329" s="1" t="n">
        <v>-1</v>
      </c>
      <c r="W329" s="1" t="n">
        <v>-1</v>
      </c>
      <c r="X329" s="1" t="n">
        <v>-1</v>
      </c>
      <c r="Y329" s="1" t="n">
        <v>20</v>
      </c>
      <c r="Z329" s="1" t="s">
        <v>314</v>
      </c>
      <c r="AA329" s="1" t="n">
        <v>-1</v>
      </c>
      <c r="AB329" s="1" t="s">
        <v>2118</v>
      </c>
      <c r="AC329" s="1" t="s">
        <v>2120</v>
      </c>
      <c r="AD329" s="1" t="s">
        <v>2120</v>
      </c>
      <c r="AE329" s="1" t="n">
        <v>0</v>
      </c>
    </row>
    <row r="330" customFormat="false" ht="14.9" hidden="false" customHeight="false" outlineLevel="0" collapsed="false">
      <c r="A330" s="1" t="n">
        <v>243</v>
      </c>
      <c r="C330" s="3" t="s">
        <v>2107</v>
      </c>
      <c r="D330" s="1" t="s">
        <v>2108</v>
      </c>
      <c r="E330" s="1" t="s">
        <v>290</v>
      </c>
      <c r="F330" s="6" t="s">
        <v>2109</v>
      </c>
      <c r="G330" s="7" t="s">
        <v>2110</v>
      </c>
      <c r="H330" s="7" t="s">
        <v>2111</v>
      </c>
      <c r="I330" s="1" t="s">
        <v>38</v>
      </c>
      <c r="J330" s="1" t="s">
        <v>2121</v>
      </c>
      <c r="K330" s="2" t="s">
        <v>2113</v>
      </c>
      <c r="L330" s="2" t="s">
        <v>2114</v>
      </c>
      <c r="M330" s="2" t="s">
        <v>919</v>
      </c>
      <c r="N330" s="2" t="s">
        <v>42</v>
      </c>
      <c r="O330" s="2" t="s">
        <v>2115</v>
      </c>
      <c r="P330" s="2" t="s">
        <v>2116</v>
      </c>
      <c r="Q330" s="2" t="n">
        <v>-1</v>
      </c>
      <c r="R330" s="2" t="n">
        <v>-1</v>
      </c>
      <c r="S330" s="1" t="s">
        <v>64</v>
      </c>
      <c r="T330" s="1" t="s">
        <v>2117</v>
      </c>
      <c r="U330" s="1" t="n">
        <v>-1</v>
      </c>
      <c r="V330" s="1" t="n">
        <v>-1</v>
      </c>
      <c r="W330" s="1" t="n">
        <v>-1</v>
      </c>
      <c r="X330" s="1" t="n">
        <v>-1</v>
      </c>
      <c r="Y330" s="1" t="n">
        <v>20</v>
      </c>
      <c r="Z330" s="1" t="s">
        <v>314</v>
      </c>
      <c r="AA330" s="1" t="n">
        <v>-1</v>
      </c>
      <c r="AB330" s="1" t="s">
        <v>2118</v>
      </c>
      <c r="AC330" s="1" t="s">
        <v>2121</v>
      </c>
      <c r="AD330" s="1" t="s">
        <v>2121</v>
      </c>
      <c r="AE330" s="1" t="n">
        <v>0</v>
      </c>
    </row>
    <row r="331" customFormat="false" ht="14.9" hidden="false" customHeight="false" outlineLevel="0" collapsed="false">
      <c r="A331" s="1" t="n">
        <v>244</v>
      </c>
      <c r="C331" s="3" t="s">
        <v>2107</v>
      </c>
      <c r="D331" s="1" t="s">
        <v>2119</v>
      </c>
      <c r="E331" s="1" t="s">
        <v>290</v>
      </c>
      <c r="F331" s="6" t="s">
        <v>2109</v>
      </c>
      <c r="G331" s="7" t="s">
        <v>2110</v>
      </c>
      <c r="H331" s="7" t="s">
        <v>2111</v>
      </c>
      <c r="I331" s="1" t="s">
        <v>38</v>
      </c>
      <c r="J331" s="1" t="s">
        <v>2122</v>
      </c>
      <c r="K331" s="2" t="s">
        <v>2113</v>
      </c>
      <c r="L331" s="2" t="s">
        <v>2114</v>
      </c>
      <c r="M331" s="2" t="s">
        <v>919</v>
      </c>
      <c r="N331" s="2" t="s">
        <v>42</v>
      </c>
      <c r="O331" s="2" t="s">
        <v>2115</v>
      </c>
      <c r="P331" s="2" t="s">
        <v>2116</v>
      </c>
      <c r="Q331" s="2" t="n">
        <v>-1</v>
      </c>
      <c r="R331" s="2" t="n">
        <v>-1</v>
      </c>
      <c r="S331" s="1" t="s">
        <v>64</v>
      </c>
      <c r="T331" s="1" t="s">
        <v>2117</v>
      </c>
      <c r="U331" s="1" t="n">
        <v>-1</v>
      </c>
      <c r="V331" s="1" t="n">
        <v>-1</v>
      </c>
      <c r="W331" s="1" t="n">
        <v>-1</v>
      </c>
      <c r="X331" s="1" t="n">
        <v>-1</v>
      </c>
      <c r="Y331" s="1" t="n">
        <v>20</v>
      </c>
      <c r="Z331" s="1" t="s">
        <v>314</v>
      </c>
      <c r="AA331" s="1" t="n">
        <v>-1</v>
      </c>
      <c r="AB331" s="1" t="s">
        <v>2118</v>
      </c>
      <c r="AC331" s="1" t="s">
        <v>2122</v>
      </c>
      <c r="AD331" s="1" t="s">
        <v>2122</v>
      </c>
      <c r="AE331" s="1" t="n">
        <v>0</v>
      </c>
    </row>
    <row r="332" customFormat="false" ht="14.9" hidden="false" customHeight="false" outlineLevel="0" collapsed="false">
      <c r="A332" s="1" t="n">
        <v>243</v>
      </c>
      <c r="C332" s="3" t="s">
        <v>2107</v>
      </c>
      <c r="D332" s="1" t="s">
        <v>2108</v>
      </c>
      <c r="E332" s="1" t="s">
        <v>290</v>
      </c>
      <c r="F332" s="6" t="s">
        <v>2109</v>
      </c>
      <c r="G332" s="7" t="s">
        <v>2110</v>
      </c>
      <c r="H332" s="7" t="s">
        <v>2111</v>
      </c>
      <c r="I332" s="1" t="s">
        <v>38</v>
      </c>
      <c r="J332" s="1" t="s">
        <v>2123</v>
      </c>
      <c r="K332" s="2" t="s">
        <v>2113</v>
      </c>
      <c r="L332" s="2" t="s">
        <v>2114</v>
      </c>
      <c r="M332" s="2" t="s">
        <v>919</v>
      </c>
      <c r="N332" s="2" t="s">
        <v>42</v>
      </c>
      <c r="O332" s="2" t="s">
        <v>2115</v>
      </c>
      <c r="P332" s="2" t="s">
        <v>2116</v>
      </c>
      <c r="Q332" s="2" t="n">
        <v>-1</v>
      </c>
      <c r="R332" s="2" t="n">
        <v>-1</v>
      </c>
      <c r="S332" s="1" t="s">
        <v>64</v>
      </c>
      <c r="T332" s="1" t="s">
        <v>2117</v>
      </c>
      <c r="U332" s="1" t="n">
        <v>-1</v>
      </c>
      <c r="V332" s="1" t="n">
        <v>-1</v>
      </c>
      <c r="W332" s="1" t="n">
        <v>-1</v>
      </c>
      <c r="X332" s="1" t="n">
        <v>-1</v>
      </c>
      <c r="Y332" s="1" t="n">
        <v>20</v>
      </c>
      <c r="Z332" s="1" t="s">
        <v>314</v>
      </c>
      <c r="AA332" s="1" t="n">
        <v>-1</v>
      </c>
      <c r="AB332" s="1" t="s">
        <v>2118</v>
      </c>
      <c r="AC332" s="1" t="s">
        <v>2123</v>
      </c>
      <c r="AD332" s="1" t="s">
        <v>2123</v>
      </c>
      <c r="AE332" s="1" t="n">
        <v>0</v>
      </c>
    </row>
    <row r="333" customFormat="false" ht="14.9" hidden="false" customHeight="false" outlineLevel="0" collapsed="false">
      <c r="A333" s="1" t="n">
        <v>244</v>
      </c>
      <c r="C333" s="3" t="s">
        <v>2107</v>
      </c>
      <c r="D333" s="1" t="s">
        <v>2119</v>
      </c>
      <c r="E333" s="1" t="s">
        <v>290</v>
      </c>
      <c r="F333" s="6" t="s">
        <v>2109</v>
      </c>
      <c r="G333" s="7" t="s">
        <v>2110</v>
      </c>
      <c r="H333" s="7" t="s">
        <v>2111</v>
      </c>
      <c r="I333" s="1" t="s">
        <v>38</v>
      </c>
      <c r="J333" s="1" t="s">
        <v>2124</v>
      </c>
      <c r="K333" s="2" t="s">
        <v>2113</v>
      </c>
      <c r="L333" s="2" t="s">
        <v>2114</v>
      </c>
      <c r="M333" s="2" t="s">
        <v>919</v>
      </c>
      <c r="N333" s="2" t="s">
        <v>42</v>
      </c>
      <c r="O333" s="2" t="s">
        <v>2115</v>
      </c>
      <c r="P333" s="2" t="s">
        <v>2116</v>
      </c>
      <c r="Q333" s="2" t="n">
        <v>-1</v>
      </c>
      <c r="R333" s="2" t="n">
        <v>-1</v>
      </c>
      <c r="S333" s="1" t="s">
        <v>64</v>
      </c>
      <c r="T333" s="1" t="s">
        <v>2117</v>
      </c>
      <c r="U333" s="1" t="n">
        <v>-1</v>
      </c>
      <c r="V333" s="1" t="n">
        <v>-1</v>
      </c>
      <c r="W333" s="1" t="n">
        <v>-1</v>
      </c>
      <c r="X333" s="1" t="n">
        <v>-1</v>
      </c>
      <c r="Y333" s="1" t="n">
        <v>20</v>
      </c>
      <c r="Z333" s="1" t="s">
        <v>314</v>
      </c>
      <c r="AA333" s="1" t="n">
        <v>-1</v>
      </c>
      <c r="AB333" s="1" t="s">
        <v>2118</v>
      </c>
      <c r="AC333" s="1" t="s">
        <v>2124</v>
      </c>
      <c r="AD333" s="1" t="s">
        <v>2124</v>
      </c>
      <c r="AE333" s="1" t="n">
        <v>0</v>
      </c>
    </row>
    <row r="367" customFormat="false" ht="23.05" hidden="false" customHeight="true" outlineLevel="0" collapsed="false"/>
  </sheetData>
  <autoFilter ref="B1:AF29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2023-01-10T16:40:20Z</dcterms:created>
  <dc:creator/>
  <dc:description/>
  <dc:language>fr-FR</dc:language>
  <cp:lastModifiedBy/>
  <dcterms:modified xsi:type="dcterms:W3CDTF">2023-08-25T15:37:59Z</dcterms:modified>
  <cp:revision>644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0x0101008245104A92457143A729BEFBF4948BC1</vt:lpwstr>
  </property>
  <property fmtid="{D5CDD505-2E9C-101B-9397-08002B2CF9AE}" pid="4" name="MediaServiceImageTags">
    <vt:lpwstr/>
  </property>
</Properties>
</file>