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ohammed Khan\Desktop\"/>
    </mc:Choice>
  </mc:AlternateContent>
  <xr:revisionPtr revIDLastSave="0" documentId="13_ncr:1_{C4646650-DDC5-4074-8756-EBE3CD1B82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cn.WorksheetConnection_Exp_20D.xlsxTable1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Exp_20D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8" i="1"/>
  <c r="H13" i="1"/>
  <c r="H12" i="1"/>
  <c r="H11" i="1"/>
  <c r="H4" i="1"/>
  <c r="H7" i="1"/>
  <c r="H6" i="1"/>
  <c r="H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B9C62C-5D2D-448E-9CB6-A9E9286EDA4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0F168E5-9E4B-4B7D-AB49-0A309777820B}" name="WorksheetConnection_Exp_20D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Exp_20D.xlsxTable11"/>
        </x15:connection>
      </ext>
    </extLst>
  </connection>
</connections>
</file>

<file path=xl/sharedStrings.xml><?xml version="1.0" encoding="utf-8"?>
<sst xmlns="http://schemas.openxmlformats.org/spreadsheetml/2006/main" count="79" uniqueCount="34">
  <si>
    <t>Date</t>
  </si>
  <si>
    <t>Payment method</t>
  </si>
  <si>
    <t>Description</t>
  </si>
  <si>
    <t>Amount</t>
  </si>
  <si>
    <t>Grocery</t>
  </si>
  <si>
    <t>Summary</t>
  </si>
  <si>
    <t>Min</t>
  </si>
  <si>
    <t>Total</t>
  </si>
  <si>
    <t>Max</t>
  </si>
  <si>
    <t>Avg</t>
  </si>
  <si>
    <t>Food</t>
  </si>
  <si>
    <t>Cash</t>
  </si>
  <si>
    <t xml:space="preserve">Cash </t>
  </si>
  <si>
    <t>Category</t>
  </si>
  <si>
    <t>Other expense</t>
  </si>
  <si>
    <t xml:space="preserve">Coffee filter </t>
  </si>
  <si>
    <t xml:space="preserve">Water </t>
  </si>
  <si>
    <t>Food - GC</t>
  </si>
  <si>
    <t>Grocery - GreenPark</t>
  </si>
  <si>
    <t>Grocery - Choithrams</t>
  </si>
  <si>
    <t>Car parking - Airport</t>
  </si>
  <si>
    <t xml:space="preserve">Patrol </t>
  </si>
  <si>
    <t>Graffiti burger</t>
  </si>
  <si>
    <t>Choithrams</t>
  </si>
  <si>
    <t>LuLu</t>
  </si>
  <si>
    <t>Coffee - Corterra</t>
  </si>
  <si>
    <t>Median</t>
  </si>
  <si>
    <t>Food Masti</t>
  </si>
  <si>
    <t>Al Ain Way</t>
  </si>
  <si>
    <t>Life</t>
  </si>
  <si>
    <t>Airport Parking</t>
  </si>
  <si>
    <t>Payment Method</t>
  </si>
  <si>
    <t>20 Days expense</t>
  </si>
  <si>
    <t>Card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</si>
</sst>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AED&quot;#,##0"/>
    <numFmt numFmtId="165" formatCode="&quot;AED&quot;#,##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48"/>
      <color theme="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3" fillId="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4" fontId="5" fillId="2" borderId="1" xfId="2" applyNumberFormat="1" applyFont="1" applyBorder="1" applyAlignment="1">
      <alignment horizontal="left" vertical="center"/>
    </xf>
    <xf numFmtId="0" fontId="5" fillId="2" borderId="1" xfId="2" applyFont="1" applyBorder="1" applyAlignment="1">
      <alignment horizontal="left" vertical="center"/>
    </xf>
    <xf numFmtId="164" fontId="5" fillId="2" borderId="1" xfId="2" applyNumberFormat="1" applyFont="1" applyBorder="1" applyAlignment="1">
      <alignment horizontal="left" vertical="center"/>
    </xf>
    <xf numFmtId="0" fontId="4" fillId="2" borderId="1" xfId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2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3">
    <cellStyle name="40% - Accent1" xfId="2" builtinId="31"/>
    <cellStyle name="Heading 1" xfId="1" builtinId="16"/>
    <cellStyle name="Normal" xfId="0" builtinId="0"/>
  </cellStyles>
  <dxfs count="8"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AED&quot;#,##0.00"/>
    </dxf>
    <dxf>
      <numFmt numFmtId="165" formatCode="&quot;AED&quot;#,##0.00"/>
    </dxf>
    <dxf>
      <numFmt numFmtId="165" formatCode="&quot;AED&quot;#,##0.00"/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colors>
    <mruColors>
      <color rgb="FFFF3333"/>
      <color rgb="FF00DE64"/>
      <color rgb="FF00B050"/>
      <color rgb="FFE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A2-4DE1-84F7-D058C37B13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1A2-4DE1-84F7-D058C37B13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A2-4DE1-84F7-D058C37B13A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1A2-4DE1-84F7-D058C37B13A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1A2-4DE1-84F7-D058C37B13A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1A2-4DE1-84F7-D058C37B13A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Main!$G$11:$G$13</c:f>
              <c:strCache>
                <c:ptCount val="3"/>
                <c:pt idx="0">
                  <c:v>Food</c:v>
                </c:pt>
                <c:pt idx="1">
                  <c:v>Grocery</c:v>
                </c:pt>
                <c:pt idx="2">
                  <c:v>Other expense</c:v>
                </c:pt>
              </c:strCache>
            </c:strRef>
          </c:cat>
          <c:val>
            <c:numRef>
              <c:f>Main!$H$11:$H$13</c:f>
              <c:numCache>
                <c:formatCode>"AED"#,##0.00</c:formatCode>
                <c:ptCount val="3"/>
                <c:pt idx="0">
                  <c:v>120.5</c:v>
                </c:pt>
                <c:pt idx="1">
                  <c:v>504.45</c:v>
                </c:pt>
                <c:pt idx="2">
                  <c:v>504.02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2-4DE1-84F7-D058C37B13A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1</xdr:row>
      <xdr:rowOff>182880</xdr:rowOff>
    </xdr:from>
    <xdr:to>
      <xdr:col>15</xdr:col>
      <xdr:colOff>0</xdr:colOff>
      <xdr:row>20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55E7F-395E-6EC8-2049-1932110F0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4E0B87-062D-40D5-A63E-5E7347FEA76B}" name="Table1" displayName="Table1" ref="A2:E22" totalsRowShown="0">
  <autoFilter ref="A2:E22" xr:uid="{DF4E0B87-062D-40D5-A63E-5E7347FEA76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020ED9D-AA06-4FEC-8FF7-D09770A454FD}" name="Date" dataDxfId="7"/>
    <tableColumn id="2" xr3:uid="{17B43ECE-B5C8-45E5-8C03-8F1CB01A92E1}" name="Description"/>
    <tableColumn id="6" xr3:uid="{D0218204-D787-438A-8B23-641ECC2914A8}" name="Category"/>
    <tableColumn id="3" xr3:uid="{671389A2-6C99-488B-AA6F-E40EB5D89268}" name="Amount" dataDxfId="6"/>
    <tableColumn id="4" xr3:uid="{BA0983C2-805D-4BED-938C-7F310321DB4C}" name="Payment method"/>
  </tableColumns>
  <tableStyleInfo name="TableStyleLight13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A1FCB-61CB-4563-BE9F-979E976C6D53}" name="Table3" displayName="Table3" ref="G4:H8" headerRowCount="0">
  <tableColumns count="2">
    <tableColumn id="1" xr3:uid="{514C1058-E4F9-4BF8-B244-A8D810EF6676}" name="Column1" totalsRowLabel="Total"/>
    <tableColumn id="2" xr3:uid="{BB35E801-CC06-4A39-844D-9F9EC557287B}" name="Column2" totalsRowFunction="count" dataDxfId="5">
      <calculatedColumnFormula>SUM(Table1[Amount])</calculatedColumnFormula>
    </tableColumn>
  </tableColumns>
  <tableStyleInfo name="TableStyleLight9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99A81D-360F-4ACD-8EE5-8A2A7675296D}" name="Table2" displayName="Table2" ref="G11:H13" headerRowCount="0" totalsRowShown="0">
  <tableColumns count="2">
    <tableColumn id="1" xr3:uid="{484C4BCF-E9E7-45A6-9E9A-F2B886A04116}" name="Column1"/>
    <tableColumn id="2" xr3:uid="{14AEA70A-CE26-4D8D-A0A8-E49DF07EB75E}" name="Column2" dataDxfId="4">
      <calculatedColumnFormula>SUMIF(Table1[Description],"Food",Table1[Amount])</calculatedColumnFormula>
    </tableColumn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FD1031-005F-42F2-971F-0A3AF1449E07}" name="Table6" displayName="Table6" ref="G17:H18" headerRowCount="0" totalsRowShown="0" headerRowDxfId="3" headerRowBorderDxfId="2">
  <tableColumns count="2">
    <tableColumn id="1" xr3:uid="{FB452A98-A864-44C2-9654-0A5551B68305}" name="Column1" headerRowDxfId="1"/>
    <tableColumn id="2" xr3:uid="{71A01AD9-7391-4F06-863A-F6C221ECDCD8}" name="Column2" headerRowDxfId="0">
      <calculatedColumnFormula>SUMIF(E2:E21,"Cash",D2:D21)</calculatedColumnFormula>
    </tableColumn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showGridLines="0" tabSelected="1" workbookViewId="0">
      <selection activeCell="B25" sqref="B25"/>
    </sheetView>
  </sheetViews>
  <sheetFormatPr defaultRowHeight="14.4" x14ac:dyDescent="0.3"/>
  <cols>
    <col min="1" max="1" width="10.5546875" style="1" customWidth="1"/>
    <col min="2" max="2" width="24.5546875" bestFit="1" customWidth="1"/>
    <col min="3" max="3" width="12.77734375" style="3" bestFit="1" customWidth="1"/>
    <col min="4" max="4" width="16.77734375" customWidth="1"/>
    <col min="5" max="5" width="15.77734375" customWidth="1"/>
    <col min="6" max="6" width="3.5546875" customWidth="1"/>
    <col min="7" max="7" width="12.77734375" bestFit="1" customWidth="1"/>
    <col min="8" max="8" width="12.77734375" customWidth="1"/>
  </cols>
  <sheetData>
    <row r="1" spans="1:15" s="11" customFormat="1" ht="63" customHeight="1" thickBot="1" x14ac:dyDescent="0.35">
      <c r="A1" s="7" t="s">
        <v>32</v>
      </c>
      <c r="B1" s="8"/>
      <c r="C1" s="9"/>
      <c r="D1" s="8"/>
      <c r="E1" s="10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16.2" thickTop="1" x14ac:dyDescent="0.3">
      <c r="A2" s="2" t="s">
        <v>0</v>
      </c>
      <c r="B2" t="s">
        <v>2</v>
      </c>
      <c r="C2" t="s">
        <v>13</v>
      </c>
      <c r="D2" s="3" t="s">
        <v>3</v>
      </c>
      <c r="E2" t="s">
        <v>1</v>
      </c>
    </row>
    <row r="3" spans="1:15" ht="18" x14ac:dyDescent="0.3">
      <c r="A3" s="1">
        <v>44875</v>
      </c>
      <c r="B3" t="s">
        <v>20</v>
      </c>
      <c r="C3" t="s">
        <v>14</v>
      </c>
      <c r="D3" s="5">
        <v>40</v>
      </c>
      <c r="E3" t="s">
        <v>33</v>
      </c>
      <c r="G3" s="13" t="s">
        <v>5</v>
      </c>
      <c r="H3" s="4"/>
    </row>
    <row r="4" spans="1:15" x14ac:dyDescent="0.3">
      <c r="A4" s="1">
        <v>44875</v>
      </c>
      <c r="B4" t="s">
        <v>18</v>
      </c>
      <c r="C4" t="s">
        <v>4</v>
      </c>
      <c r="D4" s="5">
        <v>31</v>
      </c>
      <c r="E4" t="s">
        <v>33</v>
      </c>
      <c r="G4" t="s">
        <v>7</v>
      </c>
      <c r="H4" s="6">
        <f>SUM(Table1[Amount])</f>
        <v>1128.97</v>
      </c>
    </row>
    <row r="5" spans="1:15" x14ac:dyDescent="0.3">
      <c r="A5" s="1">
        <v>44876</v>
      </c>
      <c r="B5" t="s">
        <v>17</v>
      </c>
      <c r="C5" t="s">
        <v>10</v>
      </c>
      <c r="D5" s="5">
        <v>24</v>
      </c>
      <c r="E5" t="s">
        <v>33</v>
      </c>
      <c r="G5" t="s">
        <v>6</v>
      </c>
      <c r="H5" s="6">
        <f>MIN(Table1[Amount])</f>
        <v>7.5</v>
      </c>
    </row>
    <row r="6" spans="1:15" x14ac:dyDescent="0.3">
      <c r="A6" s="1">
        <v>44878</v>
      </c>
      <c r="B6" t="s">
        <v>17</v>
      </c>
      <c r="C6" t="s">
        <v>10</v>
      </c>
      <c r="D6" s="5">
        <v>24</v>
      </c>
      <c r="E6" t="s">
        <v>33</v>
      </c>
      <c r="G6" t="s">
        <v>8</v>
      </c>
      <c r="H6" s="6">
        <f>MAX(Table1[Amount])</f>
        <v>339.45</v>
      </c>
    </row>
    <row r="7" spans="1:15" x14ac:dyDescent="0.3">
      <c r="A7" s="1">
        <v>44879</v>
      </c>
      <c r="B7" t="s">
        <v>19</v>
      </c>
      <c r="C7" t="s">
        <v>4</v>
      </c>
      <c r="D7" s="5">
        <v>31.45</v>
      </c>
      <c r="E7" t="s">
        <v>33</v>
      </c>
      <c r="G7" t="s">
        <v>9</v>
      </c>
      <c r="H7" s="6">
        <f>AVERAGE(Table1[Amount])</f>
        <v>56.448500000000003</v>
      </c>
    </row>
    <row r="8" spans="1:15" x14ac:dyDescent="0.3">
      <c r="A8" s="1">
        <v>44880</v>
      </c>
      <c r="B8" t="s">
        <v>16</v>
      </c>
      <c r="C8" t="s">
        <v>14</v>
      </c>
      <c r="D8" s="5">
        <v>22</v>
      </c>
      <c r="E8" t="s">
        <v>11</v>
      </c>
      <c r="G8" t="s">
        <v>26</v>
      </c>
      <c r="H8" s="6">
        <f>MEDIAN(Table1[Amount])</f>
        <v>31.225000000000001</v>
      </c>
    </row>
    <row r="9" spans="1:15" x14ac:dyDescent="0.3">
      <c r="A9" s="1">
        <v>44880</v>
      </c>
      <c r="B9" t="s">
        <v>15</v>
      </c>
      <c r="C9" t="s">
        <v>14</v>
      </c>
      <c r="D9" s="5">
        <v>26</v>
      </c>
      <c r="E9" t="s">
        <v>12</v>
      </c>
    </row>
    <row r="10" spans="1:15" ht="18" x14ac:dyDescent="0.3">
      <c r="A10" s="1">
        <v>44883</v>
      </c>
      <c r="B10" t="s">
        <v>22</v>
      </c>
      <c r="C10" t="s">
        <v>10</v>
      </c>
      <c r="D10" s="5">
        <v>39.5</v>
      </c>
      <c r="E10" t="s">
        <v>11</v>
      </c>
      <c r="G10" s="13" t="s">
        <v>13</v>
      </c>
    </row>
    <row r="11" spans="1:15" x14ac:dyDescent="0.3">
      <c r="A11" s="1">
        <v>44883</v>
      </c>
      <c r="B11" t="s">
        <v>21</v>
      </c>
      <c r="C11" t="s">
        <v>14</v>
      </c>
      <c r="D11" s="5">
        <v>130.02000000000001</v>
      </c>
      <c r="E11" t="s">
        <v>33</v>
      </c>
      <c r="G11" t="s">
        <v>10</v>
      </c>
      <c r="H11" s="6">
        <f>SUMIF(Table1[Category],"Food",Table1[Amount])</f>
        <v>120.5</v>
      </c>
    </row>
    <row r="12" spans="1:15" x14ac:dyDescent="0.3">
      <c r="A12" s="1">
        <v>44885</v>
      </c>
      <c r="B12" t="s">
        <v>23</v>
      </c>
      <c r="C12" t="s">
        <v>4</v>
      </c>
      <c r="D12" s="5">
        <v>10.85</v>
      </c>
      <c r="E12" t="s">
        <v>33</v>
      </c>
      <c r="G12" t="s">
        <v>4</v>
      </c>
      <c r="H12" s="6">
        <f>SUMIF(Table1[Category],"Grocery",Table1[Amount])</f>
        <v>504.45</v>
      </c>
    </row>
    <row r="13" spans="1:15" x14ac:dyDescent="0.3">
      <c r="A13" s="1">
        <v>44886</v>
      </c>
      <c r="B13" t="s">
        <v>24</v>
      </c>
      <c r="C13" t="s">
        <v>4</v>
      </c>
      <c r="D13" s="5">
        <v>84.2</v>
      </c>
      <c r="E13" t="s">
        <v>33</v>
      </c>
      <c r="G13" t="s">
        <v>14</v>
      </c>
      <c r="H13" s="6">
        <f>SUMIF(Table1[Category],"Other expense",Table1[Amount])</f>
        <v>504.02</v>
      </c>
    </row>
    <row r="14" spans="1:15" x14ac:dyDescent="0.3">
      <c r="A14" s="1">
        <v>44887</v>
      </c>
      <c r="B14" t="s">
        <v>25</v>
      </c>
      <c r="C14" t="s">
        <v>14</v>
      </c>
      <c r="D14" s="5">
        <v>52.5</v>
      </c>
      <c r="E14" t="s">
        <v>33</v>
      </c>
    </row>
    <row r="15" spans="1:15" x14ac:dyDescent="0.3">
      <c r="A15" s="1">
        <v>44887</v>
      </c>
      <c r="B15" t="s">
        <v>16</v>
      </c>
      <c r="C15" t="s">
        <v>14</v>
      </c>
      <c r="D15" s="5">
        <v>22</v>
      </c>
      <c r="E15" t="s">
        <v>11</v>
      </c>
      <c r="G15" s="6"/>
    </row>
    <row r="16" spans="1:15" ht="18" x14ac:dyDescent="0.3">
      <c r="A16" s="1">
        <v>44889</v>
      </c>
      <c r="B16" t="s">
        <v>27</v>
      </c>
      <c r="C16" t="s">
        <v>10</v>
      </c>
      <c r="D16" s="5">
        <v>33</v>
      </c>
      <c r="E16" t="s">
        <v>11</v>
      </c>
      <c r="G16" s="13" t="s">
        <v>31</v>
      </c>
    </row>
    <row r="17" spans="1:8" x14ac:dyDescent="0.3">
      <c r="A17" s="1">
        <v>44892</v>
      </c>
      <c r="B17" t="s">
        <v>28</v>
      </c>
      <c r="C17" t="s">
        <v>4</v>
      </c>
      <c r="D17" s="5">
        <v>7.5</v>
      </c>
      <c r="E17" t="s">
        <v>33</v>
      </c>
      <c r="G17" t="s">
        <v>33</v>
      </c>
      <c r="H17">
        <f>SUMIF(E3:E22,"Card Payment",D3:D22)</f>
        <v>961.47</v>
      </c>
    </row>
    <row r="18" spans="1:8" x14ac:dyDescent="0.3">
      <c r="A18" s="1">
        <v>44893</v>
      </c>
      <c r="B18" t="s">
        <v>29</v>
      </c>
      <c r="C18" t="s">
        <v>14</v>
      </c>
      <c r="D18" s="5">
        <v>121.5</v>
      </c>
      <c r="E18" t="s">
        <v>33</v>
      </c>
      <c r="G18" t="s">
        <v>11</v>
      </c>
      <c r="H18">
        <f>SUMIF(E3:E22,"Cash",D3:D22)</f>
        <v>141.5</v>
      </c>
    </row>
    <row r="19" spans="1:8" x14ac:dyDescent="0.3">
      <c r="A19" s="1">
        <v>44894</v>
      </c>
      <c r="B19" t="s">
        <v>16</v>
      </c>
      <c r="C19" t="s">
        <v>14</v>
      </c>
      <c r="D19" s="5">
        <v>25</v>
      </c>
      <c r="E19" t="s">
        <v>11</v>
      </c>
    </row>
    <row r="20" spans="1:8" x14ac:dyDescent="0.3">
      <c r="A20" s="1">
        <v>44895</v>
      </c>
      <c r="B20" t="s">
        <v>24</v>
      </c>
      <c r="C20" t="s">
        <v>4</v>
      </c>
      <c r="D20" s="5">
        <v>339.45</v>
      </c>
      <c r="E20" t="s">
        <v>33</v>
      </c>
    </row>
    <row r="21" spans="1:8" x14ac:dyDescent="0.3">
      <c r="A21" s="1">
        <v>44895</v>
      </c>
      <c r="B21" t="s">
        <v>21</v>
      </c>
      <c r="C21" t="s">
        <v>14</v>
      </c>
      <c r="D21" s="5">
        <v>50</v>
      </c>
      <c r="E21" t="s">
        <v>33</v>
      </c>
    </row>
    <row r="22" spans="1:8" x14ac:dyDescent="0.3">
      <c r="A22" s="1">
        <v>44895</v>
      </c>
      <c r="B22" t="s">
        <v>30</v>
      </c>
      <c r="C22" t="s">
        <v>14</v>
      </c>
      <c r="D22" s="5">
        <v>15</v>
      </c>
      <c r="E22" t="s">
        <v>33</v>
      </c>
    </row>
    <row r="23" spans="1:8" x14ac:dyDescent="0.3">
      <c r="C23"/>
      <c r="D23" s="5"/>
    </row>
    <row r="24" spans="1:8" x14ac:dyDescent="0.3">
      <c r="C24"/>
      <c r="D24" s="5"/>
    </row>
    <row r="25" spans="1:8" x14ac:dyDescent="0.3">
      <c r="C25"/>
      <c r="D25" s="5"/>
    </row>
    <row r="26" spans="1:8" x14ac:dyDescent="0.3">
      <c r="C26"/>
      <c r="D26" s="5"/>
    </row>
    <row r="27" spans="1:8" x14ac:dyDescent="0.3">
      <c r="C27"/>
      <c r="D27" s="5"/>
    </row>
    <row r="28" spans="1:8" x14ac:dyDescent="0.3">
      <c r="C28"/>
      <c r="D28" s="5"/>
    </row>
    <row r="29" spans="1:8" x14ac:dyDescent="0.3">
      <c r="C29"/>
      <c r="D29" s="5"/>
    </row>
    <row r="30" spans="1:8" x14ac:dyDescent="0.3">
      <c r="C30"/>
      <c r="D30" s="5"/>
    </row>
    <row r="31" spans="1:8" x14ac:dyDescent="0.3">
      <c r="C31"/>
      <c r="D31" s="5"/>
    </row>
    <row r="32" spans="1:8" x14ac:dyDescent="0.3">
      <c r="C32"/>
      <c r="D32" s="5"/>
    </row>
  </sheetData>
  <conditionalFormatting sqref="D1:D1048576">
    <cfRule type="colorScale" priority="1">
      <colorScale>
        <cfvo type="num" val="1"/>
        <cfvo type="num" val="50"/>
        <cfvo type="num" val="200"/>
        <color rgb="FF00DE64"/>
        <color rgb="FFFFEB84"/>
        <color rgb="FFFF0000"/>
      </colorScale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 2 0 2 2 - 1 1 - 1 5 T 2 0 : 1 9 : 5 5 . 3 2 4 5 6 2 2 + 0 4 : 0 0 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5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 D e s c r i p t i o n < / s t r i n g > < / k e y > < v a l u e > < i n t > 1 3 2 < / i n t > < / v a l u e > < / i t e m > < i t e m > < k e y > < s t r i n g > C a t e g o r y < / s t r i n g > < / k e y > < v a l u e > < i n t > 1 1 2 < / i n t > < / v a l u e > < / i t e m > < i t e m > < k e y > < s t r i n g > A m o u n t < / s t r i n g > < / k e y > < v a l u e > < i n t > 1 0 5 < / i n t > < / v a l u e > < / i t e m > < i t e m > < k e y > < s t r i n g > P a y m e n t   m e t h o d < / s t r i n g > < / k e y > < v a l u e > < i n t > 1 7 5 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 P a y m e n t   m e t h o d 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 C o l u m n s \ D e s c r i p t i o n < / K e y > < / D i a g r a m O b j e c t K e y > < D i a g r a m O b j e c t K e y > < K e y > C o l u m n s \ C a t e g o r y < / K e y > < / D i a g r a m O b j e c t K e y > < D i a g r a m O b j e c t K e y > < K e y > C o l u m n s \ A m o u n t < / K e y > < / D i a g r a m O b j e c t K e y > < D i a g r a m O b j e c t K e y > < K e y > C o l u m n s \ P a y m e n t   m e t h o d 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548D98E8-B3CE-4FDE-A5B9-F5E87343DE0C}">
  <ds:schemaRefs/>
</ds:datastoreItem>
</file>

<file path=customXml/itemProps10.xml><?xml version="1.0" encoding="utf-8"?>
<ds:datastoreItem xmlns:ds="http://schemas.openxmlformats.org/officeDocument/2006/customXml" ds:itemID="{E8D7EADB-4F8B-4930-B09D-4EBA9B8B5AA2}">
  <ds:schemaRefs/>
</ds:datastoreItem>
</file>

<file path=customXml/itemProps11.xml><?xml version="1.0" encoding="utf-8"?>
<ds:datastoreItem xmlns:ds="http://schemas.openxmlformats.org/officeDocument/2006/customXml" ds:itemID="{A0BC1CC9-955C-472B-B4D5-2A2AACE30783}">
  <ds:schemaRefs/>
</ds:datastoreItem>
</file>

<file path=customXml/itemProps12.xml><?xml version="1.0" encoding="utf-8"?>
<ds:datastoreItem xmlns:ds="http://schemas.openxmlformats.org/officeDocument/2006/customXml" ds:itemID="{EE9EEE3B-6D89-46F5-983E-DF4A218145F3}">
  <ds:schemaRefs/>
</ds:datastoreItem>
</file>

<file path=customXml/itemProps13.xml><?xml version="1.0" encoding="utf-8"?>
<ds:datastoreItem xmlns:ds="http://schemas.openxmlformats.org/officeDocument/2006/customXml" ds:itemID="{3CCFBC5D-9B00-4809-9D40-56669FCEE106}">
  <ds:schemaRefs/>
</ds:datastoreItem>
</file>

<file path=customXml/itemProps14.xml><?xml version="1.0" encoding="utf-8"?>
<ds:datastoreItem xmlns:ds="http://schemas.openxmlformats.org/officeDocument/2006/customXml" ds:itemID="{5DD974CF-E88A-4509-8064-1D94BA0971BB}">
  <ds:schemaRefs/>
</ds:datastoreItem>
</file>

<file path=customXml/itemProps15.xml><?xml version="1.0" encoding="utf-8"?>
<ds:datastoreItem xmlns:ds="http://schemas.openxmlformats.org/officeDocument/2006/customXml" ds:itemID="{AA8B417D-7B9C-431B-B0BE-142DA51F4D59}">
  <ds:schemaRefs/>
</ds:datastoreItem>
</file>

<file path=customXml/itemProps16.xml><?xml version="1.0" encoding="utf-8"?>
<ds:datastoreItem xmlns:ds="http://schemas.openxmlformats.org/officeDocument/2006/customXml" ds:itemID="{F6DE06B1-ED6E-45DC-B282-2D8E74EA363D}">
  <ds:schemaRefs/>
</ds:datastoreItem>
</file>

<file path=customXml/itemProps2.xml><?xml version="1.0" encoding="utf-8"?>
<ds:datastoreItem xmlns:ds="http://schemas.openxmlformats.org/officeDocument/2006/customXml" ds:itemID="{21B5F819-A783-455F-B73E-8B79AAFE92AE}">
  <ds:schemaRefs/>
</ds:datastoreItem>
</file>

<file path=customXml/itemProps3.xml><?xml version="1.0" encoding="utf-8"?>
<ds:datastoreItem xmlns:ds="http://schemas.openxmlformats.org/officeDocument/2006/customXml" ds:itemID="{DF636AA6-7430-4F29-9266-77B8391D6340}">
  <ds:schemaRefs/>
</ds:datastoreItem>
</file>

<file path=customXml/itemProps4.xml><?xml version="1.0" encoding="utf-8"?>
<ds:datastoreItem xmlns:ds="http://schemas.openxmlformats.org/officeDocument/2006/customXml" ds:itemID="{140D9613-397F-43E9-8E89-5CF89AEE9B72}">
  <ds:schemaRefs/>
</ds:datastoreItem>
</file>

<file path=customXml/itemProps5.xml><?xml version="1.0" encoding="utf-8"?>
<ds:datastoreItem xmlns:ds="http://schemas.openxmlformats.org/officeDocument/2006/customXml" ds:itemID="{B404F6C6-6093-4B1F-90E8-F4EF6DA5E0C2}">
  <ds:schemaRefs/>
</ds:datastoreItem>
</file>

<file path=customXml/itemProps6.xml><?xml version="1.0" encoding="utf-8"?>
<ds:datastoreItem xmlns:ds="http://schemas.openxmlformats.org/officeDocument/2006/customXml" ds:itemID="{8CFE2745-60A3-4F31-AF61-EB8743859E48}">
  <ds:schemaRefs/>
</ds:datastoreItem>
</file>

<file path=customXml/itemProps7.xml><?xml version="1.0" encoding="utf-8"?>
<ds:datastoreItem xmlns:ds="http://schemas.openxmlformats.org/officeDocument/2006/customXml" ds:itemID="{430EA2DB-F5CE-4533-95AF-ED3A77D051EE}">
  <ds:schemaRefs/>
</ds:datastoreItem>
</file>

<file path=customXml/itemProps8.xml><?xml version="1.0" encoding="utf-8"?>
<ds:datastoreItem xmlns:ds="http://schemas.openxmlformats.org/officeDocument/2006/customXml" ds:itemID="{D867003A-669E-4527-9A29-0D6F885F2DB2}">
  <ds:schemaRefs/>
</ds:datastoreItem>
</file>

<file path=customXml/itemProps9.xml><?xml version="1.0" encoding="utf-8"?>
<ds:datastoreItem xmlns:ds="http://schemas.openxmlformats.org/officeDocument/2006/customXml" ds:itemID="{B59424BD-4008-4C0C-B6EB-DD7C75F745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Khan</dc:creator>
  <cp:lastModifiedBy>Mohammed Khan</cp:lastModifiedBy>
  <cp:lastPrinted>2022-11-30T18:07:46Z</cp:lastPrinted>
  <dcterms:created xsi:type="dcterms:W3CDTF">2015-06-05T18:17:20Z</dcterms:created>
  <dcterms:modified xsi:type="dcterms:W3CDTF">2023-02-14T07:03:55Z</dcterms:modified>
</cp:coreProperties>
</file>