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PERC\PyLMDI\documentation\"/>
    </mc:Choice>
  </mc:AlternateContent>
  <xr:revisionPtr revIDLastSave="0" documentId="13_ncr:1_{6B0598BB-4DD5-499B-AF6D-0BB9D9CEC18D}" xr6:coauthVersionLast="47" xr6:coauthVersionMax="47" xr10:uidLastSave="{00000000-0000-0000-0000-000000000000}"/>
  <bookViews>
    <workbookView minimized="1" xWindow="60660" yWindow="2490" windowWidth="32715" windowHeight="8760" activeTab="1" xr2:uid="{B0517A6A-D950-483F-A28A-F2BA58D67526}"/>
  </bookViews>
  <sheets>
    <sheet name="CO2 breakdown (3)" sheetId="3" r:id="rId1"/>
    <sheet name="CO2 breakdown (2)" sheetId="2" r:id="rId2"/>
    <sheet name="CO2 breakdown" sheetId="1" r:id="rId3"/>
  </sheets>
  <externalReferences>
    <externalReference r:id="rId4"/>
    <externalReference r:id="rId5"/>
  </externalReferences>
  <definedNames>
    <definedName name="china_tfc_cn">'[2]FED by sector 05_PRC'!$C$68:$BA$68</definedName>
    <definedName name="china_tfc_ref">'[2]FED by sector 05_PRC'!$C$26:$BA$26</definedName>
    <definedName name="china_tfec_cn">'[2]FED by sector 05_PRC'!$C$82:$BA$82</definedName>
    <definedName name="china_tfec_ref">'[2]FED by sector 05_PRC'!$C$40:$BA$40</definedName>
    <definedName name="nea_tfc_cn">'[2]FED by sector 23_NEA'!$C$68:$BA$68</definedName>
    <definedName name="nea_tfc_ref">'[2]FED by sector 23_NEA'!$C$26:$BA$26</definedName>
    <definedName name="nea_tfec_cn">'[2]FED by sector 23_NEA'!$C$82:$BA$82</definedName>
    <definedName name="nea_tfec_ref">'[2]FED by sector 23_NEA'!$C$40:$BA$40</definedName>
    <definedName name="oam_tfc_cn">'[2]FED by sector 24_OAM'!$C$68:$BA$68</definedName>
    <definedName name="oam_tfc_ref">'[2]FED by sector 24_OAM'!$C$26:$BA$26</definedName>
    <definedName name="oam_tfec_cn">'[2]FED by sector 24_OAM'!$C$82:$BA$82</definedName>
    <definedName name="oam_tfec_ref">'[2]FED by sector 24_OAM'!$C$40:$BA$40</definedName>
    <definedName name="oce_tfc_cn">'[2]FED by sector 25_OCE'!$C$68:$BA$68</definedName>
    <definedName name="oce_tfc_ref">'[2]FED by sector 25_OCE'!$C$26:$BA$26</definedName>
    <definedName name="oce_tfec_cn">'[2]FED by sector 25_OCE'!$C$82:$BA$82</definedName>
    <definedName name="oce_tfec_ref">'[2]FED by sector 25_OCE'!$C$40:$BA$40</definedName>
    <definedName name="russia_tfc_cn">'[2]FED by sector 16_RUS'!$C$68:$BA$68</definedName>
    <definedName name="russia_tfc_ref">'[2]FED by sector 16_RUS'!$C$26:$BA$26</definedName>
    <definedName name="russia_tfec_cn">'[2]FED by sector 16_RUS'!$C$82:$BA$82</definedName>
    <definedName name="russia_tfec_ref">'[2]FED by sector 16_RUS'!$C$40:$BA$40</definedName>
    <definedName name="sea_tfc_cn">'[2]FED by sector 22_SEA'!$C$68:$BA$68</definedName>
    <definedName name="sea_tfc_ref">'[2]FED by sector 22_SEA'!$C$26:$BA$26</definedName>
    <definedName name="sea_tfec_cn">'[2]FED by sector 22_SEA'!$C$82:$BA$82</definedName>
    <definedName name="sea_tfec_ref">'[2]FED by sector 22_SEA'!$C$40:$BA$40</definedName>
    <definedName name="usa_tfc_cn">'[2]FED by sector 20_USA'!$C$68:$BA$68</definedName>
    <definedName name="usa_tfc_ref">'[2]FED by sector 20_USA'!$C$26:$BA$26</definedName>
    <definedName name="usa_tfec_cn">'[2]FED by sector 20_USA'!$C$82:$BA$82</definedName>
    <definedName name="usa_tfec_ref">'[2]FED by sector 20_USA'!$C$40:$BA$40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2" l="1"/>
  <c r="C26" i="2"/>
  <c r="L24" i="2"/>
  <c r="M24" i="2"/>
  <c r="K24" i="2"/>
  <c r="D27" i="2"/>
  <c r="L24" i="1"/>
  <c r="K24" i="1"/>
  <c r="B24" i="2"/>
  <c r="M23" i="2"/>
  <c r="N23" i="2"/>
  <c r="L26" i="1"/>
  <c r="O24" i="2"/>
  <c r="G24" i="2" s="1"/>
  <c r="F25" i="2" s="1"/>
  <c r="C25" i="2"/>
  <c r="M24" i="1"/>
  <c r="N24" i="1" s="1"/>
  <c r="B51" i="3"/>
  <c r="C52" i="3" s="1"/>
  <c r="O36" i="3"/>
  <c r="F57" i="3" s="1"/>
  <c r="K36" i="3"/>
  <c r="G36" i="3"/>
  <c r="E52" i="3" s="1"/>
  <c r="B36" i="3"/>
  <c r="C37" i="3" s="1"/>
  <c r="D37" i="3" s="1"/>
  <c r="O35" i="3"/>
  <c r="N35" i="3"/>
  <c r="M35" i="3"/>
  <c r="L35" i="3"/>
  <c r="K35" i="3"/>
  <c r="E29" i="3"/>
  <c r="D55" i="3" s="1"/>
  <c r="O24" i="3"/>
  <c r="G24" i="3" s="1"/>
  <c r="N24" i="3"/>
  <c r="M24" i="3"/>
  <c r="E25" i="3" s="1"/>
  <c r="L24" i="3"/>
  <c r="K24" i="3"/>
  <c r="B24" i="3"/>
  <c r="D63" i="3" s="1"/>
  <c r="O23" i="3"/>
  <c r="N23" i="3"/>
  <c r="M23" i="3"/>
  <c r="L23" i="3"/>
  <c r="K23" i="3"/>
  <c r="C26" i="1"/>
  <c r="C25" i="1"/>
  <c r="K23" i="2"/>
  <c r="B52" i="2"/>
  <c r="C53" i="2" s="1"/>
  <c r="O37" i="2"/>
  <c r="F58" i="2" s="1"/>
  <c r="K37" i="2"/>
  <c r="L37" i="2" s="1"/>
  <c r="B37" i="2"/>
  <c r="C38" i="2" s="1"/>
  <c r="D38" i="2" s="1"/>
  <c r="O36" i="2"/>
  <c r="N36" i="2"/>
  <c r="M36" i="2"/>
  <c r="L36" i="2"/>
  <c r="K36" i="2"/>
  <c r="D64" i="2"/>
  <c r="O23" i="2"/>
  <c r="L23" i="2"/>
  <c r="O35" i="1"/>
  <c r="N35" i="1"/>
  <c r="M35" i="1"/>
  <c r="L35" i="1"/>
  <c r="K35" i="1"/>
  <c r="O23" i="1"/>
  <c r="N23" i="1"/>
  <c r="M23" i="1"/>
  <c r="L23" i="1"/>
  <c r="K23" i="1"/>
  <c r="O36" i="1"/>
  <c r="B51" i="1"/>
  <c r="C52" i="1" s="1"/>
  <c r="O24" i="1"/>
  <c r="G24" i="1" s="1"/>
  <c r="B24" i="1"/>
  <c r="K36" i="1"/>
  <c r="E25" i="2" l="1"/>
  <c r="N24" i="2"/>
  <c r="F30" i="2" s="1"/>
  <c r="E29" i="2"/>
  <c r="D25" i="2"/>
  <c r="C26" i="3"/>
  <c r="C38" i="3"/>
  <c r="F25" i="3"/>
  <c r="F58" i="3"/>
  <c r="C25" i="3"/>
  <c r="F30" i="3"/>
  <c r="L36" i="3"/>
  <c r="C63" i="3"/>
  <c r="F59" i="2"/>
  <c r="C39" i="2"/>
  <c r="D40" i="2" s="1"/>
  <c r="D41" i="2" s="1"/>
  <c r="D65" i="2" s="1"/>
  <c r="G37" i="2"/>
  <c r="E53" i="2" s="1"/>
  <c r="M37" i="2"/>
  <c r="C64" i="2"/>
  <c r="E25" i="1"/>
  <c r="D63" i="1"/>
  <c r="C63" i="1"/>
  <c r="D25" i="1"/>
  <c r="E29" i="1"/>
  <c r="F30" i="1"/>
  <c r="D56" i="1" s="1"/>
  <c r="F57" i="1"/>
  <c r="G36" i="1"/>
  <c r="E52" i="1" s="1"/>
  <c r="C38" i="1"/>
  <c r="F58" i="1"/>
  <c r="F25" i="1"/>
  <c r="L36" i="1"/>
  <c r="B36" i="1"/>
  <c r="C37" i="1" s="1"/>
  <c r="D37" i="1" s="1"/>
  <c r="D39" i="3" l="1"/>
  <c r="C65" i="3"/>
  <c r="D56" i="3"/>
  <c r="C67" i="3" s="1"/>
  <c r="C68" i="3" s="1"/>
  <c r="D40" i="3"/>
  <c r="D64" i="3" s="1"/>
  <c r="M36" i="3"/>
  <c r="D27" i="3"/>
  <c r="C54" i="3" s="1"/>
  <c r="C64" i="3"/>
  <c r="D25" i="3"/>
  <c r="D28" i="3"/>
  <c r="C53" i="3" s="1"/>
  <c r="C55" i="2"/>
  <c r="N37" i="2"/>
  <c r="F38" i="2" s="1"/>
  <c r="E38" i="2"/>
  <c r="E42" i="2"/>
  <c r="C65" i="1"/>
  <c r="D55" i="1"/>
  <c r="D39" i="1"/>
  <c r="D40" i="1" s="1"/>
  <c r="D64" i="1" s="1"/>
  <c r="M36" i="1"/>
  <c r="E41" i="1" s="1"/>
  <c r="E37" i="3" l="1"/>
  <c r="N36" i="3"/>
  <c r="F37" i="3" s="1"/>
  <c r="E41" i="3"/>
  <c r="D52" i="3"/>
  <c r="D56" i="2"/>
  <c r="E56" i="2"/>
  <c r="F43" i="2"/>
  <c r="D66" i="2" s="1"/>
  <c r="E55" i="1"/>
  <c r="D67" i="1" s="1"/>
  <c r="D68" i="1" s="1"/>
  <c r="D65" i="1"/>
  <c r="E65" i="1" s="1"/>
  <c r="C67" i="1"/>
  <c r="C68" i="1" s="1"/>
  <c r="F42" i="1"/>
  <c r="E56" i="1" s="1"/>
  <c r="N36" i="1"/>
  <c r="F37" i="1" s="1"/>
  <c r="E37" i="1"/>
  <c r="D27" i="1"/>
  <c r="F42" i="3" l="1"/>
  <c r="E56" i="3" s="1"/>
  <c r="E55" i="3"/>
  <c r="D57" i="2"/>
  <c r="C68" i="2" s="1"/>
  <c r="C69" i="2" s="1"/>
  <c r="C66" i="2"/>
  <c r="E66" i="2" s="1"/>
  <c r="C54" i="2"/>
  <c r="C65" i="2"/>
  <c r="E57" i="2"/>
  <c r="E68" i="2" s="1"/>
  <c r="E69" i="2" s="1"/>
  <c r="C54" i="1"/>
  <c r="D28" i="1"/>
  <c r="E67" i="1"/>
  <c r="E68" i="1" s="1"/>
  <c r="E67" i="3" l="1"/>
  <c r="E68" i="3" s="1"/>
  <c r="D67" i="3"/>
  <c r="D68" i="3" s="1"/>
  <c r="D65" i="3"/>
  <c r="E65" i="3" s="1"/>
  <c r="D53" i="2"/>
  <c r="D68" i="2"/>
  <c r="D69" i="2" s="1"/>
  <c r="C53" i="1"/>
  <c r="D52" i="1" s="1"/>
  <c r="C64" i="1"/>
</calcChain>
</file>

<file path=xl/sharedStrings.xml><?xml version="1.0" encoding="utf-8"?>
<sst xmlns="http://schemas.openxmlformats.org/spreadsheetml/2006/main" count="333" uniqueCount="87">
  <si>
    <t>22_SEA Kaya waterfall charts (emissions deconstruction)</t>
  </si>
  <si>
    <t>Year</t>
  </si>
  <si>
    <t>REF</t>
  </si>
  <si>
    <t>CN</t>
  </si>
  <si>
    <t>Reference</t>
  </si>
  <si>
    <t>Emissions 2018</t>
  </si>
  <si>
    <t>Population</t>
  </si>
  <si>
    <t>GDP per capita</t>
  </si>
  <si>
    <t>Energy intensity</t>
  </si>
  <si>
    <t>Emissions intensity</t>
  </si>
  <si>
    <t>Emissions 2050</t>
  </si>
  <si>
    <t>initial</t>
  </si>
  <si>
    <t>empty</t>
  </si>
  <si>
    <t>no improve</t>
  </si>
  <si>
    <t>improve</t>
  </si>
  <si>
    <t>Carbon Neutrality</t>
  </si>
  <si>
    <t>A</t>
  </si>
  <si>
    <t>B</t>
  </si>
  <si>
    <t>C</t>
  </si>
  <si>
    <t>D</t>
  </si>
  <si>
    <t>E</t>
  </si>
  <si>
    <t>Empty</t>
  </si>
  <si>
    <t>EI</t>
  </si>
  <si>
    <t>EmI</t>
  </si>
  <si>
    <t>2050 CN</t>
  </si>
  <si>
    <t>REF-CN</t>
  </si>
  <si>
    <t>Increase</t>
  </si>
  <si>
    <t>Decrease</t>
  </si>
  <si>
    <t>Energy</t>
  </si>
  <si>
    <t>Emissions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</si>
  <si>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</si>
  <si>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</si>
  <si>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</si>
  <si>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</si>
  <si>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</si>
  <si>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</si>
  <si>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</si>
  <si>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</si>
  <si>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</si>
  <si>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</si>
  <si>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</si>
  <si>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</si>
  <si>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</si>
  <si>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</si>
  <si>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</si>
  <si>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</si>
  <si>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</si>
  <si>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</si>
  <si>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</si>
  <si>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</si>
  <si>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</si>
  <si>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</si>
  <si>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</si>
  <si>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</si>
  <si>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</si>
  <si>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</si>
  <si>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</si>
  <si>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</si>
  <si>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</si>
  <si>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</si>
  <si>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</si>
  <si>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</si>
  <si>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</si>
  <si>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</si>
  <si>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</si>
  <si>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</si>
  <si>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</si>
  <si>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</si>
  <si>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</si>
  <si>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</si>
  <si>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</si>
  <si>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</si>
  <si>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</si>
  <si>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</si>
  <si>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</si>
  <si>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</si>
  <si>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</si>
  <si>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</si>
  <si>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</si>
  <si>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</si>
  <si>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</si>
  <si>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GDP (2018 USD billion PPP)</t>
  </si>
  <si>
    <t>Population (millions)</t>
  </si>
  <si>
    <t>GDP per capita (2018 USD PPP)</t>
  </si>
  <si>
    <t>TPES per GDP (GJ per thousand 2018 USD PPP)</t>
  </si>
  <si>
    <t>CO2 intensity (tonnes per GJ of TPES)</t>
  </si>
  <si>
    <t>Energy sector CO2 emissions (million tonnes)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</si>
</sst>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\ ###\ ###\ ##0.0;\-#\ ###\ ###\ ##0.0;\-"/>
    <numFmt numFmtId="165" formatCode="0_);\(0\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164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  <xf numFmtId="0" fontId="0" fillId="0" borderId="0" xfId="0" applyAlignment="1">
      <alignment horizontal="center"/>
    </xf>
    <xf numFmtId="43" fontId="0" fillId="0" borderId="0" xfId="1" applyFont="1"/>
    <xf numFmtId="43" fontId="0" fillId="2" borderId="0" xfId="1" applyFont="1" applyFill="1"/>
    <xf numFmtId="43" fontId="0" fillId="3" borderId="0" xfId="1" applyFont="1" applyFill="1"/>
    <xf numFmtId="43" fontId="0" fillId="0" borderId="0" xfId="0" applyNumberFormat="1"/>
    <xf numFmtId="164" fontId="0" fillId="4" borderId="0" xfId="0" applyNumberFormat="1" applyFill="1"/>
    <xf numFmtId="165" fontId="0" fillId="0" borderId="0" xfId="0" applyNumberFormat="1"/>
    <xf numFmtId="1" fontId="0" fillId="0" borderId="0" xfId="0" applyNumberFormat="1"/>
    <xf numFmtId="9" fontId="0" fillId="4" borderId="0" xfId="2" applyFont="1" applyFill="1"/>
    <xf numFmtId="43" fontId="2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'CO2 breakdown (3)'!$A$24</c:f>
              <c:strCache>
                <c:ptCount val="1"/>
                <c:pt idx="0">
                  <c:v>initial</c:v>
                </c:pt>
              </c:strCache>
            </c:strRef>
          </c:tx>
          <c:spPr>
            <a:solidFill>
              <a:srgbClr val="1E465A"/>
            </a:solidFill>
            <a:ln>
              <a:noFill/>
            </a:ln>
          </c:spPr>
          <c:invertIfNegative val="0"/>
          <c:cat>
            <c:strRef>
              <c:f>'CO2 breakdown (3)'!$B$23:$H$23</c:f>
              <c:strCache>
                <c:ptCount val="6"/>
                <c:pt idx="0">
                  <c:v>Emissions 2018</c:v>
                </c:pt>
                <c:pt idx="1">
                  <c:v>GDP per capita</c:v>
                </c:pt>
                <c:pt idx="2">
                  <c:v>Population</c:v>
                </c:pt>
                <c:pt idx="3">
                  <c:v>Emissions intensity</c:v>
                </c:pt>
                <c:pt idx="4">
                  <c:v>Energy intensity</c:v>
                </c:pt>
                <c:pt idx="5">
                  <c:v>Emissions 2050</c:v>
                </c:pt>
              </c:strCache>
            </c:strRef>
          </c:cat>
          <c:val>
            <c:numRef>
              <c:f>'CO2 breakdown (3)'!$B$24:$G$24</c:f>
              <c:numCache>
                <c:formatCode>#\ ###\ ###\ ##0.0;\-#\ ###\ ###\ ##0.0;\-</c:formatCode>
                <c:ptCount val="6"/>
                <c:pt idx="0">
                  <c:v>1494.5373700605601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2910.5774157249161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3D-43E7-B7C8-FE7CA7C41E26}"/>
            </c:ext>
          </c:extLst>
        </c:ser>
        <c:ser>
          <c:idx val="1"/>
          <c:order val="1"/>
          <c:tx>
            <c:strRef>
              <c:f>'CO2 breakdown (3)'!$A$25</c:f>
              <c:strCache>
                <c:ptCount val="1"/>
                <c:pt idx="0">
                  <c:v>empty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'CO2 breakdown (3)'!$B$23:$H$23</c:f>
              <c:strCache>
                <c:ptCount val="6"/>
                <c:pt idx="0">
                  <c:v>Emissions 2018</c:v>
                </c:pt>
                <c:pt idx="1">
                  <c:v>GDP per capita</c:v>
                </c:pt>
                <c:pt idx="2">
                  <c:v>Population</c:v>
                </c:pt>
                <c:pt idx="3">
                  <c:v>Emissions intensity</c:v>
                </c:pt>
                <c:pt idx="4">
                  <c:v>Energy intensity</c:v>
                </c:pt>
                <c:pt idx="5">
                  <c:v>Emissions 2050</c:v>
                </c:pt>
              </c:strCache>
            </c:strRef>
          </c:cat>
          <c:val>
            <c:numRef>
              <c:f>'CO2 breakdown (3)'!$B$25:$G$25</c:f>
              <c:numCache>
                <c:formatCode>#\ ###\ ###\ ##0.0;\-#\ ###\ ###\ ##0.0;\-</c:formatCode>
                <c:ptCount val="6"/>
                <c:pt idx="0">
                  <c:v>0</c:v>
                </c:pt>
                <c:pt idx="1">
                  <c:v>1494.5373700605601</c:v>
                </c:pt>
                <c:pt idx="2">
                  <c:v>1494.5373700605601</c:v>
                </c:pt>
                <c:pt idx="3">
                  <c:v>1389.1339086204705</c:v>
                </c:pt>
                <c:pt idx="4">
                  <c:v>2910.5774157249161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3D-43E7-B7C8-FE7CA7C41E26}"/>
            </c:ext>
          </c:extLst>
        </c:ser>
        <c:ser>
          <c:idx val="2"/>
          <c:order val="2"/>
          <c:tx>
            <c:strRef>
              <c:f>'CO2 breakdown (3)'!$A$26</c:f>
              <c:strCache>
                <c:ptCount val="1"/>
                <c:pt idx="0">
                  <c:v>no improve</c:v>
                </c:pt>
              </c:strCache>
            </c:strRef>
          </c:tx>
          <c:spPr>
            <a:solidFill>
              <a:srgbClr val="D73A31">
                <a:alpha val="50000"/>
              </a:srgbClr>
            </a:solidFill>
            <a:ln>
              <a:noFill/>
            </a:ln>
          </c:spPr>
          <c:invertIfNegative val="0"/>
          <c:cat>
            <c:strRef>
              <c:f>'CO2 breakdown (3)'!$B$23:$H$23</c:f>
              <c:strCache>
                <c:ptCount val="6"/>
                <c:pt idx="0">
                  <c:v>Emissions 2018</c:v>
                </c:pt>
                <c:pt idx="1">
                  <c:v>GDP per capita</c:v>
                </c:pt>
                <c:pt idx="2">
                  <c:v>Population</c:v>
                </c:pt>
                <c:pt idx="3">
                  <c:v>Emissions intensity</c:v>
                </c:pt>
                <c:pt idx="4">
                  <c:v>Energy intensity</c:v>
                </c:pt>
                <c:pt idx="5">
                  <c:v>Emissions 2050</c:v>
                </c:pt>
              </c:strCache>
            </c:strRef>
          </c:cat>
          <c:val>
            <c:numRef>
              <c:f>'CO2 breakdown (3)'!$B$26:$G$26</c:f>
              <c:numCache>
                <c:formatCode>#\ ###\ ###\ ##0.0;\-#\ ###\ ###\ ##0.0;\-</c:formatCode>
                <c:ptCount val="6"/>
                <c:pt idx="0">
                  <c:v>0</c:v>
                </c:pt>
                <c:pt idx="1">
                  <c:v>2604.9448321765808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3D-43E7-B7C8-FE7CA7C41E26}"/>
            </c:ext>
          </c:extLst>
        </c:ser>
        <c:ser>
          <c:idx val="3"/>
          <c:order val="3"/>
          <c:tx>
            <c:strRef>
              <c:f>'CO2 breakdown (3)'!$A$27</c:f>
              <c:strCache>
                <c:ptCount val="1"/>
                <c:pt idx="0">
                  <c:v>empty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'CO2 breakdown (3)'!$B$23:$H$23</c:f>
              <c:strCache>
                <c:ptCount val="6"/>
                <c:pt idx="0">
                  <c:v>Emissions 2018</c:v>
                </c:pt>
                <c:pt idx="1">
                  <c:v>GDP per capita</c:v>
                </c:pt>
                <c:pt idx="2">
                  <c:v>Population</c:v>
                </c:pt>
                <c:pt idx="3">
                  <c:v>Emissions intensity</c:v>
                </c:pt>
                <c:pt idx="4">
                  <c:v>Energy intensity</c:v>
                </c:pt>
                <c:pt idx="5">
                  <c:v>Emissions 2050</c:v>
                </c:pt>
              </c:strCache>
            </c:strRef>
          </c:cat>
          <c:val>
            <c:numRef>
              <c:f>'CO2 breakdown (3)'!$B$27:$G$27</c:f>
              <c:numCache>
                <c:formatCode>#\ ###\ ###\ ##0.0;\-#\ ###\ ###\ ##0.0;\-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2604.9448321765808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3D-43E7-B7C8-FE7CA7C41E26}"/>
            </c:ext>
          </c:extLst>
        </c:ser>
        <c:ser>
          <c:idx val="4"/>
          <c:order val="4"/>
          <c:tx>
            <c:strRef>
              <c:f>'CO2 breakdown (3)'!$A$28</c:f>
              <c:strCache>
                <c:ptCount val="1"/>
                <c:pt idx="0">
                  <c:v>no improve</c:v>
                </c:pt>
              </c:strCache>
            </c:strRef>
          </c:tx>
          <c:spPr>
            <a:solidFill>
              <a:srgbClr val="D73A31">
                <a:alpha val="50000"/>
              </a:srgbClr>
            </a:solidFill>
            <a:ln>
              <a:noFill/>
            </a:ln>
          </c:spPr>
          <c:invertIfNegative val="0"/>
          <c:cat>
            <c:strRef>
              <c:f>'CO2 breakdown (3)'!$B$23:$H$23</c:f>
              <c:strCache>
                <c:ptCount val="6"/>
                <c:pt idx="0">
                  <c:v>Emissions 2018</c:v>
                </c:pt>
                <c:pt idx="1">
                  <c:v>GDP per capita</c:v>
                </c:pt>
                <c:pt idx="2">
                  <c:v>Population</c:v>
                </c:pt>
                <c:pt idx="3">
                  <c:v>Emissions intensity</c:v>
                </c:pt>
                <c:pt idx="4">
                  <c:v>Energy intensity</c:v>
                </c:pt>
                <c:pt idx="5">
                  <c:v>Emissions 2050</c:v>
                </c:pt>
              </c:strCache>
            </c:strRef>
          </c:cat>
          <c:val>
            <c:numRef>
              <c:f>'CO2 breakdown (3)'!$B$28:$G$28</c:f>
              <c:numCache>
                <c:formatCode>#\ ###\ ###\ ##0.0;\-#\ ###\ ###\ ##0.0;\-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314.50557931895264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3D-43E7-B7C8-FE7CA7C41E26}"/>
            </c:ext>
          </c:extLst>
        </c:ser>
        <c:ser>
          <c:idx val="5"/>
          <c:order val="5"/>
          <c:tx>
            <c:strRef>
              <c:f>'CO2 breakdown (3)'!$A$29</c:f>
              <c:strCache>
                <c:ptCount val="1"/>
                <c:pt idx="0">
                  <c:v>improve</c:v>
                </c:pt>
              </c:strCache>
            </c:strRef>
          </c:tx>
          <c:spPr>
            <a:solidFill>
              <a:srgbClr val="28825A">
                <a:alpha val="50000"/>
              </a:srgbClr>
            </a:solidFill>
            <a:ln>
              <a:noFill/>
            </a:ln>
          </c:spPr>
          <c:invertIfNegative val="0"/>
          <c:cat>
            <c:strRef>
              <c:f>'CO2 breakdown (3)'!$B$23:$H$23</c:f>
              <c:strCache>
                <c:ptCount val="6"/>
                <c:pt idx="0">
                  <c:v>Emissions 2018</c:v>
                </c:pt>
                <c:pt idx="1">
                  <c:v>GDP per capita</c:v>
                </c:pt>
                <c:pt idx="2">
                  <c:v>Population</c:v>
                </c:pt>
                <c:pt idx="3">
                  <c:v>Emissions intensity</c:v>
                </c:pt>
                <c:pt idx="4">
                  <c:v>Energy intensity</c:v>
                </c:pt>
                <c:pt idx="5">
                  <c:v>Emissions 2050</c:v>
                </c:pt>
              </c:strCache>
            </c:strRef>
          </c:cat>
          <c:val>
            <c:numRef>
              <c:f>'CO2 breakdown (3)'!$B$29:$G$29</c:f>
              <c:numCache>
                <c:formatCode>#\ ###\ ###\ ##0.0;\-#\ ###\ ###\ ##0.0;\-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419.90904075904223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3D-43E7-B7C8-FE7CA7C41E26}"/>
            </c:ext>
          </c:extLst>
        </c:ser>
        <c:ser>
          <c:idx val="6"/>
          <c:order val="6"/>
          <c:tx>
            <c:strRef>
              <c:f>'CO2 breakdown (3)'!$A$30</c:f>
              <c:strCache>
                <c:ptCount val="1"/>
                <c:pt idx="0">
                  <c:v>improve</c:v>
                </c:pt>
              </c:strCache>
            </c:strRef>
          </c:tx>
          <c:spPr>
            <a:solidFill>
              <a:srgbClr val="28825A">
                <a:alpha val="50000"/>
              </a:srgbClr>
            </a:solidFill>
            <a:ln>
              <a:noFill/>
            </a:ln>
          </c:spPr>
          <c:invertIfNegative val="0"/>
          <c:cat>
            <c:strRef>
              <c:f>'CO2 breakdown (3)'!$B$23:$H$23</c:f>
              <c:strCache>
                <c:ptCount val="6"/>
                <c:pt idx="0">
                  <c:v>Emissions 2018</c:v>
                </c:pt>
                <c:pt idx="1">
                  <c:v>GDP per capita</c:v>
                </c:pt>
                <c:pt idx="2">
                  <c:v>Population</c:v>
                </c:pt>
                <c:pt idx="3">
                  <c:v>Emissions intensity</c:v>
                </c:pt>
                <c:pt idx="4">
                  <c:v>Energy intensity</c:v>
                </c:pt>
                <c:pt idx="5">
                  <c:v>Emissions 2050</c:v>
                </c:pt>
              </c:strCache>
            </c:strRef>
          </c:cat>
          <c:val>
            <c:numRef>
              <c:f>'CO2 breakdown (3)'!$B$30:$G$30</c:f>
              <c:numCache>
                <c:formatCode>#\ ###\ ###\ ##0.0;\-#\ ###\ ###\ ##0.0;\-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445.99101673992129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3D-43E7-B7C8-FE7CA7C41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1910001"/>
        <c:axId val="51910002"/>
      </c:barChart>
      <c:catAx>
        <c:axId val="5191000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crossAx val="51910002"/>
        <c:crosses val="autoZero"/>
        <c:auto val="1"/>
        <c:lblAlgn val="ctr"/>
        <c:lblOffset val="100"/>
        <c:noMultiLvlLbl val="0"/>
      </c:catAx>
      <c:valAx>
        <c:axId val="5191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numFmt formatCode="#\ ###\ ###\ ##0" sourceLinked="0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900" baseline="0">
                <a:solidFill>
                  <a:srgbClr val="323232"/>
                </a:solidFill>
                <a:latin typeface="Segoe UI"/>
              </a:defRPr>
            </a:pPr>
            <a:endParaRPr lang="en-US"/>
          </a:p>
        </c:txPr>
        <c:crossAx val="51910001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'CO2 breakdown (3)'!$A$36</c:f>
              <c:strCache>
                <c:ptCount val="1"/>
                <c:pt idx="0">
                  <c:v>initial</c:v>
                </c:pt>
              </c:strCache>
            </c:strRef>
          </c:tx>
          <c:spPr>
            <a:solidFill>
              <a:srgbClr val="1E465A"/>
            </a:solidFill>
            <a:ln>
              <a:noFill/>
            </a:ln>
          </c:spPr>
          <c:invertIfNegative val="0"/>
          <c:cat>
            <c:strRef>
              <c:f>'CO2 breakdown (3)'!$B$35:$H$35</c:f>
              <c:strCache>
                <c:ptCount val="6"/>
                <c:pt idx="0">
                  <c:v>Emissions 2018</c:v>
                </c:pt>
                <c:pt idx="1">
                  <c:v>Population</c:v>
                </c:pt>
                <c:pt idx="2">
                  <c:v>GDP per capita</c:v>
                </c:pt>
                <c:pt idx="3">
                  <c:v>Energy intensity</c:v>
                </c:pt>
                <c:pt idx="4">
                  <c:v>Emissions intensity</c:v>
                </c:pt>
                <c:pt idx="5">
                  <c:v>Emissions 2050</c:v>
                </c:pt>
              </c:strCache>
            </c:strRef>
          </c:cat>
          <c:val>
            <c:numRef>
              <c:f>'CO2 breakdown (3)'!$B$36:$G$36</c:f>
              <c:numCache>
                <c:formatCode>#\ ###\ ###\ ##0.0;\-#\ ###\ ###\ ##0.0;\-</c:formatCode>
                <c:ptCount val="6"/>
                <c:pt idx="0">
                  <c:v>1494.5373700605601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1486.2861613693065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FD-4578-BFF3-40EBF504FA58}"/>
            </c:ext>
          </c:extLst>
        </c:ser>
        <c:ser>
          <c:idx val="1"/>
          <c:order val="1"/>
          <c:tx>
            <c:strRef>
              <c:f>'CO2 breakdown (3)'!$A$37</c:f>
              <c:strCache>
                <c:ptCount val="1"/>
                <c:pt idx="0">
                  <c:v>empty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'CO2 breakdown (3)'!$B$35:$H$35</c:f>
              <c:strCache>
                <c:ptCount val="6"/>
                <c:pt idx="0">
                  <c:v>Emissions 2018</c:v>
                </c:pt>
                <c:pt idx="1">
                  <c:v>Population</c:v>
                </c:pt>
                <c:pt idx="2">
                  <c:v>GDP per capita</c:v>
                </c:pt>
                <c:pt idx="3">
                  <c:v>Energy intensity</c:v>
                </c:pt>
                <c:pt idx="4">
                  <c:v>Emissions intensity</c:v>
                </c:pt>
                <c:pt idx="5">
                  <c:v>Emissions 2050</c:v>
                </c:pt>
              </c:strCache>
            </c:strRef>
          </c:cat>
          <c:val>
            <c:numRef>
              <c:f>'CO2 breakdown (3)'!$B$37:$G$37</c:f>
              <c:numCache>
                <c:formatCode>#\ ###\ ###\ ##0.0;\-#\ ###\ ###\ ##0.0;\-</c:formatCode>
                <c:ptCount val="6"/>
                <c:pt idx="0">
                  <c:v>0</c:v>
                </c:pt>
                <c:pt idx="1">
                  <c:v>1494.5373700605601</c:v>
                </c:pt>
                <c:pt idx="2">
                  <c:v>1494.5373700605601</c:v>
                </c:pt>
                <c:pt idx="3">
                  <c:v>2599.0882415067576</c:v>
                </c:pt>
                <c:pt idx="4">
                  <c:v>1486.2861613693062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FD-4578-BFF3-40EBF504FA58}"/>
            </c:ext>
          </c:extLst>
        </c:ser>
        <c:ser>
          <c:idx val="2"/>
          <c:order val="2"/>
          <c:tx>
            <c:strRef>
              <c:f>'CO2 breakdown (3)'!$A$38</c:f>
              <c:strCache>
                <c:ptCount val="1"/>
                <c:pt idx="0">
                  <c:v>no improve</c:v>
                </c:pt>
              </c:strCache>
            </c:strRef>
          </c:tx>
          <c:spPr>
            <a:solidFill>
              <a:srgbClr val="D73A31">
                <a:alpha val="50000"/>
              </a:srgbClr>
            </a:solidFill>
            <a:ln>
              <a:noFill/>
            </a:ln>
          </c:spPr>
          <c:invertIfNegative val="0"/>
          <c:cat>
            <c:strRef>
              <c:f>'CO2 breakdown (3)'!$B$35:$H$35</c:f>
              <c:strCache>
                <c:ptCount val="6"/>
                <c:pt idx="0">
                  <c:v>Emissions 2018</c:v>
                </c:pt>
                <c:pt idx="1">
                  <c:v>Population</c:v>
                </c:pt>
                <c:pt idx="2">
                  <c:v>GDP per capita</c:v>
                </c:pt>
                <c:pt idx="3">
                  <c:v>Energy intensity</c:v>
                </c:pt>
                <c:pt idx="4">
                  <c:v>Emissions intensity</c:v>
                </c:pt>
                <c:pt idx="5">
                  <c:v>Emissions 2050</c:v>
                </c:pt>
              </c:strCache>
            </c:strRef>
          </c:cat>
          <c:val>
            <c:numRef>
              <c:f>'CO2 breakdown (3)'!$B$38:$G$38</c:f>
              <c:numCache>
                <c:formatCode>#\ ###\ ###\ ##0.0;\-#\ ###\ ###\ ##0.0;\-</c:formatCode>
                <c:ptCount val="6"/>
                <c:pt idx="0">
                  <c:v>0</c:v>
                </c:pt>
                <c:pt idx="1">
                  <c:v>314.50557931895264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FD-4578-BFF3-40EBF504FA58}"/>
            </c:ext>
          </c:extLst>
        </c:ser>
        <c:ser>
          <c:idx val="3"/>
          <c:order val="3"/>
          <c:tx>
            <c:strRef>
              <c:f>'CO2 breakdown (3)'!$A$39</c:f>
              <c:strCache>
                <c:ptCount val="1"/>
                <c:pt idx="0">
                  <c:v>empty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'CO2 breakdown (3)'!$B$35:$H$35</c:f>
              <c:strCache>
                <c:ptCount val="6"/>
                <c:pt idx="0">
                  <c:v>Emissions 2018</c:v>
                </c:pt>
                <c:pt idx="1">
                  <c:v>Population</c:v>
                </c:pt>
                <c:pt idx="2">
                  <c:v>GDP per capita</c:v>
                </c:pt>
                <c:pt idx="3">
                  <c:v>Energy intensity</c:v>
                </c:pt>
                <c:pt idx="4">
                  <c:v>Emissions intensity</c:v>
                </c:pt>
                <c:pt idx="5">
                  <c:v>Emissions 2050</c:v>
                </c:pt>
              </c:strCache>
            </c:strRef>
          </c:cat>
          <c:val>
            <c:numRef>
              <c:f>'CO2 breakdown (3)'!$B$39:$G$39</c:f>
              <c:numCache>
                <c:formatCode>#\ ###\ ###\ ##0.0;\-#\ ###\ ###\ ##0.0;\-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314.50557931895264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FD-4578-BFF3-40EBF504FA58}"/>
            </c:ext>
          </c:extLst>
        </c:ser>
        <c:ser>
          <c:idx val="4"/>
          <c:order val="4"/>
          <c:tx>
            <c:strRef>
              <c:f>'CO2 breakdown (3)'!$A$40</c:f>
              <c:strCache>
                <c:ptCount val="1"/>
                <c:pt idx="0">
                  <c:v>no improve</c:v>
                </c:pt>
              </c:strCache>
            </c:strRef>
          </c:tx>
          <c:spPr>
            <a:solidFill>
              <a:srgbClr val="D73A31">
                <a:alpha val="50000"/>
              </a:srgbClr>
            </a:solidFill>
            <a:ln>
              <a:noFill/>
            </a:ln>
          </c:spPr>
          <c:invertIfNegative val="0"/>
          <c:cat>
            <c:strRef>
              <c:f>'CO2 breakdown (3)'!$B$35:$H$35</c:f>
              <c:strCache>
                <c:ptCount val="6"/>
                <c:pt idx="0">
                  <c:v>Emissions 2018</c:v>
                </c:pt>
                <c:pt idx="1">
                  <c:v>Population</c:v>
                </c:pt>
                <c:pt idx="2">
                  <c:v>GDP per capita</c:v>
                </c:pt>
                <c:pt idx="3">
                  <c:v>Energy intensity</c:v>
                </c:pt>
                <c:pt idx="4">
                  <c:v>Emissions intensity</c:v>
                </c:pt>
                <c:pt idx="5">
                  <c:v>Emissions 2050</c:v>
                </c:pt>
              </c:strCache>
            </c:strRef>
          </c:cat>
          <c:val>
            <c:numRef>
              <c:f>'CO2 breakdown (3)'!$B$40:$G$40</c:f>
              <c:numCache>
                <c:formatCode>#\ ###\ ###\ ##0.0;\-#\ ###\ ###\ ##0.0;\-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3153.120943359675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FD-4578-BFF3-40EBF504FA58}"/>
            </c:ext>
          </c:extLst>
        </c:ser>
        <c:ser>
          <c:idx val="5"/>
          <c:order val="5"/>
          <c:tx>
            <c:strRef>
              <c:f>'CO2 breakdown (3)'!$A$41</c:f>
              <c:strCache>
                <c:ptCount val="1"/>
                <c:pt idx="0">
                  <c:v>improve</c:v>
                </c:pt>
              </c:strCache>
            </c:strRef>
          </c:tx>
          <c:spPr>
            <a:solidFill>
              <a:srgbClr val="28825A">
                <a:alpha val="50000"/>
              </a:srgbClr>
            </a:solidFill>
            <a:ln>
              <a:noFill/>
            </a:ln>
          </c:spPr>
          <c:invertIfNegative val="0"/>
          <c:cat>
            <c:strRef>
              <c:f>'CO2 breakdown (3)'!$B$35:$H$35</c:f>
              <c:strCache>
                <c:ptCount val="6"/>
                <c:pt idx="0">
                  <c:v>Emissions 2018</c:v>
                </c:pt>
                <c:pt idx="1">
                  <c:v>Population</c:v>
                </c:pt>
                <c:pt idx="2">
                  <c:v>GDP per capita</c:v>
                </c:pt>
                <c:pt idx="3">
                  <c:v>Energy intensity</c:v>
                </c:pt>
                <c:pt idx="4">
                  <c:v>Emissions intensity</c:v>
                </c:pt>
                <c:pt idx="5">
                  <c:v>Emissions 2050</c:v>
                </c:pt>
              </c:strCache>
            </c:strRef>
          </c:cat>
          <c:val>
            <c:numRef>
              <c:f>'CO2 breakdown (3)'!$B$41:$G$41</c:f>
              <c:numCache>
                <c:formatCode>#\ ###\ ###\ ##0.0;\-#\ ###\ ###\ ##0.0;\-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2363.0756512324301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FD-4578-BFF3-40EBF504FA58}"/>
            </c:ext>
          </c:extLst>
        </c:ser>
        <c:ser>
          <c:idx val="6"/>
          <c:order val="6"/>
          <c:tx>
            <c:strRef>
              <c:f>'CO2 breakdown (3)'!$A$42</c:f>
              <c:strCache>
                <c:ptCount val="1"/>
                <c:pt idx="0">
                  <c:v>improve</c:v>
                </c:pt>
              </c:strCache>
            </c:strRef>
          </c:tx>
          <c:spPr>
            <a:solidFill>
              <a:srgbClr val="28825A">
                <a:alpha val="50000"/>
              </a:srgbClr>
            </a:solidFill>
            <a:ln>
              <a:noFill/>
            </a:ln>
          </c:spPr>
          <c:invertIfNegative val="0"/>
          <c:cat>
            <c:strRef>
              <c:f>'CO2 breakdown (3)'!$B$35:$H$35</c:f>
              <c:strCache>
                <c:ptCount val="6"/>
                <c:pt idx="0">
                  <c:v>Emissions 2018</c:v>
                </c:pt>
                <c:pt idx="1">
                  <c:v>Population</c:v>
                </c:pt>
                <c:pt idx="2">
                  <c:v>GDP per capita</c:v>
                </c:pt>
                <c:pt idx="3">
                  <c:v>Energy intensity</c:v>
                </c:pt>
                <c:pt idx="4">
                  <c:v>Emissions intensity</c:v>
                </c:pt>
                <c:pt idx="5">
                  <c:v>Emissions 2050</c:v>
                </c:pt>
              </c:strCache>
            </c:strRef>
          </c:cat>
          <c:val>
            <c:numRef>
              <c:f>'CO2 breakdown (3)'!$B$42:$G$42</c:f>
              <c:numCache>
                <c:formatCode>#\ ###\ ###\ ##0.0;\-#\ ###\ ###\ ##0.0;\-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1112.8020801374514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FD-4578-BFF3-40EBF504F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1910001"/>
        <c:axId val="51910002"/>
      </c:barChart>
      <c:catAx>
        <c:axId val="5191000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crossAx val="51910002"/>
        <c:crosses val="autoZero"/>
        <c:auto val="1"/>
        <c:lblAlgn val="ctr"/>
        <c:lblOffset val="100"/>
        <c:noMultiLvlLbl val="0"/>
      </c:catAx>
      <c:valAx>
        <c:axId val="5191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numFmt formatCode="#\ ###\ ###\ ##0" sourceLinked="0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900" baseline="0">
                <a:solidFill>
                  <a:srgbClr val="323232"/>
                </a:solidFill>
                <a:latin typeface="Segoe UI"/>
              </a:defRPr>
            </a:pPr>
            <a:endParaRPr lang="en-US"/>
          </a:p>
        </c:txPr>
        <c:crossAx val="51910001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'CO2 breakdown (3)'!$A$51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</c:numLit>
          </c:cat>
          <c:val>
            <c:numRef>
              <c:f>'CO2 breakdown (3)'!$B$51:$F$51</c:f>
              <c:numCache>
                <c:formatCode>General</c:formatCode>
                <c:ptCount val="5"/>
                <c:pt idx="0" formatCode="#\ ###\ ###\ ##0.0;\-#\ ###\ ###\ ##0.0;\-">
                  <c:v>1494.5373700605601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20-478C-9941-F11D5DB64E9E}"/>
            </c:ext>
          </c:extLst>
        </c:ser>
        <c:ser>
          <c:idx val="1"/>
          <c:order val="1"/>
          <c:tx>
            <c:strRef>
              <c:f>'CO2 breakdown (3)'!$A$52</c:f>
              <c:strCache>
                <c:ptCount val="1"/>
                <c:pt idx="0">
                  <c:v>Empty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</c:numLit>
          </c:cat>
          <c:val>
            <c:numRef>
              <c:f>'CO2 breakdown (3)'!$B$52:$F$52</c:f>
              <c:numCache>
                <c:formatCode>#\ ###\ ###\ ##0.0;\-#\ ###\ ###\ ##0.0;\-</c:formatCode>
                <c:ptCount val="5"/>
                <c:pt idx="1">
                  <c:v>1494.5373700605601</c:v>
                </c:pt>
                <c:pt idx="2">
                  <c:v>3548.0877240571308</c:v>
                </c:pt>
                <c:pt idx="3">
                  <c:v>1486.2861613693065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20-478C-9941-F11D5DB64E9E}"/>
            </c:ext>
          </c:extLst>
        </c:ser>
        <c:ser>
          <c:idx val="3"/>
          <c:order val="2"/>
          <c:tx>
            <c:strRef>
              <c:f>'CO2 breakdown (3)'!$A$53</c:f>
              <c:strCache>
                <c:ptCount val="1"/>
                <c:pt idx="0">
                  <c:v>GDP per capita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720-478C-9941-F11D5DB64E9E}"/>
              </c:ext>
            </c:extLst>
          </c:dPt>
          <c:cat>
            <c:numLit>
              <c:formatCode>General</c:formatCode>
              <c:ptCount val="5"/>
            </c:numLit>
          </c:cat>
          <c:val>
            <c:numRef>
              <c:f>'CO2 breakdown (3)'!$B$53:$E$53</c:f>
              <c:numCache>
                <c:formatCode>#\ ###\ ###\ ##0.0;\-#\ ###\ ###\ ##0.0;\-</c:formatCode>
                <c:ptCount val="4"/>
                <c:pt idx="1">
                  <c:v>314.50557931895264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20-478C-9941-F11D5DB64E9E}"/>
            </c:ext>
          </c:extLst>
        </c:ser>
        <c:ser>
          <c:idx val="2"/>
          <c:order val="3"/>
          <c:tx>
            <c:strRef>
              <c:f>'CO2 breakdown (3)'!$A$54</c:f>
              <c:strCache>
                <c:ptCount val="1"/>
                <c:pt idx="0">
                  <c:v>Population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</c:numLit>
          </c:cat>
          <c:val>
            <c:numRef>
              <c:f>'CO2 breakdown (3)'!$B$54:$F$54</c:f>
              <c:numCache>
                <c:formatCode>#\ ###\ ###\ ##0.0;\-#\ ###\ ###\ ##0.0;\-</c:formatCode>
                <c:ptCount val="5"/>
                <c:pt idx="1">
                  <c:v>2604.9448321765808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20-478C-9941-F11D5DB64E9E}"/>
            </c:ext>
          </c:extLst>
        </c:ser>
        <c:ser>
          <c:idx val="4"/>
          <c:order val="4"/>
          <c:tx>
            <c:strRef>
              <c:f>'CO2 breakdown (3)'!$A$56</c:f>
              <c:strCache>
                <c:ptCount val="1"/>
                <c:pt idx="0">
                  <c:v>EmI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</c:numLit>
          </c:cat>
          <c:val>
            <c:numRef>
              <c:f>'CO2 breakdown (3)'!$B$56:$F$56</c:f>
              <c:numCache>
                <c:formatCode>General</c:formatCode>
                <c:ptCount val="5"/>
                <c:pt idx="2" formatCode="#\ ###\ ###\ ##0.0;\-#\ ###\ ###\ ##0.0;\-">
                  <c:v>445.99101673992129</c:v>
                </c:pt>
                <c:pt idx="3" formatCode="#\ ###\ ###\ ##0.0;\-#\ ###\ ###\ ##0.0;\-">
                  <c:v>666.81106339753012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720-478C-9941-F11D5DB64E9E}"/>
            </c:ext>
          </c:extLst>
        </c:ser>
        <c:ser>
          <c:idx val="5"/>
          <c:order val="5"/>
          <c:tx>
            <c:strRef>
              <c:f>'CO2 breakdown (3)'!$A$55</c:f>
              <c:strCache>
                <c:ptCount val="1"/>
                <c:pt idx="0">
                  <c:v>EI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</c:numLit>
          </c:cat>
          <c:val>
            <c:numRef>
              <c:f>'CO2 breakdown (3)'!$B$55:$F$55</c:f>
              <c:numCache>
                <c:formatCode>General</c:formatCode>
                <c:ptCount val="5"/>
                <c:pt idx="2" formatCode="#\ ###\ ###\ ##0.0;\-#\ ###\ ###\ ##0.0;\-">
                  <c:v>419.90904075904223</c:v>
                </c:pt>
                <c:pt idx="3" formatCode="#\ ###\ ###\ ##0.0;\-#\ ###\ ###\ ##0.0;\-">
                  <c:v>1943.1666104733879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720-478C-9941-F11D5DB64E9E}"/>
            </c:ext>
          </c:extLst>
        </c:ser>
        <c:ser>
          <c:idx val="6"/>
          <c:order val="6"/>
          <c:tx>
            <c:strRef>
              <c:f>'CO2 breakdown (3)'!$A$57</c:f>
              <c:strCache>
                <c:ptCount val="1"/>
                <c:pt idx="0">
                  <c:v>2050 CN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</c:numLit>
          </c:cat>
          <c:val>
            <c:numRef>
              <c:f>'CO2 breakdown (3)'!$B$57:$F$57</c:f>
              <c:numCache>
                <c:formatCode>General</c:formatCode>
                <c:ptCount val="5"/>
                <c:pt idx="4" formatCode="#\ ###\ ###\ ##0.0;\-#\ ###\ ###\ ##0.0;\-">
                  <c:v>1486.2861613693065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720-478C-9941-F11D5DB64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1"/>
        <c:overlap val="100"/>
        <c:axId val="1038433919"/>
        <c:axId val="1038444735"/>
      </c:barChart>
      <c:catAx>
        <c:axId val="10384339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38444735"/>
        <c:crosses val="autoZero"/>
        <c:auto val="1"/>
        <c:lblAlgn val="ctr"/>
        <c:lblOffset val="100"/>
        <c:noMultiLvlLbl val="0"/>
      </c:catAx>
      <c:valAx>
        <c:axId val="103844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#\ ##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433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'CO2 breakdown (2)'!$A$24</c:f>
              <c:strCache>
                <c:ptCount val="1"/>
                <c:pt idx="0">
                  <c:v>initial</c:v>
                </c:pt>
              </c:strCache>
            </c:strRef>
          </c:tx>
          <c:spPr>
            <a:solidFill>
              <a:srgbClr val="1E465A"/>
            </a:solidFill>
            <a:ln>
              <a:noFill/>
            </a:ln>
          </c:spPr>
          <c:invertIfNegative val="0"/>
          <c:cat>
            <c:strRef>
              <c:f>'CO2 breakdown (2)'!$B$23:$H$23</c:f>
              <c:strCache>
                <c:ptCount val="6"/>
                <c:pt idx="0">
                  <c:v>Emissions 2018</c:v>
                </c:pt>
                <c:pt idx="1">
                  <c:v>GDP per capita</c:v>
                </c:pt>
                <c:pt idx="2">
                  <c:v>Population</c:v>
                </c:pt>
                <c:pt idx="3">
                  <c:v>Energy intensity</c:v>
                </c:pt>
                <c:pt idx="4">
                  <c:v>Emissions intensity</c:v>
                </c:pt>
                <c:pt idx="5">
                  <c:v>Emissions 2050</c:v>
                </c:pt>
              </c:strCache>
            </c:strRef>
          </c:cat>
          <c:val>
            <c:numRef>
              <c:f>'CO2 breakdown (2)'!$B$24:$G$24</c:f>
              <c:numCache>
                <c:formatCode>#\ ###\ ###\ ##0.0;\-#\ ###\ ###\ ##0.0;\-</c:formatCode>
                <c:ptCount val="6"/>
                <c:pt idx="0">
                  <c:v>1494.5373700605601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2910.5774157249161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8B-4ABC-ADA2-5CA22EB19A37}"/>
            </c:ext>
          </c:extLst>
        </c:ser>
        <c:ser>
          <c:idx val="1"/>
          <c:order val="1"/>
          <c:tx>
            <c:strRef>
              <c:f>'CO2 breakdown (2)'!$A$25</c:f>
              <c:strCache>
                <c:ptCount val="1"/>
                <c:pt idx="0">
                  <c:v>empty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'CO2 breakdown (2)'!$B$23:$H$23</c:f>
              <c:strCache>
                <c:ptCount val="6"/>
                <c:pt idx="0">
                  <c:v>Emissions 2018</c:v>
                </c:pt>
                <c:pt idx="1">
                  <c:v>GDP per capita</c:v>
                </c:pt>
                <c:pt idx="2">
                  <c:v>Population</c:v>
                </c:pt>
                <c:pt idx="3">
                  <c:v>Energy intensity</c:v>
                </c:pt>
                <c:pt idx="4">
                  <c:v>Emissions intensity</c:v>
                </c:pt>
                <c:pt idx="5">
                  <c:v>Emissions 2050</c:v>
                </c:pt>
              </c:strCache>
            </c:strRef>
          </c:cat>
          <c:val>
            <c:numRef>
              <c:f>'CO2 breakdown (2)'!$B$25:$G$25</c:f>
              <c:numCache>
                <c:formatCode>#\ ###\ ###\ ##0.0;\-#\ ###\ ###\ ##0.0;\-</c:formatCode>
                <c:ptCount val="6"/>
                <c:pt idx="0">
                  <c:v>0</c:v>
                </c:pt>
                <c:pt idx="1">
                  <c:v>1494.5373700605601</c:v>
                </c:pt>
                <c:pt idx="2">
                  <c:v>1494.5373700605601</c:v>
                </c:pt>
                <c:pt idx="3">
                  <c:v>3131.4236080919418</c:v>
                </c:pt>
                <c:pt idx="4">
                  <c:v>2910.5774157249161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8B-4ABC-ADA2-5CA22EB19A37}"/>
            </c:ext>
          </c:extLst>
        </c:ser>
        <c:ser>
          <c:idx val="2"/>
          <c:order val="2"/>
          <c:tx>
            <c:strRef>
              <c:f>'CO2 breakdown (2)'!$A$26</c:f>
              <c:strCache>
                <c:ptCount val="1"/>
                <c:pt idx="0">
                  <c:v>no improve</c:v>
                </c:pt>
              </c:strCache>
            </c:strRef>
          </c:tx>
          <c:spPr>
            <a:solidFill>
              <a:srgbClr val="D73A31">
                <a:alpha val="50000"/>
              </a:srgbClr>
            </a:solidFill>
            <a:ln>
              <a:noFill/>
            </a:ln>
          </c:spPr>
          <c:invertIfNegative val="0"/>
          <c:cat>
            <c:strRef>
              <c:f>'CO2 breakdown (2)'!$B$23:$H$23</c:f>
              <c:strCache>
                <c:ptCount val="6"/>
                <c:pt idx="0">
                  <c:v>Emissions 2018</c:v>
                </c:pt>
                <c:pt idx="1">
                  <c:v>GDP per capita</c:v>
                </c:pt>
                <c:pt idx="2">
                  <c:v>Population</c:v>
                </c:pt>
                <c:pt idx="3">
                  <c:v>Energy intensity</c:v>
                </c:pt>
                <c:pt idx="4">
                  <c:v>Emissions intensity</c:v>
                </c:pt>
                <c:pt idx="5">
                  <c:v>Emissions 2050</c:v>
                </c:pt>
              </c:strCache>
            </c:strRef>
          </c:cat>
          <c:val>
            <c:numRef>
              <c:f>'CO2 breakdown (2)'!$B$26:$G$26</c:f>
              <c:numCache>
                <c:formatCode>#\ ###\ ###\ ##0.0;\-#\ ###\ ###\ ##0.0;\-</c:formatCode>
                <c:ptCount val="6"/>
                <c:pt idx="0">
                  <c:v>0</c:v>
                </c:pt>
                <c:pt idx="1">
                  <c:v>2604.9448321765808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8B-4ABC-ADA2-5CA22EB19A37}"/>
            </c:ext>
          </c:extLst>
        </c:ser>
        <c:ser>
          <c:idx val="3"/>
          <c:order val="3"/>
          <c:tx>
            <c:strRef>
              <c:f>'CO2 breakdown (2)'!$A$27</c:f>
              <c:strCache>
                <c:ptCount val="1"/>
                <c:pt idx="0">
                  <c:v>empty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'CO2 breakdown (2)'!$B$23:$H$23</c:f>
              <c:strCache>
                <c:ptCount val="6"/>
                <c:pt idx="0">
                  <c:v>Emissions 2018</c:v>
                </c:pt>
                <c:pt idx="1">
                  <c:v>GDP per capita</c:v>
                </c:pt>
                <c:pt idx="2">
                  <c:v>Population</c:v>
                </c:pt>
                <c:pt idx="3">
                  <c:v>Energy intensity</c:v>
                </c:pt>
                <c:pt idx="4">
                  <c:v>Emissions intensity</c:v>
                </c:pt>
                <c:pt idx="5">
                  <c:v>Emissions 2050</c:v>
                </c:pt>
              </c:strCache>
            </c:strRef>
          </c:cat>
          <c:val>
            <c:numRef>
              <c:f>'CO2 breakdown (2)'!$B$27:$G$27</c:f>
              <c:numCache>
                <c:formatCode>#\ ###\ ###\ ##0.0;\-#\ ###\ ###\ ##0.0;\-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2604.9448321765808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8B-4ABC-ADA2-5CA22EB19A37}"/>
            </c:ext>
          </c:extLst>
        </c:ser>
        <c:ser>
          <c:idx val="4"/>
          <c:order val="4"/>
          <c:tx>
            <c:strRef>
              <c:f>'CO2 breakdown (2)'!$A$28</c:f>
              <c:strCache>
                <c:ptCount val="1"/>
                <c:pt idx="0">
                  <c:v>no improve</c:v>
                </c:pt>
              </c:strCache>
            </c:strRef>
          </c:tx>
          <c:spPr>
            <a:solidFill>
              <a:srgbClr val="D73A31">
                <a:alpha val="50000"/>
              </a:srgbClr>
            </a:solidFill>
            <a:ln>
              <a:noFill/>
            </a:ln>
          </c:spPr>
          <c:invertIfNegative val="0"/>
          <c:cat>
            <c:strRef>
              <c:f>'CO2 breakdown (2)'!$B$23:$H$23</c:f>
              <c:strCache>
                <c:ptCount val="6"/>
                <c:pt idx="0">
                  <c:v>Emissions 2018</c:v>
                </c:pt>
                <c:pt idx="1">
                  <c:v>GDP per capita</c:v>
                </c:pt>
                <c:pt idx="2">
                  <c:v>Population</c:v>
                </c:pt>
                <c:pt idx="3">
                  <c:v>Energy intensity</c:v>
                </c:pt>
                <c:pt idx="4">
                  <c:v>Emissions intensity</c:v>
                </c:pt>
                <c:pt idx="5">
                  <c:v>Emissions 2050</c:v>
                </c:pt>
              </c:strCache>
            </c:strRef>
          </c:cat>
          <c:val>
            <c:numRef>
              <c:f>'CO2 breakdown (2)'!$B$28:$G$28</c:f>
              <c:numCache>
                <c:formatCode>#\ ###\ ###\ ##0.0;\-#\ ###\ ###\ ##0.0;\-</c:formatCode>
                <c:ptCount val="6"/>
                <c:pt idx="0">
                  <c:v>0</c:v>
                </c:pt>
                <c:pt idx="1">
                  <c:v>0</c:v>
                </c:pt>
                <c:pt idx="2">
                  <c:v>862.68169050204688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8B-4ABC-ADA2-5CA22EB19A37}"/>
            </c:ext>
          </c:extLst>
        </c:ser>
        <c:ser>
          <c:idx val="5"/>
          <c:order val="5"/>
          <c:tx>
            <c:strRef>
              <c:f>'CO2 breakdown (2)'!$A$29</c:f>
              <c:strCache>
                <c:ptCount val="1"/>
                <c:pt idx="0">
                  <c:v>improve</c:v>
                </c:pt>
              </c:strCache>
            </c:strRef>
          </c:tx>
          <c:spPr>
            <a:solidFill>
              <a:srgbClr val="28825A">
                <a:alpha val="50000"/>
              </a:srgbClr>
            </a:solidFill>
            <a:ln>
              <a:noFill/>
            </a:ln>
          </c:spPr>
          <c:invertIfNegative val="0"/>
          <c:cat>
            <c:strRef>
              <c:f>'CO2 breakdown (2)'!$B$23:$H$23</c:f>
              <c:strCache>
                <c:ptCount val="6"/>
                <c:pt idx="0">
                  <c:v>Emissions 2018</c:v>
                </c:pt>
                <c:pt idx="1">
                  <c:v>GDP per capita</c:v>
                </c:pt>
                <c:pt idx="2">
                  <c:v>Population</c:v>
                </c:pt>
                <c:pt idx="3">
                  <c:v>Energy intensity</c:v>
                </c:pt>
                <c:pt idx="4">
                  <c:v>Emissions intensity</c:v>
                </c:pt>
                <c:pt idx="5">
                  <c:v>Emissions 2050</c:v>
                </c:pt>
              </c:strCache>
            </c:strRef>
          </c:cat>
          <c:val>
            <c:numRef>
              <c:f>'CO2 breakdown (2)'!$B$29:$G$29</c:f>
              <c:numCache>
                <c:formatCode>#\ ###\ ###\ ##0.0;\-#\ ###\ ###\ ##0.0;\-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1830.740284647246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8B-4ABC-ADA2-5CA22EB19A37}"/>
            </c:ext>
          </c:extLst>
        </c:ser>
        <c:ser>
          <c:idx val="6"/>
          <c:order val="6"/>
          <c:tx>
            <c:strRef>
              <c:f>'CO2 breakdown (2)'!$A$30</c:f>
              <c:strCache>
                <c:ptCount val="1"/>
                <c:pt idx="0">
                  <c:v>improve</c:v>
                </c:pt>
              </c:strCache>
            </c:strRef>
          </c:tx>
          <c:spPr>
            <a:solidFill>
              <a:srgbClr val="28825A">
                <a:alpha val="50000"/>
              </a:srgbClr>
            </a:solidFill>
            <a:ln>
              <a:noFill/>
            </a:ln>
          </c:spPr>
          <c:invertIfNegative val="0"/>
          <c:cat>
            <c:strRef>
              <c:f>'CO2 breakdown (2)'!$B$23:$H$23</c:f>
              <c:strCache>
                <c:ptCount val="6"/>
                <c:pt idx="0">
                  <c:v>Emissions 2018</c:v>
                </c:pt>
                <c:pt idx="1">
                  <c:v>GDP per capita</c:v>
                </c:pt>
                <c:pt idx="2">
                  <c:v>Population</c:v>
                </c:pt>
                <c:pt idx="3">
                  <c:v>Energy intensity</c:v>
                </c:pt>
                <c:pt idx="4">
                  <c:v>Emissions intensity</c:v>
                </c:pt>
                <c:pt idx="5">
                  <c:v>Emissions 2050</c:v>
                </c:pt>
              </c:strCache>
            </c:strRef>
          </c:cat>
          <c:val>
            <c:numRef>
              <c:f>'CO2 breakdown (2)'!$B$30:$G$30</c:f>
              <c:numCache>
                <c:formatCode>#\ ###\ ###\ ##0.0;\-#\ ###\ ###\ ##0.0;\-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220.84619236702702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8B-4ABC-ADA2-5CA22EB19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1910001"/>
        <c:axId val="51910002"/>
      </c:barChart>
      <c:catAx>
        <c:axId val="5191000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crossAx val="51910002"/>
        <c:crosses val="autoZero"/>
        <c:auto val="1"/>
        <c:lblAlgn val="ctr"/>
        <c:lblOffset val="100"/>
        <c:noMultiLvlLbl val="0"/>
      </c:catAx>
      <c:valAx>
        <c:axId val="5191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numFmt formatCode="#\ ###\ ###\ ##0" sourceLinked="0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900" baseline="0">
                <a:solidFill>
                  <a:srgbClr val="323232"/>
                </a:solidFill>
                <a:latin typeface="Segoe UI"/>
              </a:defRPr>
            </a:pPr>
            <a:endParaRPr lang="en-US"/>
          </a:p>
        </c:txPr>
        <c:crossAx val="51910001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'CO2 breakdown (2)'!$A$37</c:f>
              <c:strCache>
                <c:ptCount val="1"/>
                <c:pt idx="0">
                  <c:v>initial</c:v>
                </c:pt>
              </c:strCache>
            </c:strRef>
          </c:tx>
          <c:spPr>
            <a:solidFill>
              <a:srgbClr val="1E465A"/>
            </a:solidFill>
            <a:ln>
              <a:noFill/>
            </a:ln>
          </c:spPr>
          <c:invertIfNegative val="0"/>
          <c:cat>
            <c:strRef>
              <c:f>'CO2 breakdown (2)'!$B$36:$H$36</c:f>
              <c:strCache>
                <c:ptCount val="6"/>
                <c:pt idx="0">
                  <c:v>Emissions 2018</c:v>
                </c:pt>
                <c:pt idx="1">
                  <c:v>Population</c:v>
                </c:pt>
                <c:pt idx="2">
                  <c:v>GDP per capita</c:v>
                </c:pt>
                <c:pt idx="3">
                  <c:v>Energy intensity</c:v>
                </c:pt>
                <c:pt idx="4">
                  <c:v>Emissions intensity</c:v>
                </c:pt>
                <c:pt idx="5">
                  <c:v>Emissions 2050</c:v>
                </c:pt>
              </c:strCache>
            </c:strRef>
          </c:cat>
          <c:val>
            <c:numRef>
              <c:f>'CO2 breakdown (2)'!$B$37:$G$37</c:f>
              <c:numCache>
                <c:formatCode>#\ ###\ ###\ ##0.0;\-#\ ###\ ###\ ##0.0;\-</c:formatCode>
                <c:ptCount val="6"/>
                <c:pt idx="0">
                  <c:v>1494.5373700605601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1486.2861613693065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37-4A7A-A1E2-39859F52D57B}"/>
            </c:ext>
          </c:extLst>
        </c:ser>
        <c:ser>
          <c:idx val="1"/>
          <c:order val="1"/>
          <c:tx>
            <c:strRef>
              <c:f>'CO2 breakdown (2)'!$A$38</c:f>
              <c:strCache>
                <c:ptCount val="1"/>
                <c:pt idx="0">
                  <c:v>empty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'CO2 breakdown (2)'!$B$36:$H$36</c:f>
              <c:strCache>
                <c:ptCount val="6"/>
                <c:pt idx="0">
                  <c:v>Emissions 2018</c:v>
                </c:pt>
                <c:pt idx="1">
                  <c:v>Population</c:v>
                </c:pt>
                <c:pt idx="2">
                  <c:v>GDP per capita</c:v>
                </c:pt>
                <c:pt idx="3">
                  <c:v>Energy intensity</c:v>
                </c:pt>
                <c:pt idx="4">
                  <c:v>Emissions intensity</c:v>
                </c:pt>
                <c:pt idx="5">
                  <c:v>Emissions 2050</c:v>
                </c:pt>
              </c:strCache>
            </c:strRef>
          </c:cat>
          <c:val>
            <c:numRef>
              <c:f>'CO2 breakdown (2)'!$B$38:$G$38</c:f>
              <c:numCache>
                <c:formatCode>#\ ###\ ###\ ##0.0;\-#\ ###\ ###\ ##0.0;\-</c:formatCode>
                <c:ptCount val="6"/>
                <c:pt idx="0">
                  <c:v>0</c:v>
                </c:pt>
                <c:pt idx="1">
                  <c:v>1494.5373700605601</c:v>
                </c:pt>
                <c:pt idx="2">
                  <c:v>1494.5373700605601</c:v>
                </c:pt>
                <c:pt idx="3">
                  <c:v>2599.0882415067576</c:v>
                </c:pt>
                <c:pt idx="4">
                  <c:v>1486.2861613693062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37-4A7A-A1E2-39859F52D57B}"/>
            </c:ext>
          </c:extLst>
        </c:ser>
        <c:ser>
          <c:idx val="2"/>
          <c:order val="2"/>
          <c:tx>
            <c:strRef>
              <c:f>'CO2 breakdown (2)'!$A$39</c:f>
              <c:strCache>
                <c:ptCount val="1"/>
                <c:pt idx="0">
                  <c:v>no improve</c:v>
                </c:pt>
              </c:strCache>
            </c:strRef>
          </c:tx>
          <c:spPr>
            <a:solidFill>
              <a:srgbClr val="D73A31">
                <a:alpha val="50000"/>
              </a:srgbClr>
            </a:solidFill>
            <a:ln>
              <a:noFill/>
            </a:ln>
          </c:spPr>
          <c:invertIfNegative val="0"/>
          <c:cat>
            <c:strRef>
              <c:f>'CO2 breakdown (2)'!$B$36:$H$36</c:f>
              <c:strCache>
                <c:ptCount val="6"/>
                <c:pt idx="0">
                  <c:v>Emissions 2018</c:v>
                </c:pt>
                <c:pt idx="1">
                  <c:v>Population</c:v>
                </c:pt>
                <c:pt idx="2">
                  <c:v>GDP per capita</c:v>
                </c:pt>
                <c:pt idx="3">
                  <c:v>Energy intensity</c:v>
                </c:pt>
                <c:pt idx="4">
                  <c:v>Emissions intensity</c:v>
                </c:pt>
                <c:pt idx="5">
                  <c:v>Emissions 2050</c:v>
                </c:pt>
              </c:strCache>
            </c:strRef>
          </c:cat>
          <c:val>
            <c:numRef>
              <c:f>'CO2 breakdown (2)'!$B$39:$G$39</c:f>
              <c:numCache>
                <c:formatCode>#\ ###\ ###\ ##0.0;\-#\ ###\ ###\ ##0.0;\-</c:formatCode>
                <c:ptCount val="6"/>
                <c:pt idx="0">
                  <c:v>0</c:v>
                </c:pt>
                <c:pt idx="1">
                  <c:v>314.50557931895264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37-4A7A-A1E2-39859F52D57B}"/>
            </c:ext>
          </c:extLst>
        </c:ser>
        <c:ser>
          <c:idx val="3"/>
          <c:order val="3"/>
          <c:tx>
            <c:strRef>
              <c:f>'CO2 breakdown (2)'!$A$40</c:f>
              <c:strCache>
                <c:ptCount val="1"/>
                <c:pt idx="0">
                  <c:v>empty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'CO2 breakdown (2)'!$B$36:$H$36</c:f>
              <c:strCache>
                <c:ptCount val="6"/>
                <c:pt idx="0">
                  <c:v>Emissions 2018</c:v>
                </c:pt>
                <c:pt idx="1">
                  <c:v>Population</c:v>
                </c:pt>
                <c:pt idx="2">
                  <c:v>GDP per capita</c:v>
                </c:pt>
                <c:pt idx="3">
                  <c:v>Energy intensity</c:v>
                </c:pt>
                <c:pt idx="4">
                  <c:v>Emissions intensity</c:v>
                </c:pt>
                <c:pt idx="5">
                  <c:v>Emissions 2050</c:v>
                </c:pt>
              </c:strCache>
            </c:strRef>
          </c:cat>
          <c:val>
            <c:numRef>
              <c:f>'CO2 breakdown (2)'!$B$40:$G$40</c:f>
              <c:numCache>
                <c:formatCode>#\ ###\ ###\ ##0.0;\-#\ ###\ ###\ ##0.0;\-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314.50557931895264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37-4A7A-A1E2-39859F52D57B}"/>
            </c:ext>
          </c:extLst>
        </c:ser>
        <c:ser>
          <c:idx val="4"/>
          <c:order val="4"/>
          <c:tx>
            <c:strRef>
              <c:f>'CO2 breakdown (2)'!$A$41</c:f>
              <c:strCache>
                <c:ptCount val="1"/>
                <c:pt idx="0">
                  <c:v>no improve</c:v>
                </c:pt>
              </c:strCache>
            </c:strRef>
          </c:tx>
          <c:spPr>
            <a:solidFill>
              <a:srgbClr val="D73A31">
                <a:alpha val="50000"/>
              </a:srgbClr>
            </a:solidFill>
            <a:ln>
              <a:noFill/>
            </a:ln>
          </c:spPr>
          <c:invertIfNegative val="0"/>
          <c:cat>
            <c:strRef>
              <c:f>'CO2 breakdown (2)'!$B$36:$H$36</c:f>
              <c:strCache>
                <c:ptCount val="6"/>
                <c:pt idx="0">
                  <c:v>Emissions 2018</c:v>
                </c:pt>
                <c:pt idx="1">
                  <c:v>Population</c:v>
                </c:pt>
                <c:pt idx="2">
                  <c:v>GDP per capita</c:v>
                </c:pt>
                <c:pt idx="3">
                  <c:v>Energy intensity</c:v>
                </c:pt>
                <c:pt idx="4">
                  <c:v>Emissions intensity</c:v>
                </c:pt>
                <c:pt idx="5">
                  <c:v>Emissions 2050</c:v>
                </c:pt>
              </c:strCache>
            </c:strRef>
          </c:cat>
          <c:val>
            <c:numRef>
              <c:f>'CO2 breakdown (2)'!$B$41:$G$41</c:f>
              <c:numCache>
                <c:formatCode>#\ ###\ ###\ ##0.0;\-#\ ###\ ###\ ##0.0;\-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3153.120943359675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37-4A7A-A1E2-39859F52D57B}"/>
            </c:ext>
          </c:extLst>
        </c:ser>
        <c:ser>
          <c:idx val="5"/>
          <c:order val="5"/>
          <c:tx>
            <c:strRef>
              <c:f>'CO2 breakdown (2)'!$A$42</c:f>
              <c:strCache>
                <c:ptCount val="1"/>
                <c:pt idx="0">
                  <c:v>improve</c:v>
                </c:pt>
              </c:strCache>
            </c:strRef>
          </c:tx>
          <c:spPr>
            <a:solidFill>
              <a:srgbClr val="28825A">
                <a:alpha val="50000"/>
              </a:srgbClr>
            </a:solidFill>
            <a:ln>
              <a:noFill/>
            </a:ln>
          </c:spPr>
          <c:invertIfNegative val="0"/>
          <c:cat>
            <c:strRef>
              <c:f>'CO2 breakdown (2)'!$B$36:$H$36</c:f>
              <c:strCache>
                <c:ptCount val="6"/>
                <c:pt idx="0">
                  <c:v>Emissions 2018</c:v>
                </c:pt>
                <c:pt idx="1">
                  <c:v>Population</c:v>
                </c:pt>
                <c:pt idx="2">
                  <c:v>GDP per capita</c:v>
                </c:pt>
                <c:pt idx="3">
                  <c:v>Energy intensity</c:v>
                </c:pt>
                <c:pt idx="4">
                  <c:v>Emissions intensity</c:v>
                </c:pt>
                <c:pt idx="5">
                  <c:v>Emissions 2050</c:v>
                </c:pt>
              </c:strCache>
            </c:strRef>
          </c:cat>
          <c:val>
            <c:numRef>
              <c:f>'CO2 breakdown (2)'!$B$42:$G$42</c:f>
              <c:numCache>
                <c:formatCode>#\ ###\ ###\ ##0.0;\-#\ ###\ ###\ ##0.0;\-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2363.0756512324301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37-4A7A-A1E2-39859F52D57B}"/>
            </c:ext>
          </c:extLst>
        </c:ser>
        <c:ser>
          <c:idx val="6"/>
          <c:order val="6"/>
          <c:tx>
            <c:strRef>
              <c:f>'CO2 breakdown (2)'!$A$43</c:f>
              <c:strCache>
                <c:ptCount val="1"/>
                <c:pt idx="0">
                  <c:v>improve</c:v>
                </c:pt>
              </c:strCache>
            </c:strRef>
          </c:tx>
          <c:spPr>
            <a:solidFill>
              <a:srgbClr val="28825A">
                <a:alpha val="50000"/>
              </a:srgbClr>
            </a:solidFill>
            <a:ln>
              <a:noFill/>
            </a:ln>
          </c:spPr>
          <c:invertIfNegative val="0"/>
          <c:cat>
            <c:strRef>
              <c:f>'CO2 breakdown (2)'!$B$36:$H$36</c:f>
              <c:strCache>
                <c:ptCount val="6"/>
                <c:pt idx="0">
                  <c:v>Emissions 2018</c:v>
                </c:pt>
                <c:pt idx="1">
                  <c:v>Population</c:v>
                </c:pt>
                <c:pt idx="2">
                  <c:v>GDP per capita</c:v>
                </c:pt>
                <c:pt idx="3">
                  <c:v>Energy intensity</c:v>
                </c:pt>
                <c:pt idx="4">
                  <c:v>Emissions intensity</c:v>
                </c:pt>
                <c:pt idx="5">
                  <c:v>Emissions 2050</c:v>
                </c:pt>
              </c:strCache>
            </c:strRef>
          </c:cat>
          <c:val>
            <c:numRef>
              <c:f>'CO2 breakdown (2)'!$B$43:$G$43</c:f>
              <c:numCache>
                <c:formatCode>#\ ###\ ###\ ##0.0;\-#\ ###\ ###\ ##0.0;\-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1112.8020801374514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37-4A7A-A1E2-39859F52D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1910001"/>
        <c:axId val="51910002"/>
      </c:barChart>
      <c:catAx>
        <c:axId val="5191000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crossAx val="51910002"/>
        <c:crosses val="autoZero"/>
        <c:auto val="1"/>
        <c:lblAlgn val="ctr"/>
        <c:lblOffset val="100"/>
        <c:noMultiLvlLbl val="0"/>
      </c:catAx>
      <c:valAx>
        <c:axId val="5191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numFmt formatCode="#\ ###\ ###\ ##0" sourceLinked="0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900" baseline="0">
                <a:solidFill>
                  <a:srgbClr val="323232"/>
                </a:solidFill>
                <a:latin typeface="Segoe UI"/>
              </a:defRPr>
            </a:pPr>
            <a:endParaRPr lang="en-US"/>
          </a:p>
        </c:txPr>
        <c:crossAx val="51910001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'CO2 breakdown (2)'!$A$52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</c:numLit>
          </c:cat>
          <c:val>
            <c:numRef>
              <c:f>'CO2 breakdown (2)'!$B$52:$F$52</c:f>
              <c:numCache>
                <c:formatCode>General</c:formatCode>
                <c:ptCount val="5"/>
                <c:pt idx="0" formatCode="#\ ###\ ###\ ##0.0;\-#\ ###\ ###\ ##0.0;\-">
                  <c:v>1494.5373700605601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76-41F2-B54D-3BBB61564BCB}"/>
            </c:ext>
          </c:extLst>
        </c:ser>
        <c:ser>
          <c:idx val="1"/>
          <c:order val="1"/>
          <c:tx>
            <c:strRef>
              <c:f>'CO2 breakdown (2)'!$A$53</c:f>
              <c:strCache>
                <c:ptCount val="1"/>
                <c:pt idx="0">
                  <c:v>Empty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</c:numLit>
          </c:cat>
          <c:val>
            <c:numRef>
              <c:f>'CO2 breakdown (2)'!$B$53:$F$53</c:f>
              <c:numCache>
                <c:formatCode>#\ ###\ ###\ ##0.0;\-#\ ###\ ###\ ##0.0;\-</c:formatCode>
                <c:ptCount val="5"/>
                <c:pt idx="1">
                  <c:v>1494.5373700605601</c:v>
                </c:pt>
                <c:pt idx="2">
                  <c:v>2910.5774157249148</c:v>
                </c:pt>
                <c:pt idx="3">
                  <c:v>1486.2861613693065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76-41F2-B54D-3BBB61564BCB}"/>
            </c:ext>
          </c:extLst>
        </c:ser>
        <c:ser>
          <c:idx val="3"/>
          <c:order val="2"/>
          <c:tx>
            <c:strRef>
              <c:f>'CO2 breakdown (2)'!$A$54</c:f>
              <c:strCache>
                <c:ptCount val="1"/>
                <c:pt idx="0">
                  <c:v>GDP per capita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776-41F2-B54D-3BBB61564BCB}"/>
              </c:ext>
            </c:extLst>
          </c:dPt>
          <c:cat>
            <c:numLit>
              <c:formatCode>General</c:formatCode>
              <c:ptCount val="5"/>
            </c:numLit>
          </c:cat>
          <c:val>
            <c:numRef>
              <c:f>'CO2 breakdown (2)'!$B$54:$E$54</c:f>
              <c:numCache>
                <c:formatCode>#\ ###\ ###\ ##0.0;\-#\ ###\ ###\ ##0.0;\-</c:formatCode>
                <c:ptCount val="4"/>
                <c:pt idx="1">
                  <c:v>862.68169050204688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76-41F2-B54D-3BBB61564BCB}"/>
            </c:ext>
          </c:extLst>
        </c:ser>
        <c:ser>
          <c:idx val="2"/>
          <c:order val="3"/>
          <c:tx>
            <c:strRef>
              <c:f>'CO2 breakdown (2)'!$A$55</c:f>
              <c:strCache>
                <c:ptCount val="1"/>
                <c:pt idx="0">
                  <c:v>Population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</c:numLit>
          </c:cat>
          <c:val>
            <c:numRef>
              <c:f>'CO2 breakdown (2)'!$B$55:$F$55</c:f>
              <c:numCache>
                <c:formatCode>#\ ###\ ###\ ##0.0;\-#\ ###\ ###\ ##0.0;\-</c:formatCode>
                <c:ptCount val="5"/>
                <c:pt idx="1">
                  <c:v>2604.9448321765808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76-41F2-B54D-3BBB61564BCB}"/>
            </c:ext>
          </c:extLst>
        </c:ser>
        <c:ser>
          <c:idx val="4"/>
          <c:order val="4"/>
          <c:tx>
            <c:strRef>
              <c:f>'CO2 breakdown (2)'!$A$57</c:f>
              <c:strCache>
                <c:ptCount val="1"/>
                <c:pt idx="0">
                  <c:v>EmI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</c:numLit>
          </c:cat>
          <c:val>
            <c:numRef>
              <c:f>'CO2 breakdown (2)'!$B$57:$F$57</c:f>
              <c:numCache>
                <c:formatCode>General</c:formatCode>
                <c:ptCount val="5"/>
                <c:pt idx="2" formatCode="#\ ###\ ###\ ##0.0;\-#\ ###\ ###\ ##0.0;\-">
                  <c:v>220.84619236702702</c:v>
                </c:pt>
                <c:pt idx="3" formatCode="#\ ###\ ###\ ##0.0;\-#\ ###\ ###\ ##0.0;\-">
                  <c:v>891.9558877704244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776-41F2-B54D-3BBB61564BCB}"/>
            </c:ext>
          </c:extLst>
        </c:ser>
        <c:ser>
          <c:idx val="5"/>
          <c:order val="5"/>
          <c:tx>
            <c:strRef>
              <c:f>'CO2 breakdown (2)'!$A$56</c:f>
              <c:strCache>
                <c:ptCount val="1"/>
                <c:pt idx="0">
                  <c:v>EI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</c:numLit>
          </c:cat>
          <c:val>
            <c:numRef>
              <c:f>'CO2 breakdown (2)'!$B$56:$F$56</c:f>
              <c:numCache>
                <c:formatCode>General</c:formatCode>
                <c:ptCount val="5"/>
                <c:pt idx="2" formatCode="#\ ###\ ###\ ##0.0;\-#\ ###\ ###\ ##0.0;\-">
                  <c:v>1830.740284647246</c:v>
                </c:pt>
                <c:pt idx="3" formatCode="#\ ###\ ###\ ##0.0;\-#\ ###\ ###\ ##0.0;\-">
                  <c:v>532.33536658518415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776-41F2-B54D-3BBB61564BCB}"/>
            </c:ext>
          </c:extLst>
        </c:ser>
        <c:ser>
          <c:idx val="6"/>
          <c:order val="6"/>
          <c:tx>
            <c:strRef>
              <c:f>'CO2 breakdown (2)'!$A$58</c:f>
              <c:strCache>
                <c:ptCount val="1"/>
                <c:pt idx="0">
                  <c:v>2050 CN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</c:numLit>
          </c:cat>
          <c:val>
            <c:numRef>
              <c:f>'CO2 breakdown (2)'!$B$58:$F$58</c:f>
              <c:numCache>
                <c:formatCode>General</c:formatCode>
                <c:ptCount val="5"/>
                <c:pt idx="4" formatCode="#\ ###\ ###\ ##0.0;\-#\ ###\ ###\ ##0.0;\-">
                  <c:v>1486.2861613693065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776-41F2-B54D-3BBB61564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1"/>
        <c:overlap val="100"/>
        <c:axId val="1038433919"/>
        <c:axId val="1038444735"/>
      </c:barChart>
      <c:catAx>
        <c:axId val="10384339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38444735"/>
        <c:crosses val="autoZero"/>
        <c:auto val="1"/>
        <c:lblAlgn val="ctr"/>
        <c:lblOffset val="100"/>
        <c:noMultiLvlLbl val="0"/>
      </c:catAx>
      <c:valAx>
        <c:axId val="103844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#\ ##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433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'CO2 breakdown'!$A$24</c:f>
              <c:strCache>
                <c:ptCount val="1"/>
                <c:pt idx="0">
                  <c:v>initial</c:v>
                </c:pt>
              </c:strCache>
            </c:strRef>
          </c:tx>
          <c:spPr>
            <a:solidFill>
              <a:srgbClr val="1E465A"/>
            </a:solidFill>
            <a:ln>
              <a:noFill/>
            </a:ln>
          </c:spPr>
          <c:invertIfNegative val="0"/>
          <c:cat>
            <c:strRef>
              <c:f>'CO2 breakdown'!$B$23:$H$23</c:f>
              <c:strCache>
                <c:ptCount val="6"/>
                <c:pt idx="0">
                  <c:v>Emissions 2018</c:v>
                </c:pt>
                <c:pt idx="1">
                  <c:v>Population</c:v>
                </c:pt>
                <c:pt idx="2">
                  <c:v>GDP per capita</c:v>
                </c:pt>
                <c:pt idx="3">
                  <c:v>Energy intensity</c:v>
                </c:pt>
                <c:pt idx="4">
                  <c:v>Emissions intensity</c:v>
                </c:pt>
                <c:pt idx="5">
                  <c:v>Emissions 2050</c:v>
                </c:pt>
              </c:strCache>
            </c:strRef>
          </c:cat>
          <c:val>
            <c:numRef>
              <c:f>'CO2 breakdown'!$B$24:$G$24</c:f>
              <c:numCache>
                <c:formatCode>#\ ###\ ###\ ##0.0;\-#\ ###\ ###\ ##0.0;\-</c:formatCode>
                <c:ptCount val="6"/>
                <c:pt idx="0">
                  <c:v>1494.5373700605601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2910.5774157249161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A-4A1D-AC33-F2C3E1EAD7B4}"/>
            </c:ext>
          </c:extLst>
        </c:ser>
        <c:ser>
          <c:idx val="1"/>
          <c:order val="1"/>
          <c:tx>
            <c:strRef>
              <c:f>'CO2 breakdown'!$A$25</c:f>
              <c:strCache>
                <c:ptCount val="1"/>
                <c:pt idx="0">
                  <c:v>empty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'CO2 breakdown'!$B$23:$H$23</c:f>
              <c:strCache>
                <c:ptCount val="6"/>
                <c:pt idx="0">
                  <c:v>Emissions 2018</c:v>
                </c:pt>
                <c:pt idx="1">
                  <c:v>Population</c:v>
                </c:pt>
                <c:pt idx="2">
                  <c:v>GDP per capita</c:v>
                </c:pt>
                <c:pt idx="3">
                  <c:v>Energy intensity</c:v>
                </c:pt>
                <c:pt idx="4">
                  <c:v>Emissions intensity</c:v>
                </c:pt>
                <c:pt idx="5">
                  <c:v>Emissions 2050</c:v>
                </c:pt>
              </c:strCache>
            </c:strRef>
          </c:cat>
          <c:val>
            <c:numRef>
              <c:f>'CO2 breakdown'!$B$25:$G$25</c:f>
              <c:numCache>
                <c:formatCode>#\ ###\ ###\ ##0.0;\-#\ ###\ ###\ ##0.0;\-</c:formatCode>
                <c:ptCount val="6"/>
                <c:pt idx="0">
                  <c:v>0</c:v>
                </c:pt>
                <c:pt idx="1">
                  <c:v>1494.5373700605601</c:v>
                </c:pt>
                <c:pt idx="2">
                  <c:v>1494.5373700605601</c:v>
                </c:pt>
                <c:pt idx="3">
                  <c:v>3131.4236080919418</c:v>
                </c:pt>
                <c:pt idx="4">
                  <c:v>2910.5774157249161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8A-4A1D-AC33-F2C3E1EAD7B4}"/>
            </c:ext>
          </c:extLst>
        </c:ser>
        <c:ser>
          <c:idx val="2"/>
          <c:order val="2"/>
          <c:tx>
            <c:strRef>
              <c:f>'CO2 breakdown'!$A$26</c:f>
              <c:strCache>
                <c:ptCount val="1"/>
                <c:pt idx="0">
                  <c:v>no improve</c:v>
                </c:pt>
              </c:strCache>
            </c:strRef>
          </c:tx>
          <c:spPr>
            <a:solidFill>
              <a:srgbClr val="D73A31">
                <a:alpha val="50000"/>
              </a:srgbClr>
            </a:solidFill>
            <a:ln>
              <a:noFill/>
            </a:ln>
          </c:spPr>
          <c:invertIfNegative val="0"/>
          <c:cat>
            <c:strRef>
              <c:f>'CO2 breakdown'!$B$23:$H$23</c:f>
              <c:strCache>
                <c:ptCount val="6"/>
                <c:pt idx="0">
                  <c:v>Emissions 2018</c:v>
                </c:pt>
                <c:pt idx="1">
                  <c:v>Population</c:v>
                </c:pt>
                <c:pt idx="2">
                  <c:v>GDP per capita</c:v>
                </c:pt>
                <c:pt idx="3">
                  <c:v>Energy intensity</c:v>
                </c:pt>
                <c:pt idx="4">
                  <c:v>Emissions intensity</c:v>
                </c:pt>
                <c:pt idx="5">
                  <c:v>Emissions 2050</c:v>
                </c:pt>
              </c:strCache>
            </c:strRef>
          </c:cat>
          <c:val>
            <c:numRef>
              <c:f>'CO2 breakdown'!$B$26:$G$26</c:f>
              <c:numCache>
                <c:formatCode>#\ ###\ ###\ ##0.0;\-#\ ###\ ###\ ##0.0;\-</c:formatCode>
                <c:ptCount val="6"/>
                <c:pt idx="0">
                  <c:v>0</c:v>
                </c:pt>
                <c:pt idx="1">
                  <c:v>314.50557931895264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8A-4A1D-AC33-F2C3E1EAD7B4}"/>
            </c:ext>
          </c:extLst>
        </c:ser>
        <c:ser>
          <c:idx val="3"/>
          <c:order val="3"/>
          <c:tx>
            <c:strRef>
              <c:f>'CO2 breakdown'!$A$27</c:f>
              <c:strCache>
                <c:ptCount val="1"/>
                <c:pt idx="0">
                  <c:v>empty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'CO2 breakdown'!$B$23:$H$23</c:f>
              <c:strCache>
                <c:ptCount val="6"/>
                <c:pt idx="0">
                  <c:v>Emissions 2018</c:v>
                </c:pt>
                <c:pt idx="1">
                  <c:v>Population</c:v>
                </c:pt>
                <c:pt idx="2">
                  <c:v>GDP per capita</c:v>
                </c:pt>
                <c:pt idx="3">
                  <c:v>Energy intensity</c:v>
                </c:pt>
                <c:pt idx="4">
                  <c:v>Emissions intensity</c:v>
                </c:pt>
                <c:pt idx="5">
                  <c:v>Emissions 2050</c:v>
                </c:pt>
              </c:strCache>
            </c:strRef>
          </c:cat>
          <c:val>
            <c:numRef>
              <c:f>'CO2 breakdown'!$B$27:$G$27</c:f>
              <c:numCache>
                <c:formatCode>#\ ###\ ###\ ##0.0;\-#\ ###\ ###\ ##0.0;\-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314.50557931895264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8A-4A1D-AC33-F2C3E1EAD7B4}"/>
            </c:ext>
          </c:extLst>
        </c:ser>
        <c:ser>
          <c:idx val="4"/>
          <c:order val="4"/>
          <c:tx>
            <c:strRef>
              <c:f>'CO2 breakdown'!$A$28</c:f>
              <c:strCache>
                <c:ptCount val="1"/>
                <c:pt idx="0">
                  <c:v>no improve</c:v>
                </c:pt>
              </c:strCache>
            </c:strRef>
          </c:tx>
          <c:spPr>
            <a:solidFill>
              <a:srgbClr val="D73A31">
                <a:alpha val="50000"/>
              </a:srgbClr>
            </a:solidFill>
            <a:ln>
              <a:noFill/>
            </a:ln>
          </c:spPr>
          <c:invertIfNegative val="0"/>
          <c:cat>
            <c:strRef>
              <c:f>'CO2 breakdown'!$B$23:$H$23</c:f>
              <c:strCache>
                <c:ptCount val="6"/>
                <c:pt idx="0">
                  <c:v>Emissions 2018</c:v>
                </c:pt>
                <c:pt idx="1">
                  <c:v>Population</c:v>
                </c:pt>
                <c:pt idx="2">
                  <c:v>GDP per capita</c:v>
                </c:pt>
                <c:pt idx="3">
                  <c:v>Energy intensity</c:v>
                </c:pt>
                <c:pt idx="4">
                  <c:v>Emissions intensity</c:v>
                </c:pt>
                <c:pt idx="5">
                  <c:v>Emissions 2050</c:v>
                </c:pt>
              </c:strCache>
            </c:strRef>
          </c:cat>
          <c:val>
            <c:numRef>
              <c:f>'CO2 breakdown'!$B$28:$G$28</c:f>
              <c:numCache>
                <c:formatCode>#\ ###\ ###\ ##0.0;\-#\ ###\ ###\ ##0.0;\-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3153.120943359675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8A-4A1D-AC33-F2C3E1EAD7B4}"/>
            </c:ext>
          </c:extLst>
        </c:ser>
        <c:ser>
          <c:idx val="5"/>
          <c:order val="5"/>
          <c:tx>
            <c:strRef>
              <c:f>'CO2 breakdown'!$A$29</c:f>
              <c:strCache>
                <c:ptCount val="1"/>
                <c:pt idx="0">
                  <c:v>improve</c:v>
                </c:pt>
              </c:strCache>
            </c:strRef>
          </c:tx>
          <c:spPr>
            <a:solidFill>
              <a:srgbClr val="28825A">
                <a:alpha val="50000"/>
              </a:srgbClr>
            </a:solidFill>
            <a:ln>
              <a:noFill/>
            </a:ln>
          </c:spPr>
          <c:invertIfNegative val="0"/>
          <c:cat>
            <c:strRef>
              <c:f>'CO2 breakdown'!$B$23:$H$23</c:f>
              <c:strCache>
                <c:ptCount val="6"/>
                <c:pt idx="0">
                  <c:v>Emissions 2018</c:v>
                </c:pt>
                <c:pt idx="1">
                  <c:v>Population</c:v>
                </c:pt>
                <c:pt idx="2">
                  <c:v>GDP per capita</c:v>
                </c:pt>
                <c:pt idx="3">
                  <c:v>Energy intensity</c:v>
                </c:pt>
                <c:pt idx="4">
                  <c:v>Emissions intensity</c:v>
                </c:pt>
                <c:pt idx="5">
                  <c:v>Emissions 2050</c:v>
                </c:pt>
              </c:strCache>
            </c:strRef>
          </c:cat>
          <c:val>
            <c:numRef>
              <c:f>'CO2 breakdown'!$B$29:$G$29</c:f>
              <c:numCache>
                <c:formatCode>#\ ###\ ###\ ##0.0;\-#\ ###\ ###\ ##0.0;\-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1830.740284647246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8A-4A1D-AC33-F2C3E1EAD7B4}"/>
            </c:ext>
          </c:extLst>
        </c:ser>
        <c:ser>
          <c:idx val="6"/>
          <c:order val="6"/>
          <c:tx>
            <c:strRef>
              <c:f>'CO2 breakdown'!$A$30</c:f>
              <c:strCache>
                <c:ptCount val="1"/>
                <c:pt idx="0">
                  <c:v>improve</c:v>
                </c:pt>
              </c:strCache>
            </c:strRef>
          </c:tx>
          <c:spPr>
            <a:solidFill>
              <a:srgbClr val="28825A">
                <a:alpha val="50000"/>
              </a:srgbClr>
            </a:solidFill>
            <a:ln>
              <a:noFill/>
            </a:ln>
          </c:spPr>
          <c:invertIfNegative val="0"/>
          <c:cat>
            <c:strRef>
              <c:f>'CO2 breakdown'!$B$23:$H$23</c:f>
              <c:strCache>
                <c:ptCount val="6"/>
                <c:pt idx="0">
                  <c:v>Emissions 2018</c:v>
                </c:pt>
                <c:pt idx="1">
                  <c:v>Population</c:v>
                </c:pt>
                <c:pt idx="2">
                  <c:v>GDP per capita</c:v>
                </c:pt>
                <c:pt idx="3">
                  <c:v>Energy intensity</c:v>
                </c:pt>
                <c:pt idx="4">
                  <c:v>Emissions intensity</c:v>
                </c:pt>
                <c:pt idx="5">
                  <c:v>Emissions 2050</c:v>
                </c:pt>
              </c:strCache>
            </c:strRef>
          </c:cat>
          <c:val>
            <c:numRef>
              <c:f>'CO2 breakdown'!$B$30:$G$30</c:f>
              <c:numCache>
                <c:formatCode>#\ ###\ ###\ ##0.0;\-#\ ###\ ###\ ##0.0;\-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220.84619236702702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8A-4A1D-AC33-F2C3E1EAD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1910001"/>
        <c:axId val="51910002"/>
      </c:barChart>
      <c:catAx>
        <c:axId val="5191000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crossAx val="51910002"/>
        <c:crosses val="autoZero"/>
        <c:auto val="1"/>
        <c:lblAlgn val="ctr"/>
        <c:lblOffset val="100"/>
        <c:noMultiLvlLbl val="0"/>
      </c:catAx>
      <c:valAx>
        <c:axId val="5191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numFmt formatCode="#\ ###\ ###\ ##0" sourceLinked="0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900" baseline="0">
                <a:solidFill>
                  <a:srgbClr val="323232"/>
                </a:solidFill>
                <a:latin typeface="Segoe UI"/>
              </a:defRPr>
            </a:pPr>
            <a:endParaRPr lang="en-US"/>
          </a:p>
        </c:txPr>
        <c:crossAx val="51910001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'CO2 breakdown'!$A$36</c:f>
              <c:strCache>
                <c:ptCount val="1"/>
                <c:pt idx="0">
                  <c:v>initial</c:v>
                </c:pt>
              </c:strCache>
            </c:strRef>
          </c:tx>
          <c:spPr>
            <a:solidFill>
              <a:srgbClr val="1E465A"/>
            </a:solidFill>
            <a:ln>
              <a:noFill/>
            </a:ln>
          </c:spPr>
          <c:invertIfNegative val="0"/>
          <c:cat>
            <c:strRef>
              <c:f>'CO2 breakdown'!$B$35:$H$35</c:f>
              <c:strCache>
                <c:ptCount val="6"/>
                <c:pt idx="0">
                  <c:v>Emissions 2018</c:v>
                </c:pt>
                <c:pt idx="1">
                  <c:v>Population</c:v>
                </c:pt>
                <c:pt idx="2">
                  <c:v>GDP per capita</c:v>
                </c:pt>
                <c:pt idx="3">
                  <c:v>Energy intensity</c:v>
                </c:pt>
                <c:pt idx="4">
                  <c:v>Emissions intensity</c:v>
                </c:pt>
                <c:pt idx="5">
                  <c:v>Emissions 2050</c:v>
                </c:pt>
              </c:strCache>
            </c:strRef>
          </c:cat>
          <c:val>
            <c:numRef>
              <c:f>'CO2 breakdown'!$B$36:$G$36</c:f>
              <c:numCache>
                <c:formatCode>#\ ###\ ###\ ##0.0;\-#\ ###\ ###\ ##0.0;\-</c:formatCode>
                <c:ptCount val="6"/>
                <c:pt idx="0">
                  <c:v>1494.5373700605601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1486.2861613693065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5-42DA-8DE4-552E48F420A5}"/>
            </c:ext>
          </c:extLst>
        </c:ser>
        <c:ser>
          <c:idx val="1"/>
          <c:order val="1"/>
          <c:tx>
            <c:strRef>
              <c:f>'CO2 breakdown'!$A$37</c:f>
              <c:strCache>
                <c:ptCount val="1"/>
                <c:pt idx="0">
                  <c:v>empty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'CO2 breakdown'!$B$35:$H$35</c:f>
              <c:strCache>
                <c:ptCount val="6"/>
                <c:pt idx="0">
                  <c:v>Emissions 2018</c:v>
                </c:pt>
                <c:pt idx="1">
                  <c:v>Population</c:v>
                </c:pt>
                <c:pt idx="2">
                  <c:v>GDP per capita</c:v>
                </c:pt>
                <c:pt idx="3">
                  <c:v>Energy intensity</c:v>
                </c:pt>
                <c:pt idx="4">
                  <c:v>Emissions intensity</c:v>
                </c:pt>
                <c:pt idx="5">
                  <c:v>Emissions 2050</c:v>
                </c:pt>
              </c:strCache>
            </c:strRef>
          </c:cat>
          <c:val>
            <c:numRef>
              <c:f>'CO2 breakdown'!$B$37:$G$37</c:f>
              <c:numCache>
                <c:formatCode>#\ ###\ ###\ ##0.0;\-#\ ###\ ###\ ##0.0;\-</c:formatCode>
                <c:ptCount val="6"/>
                <c:pt idx="0">
                  <c:v>0</c:v>
                </c:pt>
                <c:pt idx="1">
                  <c:v>1494.5373700605601</c:v>
                </c:pt>
                <c:pt idx="2">
                  <c:v>1494.5373700605601</c:v>
                </c:pt>
                <c:pt idx="3">
                  <c:v>2599.0882415067576</c:v>
                </c:pt>
                <c:pt idx="4">
                  <c:v>1486.2861613693062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85-42DA-8DE4-552E48F420A5}"/>
            </c:ext>
          </c:extLst>
        </c:ser>
        <c:ser>
          <c:idx val="2"/>
          <c:order val="2"/>
          <c:tx>
            <c:strRef>
              <c:f>'CO2 breakdown'!$A$38</c:f>
              <c:strCache>
                <c:ptCount val="1"/>
                <c:pt idx="0">
                  <c:v>no improve</c:v>
                </c:pt>
              </c:strCache>
            </c:strRef>
          </c:tx>
          <c:spPr>
            <a:solidFill>
              <a:srgbClr val="D73A31">
                <a:alpha val="50000"/>
              </a:srgbClr>
            </a:solidFill>
            <a:ln>
              <a:noFill/>
            </a:ln>
          </c:spPr>
          <c:invertIfNegative val="0"/>
          <c:cat>
            <c:strRef>
              <c:f>'CO2 breakdown'!$B$35:$H$35</c:f>
              <c:strCache>
                <c:ptCount val="6"/>
                <c:pt idx="0">
                  <c:v>Emissions 2018</c:v>
                </c:pt>
                <c:pt idx="1">
                  <c:v>Population</c:v>
                </c:pt>
                <c:pt idx="2">
                  <c:v>GDP per capita</c:v>
                </c:pt>
                <c:pt idx="3">
                  <c:v>Energy intensity</c:v>
                </c:pt>
                <c:pt idx="4">
                  <c:v>Emissions intensity</c:v>
                </c:pt>
                <c:pt idx="5">
                  <c:v>Emissions 2050</c:v>
                </c:pt>
              </c:strCache>
            </c:strRef>
          </c:cat>
          <c:val>
            <c:numRef>
              <c:f>'CO2 breakdown'!$B$38:$G$38</c:f>
              <c:numCache>
                <c:formatCode>#\ ###\ ###\ ##0.0;\-#\ ###\ ###\ ##0.0;\-</c:formatCode>
                <c:ptCount val="6"/>
                <c:pt idx="0">
                  <c:v>0</c:v>
                </c:pt>
                <c:pt idx="1">
                  <c:v>314.50557931895264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85-42DA-8DE4-552E48F420A5}"/>
            </c:ext>
          </c:extLst>
        </c:ser>
        <c:ser>
          <c:idx val="3"/>
          <c:order val="3"/>
          <c:tx>
            <c:strRef>
              <c:f>'CO2 breakdown'!$A$39</c:f>
              <c:strCache>
                <c:ptCount val="1"/>
                <c:pt idx="0">
                  <c:v>empty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'CO2 breakdown'!$B$35:$H$35</c:f>
              <c:strCache>
                <c:ptCount val="6"/>
                <c:pt idx="0">
                  <c:v>Emissions 2018</c:v>
                </c:pt>
                <c:pt idx="1">
                  <c:v>Population</c:v>
                </c:pt>
                <c:pt idx="2">
                  <c:v>GDP per capita</c:v>
                </c:pt>
                <c:pt idx="3">
                  <c:v>Energy intensity</c:v>
                </c:pt>
                <c:pt idx="4">
                  <c:v>Emissions intensity</c:v>
                </c:pt>
                <c:pt idx="5">
                  <c:v>Emissions 2050</c:v>
                </c:pt>
              </c:strCache>
            </c:strRef>
          </c:cat>
          <c:val>
            <c:numRef>
              <c:f>'CO2 breakdown'!$B$39:$G$39</c:f>
              <c:numCache>
                <c:formatCode>#\ ###\ ###\ ##0.0;\-#\ ###\ ###\ ##0.0;\-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314.50557931895264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85-42DA-8DE4-552E48F420A5}"/>
            </c:ext>
          </c:extLst>
        </c:ser>
        <c:ser>
          <c:idx val="4"/>
          <c:order val="4"/>
          <c:tx>
            <c:strRef>
              <c:f>'CO2 breakdown'!$A$40</c:f>
              <c:strCache>
                <c:ptCount val="1"/>
                <c:pt idx="0">
                  <c:v>no improve</c:v>
                </c:pt>
              </c:strCache>
            </c:strRef>
          </c:tx>
          <c:spPr>
            <a:solidFill>
              <a:srgbClr val="D73A31">
                <a:alpha val="50000"/>
              </a:srgbClr>
            </a:solidFill>
            <a:ln>
              <a:noFill/>
            </a:ln>
          </c:spPr>
          <c:invertIfNegative val="0"/>
          <c:cat>
            <c:strRef>
              <c:f>'CO2 breakdown'!$B$35:$H$35</c:f>
              <c:strCache>
                <c:ptCount val="6"/>
                <c:pt idx="0">
                  <c:v>Emissions 2018</c:v>
                </c:pt>
                <c:pt idx="1">
                  <c:v>Population</c:v>
                </c:pt>
                <c:pt idx="2">
                  <c:v>GDP per capita</c:v>
                </c:pt>
                <c:pt idx="3">
                  <c:v>Energy intensity</c:v>
                </c:pt>
                <c:pt idx="4">
                  <c:v>Emissions intensity</c:v>
                </c:pt>
                <c:pt idx="5">
                  <c:v>Emissions 2050</c:v>
                </c:pt>
              </c:strCache>
            </c:strRef>
          </c:cat>
          <c:val>
            <c:numRef>
              <c:f>'CO2 breakdown'!$B$40:$G$40</c:f>
              <c:numCache>
                <c:formatCode>#\ ###\ ###\ ##0.0;\-#\ ###\ ###\ ##0.0;\-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3153.120943359675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85-42DA-8DE4-552E48F420A5}"/>
            </c:ext>
          </c:extLst>
        </c:ser>
        <c:ser>
          <c:idx val="5"/>
          <c:order val="5"/>
          <c:tx>
            <c:strRef>
              <c:f>'CO2 breakdown'!$A$41</c:f>
              <c:strCache>
                <c:ptCount val="1"/>
                <c:pt idx="0">
                  <c:v>improve</c:v>
                </c:pt>
              </c:strCache>
            </c:strRef>
          </c:tx>
          <c:spPr>
            <a:solidFill>
              <a:srgbClr val="28825A">
                <a:alpha val="50000"/>
              </a:srgbClr>
            </a:solidFill>
            <a:ln>
              <a:noFill/>
            </a:ln>
          </c:spPr>
          <c:invertIfNegative val="0"/>
          <c:cat>
            <c:strRef>
              <c:f>'CO2 breakdown'!$B$35:$H$35</c:f>
              <c:strCache>
                <c:ptCount val="6"/>
                <c:pt idx="0">
                  <c:v>Emissions 2018</c:v>
                </c:pt>
                <c:pt idx="1">
                  <c:v>Population</c:v>
                </c:pt>
                <c:pt idx="2">
                  <c:v>GDP per capita</c:v>
                </c:pt>
                <c:pt idx="3">
                  <c:v>Energy intensity</c:v>
                </c:pt>
                <c:pt idx="4">
                  <c:v>Emissions intensity</c:v>
                </c:pt>
                <c:pt idx="5">
                  <c:v>Emissions 2050</c:v>
                </c:pt>
              </c:strCache>
            </c:strRef>
          </c:cat>
          <c:val>
            <c:numRef>
              <c:f>'CO2 breakdown'!$B$41:$G$41</c:f>
              <c:numCache>
                <c:formatCode>#\ ###\ ###\ ##0.0;\-#\ ###\ ###\ ##0.0;\-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2363.0756512324301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85-42DA-8DE4-552E48F420A5}"/>
            </c:ext>
          </c:extLst>
        </c:ser>
        <c:ser>
          <c:idx val="6"/>
          <c:order val="6"/>
          <c:tx>
            <c:strRef>
              <c:f>'CO2 breakdown'!$A$42</c:f>
              <c:strCache>
                <c:ptCount val="1"/>
                <c:pt idx="0">
                  <c:v>improve</c:v>
                </c:pt>
              </c:strCache>
            </c:strRef>
          </c:tx>
          <c:spPr>
            <a:solidFill>
              <a:srgbClr val="28825A">
                <a:alpha val="50000"/>
              </a:srgbClr>
            </a:solidFill>
            <a:ln>
              <a:noFill/>
            </a:ln>
          </c:spPr>
          <c:invertIfNegative val="0"/>
          <c:cat>
            <c:strRef>
              <c:f>'CO2 breakdown'!$B$35:$H$35</c:f>
              <c:strCache>
                <c:ptCount val="6"/>
                <c:pt idx="0">
                  <c:v>Emissions 2018</c:v>
                </c:pt>
                <c:pt idx="1">
                  <c:v>Population</c:v>
                </c:pt>
                <c:pt idx="2">
                  <c:v>GDP per capita</c:v>
                </c:pt>
                <c:pt idx="3">
                  <c:v>Energy intensity</c:v>
                </c:pt>
                <c:pt idx="4">
                  <c:v>Emissions intensity</c:v>
                </c:pt>
                <c:pt idx="5">
                  <c:v>Emissions 2050</c:v>
                </c:pt>
              </c:strCache>
            </c:strRef>
          </c:cat>
          <c:val>
            <c:numRef>
              <c:f>'CO2 breakdown'!$B$42:$G$42</c:f>
              <c:numCache>
                <c:formatCode>#\ ###\ ###\ ##0.0;\-#\ ###\ ###\ ##0.0;\-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1112.8020801374514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85-42DA-8DE4-552E48F42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1910001"/>
        <c:axId val="51910002"/>
      </c:barChart>
      <c:catAx>
        <c:axId val="5191000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>
            <a:solidFill>
              <a:srgbClr val="BEBEBE"/>
            </a:solidFill>
          </a:ln>
        </c:spPr>
        <c:crossAx val="51910002"/>
        <c:crosses val="autoZero"/>
        <c:auto val="1"/>
        <c:lblAlgn val="ctr"/>
        <c:lblOffset val="100"/>
        <c:noMultiLvlLbl val="0"/>
      </c:catAx>
      <c:valAx>
        <c:axId val="51910002"/>
        <c:scaling>
          <c:orientation val="minMax"/>
        </c:scaling>
        <c:delete val="0"/>
        <c:axPos val="l"/>
        <c:majorGridlines>
          <c:spPr>
            <a:ln>
              <a:solidFill>
                <a:srgbClr val="BEBEBE"/>
              </a:solidFill>
            </a:ln>
          </c:spPr>
        </c:majorGridlines>
        <c:numFmt formatCode="#\ ###\ ###\ ##0" sourceLinked="0"/>
        <c:majorTickMark val="none"/>
        <c:minorTickMark val="none"/>
        <c:tickLblPos val="nextTo"/>
        <c:spPr>
          <a:ln>
            <a:solidFill>
              <a:srgbClr val="BEBEBE"/>
            </a:solidFill>
          </a:ln>
        </c:spPr>
        <c:txPr>
          <a:bodyPr/>
          <a:lstStyle/>
          <a:p>
            <a:pPr>
              <a:defRPr sz="900" baseline="0">
                <a:solidFill>
                  <a:srgbClr val="323232"/>
                </a:solidFill>
                <a:latin typeface="Segoe UI"/>
              </a:defRPr>
            </a:pPr>
            <a:endParaRPr lang="en-US"/>
          </a:p>
        </c:txPr>
        <c:crossAx val="51910001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'CO2 breakdown'!$A$51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</c:numLit>
          </c:cat>
          <c:val>
            <c:numRef>
              <c:f>'CO2 breakdown'!$B$51:$F$51</c:f>
              <c:numCache>
                <c:formatCode>General</c:formatCode>
                <c:ptCount val="5"/>
                <c:pt idx="0" formatCode="#\ ###\ ###\ ##0.0;\-#\ ###\ ###\ ##0.0;\-">
                  <c:v>1494.5373700605601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6B-4CFD-8C14-35E9D8BA06A8}"/>
            </c:ext>
          </c:extLst>
        </c:ser>
        <c:ser>
          <c:idx val="1"/>
          <c:order val="1"/>
          <c:tx>
            <c:strRef>
              <c:f>'CO2 breakdown'!$A$52</c:f>
              <c:strCache>
                <c:ptCount val="1"/>
                <c:pt idx="0">
                  <c:v>Empty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</c:numLit>
          </c:cat>
          <c:val>
            <c:numRef>
              <c:f>'CO2 breakdown'!$B$52:$F$52</c:f>
              <c:numCache>
                <c:formatCode>#\ ###\ ###\ ##0.0;\-#\ ###\ ###\ ##0.0;\-</c:formatCode>
                <c:ptCount val="5"/>
                <c:pt idx="1">
                  <c:v>1494.5373700605601</c:v>
                </c:pt>
                <c:pt idx="2">
                  <c:v>2910.5774157249157</c:v>
                </c:pt>
                <c:pt idx="3">
                  <c:v>1486.2861613693065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6B-4CFD-8C14-35E9D8BA06A8}"/>
            </c:ext>
          </c:extLst>
        </c:ser>
        <c:ser>
          <c:idx val="3"/>
          <c:order val="2"/>
          <c:tx>
            <c:strRef>
              <c:f>'CO2 breakdown'!$A$53</c:f>
              <c:strCache>
                <c:ptCount val="1"/>
                <c:pt idx="0">
                  <c:v>GDP per capita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D6B-4CFD-8C14-35E9D8BA06A8}"/>
              </c:ext>
            </c:extLst>
          </c:dPt>
          <c:cat>
            <c:numLit>
              <c:formatCode>General</c:formatCode>
              <c:ptCount val="5"/>
            </c:numLit>
          </c:cat>
          <c:val>
            <c:numRef>
              <c:f>'CO2 breakdown'!$B$53:$E$53</c:f>
              <c:numCache>
                <c:formatCode>#\ ###\ ###\ ##0.0;\-#\ ###\ ###\ ##0.0;\-</c:formatCode>
                <c:ptCount val="4"/>
                <c:pt idx="1">
                  <c:v>3153.120943359675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6B-4CFD-8C14-35E9D8BA06A8}"/>
            </c:ext>
          </c:extLst>
        </c:ser>
        <c:ser>
          <c:idx val="2"/>
          <c:order val="3"/>
          <c:tx>
            <c:strRef>
              <c:f>'CO2 breakdown'!$A$54</c:f>
              <c:strCache>
                <c:ptCount val="1"/>
                <c:pt idx="0">
                  <c:v>Population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</c:numLit>
          </c:cat>
          <c:val>
            <c:numRef>
              <c:f>'CO2 breakdown'!$B$54:$F$54</c:f>
              <c:numCache>
                <c:formatCode>#\ ###\ ###\ ##0.0;\-#\ ###\ ###\ ##0.0;\-</c:formatCode>
                <c:ptCount val="5"/>
                <c:pt idx="1">
                  <c:v>314.50557931895264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6B-4CFD-8C14-35E9D8BA06A8}"/>
            </c:ext>
          </c:extLst>
        </c:ser>
        <c:ser>
          <c:idx val="4"/>
          <c:order val="4"/>
          <c:tx>
            <c:strRef>
              <c:f>'CO2 breakdown'!$A$56</c:f>
              <c:strCache>
                <c:ptCount val="1"/>
                <c:pt idx="0">
                  <c:v>EmI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</c:numLit>
          </c:cat>
          <c:val>
            <c:numRef>
              <c:f>'CO2 breakdown'!$B$56:$F$56</c:f>
              <c:numCache>
                <c:formatCode>General</c:formatCode>
                <c:ptCount val="5"/>
                <c:pt idx="2" formatCode="#\ ###\ ###\ ##0.0;\-#\ ###\ ###\ ##0.0;\-">
                  <c:v>220.84619236702702</c:v>
                </c:pt>
                <c:pt idx="3" formatCode="#\ ###\ ###\ ##0.0;\-#\ ###\ ###\ ##0.0;\-">
                  <c:v>891.9558877704244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6B-4CFD-8C14-35E9D8BA06A8}"/>
            </c:ext>
          </c:extLst>
        </c:ser>
        <c:ser>
          <c:idx val="5"/>
          <c:order val="5"/>
          <c:tx>
            <c:strRef>
              <c:f>'CO2 breakdown'!$A$55</c:f>
              <c:strCache>
                <c:ptCount val="1"/>
                <c:pt idx="0">
                  <c:v>EI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</c:numLit>
          </c:cat>
          <c:val>
            <c:numRef>
              <c:f>'CO2 breakdown'!$B$55:$F$55</c:f>
              <c:numCache>
                <c:formatCode>General</c:formatCode>
                <c:ptCount val="5"/>
                <c:pt idx="2" formatCode="#\ ###\ ###\ ##0.0;\-#\ ###\ ###\ ##0.0;\-">
                  <c:v>1830.740284647246</c:v>
                </c:pt>
                <c:pt idx="3" formatCode="#\ ###\ ###\ ##0.0;\-#\ ###\ ###\ ##0.0;\-">
                  <c:v>532.33536658518415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6B-4CFD-8C14-35E9D8BA06A8}"/>
            </c:ext>
          </c:extLst>
        </c:ser>
        <c:ser>
          <c:idx val="6"/>
          <c:order val="6"/>
          <c:tx>
            <c:strRef>
              <c:f>'CO2 breakdown'!$A$57</c:f>
              <c:strCache>
                <c:ptCount val="1"/>
                <c:pt idx="0">
                  <c:v>2050 CN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</c:numLit>
          </c:cat>
          <c:val>
            <c:numRef>
              <c:f>'CO2 breakdown'!$B$57:$F$57</c:f>
              <c:numCache>
                <c:formatCode>General</c:formatCode>
                <c:ptCount val="5"/>
                <c:pt idx="4" formatCode="#\ ###\ ###\ ##0.0;\-#\ ###\ ###\ ##0.0;\-">
                  <c:v>1486.2861613693065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6B-4CFD-8C14-35E9D8BA0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1"/>
        <c:overlap val="100"/>
        <c:axId val="1038433919"/>
        <c:axId val="1038444735"/>
      </c:barChart>
      <c:catAx>
        <c:axId val="10384339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38444735"/>
        <c:crosses val="autoZero"/>
        <c:auto val="1"/>
        <c:lblAlgn val="ctr"/>
        <c:lblOffset val="100"/>
        <c:noMultiLvlLbl val="0"/>
      </c:catAx>
      <c:valAx>
        <c:axId val="103844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#\ ##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433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92449</xdr:colOff>
      <xdr:row>16</xdr:row>
      <xdr:rowOff>71718</xdr:rowOff>
    </xdr:from>
    <xdr:to>
      <xdr:col>54</xdr:col>
      <xdr:colOff>502024</xdr:colOff>
      <xdr:row>31</xdr:row>
      <xdr:rowOff>71718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A8F5D2-928F-40D8-A952-1779A2DDD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145676</xdr:colOff>
      <xdr:row>33</xdr:row>
      <xdr:rowOff>33618</xdr:rowOff>
    </xdr:from>
    <xdr:to>
      <xdr:col>54</xdr:col>
      <xdr:colOff>555251</xdr:colOff>
      <xdr:row>48</xdr:row>
      <xdr:rowOff>33618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C450E7-2AE8-421C-9682-724F531C61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82921</xdr:colOff>
      <xdr:row>50</xdr:row>
      <xdr:rowOff>56029</xdr:rowOff>
    </xdr:from>
    <xdr:to>
      <xdr:col>15</xdr:col>
      <xdr:colOff>620805</xdr:colOff>
      <xdr:row>65</xdr:row>
      <xdr:rowOff>156882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A2B6B3-D8FE-4159-9FA3-913AC746A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0.13033</cdr:x>
      <cdr:y>0.63666</cdr:y>
    </cdr:from>
    <cdr:to>
      <cdr:x>0.25033</cdr:x>
      <cdr:y>0.74778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A3379C2-9179-9B85-3FBB-FD3570503DD0}"/>
            </a:ext>
          </a:extLst>
        </cdr:cNvPr>
        <cdr:cNvSpPr txBox="1"/>
      </cdr:nvSpPr>
      <cdr:spPr>
        <a:xfrm xmlns:a="http://schemas.openxmlformats.org/drawingml/2006/main">
          <a:off x="769676" y="1890590"/>
          <a:ext cx="708660" cy="3299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ysClr val="windowText" lastClr="000000"/>
              </a:solidFill>
            </a:rPr>
            <a:t>2018</a:t>
          </a:r>
        </a:p>
      </cdr:txBody>
    </cdr:sp>
  </cdr:relSizeAnchor>
  <cdr:relSizeAnchor xmlns:cdr="http://schemas.openxmlformats.org/drawingml/2006/chartDrawing">
    <cdr:from>
      <cdr:x>0.12393</cdr:x>
      <cdr:y>0.41543</cdr:y>
    </cdr:from>
    <cdr:to>
      <cdr:x>0.33616</cdr:x>
      <cdr:y>0.52654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25BEA09-130A-6489-ECD1-76441301478F}"/>
            </a:ext>
          </a:extLst>
        </cdr:cNvPr>
        <cdr:cNvSpPr txBox="1"/>
      </cdr:nvSpPr>
      <cdr:spPr>
        <a:xfrm xmlns:a="http://schemas.openxmlformats.org/drawingml/2006/main">
          <a:off x="731855" y="1233641"/>
          <a:ext cx="1253324" cy="329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accent6">
                  <a:lumMod val="75000"/>
                </a:schemeClr>
              </a:solidFill>
            </a:rPr>
            <a:t>GDP per capita</a:t>
          </a:r>
        </a:p>
      </cdr:txBody>
    </cdr:sp>
  </cdr:relSizeAnchor>
  <cdr:relSizeAnchor xmlns:cdr="http://schemas.openxmlformats.org/drawingml/2006/chartDrawing">
    <cdr:from>
      <cdr:x>0.14426</cdr:x>
      <cdr:y>0.18094</cdr:y>
    </cdr:from>
    <cdr:to>
      <cdr:x>0.32649</cdr:x>
      <cdr:y>0.29205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6FB6A04A-A0CF-EC2C-367D-E1A963868D1F}"/>
            </a:ext>
          </a:extLst>
        </cdr:cNvPr>
        <cdr:cNvSpPr txBox="1"/>
      </cdr:nvSpPr>
      <cdr:spPr>
        <a:xfrm xmlns:a="http://schemas.openxmlformats.org/drawingml/2006/main">
          <a:off x="851926" y="537326"/>
          <a:ext cx="1076160" cy="3299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accent6">
                  <a:lumMod val="50000"/>
                </a:schemeClr>
              </a:solidFill>
            </a:rPr>
            <a:t>Population</a:t>
          </a:r>
        </a:p>
      </cdr:txBody>
    </cdr:sp>
  </cdr:relSizeAnchor>
  <cdr:relSizeAnchor xmlns:cdr="http://schemas.openxmlformats.org/drawingml/2006/chartDrawing">
    <cdr:from>
      <cdr:x>0.49852</cdr:x>
      <cdr:y>0.11999</cdr:y>
    </cdr:from>
    <cdr:to>
      <cdr:x>0.57574</cdr:x>
      <cdr:y>0.2311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9EA4C448-659E-58B3-BB83-1FBA76B51D4E}"/>
            </a:ext>
          </a:extLst>
        </cdr:cNvPr>
        <cdr:cNvSpPr txBox="1"/>
      </cdr:nvSpPr>
      <cdr:spPr>
        <a:xfrm xmlns:a="http://schemas.openxmlformats.org/drawingml/2006/main">
          <a:off x="2944010" y="356303"/>
          <a:ext cx="456023" cy="329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tx1"/>
              </a:solidFill>
            </a:rPr>
            <a:t>REF</a:t>
          </a:r>
        </a:p>
      </cdr:txBody>
    </cdr:sp>
  </cdr:relSizeAnchor>
  <cdr:relSizeAnchor xmlns:cdr="http://schemas.openxmlformats.org/drawingml/2006/chartDrawing">
    <cdr:from>
      <cdr:x>0.5799</cdr:x>
      <cdr:y>0.23495</cdr:y>
    </cdr:from>
    <cdr:to>
      <cdr:x>0.86879</cdr:x>
      <cdr:y>0.34606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D65F13D1-06A2-C62A-F7EA-137ACC16C644}"/>
            </a:ext>
          </a:extLst>
        </cdr:cNvPr>
        <cdr:cNvSpPr txBox="1"/>
      </cdr:nvSpPr>
      <cdr:spPr>
        <a:xfrm xmlns:a="http://schemas.openxmlformats.org/drawingml/2006/main">
          <a:off x="3493482" y="655570"/>
          <a:ext cx="1740356" cy="3100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accent5">
                  <a:lumMod val="75000"/>
                </a:schemeClr>
              </a:solidFill>
            </a:rPr>
            <a:t>Energy intensity</a:t>
          </a:r>
        </a:p>
      </cdr:txBody>
    </cdr:sp>
  </cdr:relSizeAnchor>
  <cdr:relSizeAnchor xmlns:cdr="http://schemas.openxmlformats.org/drawingml/2006/chartDrawing">
    <cdr:from>
      <cdr:x>0.56781</cdr:x>
      <cdr:y>0.41601</cdr:y>
    </cdr:from>
    <cdr:to>
      <cdr:x>0.8567</cdr:x>
      <cdr:y>0.52712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248405FC-619F-D0FA-1365-ED93F598F0E6}"/>
            </a:ext>
          </a:extLst>
        </cdr:cNvPr>
        <cdr:cNvSpPr txBox="1"/>
      </cdr:nvSpPr>
      <cdr:spPr>
        <a:xfrm xmlns:a="http://schemas.openxmlformats.org/drawingml/2006/main">
          <a:off x="3420634" y="1160777"/>
          <a:ext cx="1740356" cy="3100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accent5">
                  <a:lumMod val="50000"/>
                </a:schemeClr>
              </a:solidFill>
            </a:rPr>
            <a:t>Emissions intensity</a:t>
          </a:r>
        </a:p>
      </cdr:txBody>
    </cdr:sp>
  </cdr:relSizeAnchor>
  <cdr:relSizeAnchor xmlns:cdr="http://schemas.openxmlformats.org/drawingml/2006/chartDrawing">
    <cdr:from>
      <cdr:x>0.67611</cdr:x>
      <cdr:y>0.43708</cdr:y>
    </cdr:from>
    <cdr:to>
      <cdr:x>0.75333</cdr:x>
      <cdr:y>0.54819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C58C4BE5-90B4-BDA6-EB53-9916671EAE78}"/>
            </a:ext>
          </a:extLst>
        </cdr:cNvPr>
        <cdr:cNvSpPr txBox="1"/>
      </cdr:nvSpPr>
      <cdr:spPr>
        <a:xfrm xmlns:a="http://schemas.openxmlformats.org/drawingml/2006/main">
          <a:off x="3992768" y="1297925"/>
          <a:ext cx="456023" cy="329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tx1"/>
              </a:solidFill>
            </a:rPr>
            <a:t>CN</a:t>
          </a:r>
        </a:p>
      </cdr:txBody>
    </cdr:sp>
  </cdr:relSizeAnchor>
  <cdr:relSizeAnchor xmlns:cdr="http://schemas.openxmlformats.org/drawingml/2006/chartDrawing">
    <cdr:from>
      <cdr:x>0.84676</cdr:x>
      <cdr:y>0.64981</cdr:y>
    </cdr:from>
    <cdr:to>
      <cdr:x>0.92398</cdr:x>
      <cdr:y>0.76092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C58C4BE5-90B4-BDA6-EB53-9916671EAE78}"/>
            </a:ext>
          </a:extLst>
        </cdr:cNvPr>
        <cdr:cNvSpPr txBox="1"/>
      </cdr:nvSpPr>
      <cdr:spPr>
        <a:xfrm xmlns:a="http://schemas.openxmlformats.org/drawingml/2006/main">
          <a:off x="5000515" y="1929657"/>
          <a:ext cx="456022" cy="329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tx1"/>
              </a:solidFill>
            </a:rPr>
            <a:t>2050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92449</xdr:colOff>
      <xdr:row>16</xdr:row>
      <xdr:rowOff>71718</xdr:rowOff>
    </xdr:from>
    <xdr:to>
      <xdr:col>54</xdr:col>
      <xdr:colOff>502024</xdr:colOff>
      <xdr:row>32</xdr:row>
      <xdr:rowOff>71718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36370F-8661-4D1A-9FF1-9BAB21A16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145676</xdr:colOff>
      <xdr:row>34</xdr:row>
      <xdr:rowOff>33618</xdr:rowOff>
    </xdr:from>
    <xdr:to>
      <xdr:col>54</xdr:col>
      <xdr:colOff>555251</xdr:colOff>
      <xdr:row>49</xdr:row>
      <xdr:rowOff>33618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607E5A-3FF5-4ACE-A561-7E2FDC63B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82921</xdr:colOff>
      <xdr:row>51</xdr:row>
      <xdr:rowOff>56029</xdr:rowOff>
    </xdr:from>
    <xdr:to>
      <xdr:col>15</xdr:col>
      <xdr:colOff>620805</xdr:colOff>
      <xdr:row>66</xdr:row>
      <xdr:rowOff>156882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BDAE7F-8A8F-465D-9EA2-D70575D60A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0.13033</cdr:x>
      <cdr:y>0.63666</cdr:y>
    </cdr:from>
    <cdr:to>
      <cdr:x>0.25033</cdr:x>
      <cdr:y>0.74778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A3379C2-9179-9B85-3FBB-FD3570503DD0}"/>
            </a:ext>
          </a:extLst>
        </cdr:cNvPr>
        <cdr:cNvSpPr txBox="1"/>
      </cdr:nvSpPr>
      <cdr:spPr>
        <a:xfrm xmlns:a="http://schemas.openxmlformats.org/drawingml/2006/main">
          <a:off x="769676" y="1890590"/>
          <a:ext cx="708660" cy="3299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ysClr val="windowText" lastClr="000000"/>
              </a:solidFill>
            </a:rPr>
            <a:t>2018</a:t>
          </a:r>
        </a:p>
      </cdr:txBody>
    </cdr:sp>
  </cdr:relSizeAnchor>
  <cdr:relSizeAnchor xmlns:cdr="http://schemas.openxmlformats.org/drawingml/2006/chartDrawing">
    <cdr:from>
      <cdr:x>0.12393</cdr:x>
      <cdr:y>0.41543</cdr:y>
    </cdr:from>
    <cdr:to>
      <cdr:x>0.33616</cdr:x>
      <cdr:y>0.52654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25BEA09-130A-6489-ECD1-76441301478F}"/>
            </a:ext>
          </a:extLst>
        </cdr:cNvPr>
        <cdr:cNvSpPr txBox="1"/>
      </cdr:nvSpPr>
      <cdr:spPr>
        <a:xfrm xmlns:a="http://schemas.openxmlformats.org/drawingml/2006/main">
          <a:off x="731855" y="1233641"/>
          <a:ext cx="1253324" cy="329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accent6">
                  <a:lumMod val="75000"/>
                </a:schemeClr>
              </a:solidFill>
            </a:rPr>
            <a:t>GDP per capita</a:t>
          </a:r>
        </a:p>
      </cdr:txBody>
    </cdr:sp>
  </cdr:relSizeAnchor>
  <cdr:relSizeAnchor xmlns:cdr="http://schemas.openxmlformats.org/drawingml/2006/chartDrawing">
    <cdr:from>
      <cdr:x>0.14426</cdr:x>
      <cdr:y>0.18094</cdr:y>
    </cdr:from>
    <cdr:to>
      <cdr:x>0.32649</cdr:x>
      <cdr:y>0.29205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6FB6A04A-A0CF-EC2C-367D-E1A963868D1F}"/>
            </a:ext>
          </a:extLst>
        </cdr:cNvPr>
        <cdr:cNvSpPr txBox="1"/>
      </cdr:nvSpPr>
      <cdr:spPr>
        <a:xfrm xmlns:a="http://schemas.openxmlformats.org/drawingml/2006/main">
          <a:off x="851926" y="537326"/>
          <a:ext cx="1076160" cy="3299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accent6">
                  <a:lumMod val="50000"/>
                </a:schemeClr>
              </a:solidFill>
            </a:rPr>
            <a:t>Population</a:t>
          </a:r>
        </a:p>
      </cdr:txBody>
    </cdr:sp>
  </cdr:relSizeAnchor>
  <cdr:relSizeAnchor xmlns:cdr="http://schemas.openxmlformats.org/drawingml/2006/chartDrawing">
    <cdr:from>
      <cdr:x>0.49852</cdr:x>
      <cdr:y>0.11999</cdr:y>
    </cdr:from>
    <cdr:to>
      <cdr:x>0.57574</cdr:x>
      <cdr:y>0.2311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9EA4C448-659E-58B3-BB83-1FBA76B51D4E}"/>
            </a:ext>
          </a:extLst>
        </cdr:cNvPr>
        <cdr:cNvSpPr txBox="1"/>
      </cdr:nvSpPr>
      <cdr:spPr>
        <a:xfrm xmlns:a="http://schemas.openxmlformats.org/drawingml/2006/main">
          <a:off x="2944010" y="356303"/>
          <a:ext cx="456023" cy="329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tx1"/>
              </a:solidFill>
            </a:rPr>
            <a:t>REF</a:t>
          </a:r>
        </a:p>
      </cdr:txBody>
    </cdr:sp>
  </cdr:relSizeAnchor>
  <cdr:relSizeAnchor xmlns:cdr="http://schemas.openxmlformats.org/drawingml/2006/chartDrawing">
    <cdr:from>
      <cdr:x>0.5799</cdr:x>
      <cdr:y>0.23495</cdr:y>
    </cdr:from>
    <cdr:to>
      <cdr:x>0.86879</cdr:x>
      <cdr:y>0.34606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D65F13D1-06A2-C62A-F7EA-137ACC16C644}"/>
            </a:ext>
          </a:extLst>
        </cdr:cNvPr>
        <cdr:cNvSpPr txBox="1"/>
      </cdr:nvSpPr>
      <cdr:spPr>
        <a:xfrm xmlns:a="http://schemas.openxmlformats.org/drawingml/2006/main">
          <a:off x="3493482" y="655570"/>
          <a:ext cx="1740356" cy="3100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accent5">
                  <a:lumMod val="75000"/>
                </a:schemeClr>
              </a:solidFill>
            </a:rPr>
            <a:t>Energy intensity</a:t>
          </a:r>
        </a:p>
      </cdr:txBody>
    </cdr:sp>
  </cdr:relSizeAnchor>
  <cdr:relSizeAnchor xmlns:cdr="http://schemas.openxmlformats.org/drawingml/2006/chartDrawing">
    <cdr:from>
      <cdr:x>0.56781</cdr:x>
      <cdr:y>0.41601</cdr:y>
    </cdr:from>
    <cdr:to>
      <cdr:x>0.8567</cdr:x>
      <cdr:y>0.52712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248405FC-619F-D0FA-1365-ED93F598F0E6}"/>
            </a:ext>
          </a:extLst>
        </cdr:cNvPr>
        <cdr:cNvSpPr txBox="1"/>
      </cdr:nvSpPr>
      <cdr:spPr>
        <a:xfrm xmlns:a="http://schemas.openxmlformats.org/drawingml/2006/main">
          <a:off x="3420634" y="1160777"/>
          <a:ext cx="1740356" cy="3100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accent5">
                  <a:lumMod val="50000"/>
                </a:schemeClr>
              </a:solidFill>
            </a:rPr>
            <a:t>Emissions intensity</a:t>
          </a:r>
        </a:p>
      </cdr:txBody>
    </cdr:sp>
  </cdr:relSizeAnchor>
  <cdr:relSizeAnchor xmlns:cdr="http://schemas.openxmlformats.org/drawingml/2006/chartDrawing">
    <cdr:from>
      <cdr:x>0.67611</cdr:x>
      <cdr:y>0.43708</cdr:y>
    </cdr:from>
    <cdr:to>
      <cdr:x>0.75333</cdr:x>
      <cdr:y>0.54819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C58C4BE5-90B4-BDA6-EB53-9916671EAE78}"/>
            </a:ext>
          </a:extLst>
        </cdr:cNvPr>
        <cdr:cNvSpPr txBox="1"/>
      </cdr:nvSpPr>
      <cdr:spPr>
        <a:xfrm xmlns:a="http://schemas.openxmlformats.org/drawingml/2006/main">
          <a:off x="3992768" y="1297925"/>
          <a:ext cx="456023" cy="329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tx1"/>
              </a:solidFill>
            </a:rPr>
            <a:t>CN</a:t>
          </a:r>
        </a:p>
      </cdr:txBody>
    </cdr:sp>
  </cdr:relSizeAnchor>
  <cdr:relSizeAnchor xmlns:cdr="http://schemas.openxmlformats.org/drawingml/2006/chartDrawing">
    <cdr:from>
      <cdr:x>0.84676</cdr:x>
      <cdr:y>0.64981</cdr:y>
    </cdr:from>
    <cdr:to>
      <cdr:x>0.92398</cdr:x>
      <cdr:y>0.76092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C58C4BE5-90B4-BDA6-EB53-9916671EAE78}"/>
            </a:ext>
          </a:extLst>
        </cdr:cNvPr>
        <cdr:cNvSpPr txBox="1"/>
      </cdr:nvSpPr>
      <cdr:spPr>
        <a:xfrm xmlns:a="http://schemas.openxmlformats.org/drawingml/2006/main">
          <a:off x="5000515" y="1929657"/>
          <a:ext cx="456022" cy="329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tx1"/>
              </a:solidFill>
            </a:rPr>
            <a:t>2050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92449</xdr:colOff>
      <xdr:row>16</xdr:row>
      <xdr:rowOff>71718</xdr:rowOff>
    </xdr:from>
    <xdr:to>
      <xdr:col>54</xdr:col>
      <xdr:colOff>502024</xdr:colOff>
      <xdr:row>31</xdr:row>
      <xdr:rowOff>71718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7FCFF9-5C60-44D4-9B3F-9DD98EBCE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145676</xdr:colOff>
      <xdr:row>33</xdr:row>
      <xdr:rowOff>33618</xdr:rowOff>
    </xdr:from>
    <xdr:to>
      <xdr:col>54</xdr:col>
      <xdr:colOff>555251</xdr:colOff>
      <xdr:row>48</xdr:row>
      <xdr:rowOff>33618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6B82C5-13E9-457F-96C0-AA5B8814FF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82921</xdr:colOff>
      <xdr:row>50</xdr:row>
      <xdr:rowOff>56029</xdr:rowOff>
    </xdr:from>
    <xdr:to>
      <xdr:col>15</xdr:col>
      <xdr:colOff>620805</xdr:colOff>
      <xdr:row>65</xdr:row>
      <xdr:rowOff>156882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B277A8-B62F-4EC4-AD36-D867BF4F8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0.13033</cdr:x>
      <cdr:y>0.63666</cdr:y>
    </cdr:from>
    <cdr:to>
      <cdr:x>0.25033</cdr:x>
      <cdr:y>0.74778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A3379C2-9179-9B85-3FBB-FD3570503DD0}"/>
            </a:ext>
          </a:extLst>
        </cdr:cNvPr>
        <cdr:cNvSpPr txBox="1"/>
      </cdr:nvSpPr>
      <cdr:spPr>
        <a:xfrm xmlns:a="http://schemas.openxmlformats.org/drawingml/2006/main">
          <a:off x="769676" y="1890590"/>
          <a:ext cx="708660" cy="3299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ysClr val="windowText" lastClr="000000"/>
              </a:solidFill>
            </a:rPr>
            <a:t>2018</a:t>
          </a:r>
        </a:p>
      </cdr:txBody>
    </cdr:sp>
  </cdr:relSizeAnchor>
  <cdr:relSizeAnchor xmlns:cdr="http://schemas.openxmlformats.org/drawingml/2006/chartDrawing">
    <cdr:from>
      <cdr:x>0.12393</cdr:x>
      <cdr:y>0.41543</cdr:y>
    </cdr:from>
    <cdr:to>
      <cdr:x>0.33616</cdr:x>
      <cdr:y>0.52654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25BEA09-130A-6489-ECD1-76441301478F}"/>
            </a:ext>
          </a:extLst>
        </cdr:cNvPr>
        <cdr:cNvSpPr txBox="1"/>
      </cdr:nvSpPr>
      <cdr:spPr>
        <a:xfrm xmlns:a="http://schemas.openxmlformats.org/drawingml/2006/main">
          <a:off x="731855" y="1233641"/>
          <a:ext cx="1253324" cy="329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accent6">
                  <a:lumMod val="75000"/>
                </a:schemeClr>
              </a:solidFill>
            </a:rPr>
            <a:t>GDP per capita</a:t>
          </a:r>
        </a:p>
      </cdr:txBody>
    </cdr:sp>
  </cdr:relSizeAnchor>
  <cdr:relSizeAnchor xmlns:cdr="http://schemas.openxmlformats.org/drawingml/2006/chartDrawing">
    <cdr:from>
      <cdr:x>0.14426</cdr:x>
      <cdr:y>0.18094</cdr:y>
    </cdr:from>
    <cdr:to>
      <cdr:x>0.32649</cdr:x>
      <cdr:y>0.29205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6FB6A04A-A0CF-EC2C-367D-E1A963868D1F}"/>
            </a:ext>
          </a:extLst>
        </cdr:cNvPr>
        <cdr:cNvSpPr txBox="1"/>
      </cdr:nvSpPr>
      <cdr:spPr>
        <a:xfrm xmlns:a="http://schemas.openxmlformats.org/drawingml/2006/main">
          <a:off x="851926" y="537326"/>
          <a:ext cx="1076160" cy="3299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accent6">
                  <a:lumMod val="50000"/>
                </a:schemeClr>
              </a:solidFill>
            </a:rPr>
            <a:t>Population</a:t>
          </a:r>
        </a:p>
      </cdr:txBody>
    </cdr:sp>
  </cdr:relSizeAnchor>
  <cdr:relSizeAnchor xmlns:cdr="http://schemas.openxmlformats.org/drawingml/2006/chartDrawing">
    <cdr:from>
      <cdr:x>0.49852</cdr:x>
      <cdr:y>0.11999</cdr:y>
    </cdr:from>
    <cdr:to>
      <cdr:x>0.57574</cdr:x>
      <cdr:y>0.2311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9EA4C448-659E-58B3-BB83-1FBA76B51D4E}"/>
            </a:ext>
          </a:extLst>
        </cdr:cNvPr>
        <cdr:cNvSpPr txBox="1"/>
      </cdr:nvSpPr>
      <cdr:spPr>
        <a:xfrm xmlns:a="http://schemas.openxmlformats.org/drawingml/2006/main">
          <a:off x="2944010" y="356303"/>
          <a:ext cx="456023" cy="329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tx1"/>
              </a:solidFill>
            </a:rPr>
            <a:t>REF</a:t>
          </a:r>
        </a:p>
      </cdr:txBody>
    </cdr:sp>
  </cdr:relSizeAnchor>
  <cdr:relSizeAnchor xmlns:cdr="http://schemas.openxmlformats.org/drawingml/2006/chartDrawing">
    <cdr:from>
      <cdr:x>0.5799</cdr:x>
      <cdr:y>0.23495</cdr:y>
    </cdr:from>
    <cdr:to>
      <cdr:x>0.86879</cdr:x>
      <cdr:y>0.34606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D65F13D1-06A2-C62A-F7EA-137ACC16C644}"/>
            </a:ext>
          </a:extLst>
        </cdr:cNvPr>
        <cdr:cNvSpPr txBox="1"/>
      </cdr:nvSpPr>
      <cdr:spPr>
        <a:xfrm xmlns:a="http://schemas.openxmlformats.org/drawingml/2006/main">
          <a:off x="3493482" y="655570"/>
          <a:ext cx="1740356" cy="3100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accent5">
                  <a:lumMod val="75000"/>
                </a:schemeClr>
              </a:solidFill>
            </a:rPr>
            <a:t>Energy intensity</a:t>
          </a:r>
        </a:p>
      </cdr:txBody>
    </cdr:sp>
  </cdr:relSizeAnchor>
  <cdr:relSizeAnchor xmlns:cdr="http://schemas.openxmlformats.org/drawingml/2006/chartDrawing">
    <cdr:from>
      <cdr:x>0.56781</cdr:x>
      <cdr:y>0.41601</cdr:y>
    </cdr:from>
    <cdr:to>
      <cdr:x>0.8567</cdr:x>
      <cdr:y>0.52712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248405FC-619F-D0FA-1365-ED93F598F0E6}"/>
            </a:ext>
          </a:extLst>
        </cdr:cNvPr>
        <cdr:cNvSpPr txBox="1"/>
      </cdr:nvSpPr>
      <cdr:spPr>
        <a:xfrm xmlns:a="http://schemas.openxmlformats.org/drawingml/2006/main">
          <a:off x="3420634" y="1160777"/>
          <a:ext cx="1740356" cy="3100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accent5">
                  <a:lumMod val="50000"/>
                </a:schemeClr>
              </a:solidFill>
            </a:rPr>
            <a:t>Emissions intensity</a:t>
          </a:r>
        </a:p>
      </cdr:txBody>
    </cdr:sp>
  </cdr:relSizeAnchor>
  <cdr:relSizeAnchor xmlns:cdr="http://schemas.openxmlformats.org/drawingml/2006/chartDrawing">
    <cdr:from>
      <cdr:x>0.67611</cdr:x>
      <cdr:y>0.43708</cdr:y>
    </cdr:from>
    <cdr:to>
      <cdr:x>0.75333</cdr:x>
      <cdr:y>0.54819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C58C4BE5-90B4-BDA6-EB53-9916671EAE78}"/>
            </a:ext>
          </a:extLst>
        </cdr:cNvPr>
        <cdr:cNvSpPr txBox="1"/>
      </cdr:nvSpPr>
      <cdr:spPr>
        <a:xfrm xmlns:a="http://schemas.openxmlformats.org/drawingml/2006/main">
          <a:off x="3992768" y="1297925"/>
          <a:ext cx="456023" cy="329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tx1"/>
              </a:solidFill>
            </a:rPr>
            <a:t>CN</a:t>
          </a:r>
        </a:p>
      </cdr:txBody>
    </cdr:sp>
  </cdr:relSizeAnchor>
  <cdr:relSizeAnchor xmlns:cdr="http://schemas.openxmlformats.org/drawingml/2006/chartDrawing">
    <cdr:from>
      <cdr:x>0.84676</cdr:x>
      <cdr:y>0.64981</cdr:y>
    </cdr:from>
    <cdr:to>
      <cdr:x>0.92398</cdr:x>
      <cdr:y>0.76092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C58C4BE5-90B4-BDA6-EB53-9916671EAE78}"/>
            </a:ext>
          </a:extLst>
        </cdr:cNvPr>
        <cdr:cNvSpPr txBox="1"/>
      </cdr:nvSpPr>
      <cdr:spPr>
        <a:xfrm xmlns:a="http://schemas.openxmlformats.org/drawingml/2006/main">
          <a:off x="5000515" y="1929657"/>
          <a:ext cx="456022" cy="329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tx1"/>
              </a:solidFill>
            </a:rPr>
            <a:t>2050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perc.sharepoint.com/sites/Outlook/Shared%20Documents/Drafting/Volume%201/00%20Chapter%20data/APEC%20aggregate/2022%2007%2014/APEC_charts_2022-07-14-153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perc.sharepoint.com/sites/Outlook/Shared%20Documents/Drafting/Volume%201/00%20Chapter%20data/APEC_regional_charts/APEC_regional_TFEC_and_TF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"/>
      <sheetName val="FED by fuel"/>
      <sheetName val="FED by economy"/>
      <sheetName val="FED by sector"/>
      <sheetName val="Buildings"/>
      <sheetName val="Industry"/>
      <sheetName val="Heavy industry"/>
      <sheetName val="Transport"/>
      <sheetName val="Road transport"/>
      <sheetName val="Agriculture"/>
      <sheetName val="Generation"/>
      <sheetName val="Generation_VER2"/>
      <sheetName val="Capacity"/>
      <sheetName val="Capacity_VER2"/>
      <sheetName val="Power fuel consumption"/>
      <sheetName val="Refining"/>
      <sheetName val="Transformation"/>
      <sheetName val="Own-use"/>
      <sheetName val="Heat only consumption"/>
      <sheetName val="Heat generation"/>
      <sheetName val="Supply"/>
      <sheetName val="Production"/>
      <sheetName val="Supply REF"/>
      <sheetName val="Supply CN"/>
      <sheetName val="Bunkers"/>
      <sheetName val="Coal"/>
      <sheetName val="Coal by type"/>
      <sheetName val="Gas"/>
      <sheetName val="Gas trade"/>
      <sheetName val="Crude &amp; NGL"/>
      <sheetName val="Refined products"/>
      <sheetName val="Renewable fuels"/>
      <sheetName val="Renewable fuels VER2"/>
      <sheetName val="Electricity"/>
      <sheetName val="Hydrogen"/>
      <sheetName val="Other fuels REF"/>
      <sheetName val="Other fuels CN"/>
      <sheetName val="Modern renewables"/>
      <sheetName val="Energy intensity"/>
      <sheetName val="CO2 by fuel"/>
      <sheetName val="CO2 by sector"/>
      <sheetName val="CO2 wedge"/>
      <sheetName val="CO2 intensity"/>
      <sheetName val="CO2 break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s"/>
      <sheetName val="colours"/>
      <sheetName val="TFEC"/>
      <sheetName val="TFC"/>
      <sheetName val="Sheet1"/>
      <sheetName val="FED by sector 05_PRC"/>
      <sheetName val="FED by sector 16_RUS"/>
      <sheetName val="FED by sector 20_USA"/>
      <sheetName val="FED by sector 22_SEA"/>
      <sheetName val="FED by sector 23_NEA"/>
      <sheetName val="FED by sector 23b_ONEA"/>
      <sheetName val="FED by sector 24_OAM"/>
      <sheetName val="FED by sector 24b_OOAM"/>
      <sheetName val="FED by sector 25_OCE"/>
      <sheetName val="FED by sector APEC"/>
    </sheetNames>
    <sheetDataSet>
      <sheetData sheetId="0"/>
      <sheetData sheetId="1"/>
      <sheetData sheetId="2"/>
      <sheetData sheetId="3"/>
      <sheetData sheetId="4"/>
      <sheetData sheetId="5">
        <row r="26">
          <cell r="C26">
            <v>24992.35839895935</v>
          </cell>
          <cell r="D26">
            <v>26160.34031876679</v>
          </cell>
          <cell r="E26">
            <v>27851.59235039158</v>
          </cell>
          <cell r="F26">
            <v>31853.882867406151</v>
          </cell>
          <cell r="G26">
            <v>38553.546921744797</v>
          </cell>
          <cell r="H26">
            <v>43059.966588272408</v>
          </cell>
          <cell r="I26">
            <v>47303.158372712824</v>
          </cell>
          <cell r="J26">
            <v>51463.897388690617</v>
          </cell>
          <cell r="K26">
            <v>53960.459153594529</v>
          </cell>
          <cell r="L26">
            <v>57162.742067908497</v>
          </cell>
          <cell r="M26">
            <v>61909.060929976084</v>
          </cell>
          <cell r="N26">
            <v>69702.122706948125</v>
          </cell>
          <cell r="O26">
            <v>74301.35837605242</v>
          </cell>
          <cell r="P26">
            <v>75410.837245863309</v>
          </cell>
          <cell r="Q26">
            <v>77024.643469128205</v>
          </cell>
          <cell r="R26">
            <v>78799.542514151617</v>
          </cell>
          <cell r="S26">
            <v>79131.538467791863</v>
          </cell>
          <cell r="T26">
            <v>80195.485541310991</v>
          </cell>
          <cell r="U26">
            <v>83834.601105515569</v>
          </cell>
          <cell r="V26">
            <v>86287.32450845986</v>
          </cell>
          <cell r="W26">
            <v>87564.206463813782</v>
          </cell>
          <cell r="X26">
            <v>93333.16361121439</v>
          </cell>
          <cell r="Y26">
            <v>95242.410878167619</v>
          </cell>
          <cell r="Z26">
            <v>96342.90864335958</v>
          </cell>
          <cell r="AA26">
            <v>96911.859494956079</v>
          </cell>
          <cell r="AB26">
            <v>97365.161227320263</v>
          </cell>
          <cell r="AC26">
            <v>97457.499938907378</v>
          </cell>
          <cell r="AD26">
            <v>97559.433906934122</v>
          </cell>
          <cell r="AE26">
            <v>97519.007115783577</v>
          </cell>
          <cell r="AF26">
            <v>97413.834743485728</v>
          </cell>
          <cell r="AG26">
            <v>97488.853813402937</v>
          </cell>
          <cell r="AH26">
            <v>97700.720169199689</v>
          </cell>
          <cell r="AI26">
            <v>97800.550857594339</v>
          </cell>
          <cell r="AJ26">
            <v>97873.776438994944</v>
          </cell>
          <cell r="AK26">
            <v>97902.687219514977</v>
          </cell>
          <cell r="AL26">
            <v>97721.312727198499</v>
          </cell>
          <cell r="AM26">
            <v>97570.386182252929</v>
          </cell>
          <cell r="AN26">
            <v>97355.279903250543</v>
          </cell>
          <cell r="AO26">
            <v>96934.853525584418</v>
          </cell>
          <cell r="AP26">
            <v>96599.097609789125</v>
          </cell>
          <cell r="AQ26">
            <v>96198.348241150903</v>
          </cell>
          <cell r="AR26">
            <v>95761.220622948225</v>
          </cell>
          <cell r="AS26">
            <v>95430.169488652493</v>
          </cell>
          <cell r="AT26">
            <v>95033.713802657221</v>
          </cell>
          <cell r="AU26">
            <v>94415.060146281292</v>
          </cell>
          <cell r="AV26">
            <v>93903.452619297488</v>
          </cell>
          <cell r="AW26">
            <v>93560.450954427637</v>
          </cell>
          <cell r="AX26">
            <v>93013.414537642588</v>
          </cell>
          <cell r="AY26">
            <v>92593.387668964482</v>
          </cell>
          <cell r="AZ26">
            <v>92153.162497358702</v>
          </cell>
          <cell r="BA26">
            <v>91545.453769432963</v>
          </cell>
        </row>
        <row r="40">
          <cell r="C40">
            <v>22862.78345918822</v>
          </cell>
          <cell r="D40">
            <v>23943.275474796541</v>
          </cell>
          <cell r="E40">
            <v>25428.3283407214</v>
          </cell>
          <cell r="F40">
            <v>29189.675707009799</v>
          </cell>
          <cell r="G40">
            <v>35131.632384822427</v>
          </cell>
          <cell r="H40">
            <v>39378.21568973938</v>
          </cell>
          <cell r="I40">
            <v>42960.338744842848</v>
          </cell>
          <cell r="J40">
            <v>46905.482172966447</v>
          </cell>
          <cell r="K40">
            <v>49478.467922139163</v>
          </cell>
          <cell r="L40">
            <v>52133.170060232093</v>
          </cell>
          <cell r="M40">
            <v>56430.735401342477</v>
          </cell>
          <cell r="N40">
            <v>63961.233599822823</v>
          </cell>
          <cell r="O40">
            <v>68263.781232500463</v>
          </cell>
          <cell r="P40">
            <v>68925.229277395367</v>
          </cell>
          <cell r="Q40">
            <v>70291.709562274264</v>
          </cell>
          <cell r="R40">
            <v>71603.786555098035</v>
          </cell>
          <cell r="S40">
            <v>71538.803892100477</v>
          </cell>
          <cell r="T40">
            <v>72649.72085845095</v>
          </cell>
          <cell r="U40">
            <v>75871.698377326713</v>
          </cell>
          <cell r="V40">
            <v>78244.700744850677</v>
          </cell>
          <cell r="W40">
            <v>79484.125918510224</v>
          </cell>
          <cell r="X40">
            <v>84479.895344475211</v>
          </cell>
          <cell r="Y40">
            <v>86328.417857713546</v>
          </cell>
          <cell r="Z40">
            <v>87391.179565166982</v>
          </cell>
          <cell r="AA40">
            <v>88027.060629812579</v>
          </cell>
          <cell r="AB40">
            <v>88568.91375734203</v>
          </cell>
          <cell r="AC40">
            <v>88667.131781952805</v>
          </cell>
          <cell r="AD40">
            <v>88741.757553509378</v>
          </cell>
          <cell r="AE40">
            <v>88711.610755698057</v>
          </cell>
          <cell r="AF40">
            <v>88695.674960932913</v>
          </cell>
          <cell r="AG40">
            <v>88803.610903026798</v>
          </cell>
          <cell r="AH40">
            <v>88966.317086331255</v>
          </cell>
          <cell r="AI40">
            <v>89023.910065582182</v>
          </cell>
          <cell r="AJ40">
            <v>89060.900233473236</v>
          </cell>
          <cell r="AK40">
            <v>89058.966483886907</v>
          </cell>
          <cell r="AL40">
            <v>88895.974086988586</v>
          </cell>
          <cell r="AM40">
            <v>88725.696663682917</v>
          </cell>
          <cell r="AN40">
            <v>88498.382196929131</v>
          </cell>
          <cell r="AO40">
            <v>88117.494169466197</v>
          </cell>
          <cell r="AP40">
            <v>87788.342620322132</v>
          </cell>
          <cell r="AQ40">
            <v>87405.891638795525</v>
          </cell>
          <cell r="AR40">
            <v>86984.104412240878</v>
          </cell>
          <cell r="AS40">
            <v>86639.091345912413</v>
          </cell>
          <cell r="AT40">
            <v>86242.95978685077</v>
          </cell>
          <cell r="AU40">
            <v>85682.205324290699</v>
          </cell>
          <cell r="AV40">
            <v>85199.331867535744</v>
          </cell>
          <cell r="AW40">
            <v>84807.893460168576</v>
          </cell>
          <cell r="AX40">
            <v>84268.954182844522</v>
          </cell>
          <cell r="AY40">
            <v>83825.936504193203</v>
          </cell>
          <cell r="AZ40">
            <v>83373.84548433985</v>
          </cell>
          <cell r="BA40">
            <v>82807.844239097292</v>
          </cell>
        </row>
        <row r="68">
          <cell r="C68">
            <v>24992.35839895935</v>
          </cell>
          <cell r="D68">
            <v>26160.34031876679</v>
          </cell>
          <cell r="E68">
            <v>27851.59235039158</v>
          </cell>
          <cell r="F68">
            <v>31853.882867406151</v>
          </cell>
          <cell r="G68">
            <v>38553.546921744797</v>
          </cell>
          <cell r="H68">
            <v>43059.966588272408</v>
          </cell>
          <cell r="I68">
            <v>47303.158372712824</v>
          </cell>
          <cell r="J68">
            <v>51463.897388690617</v>
          </cell>
          <cell r="K68">
            <v>53960.459153594529</v>
          </cell>
          <cell r="L68">
            <v>57162.742067908497</v>
          </cell>
          <cell r="M68">
            <v>61909.060929976084</v>
          </cell>
          <cell r="N68">
            <v>69702.122706948125</v>
          </cell>
          <cell r="O68">
            <v>74301.35837605242</v>
          </cell>
          <cell r="P68">
            <v>75410.837245863309</v>
          </cell>
          <cell r="Q68">
            <v>77024.643469128205</v>
          </cell>
          <cell r="R68">
            <v>78799.542514151617</v>
          </cell>
          <cell r="S68">
            <v>79131.538467791863</v>
          </cell>
          <cell r="T68">
            <v>80195.48554130402</v>
          </cell>
          <cell r="U68">
            <v>83834.601105496477</v>
          </cell>
          <cell r="V68">
            <v>86288.630151006379</v>
          </cell>
          <cell r="W68">
            <v>87564.919949348143</v>
          </cell>
          <cell r="X68">
            <v>93278.197255022314</v>
          </cell>
          <cell r="Y68">
            <v>94694.81137852704</v>
          </cell>
          <cell r="Z68">
            <v>95392.818181975628</v>
          </cell>
          <cell r="AA68">
            <v>95547.292627557254</v>
          </cell>
          <cell r="AB68">
            <v>95418.136447345692</v>
          </cell>
          <cell r="AC68">
            <v>94802.453052312601</v>
          </cell>
          <cell r="AD68">
            <v>94160.630929132429</v>
          </cell>
          <cell r="AE68">
            <v>93329.861337951341</v>
          </cell>
          <cell r="AF68">
            <v>92410.14217326339</v>
          </cell>
          <cell r="AG68">
            <v>91631.787686663636</v>
          </cell>
          <cell r="AH68">
            <v>91003.091130373432</v>
          </cell>
          <cell r="AI68">
            <v>90277.410438076782</v>
          </cell>
          <cell r="AJ68">
            <v>89535.959169922062</v>
          </cell>
          <cell r="AK68">
            <v>88764.881415030002</v>
          </cell>
          <cell r="AL68">
            <v>87812.720912046556</v>
          </cell>
          <cell r="AM68">
            <v>86900.368773682683</v>
          </cell>
          <cell r="AN68">
            <v>85957.04146929679</v>
          </cell>
          <cell r="AO68">
            <v>84853.900334547943</v>
          </cell>
          <cell r="AP68">
            <v>83856.489040021319</v>
          </cell>
          <cell r="AQ68">
            <v>82827.555073799682</v>
          </cell>
          <cell r="AR68">
            <v>81779.233046028952</v>
          </cell>
          <cell r="AS68">
            <v>80849.11974398671</v>
          </cell>
          <cell r="AT68">
            <v>79881.951341207823</v>
          </cell>
          <cell r="AU68">
            <v>78742.245506951891</v>
          </cell>
          <cell r="AV68">
            <v>77714.160195153541</v>
          </cell>
          <cell r="AW68">
            <v>76845.371843117289</v>
          </cell>
          <cell r="AX68">
            <v>75818.563558015871</v>
          </cell>
          <cell r="AY68">
            <v>74909.259699459348</v>
          </cell>
          <cell r="AZ68">
            <v>73993.768709432858</v>
          </cell>
          <cell r="BA68">
            <v>72960.130350635212</v>
          </cell>
        </row>
        <row r="82">
          <cell r="C82">
            <v>22862.78345918822</v>
          </cell>
          <cell r="D82">
            <v>23943.275474796541</v>
          </cell>
          <cell r="E82">
            <v>25428.3283407214</v>
          </cell>
          <cell r="F82">
            <v>29189.675707009799</v>
          </cell>
          <cell r="G82">
            <v>35131.632384822427</v>
          </cell>
          <cell r="H82">
            <v>39378.21568973938</v>
          </cell>
          <cell r="I82">
            <v>42960.338744842848</v>
          </cell>
          <cell r="J82">
            <v>46905.482172966447</v>
          </cell>
          <cell r="K82">
            <v>49478.467922139163</v>
          </cell>
          <cell r="L82">
            <v>52133.170060232093</v>
          </cell>
          <cell r="M82">
            <v>56430.735401342477</v>
          </cell>
          <cell r="N82">
            <v>63961.233599822823</v>
          </cell>
          <cell r="O82">
            <v>68263.781232500463</v>
          </cell>
          <cell r="P82">
            <v>68925.229277395367</v>
          </cell>
          <cell r="Q82">
            <v>70291.709562274264</v>
          </cell>
          <cell r="R82">
            <v>71603.786555098035</v>
          </cell>
          <cell r="S82">
            <v>71538.803892100477</v>
          </cell>
          <cell r="T82">
            <v>72649.72085844398</v>
          </cell>
          <cell r="U82">
            <v>75871.698377307621</v>
          </cell>
          <cell r="V82">
            <v>78246.006387397196</v>
          </cell>
          <cell r="W82">
            <v>79484.839404044586</v>
          </cell>
          <cell r="X82">
            <v>84426.699641936488</v>
          </cell>
          <cell r="Y82">
            <v>85830.709977008417</v>
          </cell>
          <cell r="Z82">
            <v>86541.017524034789</v>
          </cell>
          <cell r="AA82">
            <v>86812.60488033884</v>
          </cell>
          <cell r="AB82">
            <v>86822.363794967823</v>
          </cell>
          <cell r="AC82">
            <v>86265.66320921549</v>
          </cell>
          <cell r="AD82">
            <v>85652.116211454922</v>
          </cell>
          <cell r="AE82">
            <v>84887.365113472159</v>
          </cell>
          <cell r="AF82">
            <v>84110.045996488669</v>
          </cell>
          <cell r="AG82">
            <v>83420.977968150124</v>
          </cell>
          <cell r="AH82">
            <v>82805.36928086089</v>
          </cell>
          <cell r="AI82">
            <v>82101.166930837397</v>
          </cell>
          <cell r="AJ82">
            <v>81388.58491546908</v>
          </cell>
          <cell r="AK82">
            <v>80653.071567929903</v>
          </cell>
          <cell r="AL82">
            <v>79782.928333468924</v>
          </cell>
          <cell r="AM82">
            <v>78919.459656810635</v>
          </cell>
          <cell r="AN82">
            <v>78032.868694860314</v>
          </cell>
          <cell r="AO82">
            <v>77033.695750027124</v>
          </cell>
          <cell r="AP82">
            <v>76111.805973326307</v>
          </cell>
          <cell r="AQ82">
            <v>75169.574212014064</v>
          </cell>
          <cell r="AR82">
            <v>74206.183789793518</v>
          </cell>
          <cell r="AS82">
            <v>73336.765419289921</v>
          </cell>
          <cell r="AT82">
            <v>72443.649654338398</v>
          </cell>
          <cell r="AU82">
            <v>71427.235053143537</v>
          </cell>
          <cell r="AV82">
            <v>70498.261024101201</v>
          </cell>
          <cell r="AW82">
            <v>69665.750618719103</v>
          </cell>
          <cell r="AX82">
            <v>68722.899442309455</v>
          </cell>
          <cell r="AY82">
            <v>67873.394305931419</v>
          </cell>
          <cell r="AZ82">
            <v>67027.860142590842</v>
          </cell>
          <cell r="BA82">
            <v>66107.311344276663</v>
          </cell>
        </row>
      </sheetData>
      <sheetData sheetId="6">
        <row r="26">
          <cell r="C26">
            <v>17496.109118916011</v>
          </cell>
          <cell r="D26">
            <v>17646.864650028001</v>
          </cell>
          <cell r="E26">
            <v>17094.853491948001</v>
          </cell>
          <cell r="F26">
            <v>17527.016913875999</v>
          </cell>
          <cell r="G26">
            <v>17582.558709600002</v>
          </cell>
          <cell r="H26">
            <v>17248.37231106</v>
          </cell>
          <cell r="I26">
            <v>17742.420572579998</v>
          </cell>
          <cell r="J26">
            <v>17881.090319340001</v>
          </cell>
          <cell r="K26">
            <v>18175.917406572</v>
          </cell>
          <cell r="L26">
            <v>17332.224913440001</v>
          </cell>
          <cell r="M26">
            <v>18700.159027500002</v>
          </cell>
          <cell r="N26">
            <v>18667.625749308001</v>
          </cell>
          <cell r="O26">
            <v>18751.759955856</v>
          </cell>
          <cell r="P26">
            <v>18275.338875959998</v>
          </cell>
          <cell r="Q26">
            <v>18986.261912099999</v>
          </cell>
          <cell r="R26">
            <v>18947.007815075998</v>
          </cell>
          <cell r="S26">
            <v>19458.298407564002</v>
          </cell>
          <cell r="T26">
            <v>20415.524975303939</v>
          </cell>
          <cell r="U26">
            <v>21493.12922124688</v>
          </cell>
          <cell r="V26">
            <v>20517.046289842849</v>
          </cell>
          <cell r="W26">
            <v>19208.988600291461</v>
          </cell>
          <cell r="X26">
            <v>20036.999321004361</v>
          </cell>
          <cell r="Y26">
            <v>20453.205861645791</v>
          </cell>
          <cell r="Z26">
            <v>20772.856923601139</v>
          </cell>
          <cell r="AA26">
            <v>21144.854504465518</v>
          </cell>
          <cell r="AB26">
            <v>21419.032830612668</v>
          </cell>
          <cell r="AC26">
            <v>21667.511665909649</v>
          </cell>
          <cell r="AD26">
            <v>21898.72365018307</v>
          </cell>
          <cell r="AE26">
            <v>22009.232285233669</v>
          </cell>
          <cell r="AF26">
            <v>22133.353060373469</v>
          </cell>
          <cell r="AG26">
            <v>22281.32669769946</v>
          </cell>
          <cell r="AH26">
            <v>22391.74647258619</v>
          </cell>
          <cell r="AI26">
            <v>22523.594103264069</v>
          </cell>
          <cell r="AJ26">
            <v>22635.11570488528</v>
          </cell>
          <cell r="AK26">
            <v>22745.568282646422</v>
          </cell>
          <cell r="AL26">
            <v>22870.63382143731</v>
          </cell>
          <cell r="AM26">
            <v>22987.970719887879</v>
          </cell>
          <cell r="AN26">
            <v>23108.77356387068</v>
          </cell>
          <cell r="AO26">
            <v>23239.39366750612</v>
          </cell>
          <cell r="AP26">
            <v>23379.471993920561</v>
          </cell>
          <cell r="AQ26">
            <v>23513.26023085881</v>
          </cell>
          <cell r="AR26">
            <v>23617.21670767356</v>
          </cell>
          <cell r="AS26">
            <v>23717.019290109569</v>
          </cell>
          <cell r="AT26">
            <v>23844.279615877029</v>
          </cell>
          <cell r="AU26">
            <v>23972.764877111771</v>
          </cell>
          <cell r="AV26">
            <v>24084.65670260843</v>
          </cell>
          <cell r="AW26">
            <v>24192.988303477359</v>
          </cell>
          <cell r="AX26">
            <v>24285.981491389892</v>
          </cell>
          <cell r="AY26">
            <v>24374.332606949949</v>
          </cell>
          <cell r="AZ26">
            <v>24456.924492170681</v>
          </cell>
          <cell r="BA26">
            <v>24548.963999103591</v>
          </cell>
        </row>
        <row r="40">
          <cell r="C40">
            <v>15975.839207952011</v>
          </cell>
          <cell r="D40">
            <v>16045.441617852</v>
          </cell>
          <cell r="E40">
            <v>15609.452549292</v>
          </cell>
          <cell r="F40">
            <v>15927.102008927999</v>
          </cell>
          <cell r="G40">
            <v>15977.237473548001</v>
          </cell>
          <cell r="H40">
            <v>15394.981123476</v>
          </cell>
          <cell r="I40">
            <v>15881.4608229</v>
          </cell>
          <cell r="J40">
            <v>15903.699094836</v>
          </cell>
          <cell r="K40">
            <v>16192.539476747999</v>
          </cell>
          <cell r="L40">
            <v>15145.935773147999</v>
          </cell>
          <cell r="M40">
            <v>15922.018312632001</v>
          </cell>
          <cell r="N40">
            <v>16409.63359782</v>
          </cell>
          <cell r="O40">
            <v>16525.655645472001</v>
          </cell>
          <cell r="P40">
            <v>15991.083304884</v>
          </cell>
          <cell r="Q40">
            <v>16607.156773499999</v>
          </cell>
          <cell r="R40">
            <v>16466.871424355999</v>
          </cell>
          <cell r="S40">
            <v>16912.200573827999</v>
          </cell>
          <cell r="T40">
            <v>17511.584988083931</v>
          </cell>
          <cell r="U40">
            <v>18160.69005759088</v>
          </cell>
          <cell r="V40">
            <v>17119.756093766398</v>
          </cell>
          <cell r="W40">
            <v>15979.741373263199</v>
          </cell>
          <cell r="X40">
            <v>16678.841661780421</v>
          </cell>
          <cell r="Y40">
            <v>16952.972269905658</v>
          </cell>
          <cell r="Z40">
            <v>17068.840595615671</v>
          </cell>
          <cell r="AA40">
            <v>17236.36828588993</v>
          </cell>
          <cell r="AB40">
            <v>17376.286051258019</v>
          </cell>
          <cell r="AC40">
            <v>17494.90163645416</v>
          </cell>
          <cell r="AD40">
            <v>17601.094018274951</v>
          </cell>
          <cell r="AE40">
            <v>17637.606498655568</v>
          </cell>
          <cell r="AF40">
            <v>17692.37065064655</v>
          </cell>
          <cell r="AG40">
            <v>17735.52168393098</v>
          </cell>
          <cell r="AH40">
            <v>17778.302755474961</v>
          </cell>
          <cell r="AI40">
            <v>17845.99834277304</v>
          </cell>
          <cell r="AJ40">
            <v>17895.382451568399</v>
          </cell>
          <cell r="AK40">
            <v>17943.502870512719</v>
          </cell>
          <cell r="AL40">
            <v>18004.691723149761</v>
          </cell>
          <cell r="AM40">
            <v>18055.670178188859</v>
          </cell>
          <cell r="AN40">
            <v>18106.471611463799</v>
          </cell>
          <cell r="AO40">
            <v>18162.51119381356</v>
          </cell>
          <cell r="AP40">
            <v>18222.736846387968</v>
          </cell>
          <cell r="AQ40">
            <v>18269.84295477303</v>
          </cell>
          <cell r="AR40">
            <v>18301.87431972822</v>
          </cell>
          <cell r="AS40">
            <v>18323.42074178308</v>
          </cell>
          <cell r="AT40">
            <v>18367.264407790972</v>
          </cell>
          <cell r="AU40">
            <v>18407.749694590359</v>
          </cell>
          <cell r="AV40">
            <v>18427.949747767849</v>
          </cell>
          <cell r="AW40">
            <v>18454.785366655469</v>
          </cell>
          <cell r="AX40">
            <v>18463.608100878559</v>
          </cell>
          <cell r="AY40">
            <v>18466.642621294541</v>
          </cell>
          <cell r="AZ40">
            <v>18463.81163299648</v>
          </cell>
          <cell r="BA40">
            <v>18471.566420071958</v>
          </cell>
        </row>
        <row r="68">
          <cell r="C68">
            <v>17496.109118916011</v>
          </cell>
          <cell r="D68">
            <v>17646.864650028001</v>
          </cell>
          <cell r="E68">
            <v>17094.853491948001</v>
          </cell>
          <cell r="F68">
            <v>17527.016913875999</v>
          </cell>
          <cell r="G68">
            <v>17582.558709600002</v>
          </cell>
          <cell r="H68">
            <v>17248.37231106</v>
          </cell>
          <cell r="I68">
            <v>17742.420572579998</v>
          </cell>
          <cell r="J68">
            <v>17881.090319340001</v>
          </cell>
          <cell r="K68">
            <v>18175.917406572</v>
          </cell>
          <cell r="L68">
            <v>17332.224913440001</v>
          </cell>
          <cell r="M68">
            <v>18700.159027500002</v>
          </cell>
          <cell r="N68">
            <v>18667.625749308001</v>
          </cell>
          <cell r="O68">
            <v>18751.759955856</v>
          </cell>
          <cell r="P68">
            <v>18275.338875959998</v>
          </cell>
          <cell r="Q68">
            <v>18986.261912099999</v>
          </cell>
          <cell r="R68">
            <v>18947.007815075998</v>
          </cell>
          <cell r="S68">
            <v>19458.298407564002</v>
          </cell>
          <cell r="T68">
            <v>20428.924214005601</v>
          </cell>
          <cell r="U68">
            <v>21507.351601705381</v>
          </cell>
          <cell r="V68">
            <v>20529.16642987874</v>
          </cell>
          <cell r="W68">
            <v>19224.380887226169</v>
          </cell>
          <cell r="X68">
            <v>20039.517950179641</v>
          </cell>
          <cell r="Y68">
            <v>20191.21672170658</v>
          </cell>
          <cell r="Z68">
            <v>20459.71626097216</v>
          </cell>
          <cell r="AA68">
            <v>20790.320624311371</v>
          </cell>
          <cell r="AB68">
            <v>20970.365807701761</v>
          </cell>
          <cell r="AC68">
            <v>21114.99712461327</v>
          </cell>
          <cell r="AD68">
            <v>21234.1459399825</v>
          </cell>
          <cell r="AE68">
            <v>21225.24512744751</v>
          </cell>
          <cell r="AF68">
            <v>21217.911074828211</v>
          </cell>
          <cell r="AG68">
            <v>21225.432232369949</v>
          </cell>
          <cell r="AH68">
            <v>21195.61490231764</v>
          </cell>
          <cell r="AI68">
            <v>21183.937896155861</v>
          </cell>
          <cell r="AJ68">
            <v>21154.132959981729</v>
          </cell>
          <cell r="AK68">
            <v>21122.340996842089</v>
          </cell>
          <cell r="AL68">
            <v>21102.27938383165</v>
          </cell>
          <cell r="AM68">
            <v>21077.97048491715</v>
          </cell>
          <cell r="AN68">
            <v>21056.460833612698</v>
          </cell>
          <cell r="AO68">
            <v>21046.167764292641</v>
          </cell>
          <cell r="AP68">
            <v>21045.940958363721</v>
          </cell>
          <cell r="AQ68">
            <v>21038.900976085901</v>
          </cell>
          <cell r="AR68">
            <v>20999.20175523296</v>
          </cell>
          <cell r="AS68">
            <v>20961.636058077831</v>
          </cell>
          <cell r="AT68">
            <v>20950.320662721511</v>
          </cell>
          <cell r="AU68">
            <v>20942.455328876909</v>
          </cell>
          <cell r="AV68">
            <v>20923.821016546099</v>
          </cell>
          <cell r="AW68">
            <v>20902.588229434641</v>
          </cell>
          <cell r="AX68">
            <v>20870.846143142018</v>
          </cell>
          <cell r="AY68">
            <v>20837.366368970332</v>
          </cell>
          <cell r="AZ68">
            <v>20801.56426595935</v>
          </cell>
          <cell r="BA68">
            <v>20780.205812048818</v>
          </cell>
        </row>
        <row r="82">
          <cell r="C82">
            <v>15975.839207952011</v>
          </cell>
          <cell r="D82">
            <v>16045.441617852</v>
          </cell>
          <cell r="E82">
            <v>15609.452549292</v>
          </cell>
          <cell r="F82">
            <v>15927.102008927999</v>
          </cell>
          <cell r="G82">
            <v>15977.237473548001</v>
          </cell>
          <cell r="H82">
            <v>15394.981123476</v>
          </cell>
          <cell r="I82">
            <v>15881.4608229</v>
          </cell>
          <cell r="J82">
            <v>15903.699094836</v>
          </cell>
          <cell r="K82">
            <v>16192.539476747999</v>
          </cell>
          <cell r="L82">
            <v>15145.935773147999</v>
          </cell>
          <cell r="M82">
            <v>15922.018312632001</v>
          </cell>
          <cell r="N82">
            <v>16409.63359782</v>
          </cell>
          <cell r="O82">
            <v>16525.655645472001</v>
          </cell>
          <cell r="P82">
            <v>15991.083304884</v>
          </cell>
          <cell r="Q82">
            <v>16607.156773499999</v>
          </cell>
          <cell r="R82">
            <v>16466.871424355999</v>
          </cell>
          <cell r="S82">
            <v>16912.200573827999</v>
          </cell>
          <cell r="T82">
            <v>17524.9842267856</v>
          </cell>
          <cell r="U82">
            <v>18174.912438049381</v>
          </cell>
          <cell r="V82">
            <v>17131.87623380229</v>
          </cell>
          <cell r="W82">
            <v>15995.133660197909</v>
          </cell>
          <cell r="X82">
            <v>16681.360290955701</v>
          </cell>
          <cell r="Y82">
            <v>16699.69017870212</v>
          </cell>
          <cell r="Z82">
            <v>16774.104954591188</v>
          </cell>
          <cell r="AA82">
            <v>16910.929716764891</v>
          </cell>
          <cell r="AB82">
            <v>16967.695514955391</v>
          </cell>
          <cell r="AC82">
            <v>16994.027671666689</v>
          </cell>
          <cell r="AD82">
            <v>17000.262450753991</v>
          </cell>
          <cell r="AE82">
            <v>16929.176446452861</v>
          </cell>
          <cell r="AF82">
            <v>16864.540782664619</v>
          </cell>
          <cell r="AG82">
            <v>16780.39217425563</v>
          </cell>
          <cell r="AH82">
            <v>16695.657299075549</v>
          </cell>
          <cell r="AI82">
            <v>16632.7559068349</v>
          </cell>
          <cell r="AJ82">
            <v>16553.964508543249</v>
          </cell>
          <cell r="AK82">
            <v>16473.269495657631</v>
          </cell>
          <cell r="AL82">
            <v>16403.084998376951</v>
          </cell>
          <cell r="AM82">
            <v>16326.540601460219</v>
          </cell>
          <cell r="AN82">
            <v>16249.5837611767</v>
          </cell>
          <cell r="AO82">
            <v>16179.75948853025</v>
          </cell>
          <cell r="AP82">
            <v>16115.286387335629</v>
          </cell>
          <cell r="AQ82">
            <v>16037.83606105573</v>
          </cell>
          <cell r="AR82">
            <v>15942.147237683141</v>
          </cell>
          <cell r="AS82">
            <v>15842.893018705599</v>
          </cell>
          <cell r="AT82">
            <v>15765.34196286213</v>
          </cell>
          <cell r="AU82">
            <v>15687.27403652973</v>
          </cell>
          <cell r="AV82">
            <v>15595.340899160081</v>
          </cell>
          <cell r="AW82">
            <v>15510.78677171494</v>
          </cell>
          <cell r="AX82">
            <v>15413.564580080751</v>
          </cell>
          <cell r="AY82">
            <v>15313.892236164511</v>
          </cell>
          <cell r="AZ82">
            <v>15212.16152993279</v>
          </cell>
          <cell r="BA82">
            <v>15126.29549932511</v>
          </cell>
        </row>
      </sheetData>
      <sheetData sheetId="7">
        <row r="26">
          <cell r="C26">
            <v>64740.041794044002</v>
          </cell>
          <cell r="D26">
            <v>63634.281118524013</v>
          </cell>
          <cell r="E26">
            <v>63786.121658856013</v>
          </cell>
          <cell r="F26">
            <v>64449.732850164008</v>
          </cell>
          <cell r="G26">
            <v>65637.462403008001</v>
          </cell>
          <cell r="H26">
            <v>65442.974280516013</v>
          </cell>
          <cell r="I26">
            <v>65259.765899640013</v>
          </cell>
          <cell r="J26">
            <v>65987.473649508</v>
          </cell>
          <cell r="K26">
            <v>64143.609902135999</v>
          </cell>
          <cell r="L26">
            <v>60791.008826268</v>
          </cell>
          <cell r="M26">
            <v>63345.780914112009</v>
          </cell>
          <cell r="N26">
            <v>61716.836370816018</v>
          </cell>
          <cell r="O26">
            <v>60551.901892440001</v>
          </cell>
          <cell r="P26">
            <v>62608.159742939999</v>
          </cell>
          <cell r="Q26">
            <v>63435.197271276011</v>
          </cell>
          <cell r="R26">
            <v>63247.787771543997</v>
          </cell>
          <cell r="S26">
            <v>63510.105068532001</v>
          </cell>
          <cell r="T26">
            <v>63483.364369663257</v>
          </cell>
          <cell r="U26">
            <v>66203.887321049609</v>
          </cell>
          <cell r="V26">
            <v>65883.648438540506</v>
          </cell>
          <cell r="W26">
            <v>58464.40692447676</v>
          </cell>
          <cell r="X26">
            <v>64334.955219849093</v>
          </cell>
          <cell r="Y26">
            <v>65993.777757445248</v>
          </cell>
          <cell r="Z26">
            <v>66074.272525548877</v>
          </cell>
          <cell r="AA26">
            <v>66095.768651168139</v>
          </cell>
          <cell r="AB26">
            <v>66091.223611783586</v>
          </cell>
          <cell r="AC26">
            <v>66103.580792999506</v>
          </cell>
          <cell r="AD26">
            <v>66136.750483577169</v>
          </cell>
          <cell r="AE26">
            <v>66030.63973886575</v>
          </cell>
          <cell r="AF26">
            <v>65939.370052576283</v>
          </cell>
          <cell r="AG26">
            <v>65854.942337897548</v>
          </cell>
          <cell r="AH26">
            <v>65833.716844733324</v>
          </cell>
          <cell r="AI26">
            <v>65787.248983267724</v>
          </cell>
          <cell r="AJ26">
            <v>65810.350612594906</v>
          </cell>
          <cell r="AK26">
            <v>65850.010861628631</v>
          </cell>
          <cell r="AL26">
            <v>65866.977680916563</v>
          </cell>
          <cell r="AM26">
            <v>65950.179351559185</v>
          </cell>
          <cell r="AN26">
            <v>66094.126272164431</v>
          </cell>
          <cell r="AO26">
            <v>66190.2271145993</v>
          </cell>
          <cell r="AP26">
            <v>66281.048946345021</v>
          </cell>
          <cell r="AQ26">
            <v>66399.099986082772</v>
          </cell>
          <cell r="AR26">
            <v>66507.874877563459</v>
          </cell>
          <cell r="AS26">
            <v>66569.21881628134</v>
          </cell>
          <cell r="AT26">
            <v>66665.310144959556</v>
          </cell>
          <cell r="AU26">
            <v>66791.524192673576</v>
          </cell>
          <cell r="AV26">
            <v>66868.94387575853</v>
          </cell>
          <cell r="AW26">
            <v>66997.730631015467</v>
          </cell>
          <cell r="AX26">
            <v>67071.534303228516</v>
          </cell>
          <cell r="AY26">
            <v>67171.583857134101</v>
          </cell>
          <cell r="AZ26">
            <v>67257.346005384083</v>
          </cell>
          <cell r="BA26">
            <v>67321.550808357104</v>
          </cell>
        </row>
        <row r="40">
          <cell r="C40">
            <v>58332.830024411996</v>
          </cell>
          <cell r="D40">
            <v>57220.275051720011</v>
          </cell>
          <cell r="E40">
            <v>57242.229207408003</v>
          </cell>
          <cell r="F40">
            <v>58071.356870040006</v>
          </cell>
          <cell r="G40">
            <v>58842.679101659996</v>
          </cell>
          <cell r="H40">
            <v>58890.759768575997</v>
          </cell>
          <cell r="I40">
            <v>58709.095270200007</v>
          </cell>
          <cell r="J40">
            <v>59569.091078796002</v>
          </cell>
          <cell r="K40">
            <v>58279.031026056</v>
          </cell>
          <cell r="L40">
            <v>55342.902459887999</v>
          </cell>
          <cell r="M40">
            <v>57678.854837040009</v>
          </cell>
          <cell r="N40">
            <v>56290.858959024023</v>
          </cell>
          <cell r="O40">
            <v>54807.341783292002</v>
          </cell>
          <cell r="P40">
            <v>57152.815864739998</v>
          </cell>
          <cell r="Q40">
            <v>57540.005392824009</v>
          </cell>
          <cell r="R40">
            <v>57619.515111300003</v>
          </cell>
          <cell r="S40">
            <v>57797.352120852003</v>
          </cell>
          <cell r="T40">
            <v>57398.835891175273</v>
          </cell>
          <cell r="U40">
            <v>59948.078864225623</v>
          </cell>
          <cell r="V40">
            <v>59518.462950763504</v>
          </cell>
          <cell r="W40">
            <v>52681.940836479836</v>
          </cell>
          <cell r="X40">
            <v>58099.360775253423</v>
          </cell>
          <cell r="Y40">
            <v>59610.486583203281</v>
          </cell>
          <cell r="Z40">
            <v>59543.847649984797</v>
          </cell>
          <cell r="AA40">
            <v>59418.344354649817</v>
          </cell>
          <cell r="AB40">
            <v>59266.562205544949</v>
          </cell>
          <cell r="AC40">
            <v>59130.998412853609</v>
          </cell>
          <cell r="AD40">
            <v>59015.087218439818</v>
          </cell>
          <cell r="AE40">
            <v>58819.334098925086</v>
          </cell>
          <cell r="AF40">
            <v>58640.326608698109</v>
          </cell>
          <cell r="AG40">
            <v>58472.372559043863</v>
          </cell>
          <cell r="AH40">
            <v>58374.1523085183</v>
          </cell>
          <cell r="AI40">
            <v>58255.259708443009</v>
          </cell>
          <cell r="AJ40">
            <v>58210.578628089897</v>
          </cell>
          <cell r="AK40">
            <v>58187.2988921496</v>
          </cell>
          <cell r="AL40">
            <v>58146.328378282647</v>
          </cell>
          <cell r="AM40">
            <v>58176.696760617902</v>
          </cell>
          <cell r="AN40">
            <v>58272.870957544917</v>
          </cell>
          <cell r="AO40">
            <v>58326.184319254302</v>
          </cell>
          <cell r="AP40">
            <v>58379.143703590627</v>
          </cell>
          <cell r="AQ40">
            <v>58464.189726858887</v>
          </cell>
          <cell r="AR40">
            <v>58554.93188821894</v>
          </cell>
          <cell r="AS40">
            <v>58602.376676625463</v>
          </cell>
          <cell r="AT40">
            <v>58688.369818628293</v>
          </cell>
          <cell r="AU40">
            <v>58808.083985837628</v>
          </cell>
          <cell r="AV40">
            <v>58882.424238165993</v>
          </cell>
          <cell r="AW40">
            <v>58993.616204275197</v>
          </cell>
          <cell r="AX40">
            <v>59053.153181656053</v>
          </cell>
          <cell r="AY40">
            <v>59142.138218010463</v>
          </cell>
          <cell r="AZ40">
            <v>59219.996725549958</v>
          </cell>
          <cell r="BA40">
            <v>59279.469839768477</v>
          </cell>
        </row>
        <row r="68">
          <cell r="C68">
            <v>64740.041794044002</v>
          </cell>
          <cell r="D68">
            <v>63634.281118524013</v>
          </cell>
          <cell r="E68">
            <v>63786.121658856013</v>
          </cell>
          <cell r="F68">
            <v>64449.732850164008</v>
          </cell>
          <cell r="G68">
            <v>65637.462403008001</v>
          </cell>
          <cell r="H68">
            <v>65442.974280516013</v>
          </cell>
          <cell r="I68">
            <v>65259.765899640013</v>
          </cell>
          <cell r="J68">
            <v>65987.473649508</v>
          </cell>
          <cell r="K68">
            <v>64143.609902135999</v>
          </cell>
          <cell r="L68">
            <v>60791.008826268</v>
          </cell>
          <cell r="M68">
            <v>63345.780914112009</v>
          </cell>
          <cell r="N68">
            <v>61716.836370816018</v>
          </cell>
          <cell r="O68">
            <v>60551.901892440001</v>
          </cell>
          <cell r="P68">
            <v>62608.159742939999</v>
          </cell>
          <cell r="Q68">
            <v>63435.197271276011</v>
          </cell>
          <cell r="R68">
            <v>63247.787771543997</v>
          </cell>
          <cell r="S68">
            <v>63510.105068532001</v>
          </cell>
          <cell r="T68">
            <v>63483.364369663257</v>
          </cell>
          <cell r="U68">
            <v>66259.784496898515</v>
          </cell>
          <cell r="V68">
            <v>65950.233605242625</v>
          </cell>
          <cell r="W68">
            <v>58448.518685408657</v>
          </cell>
          <cell r="X68">
            <v>64071.225418440023</v>
          </cell>
          <cell r="Y68">
            <v>65339.877316783721</v>
          </cell>
          <cell r="Z68">
            <v>65026.194563025383</v>
          </cell>
          <cell r="AA68">
            <v>64632.869786702518</v>
          </cell>
          <cell r="AB68">
            <v>64191.88263565924</v>
          </cell>
          <cell r="AC68">
            <v>63661.716539318302</v>
          </cell>
          <cell r="AD68">
            <v>63104.480126611481</v>
          </cell>
          <cell r="AE68">
            <v>62369.161649088703</v>
          </cell>
          <cell r="AF68">
            <v>61627.383338087187</v>
          </cell>
          <cell r="AG68">
            <v>60892.964956407828</v>
          </cell>
          <cell r="AH68">
            <v>60208.496329609341</v>
          </cell>
          <cell r="AI68">
            <v>59504.627666462191</v>
          </cell>
          <cell r="AJ68">
            <v>58865.959689907468</v>
          </cell>
          <cell r="AK68">
            <v>58236.890769610007</v>
          </cell>
          <cell r="AL68">
            <v>57587.287207930771</v>
          </cell>
          <cell r="AM68">
            <v>57011.820540563553</v>
          </cell>
          <cell r="AN68">
            <v>56487.348387720311</v>
          </cell>
          <cell r="AO68">
            <v>55947.16585916622</v>
          </cell>
          <cell r="AP68">
            <v>55427.023558202483</v>
          </cell>
          <cell r="AQ68">
            <v>54951.021063335073</v>
          </cell>
          <cell r="AR68">
            <v>54484.658128238123</v>
          </cell>
          <cell r="AS68">
            <v>54003.082211713721</v>
          </cell>
          <cell r="AT68">
            <v>53572.984735062833</v>
          </cell>
          <cell r="AU68">
            <v>53188.528306667162</v>
          </cell>
          <cell r="AV68">
            <v>52793.293919390911</v>
          </cell>
          <cell r="AW68">
            <v>52447.860693335642</v>
          </cell>
          <cell r="AX68">
            <v>52077.19321773445</v>
          </cell>
          <cell r="AY68">
            <v>51744.932154145958</v>
          </cell>
          <cell r="AZ68">
            <v>51417.659918676531</v>
          </cell>
          <cell r="BA68">
            <v>51094.214655791497</v>
          </cell>
        </row>
        <row r="82">
          <cell r="C82">
            <v>58332.830024411996</v>
          </cell>
          <cell r="D82">
            <v>57220.275051720011</v>
          </cell>
          <cell r="E82">
            <v>57242.229207408003</v>
          </cell>
          <cell r="F82">
            <v>58071.356870040006</v>
          </cell>
          <cell r="G82">
            <v>58842.679101659996</v>
          </cell>
          <cell r="H82">
            <v>58890.759768575997</v>
          </cell>
          <cell r="I82">
            <v>58709.095270200007</v>
          </cell>
          <cell r="J82">
            <v>59569.091078796002</v>
          </cell>
          <cell r="K82">
            <v>58279.031026056</v>
          </cell>
          <cell r="L82">
            <v>55342.902459887999</v>
          </cell>
          <cell r="M82">
            <v>57678.854837040009</v>
          </cell>
          <cell r="N82">
            <v>56290.858959024023</v>
          </cell>
          <cell r="O82">
            <v>54807.341783292002</v>
          </cell>
          <cell r="P82">
            <v>57152.815864739998</v>
          </cell>
          <cell r="Q82">
            <v>57540.005392824009</v>
          </cell>
          <cell r="R82">
            <v>57619.515111300003</v>
          </cell>
          <cell r="S82">
            <v>57797.352120852003</v>
          </cell>
          <cell r="T82">
            <v>57398.835891175273</v>
          </cell>
          <cell r="U82">
            <v>60003.976040074507</v>
          </cell>
          <cell r="V82">
            <v>59585.048117465623</v>
          </cell>
          <cell r="W82">
            <v>52666.052597411734</v>
          </cell>
          <cell r="X82">
            <v>57836.878092733263</v>
          </cell>
          <cell r="Y82">
            <v>58992.313423243999</v>
          </cell>
          <cell r="Z82">
            <v>58568.669016259977</v>
          </cell>
          <cell r="AA82">
            <v>58068.262408296192</v>
          </cell>
          <cell r="AB82">
            <v>57522.761731807514</v>
          </cell>
          <cell r="AC82">
            <v>56890.274276585027</v>
          </cell>
          <cell r="AD82">
            <v>56232.51360424875</v>
          </cell>
          <cell r="AE82">
            <v>55456.6283475702</v>
          </cell>
          <cell r="AF82">
            <v>54678.352339150137</v>
          </cell>
          <cell r="AG82">
            <v>53913.669579948248</v>
          </cell>
          <cell r="AH82">
            <v>53207.281180022219</v>
          </cell>
          <cell r="AI82">
            <v>52487.890868833318</v>
          </cell>
          <cell r="AJ82">
            <v>51840.082420977487</v>
          </cell>
          <cell r="AK82">
            <v>51208.348794160891</v>
          </cell>
          <cell r="AL82">
            <v>50562.603510284513</v>
          </cell>
          <cell r="AM82">
            <v>49997.50331104028</v>
          </cell>
          <cell r="AN82">
            <v>49489.753916036447</v>
          </cell>
          <cell r="AO82">
            <v>48972.467308590283</v>
          </cell>
          <cell r="AP82">
            <v>48481.222454738709</v>
          </cell>
          <cell r="AQ82">
            <v>48039.938796651513</v>
          </cell>
          <cell r="AR82">
            <v>47622.719930716587</v>
          </cell>
          <cell r="AS82">
            <v>47195.07299711628</v>
          </cell>
          <cell r="AT82">
            <v>46823.291980753282</v>
          </cell>
          <cell r="AU82">
            <v>46501.259393951317</v>
          </cell>
          <cell r="AV82">
            <v>46172.301164800199</v>
          </cell>
          <cell r="AW82">
            <v>45882.178621732077</v>
          </cell>
          <cell r="AX82">
            <v>45570.703751042427</v>
          </cell>
          <cell r="AY82">
            <v>45301.315002501673</v>
          </cell>
          <cell r="AZ82">
            <v>45040.46222549901</v>
          </cell>
          <cell r="BA82">
            <v>44786.891683658032</v>
          </cell>
        </row>
      </sheetData>
      <sheetData sheetId="8">
        <row r="26">
          <cell r="C26">
            <v>10150.277401954931</v>
          </cell>
          <cell r="D26">
            <v>10398.025967681009</v>
          </cell>
          <cell r="E26">
            <v>10858.78449095993</v>
          </cell>
          <cell r="F26">
            <v>11554.93283336405</v>
          </cell>
          <cell r="G26">
            <v>12364.637888812171</v>
          </cell>
          <cell r="H26">
            <v>12720.43458198456</v>
          </cell>
          <cell r="I26">
            <v>12785.961414004591</v>
          </cell>
          <cell r="J26">
            <v>12425.676854814081</v>
          </cell>
          <cell r="K26">
            <v>12430.72838453081</v>
          </cell>
          <cell r="L26">
            <v>12963.69282854395</v>
          </cell>
          <cell r="M26">
            <v>13885.145100630531</v>
          </cell>
          <cell r="N26">
            <v>14673.99928582364</v>
          </cell>
          <cell r="O26">
            <v>15852.058777527591</v>
          </cell>
          <cell r="P26">
            <v>15758.348954968191</v>
          </cell>
          <cell r="Q26">
            <v>15954.430506524521</v>
          </cell>
          <cell r="R26">
            <v>15786.14929242867</v>
          </cell>
          <cell r="S26">
            <v>16039.79906974097</v>
          </cell>
          <cell r="T26">
            <v>16936.31547852443</v>
          </cell>
          <cell r="U26">
            <v>18158.077353050299</v>
          </cell>
          <cell r="V26">
            <v>18890.951052309709</v>
          </cell>
          <cell r="W26">
            <v>18094.36430334199</v>
          </cell>
          <cell r="X26">
            <v>19102.898016431722</v>
          </cell>
          <cell r="Y26">
            <v>19839.433635572979</v>
          </cell>
          <cell r="Z26">
            <v>20538.022784437529</v>
          </cell>
          <cell r="AA26">
            <v>21224.380963249849</v>
          </cell>
          <cell r="AB26">
            <v>21915.29417477451</v>
          </cell>
          <cell r="AC26">
            <v>22567.89733787204</v>
          </cell>
          <cell r="AD26">
            <v>23236.915861727961</v>
          </cell>
          <cell r="AE26">
            <v>23811.711779812558</v>
          </cell>
          <cell r="AF26">
            <v>24426.89694495916</v>
          </cell>
          <cell r="AG26">
            <v>25032.30807827914</v>
          </cell>
          <cell r="AH26">
            <v>25647.284146342259</v>
          </cell>
          <cell r="AI26">
            <v>26299.791113168019</v>
          </cell>
          <cell r="AJ26">
            <v>26933.365386623191</v>
          </cell>
          <cell r="AK26">
            <v>27603.025057398121</v>
          </cell>
          <cell r="AL26">
            <v>28280.32110807292</v>
          </cell>
          <cell r="AM26">
            <v>28968.63383929414</v>
          </cell>
          <cell r="AN26">
            <v>29636.04763274928</v>
          </cell>
          <cell r="AO26">
            <v>30321.52492287902</v>
          </cell>
          <cell r="AP26">
            <v>31023.668488810959</v>
          </cell>
          <cell r="AQ26">
            <v>31707.70079513262</v>
          </cell>
          <cell r="AR26">
            <v>32428.65336685619</v>
          </cell>
          <cell r="AS26">
            <v>33126.363929398278</v>
          </cell>
          <cell r="AT26">
            <v>33818.241839548951</v>
          </cell>
          <cell r="AU26">
            <v>34515.175967912081</v>
          </cell>
          <cell r="AV26">
            <v>35185.447990946443</v>
          </cell>
          <cell r="AW26">
            <v>35868.374228068657</v>
          </cell>
          <cell r="AX26">
            <v>36561.682377831508</v>
          </cell>
          <cell r="AY26">
            <v>37255.234505991531</v>
          </cell>
          <cell r="AZ26">
            <v>37899.395064372547</v>
          </cell>
          <cell r="BA26">
            <v>38556.330276533321</v>
          </cell>
        </row>
        <row r="40">
          <cell r="C40">
            <v>9631.3389958142798</v>
          </cell>
          <cell r="D40">
            <v>9841.8651115325229</v>
          </cell>
          <cell r="E40">
            <v>10194.512681956119</v>
          </cell>
          <cell r="F40">
            <v>10876.868773713129</v>
          </cell>
          <cell r="G40">
            <v>11686.70336603334</v>
          </cell>
          <cell r="H40">
            <v>11978.29077192711</v>
          </cell>
          <cell r="I40">
            <v>12004.520106672329</v>
          </cell>
          <cell r="J40">
            <v>11485.033927343989</v>
          </cell>
          <cell r="K40">
            <v>11657.83285589317</v>
          </cell>
          <cell r="L40">
            <v>11916.746796506901</v>
          </cell>
          <cell r="M40">
            <v>12683.84937287355</v>
          </cell>
          <cell r="N40">
            <v>13254.451072137301</v>
          </cell>
          <cell r="O40">
            <v>13960.80396568998</v>
          </cell>
          <cell r="P40">
            <v>13772.37662759412</v>
          </cell>
          <cell r="Q40">
            <v>14367.90207489517</v>
          </cell>
          <cell r="R40">
            <v>14300.48051979051</v>
          </cell>
          <cell r="S40">
            <v>14348.774943785291</v>
          </cell>
          <cell r="T40">
            <v>15037.443560879579</v>
          </cell>
          <cell r="U40">
            <v>16123.985839619991</v>
          </cell>
          <cell r="V40">
            <v>16802.041109825452</v>
          </cell>
          <cell r="W40">
            <v>16125.577381268091</v>
          </cell>
          <cell r="X40">
            <v>17041.828369039191</v>
          </cell>
          <cell r="Y40">
            <v>17691.489910318691</v>
          </cell>
          <cell r="Z40">
            <v>18300.375819844601</v>
          </cell>
          <cell r="AA40">
            <v>18888.605673491889</v>
          </cell>
          <cell r="AB40">
            <v>19492.951435592458</v>
          </cell>
          <cell r="AC40">
            <v>20057.373376023221</v>
          </cell>
          <cell r="AD40">
            <v>20636.61402271764</v>
          </cell>
          <cell r="AE40">
            <v>21148.13119534581</v>
          </cell>
          <cell r="AF40">
            <v>21700.604102974339</v>
          </cell>
          <cell r="AG40">
            <v>22247.677869398649</v>
          </cell>
          <cell r="AH40">
            <v>22798.145651692252</v>
          </cell>
          <cell r="AI40">
            <v>23386.972050492612</v>
          </cell>
          <cell r="AJ40">
            <v>23957.60356973176</v>
          </cell>
          <cell r="AK40">
            <v>24565.306632483251</v>
          </cell>
          <cell r="AL40">
            <v>25185.379959345151</v>
          </cell>
          <cell r="AM40">
            <v>25817.55561528699</v>
          </cell>
          <cell r="AN40">
            <v>26430.404357482581</v>
          </cell>
          <cell r="AO40">
            <v>27063.44172059519</v>
          </cell>
          <cell r="AP40">
            <v>27715.12544678825</v>
          </cell>
          <cell r="AQ40">
            <v>28351.206280904629</v>
          </cell>
          <cell r="AR40">
            <v>29013.58392836418</v>
          </cell>
          <cell r="AS40">
            <v>29654.200434765738</v>
          </cell>
          <cell r="AT40">
            <v>30290.442629830981</v>
          </cell>
          <cell r="AU40">
            <v>30933.42448390348</v>
          </cell>
          <cell r="AV40">
            <v>31551.568425013011</v>
          </cell>
          <cell r="AW40">
            <v>32184.306919330182</v>
          </cell>
          <cell r="AX40">
            <v>32829.620291151266</v>
          </cell>
          <cell r="AY40">
            <v>33477.325361126692</v>
          </cell>
          <cell r="AZ40">
            <v>34078.322112829454</v>
          </cell>
          <cell r="BA40">
            <v>34694.318680470649</v>
          </cell>
        </row>
        <row r="68">
          <cell r="C68">
            <v>10150.277401954931</v>
          </cell>
          <cell r="D68">
            <v>10398.025967681009</v>
          </cell>
          <cell r="E68">
            <v>10858.78449095993</v>
          </cell>
          <cell r="F68">
            <v>11554.93283336405</v>
          </cell>
          <cell r="G68">
            <v>12364.637888812171</v>
          </cell>
          <cell r="H68">
            <v>12720.43458198456</v>
          </cell>
          <cell r="I68">
            <v>12785.961414004591</v>
          </cell>
          <cell r="J68">
            <v>12425.676854814081</v>
          </cell>
          <cell r="K68">
            <v>12430.72838453081</v>
          </cell>
          <cell r="L68">
            <v>12963.69282854395</v>
          </cell>
          <cell r="M68">
            <v>13885.145100630531</v>
          </cell>
          <cell r="N68">
            <v>14673.99928582364</v>
          </cell>
          <cell r="O68">
            <v>15852.058777527591</v>
          </cell>
          <cell r="P68">
            <v>15758.348954968191</v>
          </cell>
          <cell r="Q68">
            <v>15954.430506524521</v>
          </cell>
          <cell r="R68">
            <v>15786.14929242867</v>
          </cell>
          <cell r="S68">
            <v>16039.79906974097</v>
          </cell>
          <cell r="T68">
            <v>16936.318042080689</v>
          </cell>
          <cell r="U68">
            <v>18147.219557972181</v>
          </cell>
          <cell r="V68">
            <v>18880.046733050101</v>
          </cell>
          <cell r="W68">
            <v>18070.61098093653</v>
          </cell>
          <cell r="X68">
            <v>19075.064724832569</v>
          </cell>
          <cell r="Y68">
            <v>19715.710642210612</v>
          </cell>
          <cell r="Z68">
            <v>20328.513239667191</v>
          </cell>
          <cell r="AA68">
            <v>20912.026648110001</v>
          </cell>
          <cell r="AB68">
            <v>21481.266924885291</v>
          </cell>
          <cell r="AC68">
            <v>21939.530992045598</v>
          </cell>
          <cell r="AD68">
            <v>22398.505587107</v>
          </cell>
          <cell r="AE68">
            <v>22729.02099175327</v>
          </cell>
          <cell r="AF68">
            <v>23083.221669086121</v>
          </cell>
          <cell r="AG68">
            <v>23395.725082305191</v>
          </cell>
          <cell r="AH68">
            <v>23713.86957081881</v>
          </cell>
          <cell r="AI68">
            <v>24040.960007555579</v>
          </cell>
          <cell r="AJ68">
            <v>24355.94056767354</v>
          </cell>
          <cell r="AK68">
            <v>24682.231122498299</v>
          </cell>
          <cell r="AL68">
            <v>25016.309689619109</v>
          </cell>
          <cell r="AM68">
            <v>25346.6456776876</v>
          </cell>
          <cell r="AN68">
            <v>25661.110601556229</v>
          </cell>
          <cell r="AO68">
            <v>25973.5065799564</v>
          </cell>
          <cell r="AP68">
            <v>26300.264671154579</v>
          </cell>
          <cell r="AQ68">
            <v>26599.155588904559</v>
          </cell>
          <cell r="AR68">
            <v>26929.372776265682</v>
          </cell>
          <cell r="AS68">
            <v>27227.95965814446</v>
          </cell>
          <cell r="AT68">
            <v>27524.137071407971</v>
          </cell>
          <cell r="AU68">
            <v>27807.567601590359</v>
          </cell>
          <cell r="AV68">
            <v>28078.231069676222</v>
          </cell>
          <cell r="AW68">
            <v>28342.59023158612</v>
          </cell>
          <cell r="AX68">
            <v>28617.648939594121</v>
          </cell>
          <cell r="AY68">
            <v>28881.66654458527</v>
          </cell>
          <cell r="AZ68">
            <v>29112.471659156421</v>
          </cell>
          <cell r="BA68">
            <v>29343.467738120999</v>
          </cell>
        </row>
        <row r="82">
          <cell r="C82">
            <v>9631.3389958142798</v>
          </cell>
          <cell r="D82">
            <v>9841.8651115325229</v>
          </cell>
          <cell r="E82">
            <v>10194.512681956119</v>
          </cell>
          <cell r="F82">
            <v>10876.868773713129</v>
          </cell>
          <cell r="G82">
            <v>11686.70336603334</v>
          </cell>
          <cell r="H82">
            <v>11978.29077192711</v>
          </cell>
          <cell r="I82">
            <v>12004.520106672329</v>
          </cell>
          <cell r="J82">
            <v>11485.033927343989</v>
          </cell>
          <cell r="K82">
            <v>11657.83285589317</v>
          </cell>
          <cell r="L82">
            <v>11916.746796506901</v>
          </cell>
          <cell r="M82">
            <v>12683.84937287355</v>
          </cell>
          <cell r="N82">
            <v>13254.451072137301</v>
          </cell>
          <cell r="O82">
            <v>13960.80396568998</v>
          </cell>
          <cell r="P82">
            <v>13772.37662759412</v>
          </cell>
          <cell r="Q82">
            <v>14367.90207489517</v>
          </cell>
          <cell r="R82">
            <v>14300.48051979051</v>
          </cell>
          <cell r="S82">
            <v>14348.774943785291</v>
          </cell>
          <cell r="T82">
            <v>15037.446124435841</v>
          </cell>
          <cell r="U82">
            <v>16113.128044541871</v>
          </cell>
          <cell r="V82">
            <v>16791.136790565841</v>
          </cell>
          <cell r="W82">
            <v>16101.824058862619</v>
          </cell>
          <cell r="X82">
            <v>17014.40051371538</v>
          </cell>
          <cell r="Y82">
            <v>17579.596160160421</v>
          </cell>
          <cell r="Z82">
            <v>18115.455238341001</v>
          </cell>
          <cell r="AA82">
            <v>18614.903214504611</v>
          </cell>
          <cell r="AB82">
            <v>19113.019134364571</v>
          </cell>
          <cell r="AC82">
            <v>19500.001278890271</v>
          </cell>
          <cell r="AD82">
            <v>19887.611929760929</v>
          </cell>
          <cell r="AE82">
            <v>20173.6953688096</v>
          </cell>
          <cell r="AF82">
            <v>20485.212386459731</v>
          </cell>
          <cell r="AG82">
            <v>20760.390999881929</v>
          </cell>
          <cell r="AH82">
            <v>21036.60290621539</v>
          </cell>
          <cell r="AI82">
            <v>21323.827178447322</v>
          </cell>
          <cell r="AJ82">
            <v>21600.92185388174</v>
          </cell>
          <cell r="AK82">
            <v>21891.529284839529</v>
          </cell>
          <cell r="AL82">
            <v>22195.55075851439</v>
          </cell>
          <cell r="AM82">
            <v>22498.076937508991</v>
          </cell>
          <cell r="AN82">
            <v>22787.373990557251</v>
          </cell>
          <cell r="AO82">
            <v>23077.75492870661</v>
          </cell>
          <cell r="AP82">
            <v>23385.452954877132</v>
          </cell>
          <cell r="AQ82">
            <v>23668.687865226169</v>
          </cell>
          <cell r="AR82">
            <v>23975.26041499892</v>
          </cell>
          <cell r="AS82">
            <v>24252.831038244651</v>
          </cell>
          <cell r="AT82">
            <v>24530.57726204507</v>
          </cell>
          <cell r="AU82">
            <v>24798.32507222813</v>
          </cell>
          <cell r="AV82">
            <v>25056.13857675382</v>
          </cell>
          <cell r="AW82">
            <v>25310.538183382589</v>
          </cell>
          <cell r="AX82">
            <v>25578.710278656032</v>
          </cell>
          <cell r="AY82">
            <v>25838.788504778611</v>
          </cell>
          <cell r="AZ82">
            <v>26069.037555068491</v>
          </cell>
          <cell r="BA82">
            <v>26302.349113977161</v>
          </cell>
        </row>
      </sheetData>
      <sheetData sheetId="9">
        <row r="26">
          <cell r="C26">
            <v>21915.51033678911</v>
          </cell>
          <cell r="D26">
            <v>21984.003084810149</v>
          </cell>
          <cell r="E26">
            <v>22535.52362483558</v>
          </cell>
          <cell r="F26">
            <v>22636.539835614829</v>
          </cell>
          <cell r="G26">
            <v>22934.949755303442</v>
          </cell>
          <cell r="H26">
            <v>23087.636780673551</v>
          </cell>
          <cell r="I26">
            <v>23097.461388333901</v>
          </cell>
          <cell r="J26">
            <v>23391.07983461078</v>
          </cell>
          <cell r="K26">
            <v>22369.63685975617</v>
          </cell>
          <cell r="L26">
            <v>22089.28524028197</v>
          </cell>
          <cell r="M26">
            <v>22976.753614691512</v>
          </cell>
          <cell r="N26">
            <v>22799.296697671689</v>
          </cell>
          <cell r="O26">
            <v>22840.86287608312</v>
          </cell>
          <cell r="P26">
            <v>23077.36239305096</v>
          </cell>
          <cell r="Q26">
            <v>22756.638180909311</v>
          </cell>
          <cell r="R26">
            <v>22807.868954696041</v>
          </cell>
          <cell r="S26">
            <v>22875.555487216461</v>
          </cell>
          <cell r="T26">
            <v>23130.846004117298</v>
          </cell>
          <cell r="U26">
            <v>22772.699104331121</v>
          </cell>
          <cell r="V26">
            <v>22735.465190347819</v>
          </cell>
          <cell r="W26">
            <v>21450.00853881552</v>
          </cell>
          <cell r="X26">
            <v>22201.65478441618</v>
          </cell>
          <cell r="Y26">
            <v>22337.24972891478</v>
          </cell>
          <cell r="Z26">
            <v>22345.023319892989</v>
          </cell>
          <cell r="AA26">
            <v>22352.340489615901</v>
          </cell>
          <cell r="AB26">
            <v>22369.981216283599</v>
          </cell>
          <cell r="AC26">
            <v>22382.92123596897</v>
          </cell>
          <cell r="AD26">
            <v>22395.82609087152</v>
          </cell>
          <cell r="AE26">
            <v>22316.589191456111</v>
          </cell>
          <cell r="AF26">
            <v>22234.623618990081</v>
          </cell>
          <cell r="AG26">
            <v>22148.923859162322</v>
          </cell>
          <cell r="AH26">
            <v>22086.042166930609</v>
          </cell>
          <cell r="AI26">
            <v>22014.46668339871</v>
          </cell>
          <cell r="AJ26">
            <v>21948.721474031041</v>
          </cell>
          <cell r="AK26">
            <v>21877.993866589532</v>
          </cell>
          <cell r="AL26">
            <v>21805.129144430121</v>
          </cell>
          <cell r="AM26">
            <v>21724.66391635163</v>
          </cell>
          <cell r="AN26">
            <v>21643.421553620628</v>
          </cell>
          <cell r="AO26">
            <v>21552.84801659764</v>
          </cell>
          <cell r="AP26">
            <v>21462.51317617713</v>
          </cell>
          <cell r="AQ26">
            <v>21361.37353309022</v>
          </cell>
          <cell r="AR26">
            <v>21277.007871882059</v>
          </cell>
          <cell r="AS26">
            <v>21191.208065564839</v>
          </cell>
          <cell r="AT26">
            <v>21098.09507157161</v>
          </cell>
          <cell r="AU26">
            <v>21008.209296699111</v>
          </cell>
          <cell r="AV26">
            <v>20910.54667740381</v>
          </cell>
          <cell r="AW26">
            <v>20808.54038505648</v>
          </cell>
          <cell r="AX26">
            <v>20705.67711786128</v>
          </cell>
          <cell r="AY26">
            <v>20602.745419552961</v>
          </cell>
          <cell r="AZ26">
            <v>20494.833347929802</v>
          </cell>
          <cell r="BA26">
            <v>20390.621220078388</v>
          </cell>
        </row>
        <row r="40">
          <cell r="C40">
            <v>18970.8779884178</v>
          </cell>
          <cell r="D40">
            <v>18917.78833262212</v>
          </cell>
          <cell r="E40">
            <v>19299.908693669509</v>
          </cell>
          <cell r="F40">
            <v>19197.64990551235</v>
          </cell>
          <cell r="G40">
            <v>19411.3430055301</v>
          </cell>
          <cell r="H40">
            <v>19573.314567140798</v>
          </cell>
          <cell r="I40">
            <v>19512.58161274518</v>
          </cell>
          <cell r="J40">
            <v>19527.940012623822</v>
          </cell>
          <cell r="K40">
            <v>18743.23965072164</v>
          </cell>
          <cell r="L40">
            <v>18158.975916958629</v>
          </cell>
          <cell r="M40">
            <v>18928.992024924581</v>
          </cell>
          <cell r="N40">
            <v>18870.996700209209</v>
          </cell>
          <cell r="O40">
            <v>18703.39710393301</v>
          </cell>
          <cell r="P40">
            <v>18818.141733231299</v>
          </cell>
          <cell r="Q40">
            <v>18449.88423921206</v>
          </cell>
          <cell r="R40">
            <v>18333.928123365611</v>
          </cell>
          <cell r="S40">
            <v>18380.471331073739</v>
          </cell>
          <cell r="T40">
            <v>18457.552295868911</v>
          </cell>
          <cell r="U40">
            <v>18221.484485618261</v>
          </cell>
          <cell r="V40">
            <v>18171.89736462204</v>
          </cell>
          <cell r="W40">
            <v>17053.550977406641</v>
          </cell>
          <cell r="X40">
            <v>17767.789010924651</v>
          </cell>
          <cell r="Y40">
            <v>17848.537280169909</v>
          </cell>
          <cell r="Z40">
            <v>17806.68433291166</v>
          </cell>
          <cell r="AA40">
            <v>17768.137566106099</v>
          </cell>
          <cell r="AB40">
            <v>17743.813232545152</v>
          </cell>
          <cell r="AC40">
            <v>17715.133811147589</v>
          </cell>
          <cell r="AD40">
            <v>17690.186726892291</v>
          </cell>
          <cell r="AE40">
            <v>17609.0032951473</v>
          </cell>
          <cell r="AF40">
            <v>17529.416339404339</v>
          </cell>
          <cell r="AG40">
            <v>17450.797927948392</v>
          </cell>
          <cell r="AH40">
            <v>17368.812693820291</v>
          </cell>
          <cell r="AI40">
            <v>17280.66885853947</v>
          </cell>
          <cell r="AJ40">
            <v>17202.763996334292</v>
          </cell>
          <cell r="AK40">
            <v>17123.151224128011</v>
          </cell>
          <cell r="AL40">
            <v>17044.82077883917</v>
          </cell>
          <cell r="AM40">
            <v>16960.87011007512</v>
          </cell>
          <cell r="AN40">
            <v>16877.317336683409</v>
          </cell>
          <cell r="AO40">
            <v>16787.376650728631</v>
          </cell>
          <cell r="AP40">
            <v>16699.7314235425</v>
          </cell>
          <cell r="AQ40">
            <v>16603.334065871419</v>
          </cell>
          <cell r="AR40">
            <v>16507.799666937579</v>
          </cell>
          <cell r="AS40">
            <v>16412.015915726341</v>
          </cell>
          <cell r="AT40">
            <v>16310.669225042209</v>
          </cell>
          <cell r="AU40">
            <v>16213.804891126079</v>
          </cell>
          <cell r="AV40">
            <v>16110.470704609441</v>
          </cell>
          <cell r="AW40">
            <v>16006.36975217201</v>
          </cell>
          <cell r="AX40">
            <v>15902.45820709651</v>
          </cell>
          <cell r="AY40">
            <v>15799.017362942461</v>
          </cell>
          <cell r="AZ40">
            <v>15691.033715024119</v>
          </cell>
          <cell r="BA40">
            <v>15587.35323201032</v>
          </cell>
        </row>
        <row r="68">
          <cell r="C68">
            <v>21915.51033678911</v>
          </cell>
          <cell r="D68">
            <v>21984.003084810149</v>
          </cell>
          <cell r="E68">
            <v>22535.52362483558</v>
          </cell>
          <cell r="F68">
            <v>22636.539835614829</v>
          </cell>
          <cell r="G68">
            <v>22934.949755303442</v>
          </cell>
          <cell r="H68">
            <v>23087.636780673551</v>
          </cell>
          <cell r="I68">
            <v>23097.461388333901</v>
          </cell>
          <cell r="J68">
            <v>23391.07983461078</v>
          </cell>
          <cell r="K68">
            <v>22369.63685975617</v>
          </cell>
          <cell r="L68">
            <v>22089.28524028197</v>
          </cell>
          <cell r="M68">
            <v>22976.753614691512</v>
          </cell>
          <cell r="N68">
            <v>22799.296697671689</v>
          </cell>
          <cell r="O68">
            <v>22840.86287608312</v>
          </cell>
          <cell r="P68">
            <v>23077.36239305096</v>
          </cell>
          <cell r="Q68">
            <v>22756.638180909311</v>
          </cell>
          <cell r="R68">
            <v>22807.868954696041</v>
          </cell>
          <cell r="S68">
            <v>22875.555487216461</v>
          </cell>
          <cell r="T68">
            <v>23130.895570178371</v>
          </cell>
          <cell r="U68">
            <v>22771.03595805636</v>
          </cell>
          <cell r="V68">
            <v>22734.687621553428</v>
          </cell>
          <cell r="W68">
            <v>21391.340344835349</v>
          </cell>
          <cell r="X68">
            <v>22107.678896074998</v>
          </cell>
          <cell r="Y68">
            <v>22133.479518000411</v>
          </cell>
          <cell r="Z68">
            <v>22045.303759874951</v>
          </cell>
          <cell r="AA68">
            <v>21942.037379003039</v>
          </cell>
          <cell r="AB68">
            <v>21840.29065256178</v>
          </cell>
          <cell r="AC68">
            <v>21684.46005546482</v>
          </cell>
          <cell r="AD68">
            <v>21513.208275358811</v>
          </cell>
          <cell r="AE68">
            <v>21238.726214258531</v>
          </cell>
          <cell r="AF68">
            <v>20953.188705409379</v>
          </cell>
          <cell r="AG68">
            <v>20658.72539739983</v>
          </cell>
          <cell r="AH68">
            <v>20369.88619154325</v>
          </cell>
          <cell r="AI68">
            <v>20088.447798860529</v>
          </cell>
          <cell r="AJ68">
            <v>19816.607409738659</v>
          </cell>
          <cell r="AK68">
            <v>19542.415918909232</v>
          </cell>
          <cell r="AL68">
            <v>19268.710131935779</v>
          </cell>
          <cell r="AM68">
            <v>18989.290610216489</v>
          </cell>
          <cell r="AN68">
            <v>18716.565202660418</v>
          </cell>
          <cell r="AO68">
            <v>18442.24528510647</v>
          </cell>
          <cell r="AP68">
            <v>18174.398794079661</v>
          </cell>
          <cell r="AQ68">
            <v>17900.961363284579</v>
          </cell>
          <cell r="AR68">
            <v>17656.024854123341</v>
          </cell>
          <cell r="AS68">
            <v>17415.934671960989</v>
          </cell>
          <cell r="AT68">
            <v>17175.7996444245</v>
          </cell>
          <cell r="AU68">
            <v>16943.316336360582</v>
          </cell>
          <cell r="AV68">
            <v>16710.112485065201</v>
          </cell>
          <cell r="AW68">
            <v>16478.13766182381</v>
          </cell>
          <cell r="AX68">
            <v>16253.791587333821</v>
          </cell>
          <cell r="AY68">
            <v>16036.08335710201</v>
          </cell>
          <cell r="AZ68">
            <v>15818.533985042601</v>
          </cell>
          <cell r="BA68">
            <v>15608.865934660989</v>
          </cell>
        </row>
        <row r="82">
          <cell r="C82">
            <v>18970.8779884178</v>
          </cell>
          <cell r="D82">
            <v>18917.78833262212</v>
          </cell>
          <cell r="E82">
            <v>19299.908693669509</v>
          </cell>
          <cell r="F82">
            <v>19197.64990551235</v>
          </cell>
          <cell r="G82">
            <v>19411.3430055301</v>
          </cell>
          <cell r="H82">
            <v>19573.314567140798</v>
          </cell>
          <cell r="I82">
            <v>19512.58161274518</v>
          </cell>
          <cell r="J82">
            <v>19527.940012623822</v>
          </cell>
          <cell r="K82">
            <v>18743.23965072164</v>
          </cell>
          <cell r="L82">
            <v>18158.975916958629</v>
          </cell>
          <cell r="M82">
            <v>18928.992024924581</v>
          </cell>
          <cell r="N82">
            <v>18870.996700209209</v>
          </cell>
          <cell r="O82">
            <v>18703.39710393301</v>
          </cell>
          <cell r="P82">
            <v>18818.141733231299</v>
          </cell>
          <cell r="Q82">
            <v>18449.88423921206</v>
          </cell>
          <cell r="R82">
            <v>18333.928123365611</v>
          </cell>
          <cell r="S82">
            <v>18380.471331073739</v>
          </cell>
          <cell r="T82">
            <v>18457.601861929979</v>
          </cell>
          <cell r="U82">
            <v>18219.8213393435</v>
          </cell>
          <cell r="V82">
            <v>18171.119795827661</v>
          </cell>
          <cell r="W82">
            <v>16994.882783426481</v>
          </cell>
          <cell r="X82">
            <v>17674.699895738169</v>
          </cell>
          <cell r="Y82">
            <v>17669.89039283117</v>
          </cell>
          <cell r="Z82">
            <v>17557.626387155469</v>
          </cell>
          <cell r="AA82">
            <v>17435.28582339569</v>
          </cell>
          <cell r="AB82">
            <v>17319.557422210371</v>
          </cell>
          <cell r="AC82">
            <v>17151.32565580654</v>
          </cell>
          <cell r="AD82">
            <v>16972.556046844082</v>
          </cell>
          <cell r="AE82">
            <v>16726.180788675741</v>
          </cell>
          <cell r="AF82">
            <v>16473.611142449568</v>
          </cell>
          <cell r="AG82">
            <v>16217.23556771109</v>
          </cell>
          <cell r="AH82">
            <v>15942.50463449913</v>
          </cell>
          <cell r="AI82">
            <v>15678.482226916951</v>
          </cell>
          <cell r="AJ82">
            <v>15429.03962088353</v>
          </cell>
          <cell r="AK82">
            <v>15181.08650547071</v>
          </cell>
          <cell r="AL82">
            <v>14937.512163893391</v>
          </cell>
          <cell r="AM82">
            <v>14690.73322845803</v>
          </cell>
          <cell r="AN82">
            <v>14452.382129954831</v>
          </cell>
          <cell r="AO82">
            <v>14215.70086090619</v>
          </cell>
          <cell r="AP82">
            <v>13987.89772418382</v>
          </cell>
          <cell r="AQ82">
            <v>13756.84364653392</v>
          </cell>
          <cell r="AR82">
            <v>13541.068667804841</v>
          </cell>
          <cell r="AS82">
            <v>13331.90945543554</v>
          </cell>
          <cell r="AT82">
            <v>13124.916445330129</v>
          </cell>
          <cell r="AU82">
            <v>12927.31938445464</v>
          </cell>
          <cell r="AV82">
            <v>12730.748546890911</v>
          </cell>
          <cell r="AW82">
            <v>12538.972883797111</v>
          </cell>
          <cell r="AX82">
            <v>12356.235113617829</v>
          </cell>
          <cell r="AY82">
            <v>12181.099353400779</v>
          </cell>
          <cell r="AZ82">
            <v>12006.981336171601</v>
          </cell>
          <cell r="BA82">
            <v>11841.71130878909</v>
          </cell>
        </row>
      </sheetData>
      <sheetData sheetId="10"/>
      <sheetData sheetId="11">
        <row r="26">
          <cell r="C26">
            <v>13146.67313920561</v>
          </cell>
          <cell r="D26">
            <v>12770.368088047529</v>
          </cell>
          <cell r="E26">
            <v>13195.434328318501</v>
          </cell>
          <cell r="F26">
            <v>13641.6698347744</v>
          </cell>
          <cell r="G26">
            <v>14116.48510062676</v>
          </cell>
          <cell r="H26">
            <v>13955.40710310754</v>
          </cell>
          <cell r="I26">
            <v>14091.275826797841</v>
          </cell>
          <cell r="J26">
            <v>14442.90108978187</v>
          </cell>
          <cell r="K26">
            <v>14445.96280489566</v>
          </cell>
          <cell r="L26">
            <v>13909.314545416921</v>
          </cell>
          <cell r="M26">
            <v>14407.05322482275</v>
          </cell>
          <cell r="N26">
            <v>14925.06459869438</v>
          </cell>
          <cell r="O26">
            <v>14869.65585315721</v>
          </cell>
          <cell r="P26">
            <v>15096.05263224042</v>
          </cell>
          <cell r="Q26">
            <v>15047.21002374911</v>
          </cell>
          <cell r="R26">
            <v>15114.922678949981</v>
          </cell>
          <cell r="S26">
            <v>15184.86519191247</v>
          </cell>
          <cell r="T26">
            <v>15628.523313800501</v>
          </cell>
          <cell r="U26">
            <v>16094.31982708069</v>
          </cell>
          <cell r="V26">
            <v>16277.128625026129</v>
          </cell>
          <cell r="W26">
            <v>15049.571339841361</v>
          </cell>
          <cell r="X26">
            <v>15733.82119720986</v>
          </cell>
          <cell r="Y26">
            <v>16198.55864339473</v>
          </cell>
          <cell r="Z26">
            <v>16333.36605265768</v>
          </cell>
          <cell r="AA26">
            <v>16433.76520393377</v>
          </cell>
          <cell r="AB26">
            <v>16532.912317736271</v>
          </cell>
          <cell r="AC26">
            <v>16638.85888854917</v>
          </cell>
          <cell r="AD26">
            <v>16745.411069397262</v>
          </cell>
          <cell r="AE26">
            <v>16829.59935986653</v>
          </cell>
          <cell r="AF26">
            <v>16919.273136397751</v>
          </cell>
          <cell r="AG26">
            <v>17010.4147062538</v>
          </cell>
          <cell r="AH26">
            <v>17098.39008637497</v>
          </cell>
          <cell r="AI26">
            <v>17200.910681285979</v>
          </cell>
          <cell r="AJ26">
            <v>17306.864104399519</v>
          </cell>
          <cell r="AK26">
            <v>17413.170503643789</v>
          </cell>
          <cell r="AL26">
            <v>17527.769732444998</v>
          </cell>
          <cell r="AM26">
            <v>17646.43934458452</v>
          </cell>
          <cell r="AN26">
            <v>17767.80471502565</v>
          </cell>
          <cell r="AO26">
            <v>17885.202140665799</v>
          </cell>
          <cell r="AP26">
            <v>18005.290519349539</v>
          </cell>
          <cell r="AQ26">
            <v>18125.05545583769</v>
          </cell>
          <cell r="AR26">
            <v>18245.861805670938</v>
          </cell>
          <cell r="AS26">
            <v>18353.756031922541</v>
          </cell>
          <cell r="AT26">
            <v>18463.956304717951</v>
          </cell>
          <cell r="AU26">
            <v>18563.269804170639</v>
          </cell>
          <cell r="AV26">
            <v>18672.695316747169</v>
          </cell>
          <cell r="AW26">
            <v>18767.952691036211</v>
          </cell>
          <cell r="AX26">
            <v>18861.60668458512</v>
          </cell>
          <cell r="AY26">
            <v>18947.720237686</v>
          </cell>
          <cell r="AZ26">
            <v>19029.787092862829</v>
          </cell>
          <cell r="BA26">
            <v>19106.958277988389</v>
          </cell>
        </row>
        <row r="40">
          <cell r="C40">
            <v>11896.822484113251</v>
          </cell>
          <cell r="D40">
            <v>11545.356928763011</v>
          </cell>
          <cell r="E40">
            <v>12009.923135151101</v>
          </cell>
          <cell r="F40">
            <v>12356.807410427969</v>
          </cell>
          <cell r="G40">
            <v>12716.61393371508</v>
          </cell>
          <cell r="H40">
            <v>12643.71893031632</v>
          </cell>
          <cell r="I40">
            <v>12708.078000019819</v>
          </cell>
          <cell r="J40">
            <v>13101.02544165276</v>
          </cell>
          <cell r="K40">
            <v>13202.589659514389</v>
          </cell>
          <cell r="L40">
            <v>12726.15350503033</v>
          </cell>
          <cell r="M40">
            <v>13100.11441957723</v>
          </cell>
          <cell r="N40">
            <v>13579.70675662179</v>
          </cell>
          <cell r="O40">
            <v>13523.60825530568</v>
          </cell>
          <cell r="P40">
            <v>13860.781296178309</v>
          </cell>
          <cell r="Q40">
            <v>13834.08267935979</v>
          </cell>
          <cell r="R40">
            <v>13911.67614981989</v>
          </cell>
          <cell r="S40">
            <v>13927.036667428551</v>
          </cell>
          <cell r="T40">
            <v>14482.13248642456</v>
          </cell>
          <cell r="U40">
            <v>14923.77541548099</v>
          </cell>
          <cell r="V40">
            <v>15084.479130475211</v>
          </cell>
          <cell r="W40">
            <v>13910.48928868608</v>
          </cell>
          <cell r="X40">
            <v>14578.796233399749</v>
          </cell>
          <cell r="Y40">
            <v>15029.13045853724</v>
          </cell>
          <cell r="Z40">
            <v>15149.04227555135</v>
          </cell>
          <cell r="AA40">
            <v>15234.2630832062</v>
          </cell>
          <cell r="AB40">
            <v>15319.113358296399</v>
          </cell>
          <cell r="AC40">
            <v>15410.62045075584</v>
          </cell>
          <cell r="AD40">
            <v>15502.558774548461</v>
          </cell>
          <cell r="AE40">
            <v>15580.876553975209</v>
          </cell>
          <cell r="AF40">
            <v>15664.574923344569</v>
          </cell>
          <cell r="AG40">
            <v>15749.61174154376</v>
          </cell>
          <cell r="AH40">
            <v>15834.870588907161</v>
          </cell>
          <cell r="AI40">
            <v>15934.831729622811</v>
          </cell>
          <cell r="AJ40">
            <v>16038.410924726541</v>
          </cell>
          <cell r="AK40">
            <v>16142.504799152681</v>
          </cell>
          <cell r="AL40">
            <v>16255.10222771504</v>
          </cell>
          <cell r="AM40">
            <v>16371.99846663887</v>
          </cell>
          <cell r="AN40">
            <v>16491.834713698609</v>
          </cell>
          <cell r="AO40">
            <v>16607.94036521262</v>
          </cell>
          <cell r="AP40">
            <v>16727.04637126017</v>
          </cell>
          <cell r="AQ40">
            <v>16846.106551663652</v>
          </cell>
          <cell r="AR40">
            <v>16968.12590994946</v>
          </cell>
          <cell r="AS40">
            <v>17077.440008690559</v>
          </cell>
          <cell r="AT40">
            <v>17189.278929813048</v>
          </cell>
          <cell r="AU40">
            <v>17290.52451725621</v>
          </cell>
          <cell r="AV40">
            <v>17402.156165481669</v>
          </cell>
          <cell r="AW40">
            <v>17498.050409877469</v>
          </cell>
          <cell r="AX40">
            <v>17592.977526346622</v>
          </cell>
          <cell r="AY40">
            <v>17680.955897654589</v>
          </cell>
          <cell r="AZ40">
            <v>17765.428654674932</v>
          </cell>
          <cell r="BA40">
            <v>17845.48104127996</v>
          </cell>
        </row>
        <row r="68">
          <cell r="C68">
            <v>13146.67313920561</v>
          </cell>
          <cell r="D68">
            <v>12770.368088047529</v>
          </cell>
          <cell r="E68">
            <v>13195.434328318501</v>
          </cell>
          <cell r="F68">
            <v>13641.6698347744</v>
          </cell>
          <cell r="G68">
            <v>14116.48510062676</v>
          </cell>
          <cell r="H68">
            <v>13955.40710310754</v>
          </cell>
          <cell r="I68">
            <v>14091.275826797841</v>
          </cell>
          <cell r="J68">
            <v>14442.90108978187</v>
          </cell>
          <cell r="K68">
            <v>14445.96280489566</v>
          </cell>
          <cell r="L68">
            <v>13909.314545416921</v>
          </cell>
          <cell r="M68">
            <v>14407.05322482275</v>
          </cell>
          <cell r="N68">
            <v>14925.06459869438</v>
          </cell>
          <cell r="O68">
            <v>14869.65585315721</v>
          </cell>
          <cell r="P68">
            <v>15096.05263224042</v>
          </cell>
          <cell r="Q68">
            <v>15047.21002374911</v>
          </cell>
          <cell r="R68">
            <v>15114.922678949981</v>
          </cell>
          <cell r="S68">
            <v>15184.86519191247</v>
          </cell>
          <cell r="T68">
            <v>15631.765232801899</v>
          </cell>
          <cell r="U68">
            <v>16091.82988805324</v>
          </cell>
          <cell r="V68">
            <v>16280.74886310635</v>
          </cell>
          <cell r="W68">
            <v>15051.803447101</v>
          </cell>
          <cell r="X68">
            <v>15729.47091468444</v>
          </cell>
          <cell r="Y68">
            <v>16117.115109254461</v>
          </cell>
          <cell r="Z68">
            <v>16181.82080732643</v>
          </cell>
          <cell r="AA68">
            <v>16212.64660601291</v>
          </cell>
          <cell r="AB68">
            <v>16180.210356004571</v>
          </cell>
          <cell r="AC68">
            <v>16124.16796732209</v>
          </cell>
          <cell r="AD68">
            <v>16055.113080215649</v>
          </cell>
          <cell r="AE68">
            <v>15944.35915723638</v>
          </cell>
          <cell r="AF68">
            <v>15824.131526876519</v>
          </cell>
          <cell r="AG68">
            <v>15702.9699676035</v>
          </cell>
          <cell r="AH68">
            <v>15582.426387973799</v>
          </cell>
          <cell r="AI68">
            <v>15472.10402358174</v>
          </cell>
          <cell r="AJ68">
            <v>15370.82106139805</v>
          </cell>
          <cell r="AK68">
            <v>15269.31991230675</v>
          </cell>
          <cell r="AL68">
            <v>15168.71806820319</v>
          </cell>
          <cell r="AM68">
            <v>15078.544318991209</v>
          </cell>
          <cell r="AN68">
            <v>14995.111769332299</v>
          </cell>
          <cell r="AO68">
            <v>14908.92248847512</v>
          </cell>
          <cell r="AP68">
            <v>14824.43285071685</v>
          </cell>
          <cell r="AQ68">
            <v>14737.89658005724</v>
          </cell>
          <cell r="AR68">
            <v>14644.545806407579</v>
          </cell>
          <cell r="AS68">
            <v>14551.45820247166</v>
          </cell>
          <cell r="AT68">
            <v>14463.23526562917</v>
          </cell>
          <cell r="AU68">
            <v>14369.31671127257</v>
          </cell>
          <cell r="AV68">
            <v>14279.45966966985</v>
          </cell>
          <cell r="AW68">
            <v>14188.646831045229</v>
          </cell>
          <cell r="AX68">
            <v>14100.690781067849</v>
          </cell>
          <cell r="AY68">
            <v>14011.61121340504</v>
          </cell>
          <cell r="AZ68">
            <v>13920.91633355575</v>
          </cell>
          <cell r="BA68">
            <v>13847.173651270559</v>
          </cell>
        </row>
        <row r="82">
          <cell r="C82">
            <v>11896.822484113251</v>
          </cell>
          <cell r="D82">
            <v>11545.356928763011</v>
          </cell>
          <cell r="E82">
            <v>12009.923135151101</v>
          </cell>
          <cell r="F82">
            <v>12356.807410427969</v>
          </cell>
          <cell r="G82">
            <v>12716.61393371508</v>
          </cell>
          <cell r="H82">
            <v>12643.71893031632</v>
          </cell>
          <cell r="I82">
            <v>12708.078000019819</v>
          </cell>
          <cell r="J82">
            <v>13101.02544165276</v>
          </cell>
          <cell r="K82">
            <v>13202.589659514389</v>
          </cell>
          <cell r="L82">
            <v>12726.15350503033</v>
          </cell>
          <cell r="M82">
            <v>13100.11441957723</v>
          </cell>
          <cell r="N82">
            <v>13579.70675662179</v>
          </cell>
          <cell r="O82">
            <v>13523.60825530568</v>
          </cell>
          <cell r="P82">
            <v>13860.781296178309</v>
          </cell>
          <cell r="Q82">
            <v>13834.08267935979</v>
          </cell>
          <cell r="R82">
            <v>13911.67614981989</v>
          </cell>
          <cell r="S82">
            <v>13927.036667428551</v>
          </cell>
          <cell r="T82">
            <v>14485.374405425961</v>
          </cell>
          <cell r="U82">
            <v>14921.28547645354</v>
          </cell>
          <cell r="V82">
            <v>15088.099368555429</v>
          </cell>
          <cell r="W82">
            <v>13912.721395945729</v>
          </cell>
          <cell r="X82">
            <v>14574.674636218781</v>
          </cell>
          <cell r="Y82">
            <v>14954.236011947611</v>
          </cell>
          <cell r="Z82">
            <v>15010.72549348493</v>
          </cell>
          <cell r="AA82">
            <v>15033.42004375636</v>
          </cell>
          <cell r="AB82">
            <v>14994.08419501537</v>
          </cell>
          <cell r="AC82">
            <v>14931.36722600217</v>
          </cell>
          <cell r="AD82">
            <v>14855.83824845601</v>
          </cell>
          <cell r="AE82">
            <v>14747.364818652029</v>
          </cell>
          <cell r="AF82">
            <v>14629.581168069441</v>
          </cell>
          <cell r="AG82">
            <v>14511.0050286389</v>
          </cell>
          <cell r="AH82">
            <v>14396.490584842501</v>
          </cell>
          <cell r="AI82">
            <v>14292.56007663138</v>
          </cell>
          <cell r="AJ82">
            <v>14198.05249448143</v>
          </cell>
          <cell r="AK82">
            <v>14103.68189265199</v>
          </cell>
          <cell r="AL82">
            <v>14010.604890387929</v>
          </cell>
          <cell r="AM82">
            <v>13928.35913933134</v>
          </cell>
          <cell r="AN82">
            <v>13853.26422814632</v>
          </cell>
          <cell r="AO82">
            <v>13775.80710598951</v>
          </cell>
          <cell r="AP82">
            <v>13700.500826154421</v>
          </cell>
          <cell r="AQ82">
            <v>13623.55965391911</v>
          </cell>
          <cell r="AR82">
            <v>13541.61969224797</v>
          </cell>
          <cell r="AS82">
            <v>13460.24845275667</v>
          </cell>
          <cell r="AT82">
            <v>13384.047633708809</v>
          </cell>
          <cell r="AU82">
            <v>13302.512725455081</v>
          </cell>
          <cell r="AV82">
            <v>13225.371188002389</v>
          </cell>
          <cell r="AW82">
            <v>13146.08548983302</v>
          </cell>
          <cell r="AX82">
            <v>13070.292715095209</v>
          </cell>
          <cell r="AY82">
            <v>12993.958092189499</v>
          </cell>
          <cell r="AZ82">
            <v>12916.530436536539</v>
          </cell>
          <cell r="BA82">
            <v>12856.50568522001</v>
          </cell>
        </row>
      </sheetData>
      <sheetData sheetId="12"/>
      <sheetData sheetId="13">
        <row r="26">
          <cell r="C26">
            <v>3551.9728707748409</v>
          </cell>
          <cell r="D26">
            <v>3583.7893606740631</v>
          </cell>
          <cell r="E26">
            <v>3589.494267457721</v>
          </cell>
          <cell r="F26">
            <v>3610.2287016251812</v>
          </cell>
          <cell r="G26">
            <v>3698.6816272471251</v>
          </cell>
          <cell r="H26">
            <v>3660.1922450967122</v>
          </cell>
          <cell r="I26">
            <v>3695.067081549792</v>
          </cell>
          <cell r="J26">
            <v>3790.854347182581</v>
          </cell>
          <cell r="K26">
            <v>3838.7019219740168</v>
          </cell>
          <cell r="L26">
            <v>3797.962423962239</v>
          </cell>
          <cell r="M26">
            <v>3863.4175172051159</v>
          </cell>
          <cell r="N26">
            <v>3961.6107728184229</v>
          </cell>
          <cell r="O26">
            <v>4018.7279986465028</v>
          </cell>
          <cell r="P26">
            <v>4084.7219711526418</v>
          </cell>
          <cell r="Q26">
            <v>4131.4235841356149</v>
          </cell>
          <cell r="R26">
            <v>4112.4419897145408</v>
          </cell>
          <cell r="S26">
            <v>4154.8044663752507</v>
          </cell>
          <cell r="T26">
            <v>4175.4926173322401</v>
          </cell>
          <cell r="U26">
            <v>4195.6536039150687</v>
          </cell>
          <cell r="V26">
            <v>4277.390270065418</v>
          </cell>
          <cell r="W26">
            <v>3959.9284491759308</v>
          </cell>
          <cell r="X26">
            <v>4108.2873651422806</v>
          </cell>
          <cell r="Y26">
            <v>4186.5253782030723</v>
          </cell>
          <cell r="Z26">
            <v>4214.7706006552917</v>
          </cell>
          <cell r="AA26">
            <v>4221.7743529115314</v>
          </cell>
          <cell r="AB26">
            <v>4215.067591707445</v>
          </cell>
          <cell r="AC26">
            <v>4220.9403237405959</v>
          </cell>
          <cell r="AD26">
            <v>4232.5028641130702</v>
          </cell>
          <cell r="AE26">
            <v>4215.2304110304194</v>
          </cell>
          <cell r="AF26">
            <v>4217.3208507594663</v>
          </cell>
          <cell r="AG26">
            <v>4227.7348184888342</v>
          </cell>
          <cell r="AH26">
            <v>4229.4813121288471</v>
          </cell>
          <cell r="AI26">
            <v>4243.7283387145326</v>
          </cell>
          <cell r="AJ26">
            <v>4231.2525195623193</v>
          </cell>
          <cell r="AK26">
            <v>4247.0217117407128</v>
          </cell>
          <cell r="AL26">
            <v>4259.936649980722</v>
          </cell>
          <cell r="AM26">
            <v>4274.67420328362</v>
          </cell>
          <cell r="AN26">
            <v>4288.8759031538921</v>
          </cell>
          <cell r="AO26">
            <v>4289.9791858583494</v>
          </cell>
          <cell r="AP26">
            <v>4300.4128175892674</v>
          </cell>
          <cell r="AQ26">
            <v>4315.9369029173522</v>
          </cell>
          <cell r="AR26">
            <v>4327.3593351169766</v>
          </cell>
          <cell r="AS26">
            <v>4341.4002426394654</v>
          </cell>
          <cell r="AT26">
            <v>4357.9343409361036</v>
          </cell>
          <cell r="AU26">
            <v>4369.7154648437236</v>
          </cell>
          <cell r="AV26">
            <v>4384.7412980125964</v>
          </cell>
          <cell r="AW26">
            <v>4398.2716554648223</v>
          </cell>
          <cell r="AX26">
            <v>4411.5788425226556</v>
          </cell>
          <cell r="AY26">
            <v>4421.2336558793022</v>
          </cell>
          <cell r="AZ26">
            <v>4430.5908304773893</v>
          </cell>
          <cell r="BA26">
            <v>4441.8481928920783</v>
          </cell>
        </row>
        <row r="40">
          <cell r="C40">
            <v>3297.9348033148408</v>
          </cell>
          <cell r="D40">
            <v>3335.4173733900629</v>
          </cell>
          <cell r="E40">
            <v>3379.233966949721</v>
          </cell>
          <cell r="F40">
            <v>3378.4668385091809</v>
          </cell>
          <cell r="G40">
            <v>3448.9227624631239</v>
          </cell>
          <cell r="H40">
            <v>3427.7711284527122</v>
          </cell>
          <cell r="I40">
            <v>3461.450340429792</v>
          </cell>
          <cell r="J40">
            <v>3556.5447325305809</v>
          </cell>
          <cell r="K40">
            <v>3599.8568306180168</v>
          </cell>
          <cell r="L40">
            <v>3569.7810703382388</v>
          </cell>
          <cell r="M40">
            <v>3636.6859686851162</v>
          </cell>
          <cell r="N40">
            <v>3711.0327606144228</v>
          </cell>
          <cell r="O40">
            <v>3742.0822997545029</v>
          </cell>
          <cell r="P40">
            <v>3788.6968311006422</v>
          </cell>
          <cell r="Q40">
            <v>3803.6498140796152</v>
          </cell>
          <cell r="R40">
            <v>3823.9339978545408</v>
          </cell>
          <cell r="S40">
            <v>3848.2554277112508</v>
          </cell>
          <cell r="T40">
            <v>3887.614403928239</v>
          </cell>
          <cell r="U40">
            <v>3910.9661926590679</v>
          </cell>
          <cell r="V40">
            <v>3992.3466714029692</v>
          </cell>
          <cell r="W40">
            <v>3690.275687926227</v>
          </cell>
          <cell r="X40">
            <v>3834.2987829812209</v>
          </cell>
          <cell r="Y40">
            <v>3908.3577682023219</v>
          </cell>
          <cell r="Z40">
            <v>3932.5720918752281</v>
          </cell>
          <cell r="AA40">
            <v>3937.3114621519831</v>
          </cell>
          <cell r="AB40">
            <v>3928.4522027112212</v>
          </cell>
          <cell r="AC40">
            <v>3931.9683253921939</v>
          </cell>
          <cell r="AD40">
            <v>3941.2989786950138</v>
          </cell>
          <cell r="AE40">
            <v>3937.4766611389718</v>
          </cell>
          <cell r="AF40">
            <v>3940.3051342393901</v>
          </cell>
          <cell r="AG40">
            <v>3951.623801345891</v>
          </cell>
          <cell r="AH40">
            <v>3953.7635109493522</v>
          </cell>
          <cell r="AI40">
            <v>3968.5658620130421</v>
          </cell>
          <cell r="AJ40">
            <v>3967.9998148396999</v>
          </cell>
          <cell r="AK40">
            <v>3984.5639652706659</v>
          </cell>
          <cell r="AL40">
            <v>3998.3651425625949</v>
          </cell>
          <cell r="AM40">
            <v>4014.1245006375129</v>
          </cell>
          <cell r="AN40">
            <v>4029.440848336104</v>
          </cell>
          <cell r="AO40">
            <v>4040.2427996685942</v>
          </cell>
          <cell r="AP40">
            <v>4051.9854417146262</v>
          </cell>
          <cell r="AQ40">
            <v>4068.9400865111579</v>
          </cell>
          <cell r="AR40">
            <v>4081.6734660850052</v>
          </cell>
          <cell r="AS40">
            <v>4097.1179866615639</v>
          </cell>
          <cell r="AT40">
            <v>4115.1487478908712</v>
          </cell>
          <cell r="AU40">
            <v>4128.5074778334138</v>
          </cell>
          <cell r="AV40">
            <v>4144.055955650545</v>
          </cell>
          <cell r="AW40">
            <v>4158.1899097680916</v>
          </cell>
          <cell r="AX40">
            <v>4172.1826790455061</v>
          </cell>
          <cell r="AY40">
            <v>4182.6189702113325</v>
          </cell>
          <cell r="AZ40">
            <v>4192.8662897564882</v>
          </cell>
          <cell r="BA40">
            <v>4205.1352651652533</v>
          </cell>
        </row>
        <row r="68">
          <cell r="C68">
            <v>3551.9728707748409</v>
          </cell>
          <cell r="D68">
            <v>3583.7893606740631</v>
          </cell>
          <cell r="E68">
            <v>3589.494267457721</v>
          </cell>
          <cell r="F68">
            <v>3610.2287016251812</v>
          </cell>
          <cell r="G68">
            <v>3698.6816272471251</v>
          </cell>
          <cell r="H68">
            <v>3660.1922450967122</v>
          </cell>
          <cell r="I68">
            <v>3695.067081549792</v>
          </cell>
          <cell r="J68">
            <v>3790.854347182581</v>
          </cell>
          <cell r="K68">
            <v>3838.7019219740168</v>
          </cell>
          <cell r="L68">
            <v>3797.962423962239</v>
          </cell>
          <cell r="M68">
            <v>3863.4175172051159</v>
          </cell>
          <cell r="N68">
            <v>3961.6107728184229</v>
          </cell>
          <cell r="O68">
            <v>4018.7279986465028</v>
          </cell>
          <cell r="P68">
            <v>4084.7219711526418</v>
          </cell>
          <cell r="Q68">
            <v>4131.4235841356149</v>
          </cell>
          <cell r="R68">
            <v>4112.4419897145408</v>
          </cell>
          <cell r="S68">
            <v>4154.8044663752507</v>
          </cell>
          <cell r="T68">
            <v>4165.2005437033986</v>
          </cell>
          <cell r="U68">
            <v>4187.8940877211699</v>
          </cell>
          <cell r="V68">
            <v>4266.6486014660413</v>
          </cell>
          <cell r="W68">
            <v>3948.3816127862178</v>
          </cell>
          <cell r="X68">
            <v>4092.398082228462</v>
          </cell>
          <cell r="Y68">
            <v>4151.7822217282583</v>
          </cell>
          <cell r="Z68">
            <v>4158.8570685400537</v>
          </cell>
          <cell r="AA68">
            <v>4149.6184937263542</v>
          </cell>
          <cell r="AB68">
            <v>4115.0510833528388</v>
          </cell>
          <cell r="AC68">
            <v>4080.7987253322872</v>
          </cell>
          <cell r="AD68">
            <v>4045.3336068353742</v>
          </cell>
          <cell r="AE68">
            <v>3975.614889953079</v>
          </cell>
          <cell r="AF68">
            <v>3919.6496779865479</v>
          </cell>
          <cell r="AG68">
            <v>3868.6147371594102</v>
          </cell>
          <cell r="AH68">
            <v>3811.5186245658379</v>
          </cell>
          <cell r="AI68">
            <v>3766.407240376162</v>
          </cell>
          <cell r="AJ68">
            <v>3698.664688080527</v>
          </cell>
          <cell r="AK68">
            <v>3657.6621692666108</v>
          </cell>
          <cell r="AL68">
            <v>3614.6041816706279</v>
          </cell>
          <cell r="AM68">
            <v>3574.845640580671</v>
          </cell>
          <cell r="AN68">
            <v>3537.1732896367998</v>
          </cell>
          <cell r="AO68">
            <v>3489.5132578758712</v>
          </cell>
          <cell r="AP68">
            <v>3453.889519495036</v>
          </cell>
          <cell r="AQ68">
            <v>3422.3411960940271</v>
          </cell>
          <cell r="AR68">
            <v>3389.4294100030711</v>
          </cell>
          <cell r="AS68">
            <v>3360.3196012513808</v>
          </cell>
          <cell r="AT68">
            <v>3335.44014738845</v>
          </cell>
          <cell r="AU68">
            <v>3308.1004782764371</v>
          </cell>
          <cell r="AV68">
            <v>3285.577538812865</v>
          </cell>
          <cell r="AW68">
            <v>3263.9942947126119</v>
          </cell>
          <cell r="AX68">
            <v>3244.1474819108889</v>
          </cell>
          <cell r="AY68">
            <v>3223.0971197589811</v>
          </cell>
          <cell r="AZ68">
            <v>3203.3322002138389</v>
          </cell>
          <cell r="BA68">
            <v>3187.3947240489078</v>
          </cell>
        </row>
        <row r="82">
          <cell r="C82">
            <v>3297.9348033148408</v>
          </cell>
          <cell r="D82">
            <v>3335.4173733900629</v>
          </cell>
          <cell r="E82">
            <v>3379.233966949721</v>
          </cell>
          <cell r="F82">
            <v>3378.4668385091809</v>
          </cell>
          <cell r="G82">
            <v>3448.9227624631239</v>
          </cell>
          <cell r="H82">
            <v>3427.7711284527122</v>
          </cell>
          <cell r="I82">
            <v>3461.450340429792</v>
          </cell>
          <cell r="J82">
            <v>3556.5447325305809</v>
          </cell>
          <cell r="K82">
            <v>3599.8568306180168</v>
          </cell>
          <cell r="L82">
            <v>3569.7810703382388</v>
          </cell>
          <cell r="M82">
            <v>3636.6859686851162</v>
          </cell>
          <cell r="N82">
            <v>3711.0327606144228</v>
          </cell>
          <cell r="O82">
            <v>3742.0822997545029</v>
          </cell>
          <cell r="P82">
            <v>3788.6968311006422</v>
          </cell>
          <cell r="Q82">
            <v>3803.6498140796152</v>
          </cell>
          <cell r="R82">
            <v>3823.9339978545408</v>
          </cell>
          <cell r="S82">
            <v>3848.2554277112508</v>
          </cell>
          <cell r="T82">
            <v>3877.3223302993979</v>
          </cell>
          <cell r="U82">
            <v>3903.206676465169</v>
          </cell>
          <cell r="V82">
            <v>3981.605002803592</v>
          </cell>
          <cell r="W82">
            <v>3678.728851536513</v>
          </cell>
          <cell r="X82">
            <v>3818.4642977838321</v>
          </cell>
          <cell r="Y82">
            <v>3875.1715158406828</v>
          </cell>
          <cell r="Z82">
            <v>3879.8087501794571</v>
          </cell>
          <cell r="AA82">
            <v>3869.961681662367</v>
          </cell>
          <cell r="AB82">
            <v>3834.9679307479382</v>
          </cell>
          <cell r="AC82">
            <v>3800.162786496393</v>
          </cell>
          <cell r="AD82">
            <v>3764.3397887801138</v>
          </cell>
          <cell r="AE82">
            <v>3709.3687839619201</v>
          </cell>
          <cell r="AF82">
            <v>3655.9177498110421</v>
          </cell>
          <cell r="AG82">
            <v>3607.5863414840878</v>
          </cell>
          <cell r="AH82">
            <v>3552.7421722331142</v>
          </cell>
          <cell r="AI82">
            <v>3510.0682301691959</v>
          </cell>
          <cell r="AJ82">
            <v>3455.2914397954391</v>
          </cell>
          <cell r="AK82">
            <v>3416.9255612361871</v>
          </cell>
          <cell r="AL82">
            <v>3376.6116201768659</v>
          </cell>
          <cell r="AM82">
            <v>3339.741458248353</v>
          </cell>
          <cell r="AN82">
            <v>3305.0594879097839</v>
          </cell>
          <cell r="AO82">
            <v>3268.0195483280522</v>
          </cell>
          <cell r="AP82">
            <v>3235.5210262683031</v>
          </cell>
          <cell r="AQ82">
            <v>3207.2139593609049</v>
          </cell>
          <cell r="AR82">
            <v>3177.4473485749249</v>
          </cell>
          <cell r="AS82">
            <v>3151.569908398546</v>
          </cell>
          <cell r="AT82">
            <v>3130.0069748700539</v>
          </cell>
          <cell r="AU82">
            <v>3106.054414018121</v>
          </cell>
          <cell r="AV82">
            <v>3086.0443278238922</v>
          </cell>
          <cell r="AW82">
            <v>3067.058028012802</v>
          </cell>
          <cell r="AX82">
            <v>3049.8902381587859</v>
          </cell>
          <cell r="AY82">
            <v>3031.609220057333</v>
          </cell>
          <cell r="AZ82">
            <v>3014.710760493565</v>
          </cell>
          <cell r="BA82">
            <v>3001.7431628815998</v>
          </cell>
        </row>
      </sheetData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14A58-3EF1-47E8-A63D-4C2D8904CD81}">
  <dimension ref="A1:BA70"/>
  <sheetViews>
    <sheetView zoomScale="70" zoomScaleNormal="70" workbookViewId="0">
      <selection activeCell="L24" sqref="L24"/>
    </sheetView>
  </sheetViews>
  <sheetFormatPr defaultRowHeight="14.6" x14ac:dyDescent="0.4"/>
  <cols>
    <col min="1" max="1" width="51.84375" bestFit="1" customWidth="1"/>
    <col min="2" max="2" width="9.3828125" style="2" bestFit="1" customWidth="1"/>
    <col min="3" max="10" width="9.3828125" bestFit="1" customWidth="1"/>
    <col min="11" max="11" width="14" bestFit="1" customWidth="1"/>
    <col min="12" max="20" width="10.53515625" bestFit="1" customWidth="1"/>
    <col min="21" max="51" width="10.53515625" hidden="1" customWidth="1"/>
    <col min="52" max="52" width="10.53515625" bestFit="1" customWidth="1"/>
  </cols>
  <sheetData>
    <row r="1" spans="1:53" x14ac:dyDescent="0.4">
      <c r="A1" s="1" t="s">
        <v>0</v>
      </c>
    </row>
    <row r="3" spans="1:53" x14ac:dyDescent="0.4">
      <c r="A3" t="s">
        <v>1</v>
      </c>
      <c r="B3" s="2" t="s">
        <v>30</v>
      </c>
      <c r="C3" s="2" t="s">
        <v>31</v>
      </c>
      <c r="D3" s="2" t="s">
        <v>32</v>
      </c>
      <c r="E3" s="2" t="s">
        <v>33</v>
      </c>
      <c r="F3" s="2" t="s">
        <v>34</v>
      </c>
      <c r="G3" s="2" t="s">
        <v>35</v>
      </c>
      <c r="H3" s="2" t="s">
        <v>36</v>
      </c>
      <c r="I3" s="2" t="s">
        <v>37</v>
      </c>
      <c r="J3" s="2" t="s">
        <v>38</v>
      </c>
      <c r="K3" s="2" t="s">
        <v>39</v>
      </c>
      <c r="L3" s="2" t="s">
        <v>40</v>
      </c>
      <c r="M3" s="2" t="s">
        <v>41</v>
      </c>
      <c r="N3" s="2" t="s">
        <v>42</v>
      </c>
      <c r="O3" s="2" t="s">
        <v>43</v>
      </c>
      <c r="P3" s="2" t="s">
        <v>44</v>
      </c>
      <c r="Q3" s="2" t="s">
        <v>45</v>
      </c>
      <c r="R3" s="2" t="s">
        <v>46</v>
      </c>
      <c r="S3" s="2" t="s">
        <v>47</v>
      </c>
      <c r="T3" s="3" t="s">
        <v>48</v>
      </c>
      <c r="U3" s="2" t="s">
        <v>49</v>
      </c>
      <c r="V3" s="2" t="s">
        <v>50</v>
      </c>
      <c r="W3" s="2" t="s">
        <v>51</v>
      </c>
      <c r="X3" s="2" t="s">
        <v>52</v>
      </c>
      <c r="Y3" s="2" t="s">
        <v>53</v>
      </c>
      <c r="Z3" s="2" t="s">
        <v>54</v>
      </c>
      <c r="AA3" s="2" t="s">
        <v>55</v>
      </c>
      <c r="AB3" s="2" t="s">
        <v>56</v>
      </c>
      <c r="AC3" s="2" t="s">
        <v>57</v>
      </c>
      <c r="AD3" s="2" t="s">
        <v>58</v>
      </c>
      <c r="AE3" s="2" t="s">
        <v>59</v>
      </c>
      <c r="AF3" s="2" t="s">
        <v>60</v>
      </c>
      <c r="AG3" s="2" t="s">
        <v>61</v>
      </c>
      <c r="AH3" s="2" t="s">
        <v>62</v>
      </c>
      <c r="AI3" s="2" t="s">
        <v>63</v>
      </c>
      <c r="AJ3" s="2" t="s">
        <v>64</v>
      </c>
      <c r="AK3" s="2" t="s">
        <v>65</v>
      </c>
      <c r="AL3" s="2" t="s">
        <v>66</v>
      </c>
      <c r="AM3" s="2" t="s">
        <v>67</v>
      </c>
      <c r="AN3" s="2" t="s">
        <v>68</v>
      </c>
      <c r="AO3" s="2" t="s">
        <v>69</v>
      </c>
      <c r="AP3" s="2" t="s">
        <v>70</v>
      </c>
      <c r="AQ3" s="2" t="s">
        <v>71</v>
      </c>
      <c r="AR3" s="2" t="s">
        <v>72</v>
      </c>
      <c r="AS3" s="2" t="s">
        <v>73</v>
      </c>
      <c r="AT3" s="2" t="s">
        <v>74</v>
      </c>
      <c r="AU3" s="2" t="s">
        <v>75</v>
      </c>
      <c r="AV3" s="2" t="s">
        <v>76</v>
      </c>
      <c r="AW3" s="2" t="s">
        <v>77</v>
      </c>
      <c r="AX3" s="2" t="s">
        <v>78</v>
      </c>
      <c r="AY3" s="2" t="s">
        <v>79</v>
      </c>
      <c r="AZ3" s="4" t="s">
        <v>80</v>
      </c>
      <c r="BA3" s="2"/>
    </row>
    <row r="4" spans="1:53" x14ac:dyDescent="0.4">
      <c r="A4" t="s">
        <v>81</v>
      </c>
      <c r="B4" s="2">
        <v>3096.4222713226782</v>
      </c>
      <c r="C4" s="2">
        <v>3189.1067636542411</v>
      </c>
      <c r="D4" s="2">
        <v>3347.111375205227</v>
      </c>
      <c r="E4" s="2">
        <v>3533.802557523145</v>
      </c>
      <c r="F4" s="2">
        <v>3752.5752535663878</v>
      </c>
      <c r="G4" s="2">
        <v>3958.4346062391919</v>
      </c>
      <c r="H4" s="2">
        <v>4186.3209236245348</v>
      </c>
      <c r="I4" s="2">
        <v>4454.340558187474</v>
      </c>
      <c r="J4" s="2">
        <v>4650.3931740845346</v>
      </c>
      <c r="K4" s="2">
        <v>4750.588599177825</v>
      </c>
      <c r="L4" s="2">
        <v>5100.0566996960133</v>
      </c>
      <c r="M4" s="2">
        <v>5343.8306345511164</v>
      </c>
      <c r="N4" s="2">
        <v>5667.8258420740012</v>
      </c>
      <c r="O4" s="2">
        <v>5947.753893815815</v>
      </c>
      <c r="P4" s="2">
        <v>6215.3260111878189</v>
      </c>
      <c r="Q4" s="2">
        <v>6510.7853498766181</v>
      </c>
      <c r="R4" s="2">
        <v>6827.8667952467886</v>
      </c>
      <c r="S4" s="2">
        <v>7189.8048845528256</v>
      </c>
      <c r="T4" s="3">
        <v>7558.1762830083253</v>
      </c>
      <c r="U4" s="2">
        <v>7896.8949169152766</v>
      </c>
      <c r="V4" s="2">
        <v>7594.7680847192078</v>
      </c>
      <c r="W4" s="2">
        <v>7964.8961259755006</v>
      </c>
      <c r="X4" s="2">
        <v>8429.4108197212918</v>
      </c>
      <c r="Y4" s="2">
        <v>8885.2603870945622</v>
      </c>
      <c r="Z4" s="2">
        <v>9345.703362183609</v>
      </c>
      <c r="AA4" s="2">
        <v>9818.8035482976211</v>
      </c>
      <c r="AB4" s="2">
        <v>10250.733382125631</v>
      </c>
      <c r="AC4" s="2">
        <v>10696.889570230909</v>
      </c>
      <c r="AD4" s="2">
        <v>11151.388802567089</v>
      </c>
      <c r="AE4" s="2">
        <v>11645.12425451329</v>
      </c>
      <c r="AF4" s="2">
        <v>12132.57886991695</v>
      </c>
      <c r="AG4" s="2">
        <v>12641.3665847999</v>
      </c>
      <c r="AH4" s="2">
        <v>13182.813186633221</v>
      </c>
      <c r="AI4" s="2">
        <v>13698.539606860721</v>
      </c>
      <c r="AJ4" s="2">
        <v>14260.01447585636</v>
      </c>
      <c r="AK4" s="2">
        <v>14828.196701154029</v>
      </c>
      <c r="AL4" s="2">
        <v>15421.87045073536</v>
      </c>
      <c r="AM4" s="2">
        <v>16008.8599040058</v>
      </c>
      <c r="AN4" s="2">
        <v>16620.860584226451</v>
      </c>
      <c r="AO4" s="2">
        <v>17265.834047535649</v>
      </c>
      <c r="AP4" s="2">
        <v>17902.22895476723</v>
      </c>
      <c r="AQ4" s="2">
        <v>18592.516887684382</v>
      </c>
      <c r="AR4" s="2">
        <v>19272.07555607372</v>
      </c>
      <c r="AS4" s="2">
        <v>19958.671224562659</v>
      </c>
      <c r="AT4" s="2">
        <v>20665.250186746449</v>
      </c>
      <c r="AU4" s="2">
        <v>21360.098740501911</v>
      </c>
      <c r="AV4" s="2">
        <v>22076.014750729049</v>
      </c>
      <c r="AW4" s="2">
        <v>22826.01737395344</v>
      </c>
      <c r="AX4" s="2">
        <v>23601.79757991069</v>
      </c>
      <c r="AY4" s="2">
        <v>24327.419979847171</v>
      </c>
      <c r="AZ4" s="4">
        <v>25094.66153059918</v>
      </c>
      <c r="BA4" s="2"/>
    </row>
    <row r="5" spans="1:53" x14ac:dyDescent="0.4">
      <c r="A5" t="s">
        <v>82</v>
      </c>
      <c r="B5" s="2">
        <v>459.92394100000001</v>
      </c>
      <c r="C5" s="2">
        <v>466.56914999999998</v>
      </c>
      <c r="D5" s="2">
        <v>473.05766799999998</v>
      </c>
      <c r="E5" s="2">
        <v>479.37990000000002</v>
      </c>
      <c r="F5" s="2">
        <v>485.77108700000002</v>
      </c>
      <c r="G5" s="2">
        <v>492.18605700000001</v>
      </c>
      <c r="H5" s="2">
        <v>498.61060199999997</v>
      </c>
      <c r="I5" s="2">
        <v>505.06531899999987</v>
      </c>
      <c r="J5" s="2">
        <v>511.60094700000002</v>
      </c>
      <c r="K5" s="2">
        <v>518.10033099999987</v>
      </c>
      <c r="L5" s="2">
        <v>524.63708699999995</v>
      </c>
      <c r="M5" s="2">
        <v>531.30452700000001</v>
      </c>
      <c r="N5" s="2">
        <v>538.08308</v>
      </c>
      <c r="O5" s="2">
        <v>544.84838200000002</v>
      </c>
      <c r="P5" s="2">
        <v>551.54151899999999</v>
      </c>
      <c r="Q5" s="2">
        <v>558.108926</v>
      </c>
      <c r="R5" s="2">
        <v>564.54009499999995</v>
      </c>
      <c r="S5" s="2">
        <v>570.76740399999994</v>
      </c>
      <c r="T5" s="3">
        <v>576.8804990000001</v>
      </c>
      <c r="U5" s="2">
        <v>582.91650199999992</v>
      </c>
      <c r="V5" s="2">
        <v>588.79548799355666</v>
      </c>
      <c r="W5" s="2">
        <v>594.54037407280259</v>
      </c>
      <c r="X5" s="2">
        <v>600.1420660261889</v>
      </c>
      <c r="Y5" s="2">
        <v>605.60460217438094</v>
      </c>
      <c r="Z5" s="2">
        <v>610.93506990749245</v>
      </c>
      <c r="AA5" s="2">
        <v>616.13776554729554</v>
      </c>
      <c r="AB5" s="2">
        <v>621.21303341575197</v>
      </c>
      <c r="AC5" s="2">
        <v>626.15624291636334</v>
      </c>
      <c r="AD5" s="2">
        <v>630.96121479227372</v>
      </c>
      <c r="AE5" s="2">
        <v>635.61963223830958</v>
      </c>
      <c r="AF5" s="2">
        <v>640.12516459867652</v>
      </c>
      <c r="AG5" s="2">
        <v>644.47579924481624</v>
      </c>
      <c r="AH5" s="2">
        <v>648.67182216635422</v>
      </c>
      <c r="AI5" s="2">
        <v>652.7120693535918</v>
      </c>
      <c r="AJ5" s="2">
        <v>656.59597295246056</v>
      </c>
      <c r="AK5" s="2">
        <v>660.32343667432099</v>
      </c>
      <c r="AL5" s="2">
        <v>663.89338034612103</v>
      </c>
      <c r="AM5" s="2">
        <v>667.30610384611896</v>
      </c>
      <c r="AN5" s="2">
        <v>670.56477323605475</v>
      </c>
      <c r="AO5" s="2">
        <v>673.67394169260319</v>
      </c>
      <c r="AP5" s="2">
        <v>676.63699472159612</v>
      </c>
      <c r="AQ5" s="2">
        <v>679.455405177427</v>
      </c>
      <c r="AR5" s="2">
        <v>682.12900265318058</v>
      </c>
      <c r="AS5" s="2">
        <v>684.65726966641853</v>
      </c>
      <c r="AT5" s="2">
        <v>687.03911996999011</v>
      </c>
      <c r="AU5" s="2">
        <v>689.27395266472115</v>
      </c>
      <c r="AV5" s="2">
        <v>691.36285794454159</v>
      </c>
      <c r="AW5" s="2">
        <v>693.30729628165432</v>
      </c>
      <c r="AX5" s="2">
        <v>695.10762120388051</v>
      </c>
      <c r="AY5" s="2">
        <v>696.76402690547911</v>
      </c>
      <c r="AZ5" s="4">
        <v>698.27735341820028</v>
      </c>
      <c r="BA5" s="2"/>
    </row>
    <row r="6" spans="1:53" x14ac:dyDescent="0.4">
      <c r="A6" t="s">
        <v>83</v>
      </c>
      <c r="B6" s="2">
        <v>6732.4659477178157</v>
      </c>
      <c r="C6" s="2">
        <v>6835.2285264772436</v>
      </c>
      <c r="D6" s="2">
        <v>7075.4827616603116</v>
      </c>
      <c r="E6" s="2">
        <v>7371.6118625815252</v>
      </c>
      <c r="F6" s="2">
        <v>7724.9868384331976</v>
      </c>
      <c r="G6" s="2">
        <v>8042.5573823989725</v>
      </c>
      <c r="H6" s="2">
        <v>8395.9725421653475</v>
      </c>
      <c r="I6" s="2">
        <v>8819.3356198101446</v>
      </c>
      <c r="J6" s="2">
        <v>9089.8838271394652</v>
      </c>
      <c r="K6" s="2">
        <v>9169.2444782047951</v>
      </c>
      <c r="L6" s="2">
        <v>9721.1135584397107</v>
      </c>
      <c r="M6" s="2">
        <v>10057.94297429564</v>
      </c>
      <c r="N6" s="2">
        <v>10533.36566924573</v>
      </c>
      <c r="O6" s="2">
        <v>10916.34680456079</v>
      </c>
      <c r="P6" s="2">
        <v>11269.008401138741</v>
      </c>
      <c r="Q6" s="2">
        <v>11665.796848188411</v>
      </c>
      <c r="R6" s="2">
        <v>12094.56486035202</v>
      </c>
      <c r="S6" s="2">
        <v>12596.7335102984</v>
      </c>
      <c r="T6" s="3">
        <v>13101.805826527559</v>
      </c>
      <c r="U6" s="2">
        <v>13547.214549289391</v>
      </c>
      <c r="V6" s="2">
        <v>12898.821814345019</v>
      </c>
      <c r="W6" s="2">
        <v>13396.7287560528</v>
      </c>
      <c r="X6" s="2">
        <v>14045.692340042449</v>
      </c>
      <c r="Y6" s="2">
        <v>14671.718733960501</v>
      </c>
      <c r="Z6" s="2">
        <v>15297.37581376484</v>
      </c>
      <c r="AA6" s="2">
        <v>15936.05212557599</v>
      </c>
      <c r="AB6" s="2">
        <v>16501.1563356322</v>
      </c>
      <c r="AC6" s="2">
        <v>17083.419180505891</v>
      </c>
      <c r="AD6" s="2">
        <v>17673.65178894296</v>
      </c>
      <c r="AE6" s="2">
        <v>18320.900840500231</v>
      </c>
      <c r="AF6" s="2">
        <v>18953.447764428089</v>
      </c>
      <c r="AG6" s="2">
        <v>19614.959319826739</v>
      </c>
      <c r="AH6" s="2">
        <v>20322.777614428949</v>
      </c>
      <c r="AI6" s="2">
        <v>20987.109400975169</v>
      </c>
      <c r="AJ6" s="2">
        <v>21718.096155440209</v>
      </c>
      <c r="AK6" s="2">
        <v>22455.960030489521</v>
      </c>
      <c r="AL6" s="2">
        <v>23229.438502150999</v>
      </c>
      <c r="AM6" s="2">
        <v>23990.27944107859</v>
      </c>
      <c r="AN6" s="2">
        <v>24786.361061014919</v>
      </c>
      <c r="AO6" s="2">
        <v>25629.36307756733</v>
      </c>
      <c r="AP6" s="2">
        <v>26457.656164858588</v>
      </c>
      <c r="AQ6" s="2">
        <v>27363.851617059841</v>
      </c>
      <c r="AR6" s="2">
        <v>28252.831181658981</v>
      </c>
      <c r="AS6" s="2">
        <v>29151.331781355369</v>
      </c>
      <c r="AT6" s="2">
        <v>30078.709619401448</v>
      </c>
      <c r="AU6" s="2">
        <v>30989.273071939151</v>
      </c>
      <c r="AV6" s="2">
        <v>31931.155249447751</v>
      </c>
      <c r="AW6" s="2">
        <v>32923.376829255852</v>
      </c>
      <c r="AX6" s="2">
        <v>33954.163153950081</v>
      </c>
      <c r="AY6" s="2">
        <v>34914.862192142653</v>
      </c>
      <c r="AZ6" s="4">
        <v>35937.957042077978</v>
      </c>
      <c r="BA6" s="2"/>
    </row>
    <row r="7" spans="1:53" x14ac:dyDescent="0.4">
      <c r="A7" s="5" t="s">
        <v>2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3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4"/>
      <c r="BA7" s="2"/>
    </row>
    <row r="8" spans="1:53" x14ac:dyDescent="0.4">
      <c r="A8" t="s">
        <v>84</v>
      </c>
      <c r="B8" s="6">
        <v>4.6712681808148746</v>
      </c>
      <c r="C8" s="6">
        <v>4.6870437792591586</v>
      </c>
      <c r="D8" s="6">
        <v>4.629935732623756</v>
      </c>
      <c r="E8" s="6">
        <v>4.7407687264353466</v>
      </c>
      <c r="F8" s="6">
        <v>4.7477340553364149</v>
      </c>
      <c r="G8" s="6">
        <v>4.6319379686324353</v>
      </c>
      <c r="H8" s="6">
        <v>4.4413780661834261</v>
      </c>
      <c r="I8" s="6">
        <v>4.0936917917523044</v>
      </c>
      <c r="J8" s="6">
        <v>4.0202650915929716</v>
      </c>
      <c r="K8" s="6">
        <v>4.0705639967802654</v>
      </c>
      <c r="L8" s="6">
        <v>4.0594165150882819</v>
      </c>
      <c r="M8" s="6">
        <v>4.0721863275067411</v>
      </c>
      <c r="N8" s="6">
        <v>3.9990542459078888</v>
      </c>
      <c r="O8" s="6">
        <v>3.8724432701384162</v>
      </c>
      <c r="P8" s="6">
        <v>3.811544342275563</v>
      </c>
      <c r="Q8" s="6">
        <v>3.7086878957596561</v>
      </c>
      <c r="R8" s="6">
        <v>3.6470960338250551</v>
      </c>
      <c r="S8" s="6">
        <v>3.5732478398645111</v>
      </c>
      <c r="T8" s="7">
        <v>3.5952973917439852</v>
      </c>
      <c r="U8" s="6">
        <v>3.5011310733440548</v>
      </c>
      <c r="V8" s="6">
        <v>3.527800602019953</v>
      </c>
      <c r="W8" s="6">
        <v>3.4800763828782522</v>
      </c>
      <c r="X8" s="6">
        <v>3.4186743298580682</v>
      </c>
      <c r="Y8" s="6">
        <v>3.358099578811311</v>
      </c>
      <c r="Z8" s="6">
        <v>3.2944597345076021</v>
      </c>
      <c r="AA8" s="6">
        <v>3.237518859063286</v>
      </c>
      <c r="AB8" s="6">
        <v>3.2028422276312818</v>
      </c>
      <c r="AC8" s="6">
        <v>3.1758723826720869</v>
      </c>
      <c r="AD8" s="6">
        <v>3.1244998397249422</v>
      </c>
      <c r="AE8" s="6">
        <v>3.0822816935323569</v>
      </c>
      <c r="AF8" s="6">
        <v>3.0310565247565671</v>
      </c>
      <c r="AG8" s="6">
        <v>2.9738828316376291</v>
      </c>
      <c r="AH8" s="6">
        <v>2.9223691298950349</v>
      </c>
      <c r="AI8" s="6">
        <v>2.877076360679617</v>
      </c>
      <c r="AJ8" s="6">
        <v>2.839336629204066</v>
      </c>
      <c r="AK8" s="6">
        <v>2.8062363877635281</v>
      </c>
      <c r="AL8" s="6">
        <v>2.772781549647624</v>
      </c>
      <c r="AM8" s="6">
        <v>2.7375995411639038</v>
      </c>
      <c r="AN8" s="6">
        <v>2.711021478812476</v>
      </c>
      <c r="AO8" s="6">
        <v>2.6803947151509839</v>
      </c>
      <c r="AP8" s="6">
        <v>2.6478793088838031</v>
      </c>
      <c r="AQ8" s="6">
        <v>2.6071536829550048</v>
      </c>
      <c r="AR8" s="6">
        <v>2.5678296002723231</v>
      </c>
      <c r="AS8" s="6">
        <v>2.5231866261082989</v>
      </c>
      <c r="AT8" s="6">
        <v>2.4801808866460249</v>
      </c>
      <c r="AU8" s="6">
        <v>2.4471652731313811</v>
      </c>
      <c r="AV8" s="6">
        <v>2.4080419390075991</v>
      </c>
      <c r="AW8" s="6">
        <v>2.3714994653307042</v>
      </c>
      <c r="AX8" s="6">
        <v>2.3367040587220389</v>
      </c>
      <c r="AY8" s="6">
        <v>2.305141572818417</v>
      </c>
      <c r="AZ8" s="8">
        <v>2.2688487067289702</v>
      </c>
    </row>
    <row r="9" spans="1:53" x14ac:dyDescent="0.4">
      <c r="A9" t="s">
        <v>85</v>
      </c>
      <c r="B9" s="6">
        <v>4.5753262232399373E-2</v>
      </c>
      <c r="C9" s="6">
        <v>4.6696746015886033E-2</v>
      </c>
      <c r="D9" s="6">
        <v>4.7295551628695587E-2</v>
      </c>
      <c r="E9" s="6">
        <v>4.6885564121115442E-2</v>
      </c>
      <c r="F9" s="6">
        <v>4.683422943236764E-2</v>
      </c>
      <c r="G9" s="6">
        <v>4.7222588819011257E-2</v>
      </c>
      <c r="H9" s="6">
        <v>4.6796908016175059E-2</v>
      </c>
      <c r="I9" s="6">
        <v>5.140072222089271E-2</v>
      </c>
      <c r="J9" s="6">
        <v>5.0904966170324098E-2</v>
      </c>
      <c r="K9" s="6">
        <v>5.1577286341325523E-2</v>
      </c>
      <c r="L9" s="6">
        <v>5.1873242567683123E-2</v>
      </c>
      <c r="M9" s="6">
        <v>5.3017456559940418E-2</v>
      </c>
      <c r="N9" s="6">
        <v>5.3047929200025788E-2</v>
      </c>
      <c r="O9" s="6">
        <v>5.221517113602752E-2</v>
      </c>
      <c r="P9" s="6">
        <v>5.2329681733278163E-2</v>
      </c>
      <c r="Q9" s="6">
        <v>5.3540197267922002E-2</v>
      </c>
      <c r="R9" s="6">
        <v>5.3380860763214362E-2</v>
      </c>
      <c r="S9" s="6">
        <v>5.4408409426726888E-2</v>
      </c>
      <c r="T9" s="7">
        <v>5.4999018868728378E-2</v>
      </c>
      <c r="U9" s="6">
        <v>5.823941454031497E-2</v>
      </c>
      <c r="V9" s="6">
        <v>5.7971964104923814E-2</v>
      </c>
      <c r="W9" s="6">
        <v>5.6897116385909718E-2</v>
      </c>
      <c r="X9" s="6">
        <v>5.6627523991568764E-2</v>
      </c>
      <c r="Y9" s="6">
        <v>5.670878483975355E-2</v>
      </c>
      <c r="Z9" s="6">
        <v>5.6604840809074485E-2</v>
      </c>
      <c r="AA9" s="6">
        <v>5.6133329112806274E-2</v>
      </c>
      <c r="AB9" s="6">
        <v>5.5978323030389535E-2</v>
      </c>
      <c r="AC9" s="6">
        <v>5.5867993046096305E-2</v>
      </c>
      <c r="AD9" s="6">
        <v>5.5921866969941177E-2</v>
      </c>
      <c r="AE9" s="6">
        <v>5.5388097948071251E-2</v>
      </c>
      <c r="AF9" s="6">
        <v>5.4793468860451958E-2</v>
      </c>
      <c r="AG9" s="6">
        <v>5.4480669144926337E-2</v>
      </c>
      <c r="AH9" s="6">
        <v>5.4397805671523532E-2</v>
      </c>
      <c r="AI9" s="6">
        <v>5.4119684926151122E-2</v>
      </c>
      <c r="AJ9" s="6">
        <v>5.4252620260128025E-2</v>
      </c>
      <c r="AK9" s="6">
        <v>5.3778801657411258E-2</v>
      </c>
      <c r="AL9" s="6">
        <v>5.3246427810111525E-2</v>
      </c>
      <c r="AM9" s="6">
        <v>5.2958597377263029E-2</v>
      </c>
      <c r="AN9" s="6">
        <v>5.2454261297562373E-2</v>
      </c>
      <c r="AO9" s="6">
        <v>5.2048190950871168E-2</v>
      </c>
      <c r="AP9" s="6">
        <v>5.1745554895448707E-2</v>
      </c>
      <c r="AQ9" s="6">
        <v>5.1454960764673693E-2</v>
      </c>
      <c r="AR9" s="6">
        <v>5.125096056927235E-2</v>
      </c>
      <c r="AS9" s="6">
        <v>5.119529712299338E-2</v>
      </c>
      <c r="AT9" s="6">
        <v>5.1132448806047046E-2</v>
      </c>
      <c r="AU9" s="6">
        <v>5.1003296679032931E-2</v>
      </c>
      <c r="AV9" s="6">
        <v>5.1048870644220236E-2</v>
      </c>
      <c r="AW9" s="6">
        <v>5.1053001386884331E-2</v>
      </c>
      <c r="AX9" s="6">
        <v>5.102972834654948E-2</v>
      </c>
      <c r="AY9" s="6">
        <v>5.1040863881343733E-2</v>
      </c>
      <c r="AZ9" s="8">
        <v>5.1120168409246144E-2</v>
      </c>
    </row>
    <row r="10" spans="1:53" x14ac:dyDescent="0.4">
      <c r="A10" t="s">
        <v>86</v>
      </c>
      <c r="B10" s="6">
        <v>661.78519713392404</v>
      </c>
      <c r="C10" s="6">
        <v>697.99881806733129</v>
      </c>
      <c r="D10" s="6">
        <v>732.93493334021457</v>
      </c>
      <c r="E10" s="6">
        <v>785.4710730676444</v>
      </c>
      <c r="F10" s="6">
        <v>834.40937190024795</v>
      </c>
      <c r="G10" s="6">
        <v>865.83672255850786</v>
      </c>
      <c r="H10" s="6">
        <v>870.09649847916467</v>
      </c>
      <c r="I10" s="6">
        <v>937.27661484850273</v>
      </c>
      <c r="J10" s="6">
        <v>951.70974559706724</v>
      </c>
      <c r="K10" s="6">
        <v>997.37963855470844</v>
      </c>
      <c r="L10" s="6">
        <v>1073.9449371532301</v>
      </c>
      <c r="M10" s="6">
        <v>1153.7167979595899</v>
      </c>
      <c r="N10" s="6">
        <v>1202.3813394528249</v>
      </c>
      <c r="O10" s="6">
        <v>1202.637550668305</v>
      </c>
      <c r="P10" s="6">
        <v>1239.6896732468599</v>
      </c>
      <c r="Q10" s="6">
        <v>1292.8068109721351</v>
      </c>
      <c r="R10" s="6">
        <v>1329.284104419371</v>
      </c>
      <c r="S10" s="6">
        <v>1397.803985840703</v>
      </c>
      <c r="T10" s="7">
        <v>1494.5373700605601</v>
      </c>
      <c r="U10" s="6">
        <v>1610.2070708150241</v>
      </c>
      <c r="V10" s="6">
        <v>1553.2328295471289</v>
      </c>
      <c r="W10" s="6">
        <v>1577.0996993108413</v>
      </c>
      <c r="X10" s="6">
        <v>1631.8585979633071</v>
      </c>
      <c r="Y10" s="6">
        <v>1692.0534240116456</v>
      </c>
      <c r="Z10" s="6">
        <v>1742.808901303697</v>
      </c>
      <c r="AA10" s="6">
        <v>1784.3977937425148</v>
      </c>
      <c r="AB10" s="6">
        <v>1837.8512904338957</v>
      </c>
      <c r="AC10" s="6">
        <v>1897.9450108773067</v>
      </c>
      <c r="AD10" s="6">
        <v>1948.4583503960125</v>
      </c>
      <c r="AE10" s="6">
        <v>1988.07564636083</v>
      </c>
      <c r="AF10" s="6">
        <v>2015.0041929464774</v>
      </c>
      <c r="AG10" s="6">
        <v>2048.14317343124</v>
      </c>
      <c r="AH10" s="6">
        <v>2095.6779822112253</v>
      </c>
      <c r="AI10" s="6">
        <v>2132.9511935789751</v>
      </c>
      <c r="AJ10" s="6">
        <v>2196.6333344733221</v>
      </c>
      <c r="AK10" s="6">
        <v>2237.8125797000266</v>
      </c>
      <c r="AL10" s="6">
        <v>2276.8959432262432</v>
      </c>
      <c r="AM10" s="6">
        <v>2320.9554139401453</v>
      </c>
      <c r="AN10" s="6">
        <v>2363.5633135880289</v>
      </c>
      <c r="AO10" s="6">
        <v>2408.7512584309861</v>
      </c>
      <c r="AP10" s="6">
        <v>2452.8915184362381</v>
      </c>
      <c r="AQ10" s="6">
        <v>2494.2045557000993</v>
      </c>
      <c r="AR10" s="6">
        <v>2536.2770972496437</v>
      </c>
      <c r="AS10" s="6">
        <v>2578.1671238955751</v>
      </c>
      <c r="AT10" s="6">
        <v>2620.7199577103474</v>
      </c>
      <c r="AU10" s="6">
        <v>2666.0286082796929</v>
      </c>
      <c r="AV10" s="6">
        <v>2713.756399610842</v>
      </c>
      <c r="AW10" s="6">
        <v>2763.5953530345159</v>
      </c>
      <c r="AX10" s="6">
        <v>2814.3107567888642</v>
      </c>
      <c r="AY10" s="6">
        <v>2862.2770756542295</v>
      </c>
      <c r="AZ10" s="8">
        <v>2910.5774157249161</v>
      </c>
    </row>
    <row r="11" spans="1:53" x14ac:dyDescent="0.4">
      <c r="A11" s="5" t="s">
        <v>3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7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8"/>
    </row>
    <row r="12" spans="1:53" x14ac:dyDescent="0.4">
      <c r="A12" t="s">
        <v>84</v>
      </c>
      <c r="B12" s="6">
        <v>4.6712681808148746</v>
      </c>
      <c r="C12" s="6">
        <v>4.6870437792591586</v>
      </c>
      <c r="D12" s="6">
        <v>4.629935732623756</v>
      </c>
      <c r="E12" s="6">
        <v>4.7407687264353466</v>
      </c>
      <c r="F12" s="6">
        <v>4.7477340553364149</v>
      </c>
      <c r="G12" s="6">
        <v>4.6319379686324353</v>
      </c>
      <c r="H12" s="6">
        <v>4.4413780661834261</v>
      </c>
      <c r="I12" s="6">
        <v>4.0936917917523044</v>
      </c>
      <c r="J12" s="6">
        <v>4.0202650915929716</v>
      </c>
      <c r="K12" s="6">
        <v>4.0705639967802654</v>
      </c>
      <c r="L12" s="6">
        <v>4.0594165150882819</v>
      </c>
      <c r="M12" s="6">
        <v>4.0721863275067411</v>
      </c>
      <c r="N12" s="6">
        <v>3.9990542459078888</v>
      </c>
      <c r="O12" s="6">
        <v>3.8724432701384162</v>
      </c>
      <c r="P12" s="6">
        <v>3.811544342275563</v>
      </c>
      <c r="Q12" s="6">
        <v>3.7086878957596561</v>
      </c>
      <c r="R12" s="6">
        <v>3.6470960338250551</v>
      </c>
      <c r="S12" s="6">
        <v>3.5732478398645111</v>
      </c>
      <c r="T12" s="7">
        <v>3.5952973917439852</v>
      </c>
      <c r="U12" s="6">
        <v>3.5099882150860382</v>
      </c>
      <c r="V12" s="6">
        <v>3.5346443627171169</v>
      </c>
      <c r="W12" s="6">
        <v>3.4721349779374351</v>
      </c>
      <c r="X12" s="6">
        <v>3.4018106809128632</v>
      </c>
      <c r="Y12" s="6">
        <v>3.355014621595735</v>
      </c>
      <c r="Z12" s="6">
        <v>3.291708293172019</v>
      </c>
      <c r="AA12" s="6">
        <v>3.2339232674920528</v>
      </c>
      <c r="AB12" s="6">
        <v>3.1868761502598999</v>
      </c>
      <c r="AC12" s="6">
        <v>3.150943283344076</v>
      </c>
      <c r="AD12" s="6">
        <v>3.082930705089193</v>
      </c>
      <c r="AE12" s="6">
        <v>3.0290260683416541</v>
      </c>
      <c r="AF12" s="6">
        <v>2.9604927624238462</v>
      </c>
      <c r="AG12" s="6">
        <v>2.88353779828123</v>
      </c>
      <c r="AH12" s="6">
        <v>2.8036579256834431</v>
      </c>
      <c r="AI12" s="6">
        <v>2.7311662117577309</v>
      </c>
      <c r="AJ12" s="6">
        <v>2.663669954578193</v>
      </c>
      <c r="AK12" s="6">
        <v>2.599435649176348</v>
      </c>
      <c r="AL12" s="6">
        <v>2.540876579001111</v>
      </c>
      <c r="AM12" s="6">
        <v>2.490714234142358</v>
      </c>
      <c r="AN12" s="6">
        <v>2.436369824410002</v>
      </c>
      <c r="AO12" s="6">
        <v>2.3953270143484642</v>
      </c>
      <c r="AP12" s="6">
        <v>2.3552590515156679</v>
      </c>
      <c r="AQ12" s="6">
        <v>2.3046399293007149</v>
      </c>
      <c r="AR12" s="6">
        <v>2.2477804273607709</v>
      </c>
      <c r="AS12" s="6">
        <v>2.2037858664522321</v>
      </c>
      <c r="AT12" s="6">
        <v>2.1514612152264521</v>
      </c>
      <c r="AU12" s="6">
        <v>2.1025079853586748</v>
      </c>
      <c r="AV12" s="6">
        <v>2.0490748116748438</v>
      </c>
      <c r="AW12" s="6">
        <v>2.0064626061271</v>
      </c>
      <c r="AX12" s="6">
        <v>1.9606176845274961</v>
      </c>
      <c r="AY12" s="6">
        <v>1.9238175443030441</v>
      </c>
      <c r="AZ12" s="8">
        <v>1.88314924246555</v>
      </c>
    </row>
    <row r="13" spans="1:53" x14ac:dyDescent="0.4">
      <c r="A13" t="s">
        <v>85</v>
      </c>
      <c r="B13" s="6">
        <v>4.5753262232399401E-2</v>
      </c>
      <c r="C13" s="6">
        <v>4.6696746015886033E-2</v>
      </c>
      <c r="D13" s="6">
        <v>4.7295551628695594E-2</v>
      </c>
      <c r="E13" s="6">
        <v>4.6885564121115456E-2</v>
      </c>
      <c r="F13" s="6">
        <v>4.6834229432367647E-2</v>
      </c>
      <c r="G13" s="6">
        <v>4.7222588819011278E-2</v>
      </c>
      <c r="H13" s="6">
        <v>4.6796908016175059E-2</v>
      </c>
      <c r="I13" s="6">
        <v>5.140072222089271E-2</v>
      </c>
      <c r="J13" s="6">
        <v>5.0904966170324105E-2</v>
      </c>
      <c r="K13" s="6">
        <v>5.1577286341325523E-2</v>
      </c>
      <c r="L13" s="6">
        <v>5.1873242567683095E-2</v>
      </c>
      <c r="M13" s="6">
        <v>5.3017456559940418E-2</v>
      </c>
      <c r="N13" s="6">
        <v>5.3047929200025774E-2</v>
      </c>
      <c r="O13" s="6">
        <v>5.2215171136027548E-2</v>
      </c>
      <c r="P13" s="6">
        <v>5.2329681733278163E-2</v>
      </c>
      <c r="Q13" s="6">
        <v>5.3540197267921995E-2</v>
      </c>
      <c r="R13" s="6">
        <v>5.338086076321439E-2</v>
      </c>
      <c r="S13" s="6">
        <v>5.4408409426726888E-2</v>
      </c>
      <c r="T13" s="7">
        <v>5.4999018868728378E-2</v>
      </c>
      <c r="U13" s="6">
        <v>5.7815414256574819E-2</v>
      </c>
      <c r="V13" s="6">
        <v>5.7805785613650115E-2</v>
      </c>
      <c r="W13" s="6">
        <v>5.696903180705451E-2</v>
      </c>
      <c r="X13" s="6">
        <v>5.694002798028424E-2</v>
      </c>
      <c r="Y13" s="6">
        <v>5.6889284841499022E-2</v>
      </c>
      <c r="Z13" s="6">
        <v>5.6859925471668848E-2</v>
      </c>
      <c r="AA13" s="6">
        <v>5.6246150276073069E-2</v>
      </c>
      <c r="AB13" s="6">
        <v>5.6315257177613126E-2</v>
      </c>
      <c r="AC13" s="6">
        <v>5.6289961378325606E-2</v>
      </c>
      <c r="AD13" s="6">
        <v>5.6221989136538447E-2</v>
      </c>
      <c r="AE13" s="6">
        <v>5.5518949206164299E-2</v>
      </c>
      <c r="AF13" s="6">
        <v>5.4894220811674603E-2</v>
      </c>
      <c r="AG13" s="6">
        <v>5.3891891951275431E-2</v>
      </c>
      <c r="AH13" s="6">
        <v>5.3158628417491097E-2</v>
      </c>
      <c r="AI13" s="6">
        <v>5.2149002839748618E-2</v>
      </c>
      <c r="AJ13" s="6">
        <v>5.1287723244080229E-2</v>
      </c>
      <c r="AK13" s="6">
        <v>5.0147449552088122E-2</v>
      </c>
      <c r="AL13" s="6">
        <v>4.8927265144618613E-2</v>
      </c>
      <c r="AM13" s="6">
        <v>4.7813611714026164E-2</v>
      </c>
      <c r="AN13" s="6">
        <v>4.6768036824481315E-2</v>
      </c>
      <c r="AO13" s="6">
        <v>4.5475884537415572E-2</v>
      </c>
      <c r="AP13" s="6">
        <v>4.4229100455080175E-2</v>
      </c>
      <c r="AQ13" s="6">
        <v>4.2856284402794063E-2</v>
      </c>
      <c r="AR13" s="6">
        <v>4.1687381630474168E-2</v>
      </c>
      <c r="AS13" s="6">
        <v>4.0399999048356977E-2</v>
      </c>
      <c r="AT13" s="6">
        <v>3.9031747458928581E-2</v>
      </c>
      <c r="AU13" s="6">
        <v>3.7608071734531699E-2</v>
      </c>
      <c r="AV13" s="6">
        <v>3.6249821668194938E-2</v>
      </c>
      <c r="AW13" s="6">
        <v>3.4867286356475471E-2</v>
      </c>
      <c r="AX13" s="6">
        <v>3.3825498529568079E-2</v>
      </c>
      <c r="AY13" s="6">
        <v>3.246527686639223E-2</v>
      </c>
      <c r="AZ13" s="8">
        <v>3.1451137105714851E-2</v>
      </c>
    </row>
    <row r="14" spans="1:53" x14ac:dyDescent="0.4">
      <c r="A14" t="s">
        <v>86</v>
      </c>
      <c r="B14" s="6">
        <v>661.78519713392404</v>
      </c>
      <c r="C14" s="6">
        <v>697.99881806733129</v>
      </c>
      <c r="D14" s="6">
        <v>732.93493334021457</v>
      </c>
      <c r="E14" s="6">
        <v>785.4710730676444</v>
      </c>
      <c r="F14" s="6">
        <v>834.40937190024795</v>
      </c>
      <c r="G14" s="6">
        <v>865.83672255850786</v>
      </c>
      <c r="H14" s="6">
        <v>870.09649847916467</v>
      </c>
      <c r="I14" s="6">
        <v>937.27661484850273</v>
      </c>
      <c r="J14" s="6">
        <v>951.70974559706724</v>
      </c>
      <c r="K14" s="6">
        <v>997.37963855470844</v>
      </c>
      <c r="L14" s="6">
        <v>1073.9449371532301</v>
      </c>
      <c r="M14" s="6">
        <v>1153.7167979595899</v>
      </c>
      <c r="N14" s="6">
        <v>1202.3813394528249</v>
      </c>
      <c r="O14" s="6">
        <v>1202.637550668305</v>
      </c>
      <c r="P14" s="6">
        <v>1239.6896732468599</v>
      </c>
      <c r="Q14" s="6">
        <v>1292.8068109721351</v>
      </c>
      <c r="R14" s="6">
        <v>1329.284104419371</v>
      </c>
      <c r="S14" s="6">
        <v>1397.803985840703</v>
      </c>
      <c r="T14" s="7">
        <v>1494.5373700605601</v>
      </c>
      <c r="U14" s="6">
        <v>1602.5281203301138</v>
      </c>
      <c r="V14" s="6">
        <v>1551.7849962404409</v>
      </c>
      <c r="W14" s="6">
        <v>1575.4896513771632</v>
      </c>
      <c r="X14" s="6">
        <v>1632.7700930951282</v>
      </c>
      <c r="Y14" s="6">
        <v>1695.8797367378213</v>
      </c>
      <c r="Z14" s="6">
        <v>1749.2006091446615</v>
      </c>
      <c r="AA14" s="6">
        <v>1785.9984792505347</v>
      </c>
      <c r="AB14" s="6">
        <v>1839.6965573563898</v>
      </c>
      <c r="AC14" s="6">
        <v>1897.269604288505</v>
      </c>
      <c r="AD14" s="6">
        <v>1932.8534562650552</v>
      </c>
      <c r="AE14" s="6">
        <v>1958.3412665911783</v>
      </c>
      <c r="AF14" s="6">
        <v>1971.7132359056004</v>
      </c>
      <c r="AG14" s="6">
        <v>1964.4596126561105</v>
      </c>
      <c r="AH14" s="6">
        <v>1964.7481516588402</v>
      </c>
      <c r="AI14" s="6">
        <v>1951.0500448171783</v>
      </c>
      <c r="AJ14" s="6">
        <v>1948.111449349507</v>
      </c>
      <c r="AK14" s="6">
        <v>1932.9305904969535</v>
      </c>
      <c r="AL14" s="6">
        <v>1917.2182818421829</v>
      </c>
      <c r="AM14" s="6">
        <v>1906.4958188616156</v>
      </c>
      <c r="AN14" s="6">
        <v>1893.851222140139</v>
      </c>
      <c r="AO14" s="6">
        <v>1880.7606508568747</v>
      </c>
      <c r="AP14" s="6">
        <v>1864.8928988742532</v>
      </c>
      <c r="AQ14" s="6">
        <v>1836.3513648503558</v>
      </c>
      <c r="AR14" s="6">
        <v>1805.8721192486473</v>
      </c>
      <c r="AS14" s="6">
        <v>1776.9793154797915</v>
      </c>
      <c r="AT14" s="6">
        <v>1735.3703943083265</v>
      </c>
      <c r="AU14" s="6">
        <v>1688.9701589975748</v>
      </c>
      <c r="AV14" s="6">
        <v>1639.7753921741303</v>
      </c>
      <c r="AW14" s="6">
        <v>1596.906035574465</v>
      </c>
      <c r="AX14" s="6">
        <v>1565.2445597482067</v>
      </c>
      <c r="AY14" s="6">
        <v>1519.4242190173916</v>
      </c>
      <c r="AZ14" s="8">
        <v>1486.2861613693065</v>
      </c>
    </row>
    <row r="23" spans="1:15" s="1" customFormat="1" x14ac:dyDescent="0.4">
      <c r="A23" s="1" t="s">
        <v>4</v>
      </c>
      <c r="B23" s="1" t="s">
        <v>5</v>
      </c>
      <c r="C23" s="1" t="s">
        <v>7</v>
      </c>
      <c r="D23" s="1" t="s">
        <v>6</v>
      </c>
      <c r="E23" s="1" t="s">
        <v>9</v>
      </c>
      <c r="F23" s="1" t="s">
        <v>8</v>
      </c>
      <c r="G23" s="1" t="s">
        <v>10</v>
      </c>
      <c r="K23" s="1" t="str">
        <f>C23</f>
        <v>GDP per capita</v>
      </c>
      <c r="L23" s="1" t="str">
        <f t="shared" ref="L23:O23" si="0">D23</f>
        <v>Population</v>
      </c>
      <c r="M23" s="1" t="str">
        <f>E23</f>
        <v>Emissions intensity</v>
      </c>
      <c r="N23" s="1" t="str">
        <f>F23</f>
        <v>Energy intensity</v>
      </c>
      <c r="O23" s="1" t="str">
        <f t="shared" si="0"/>
        <v>Emissions 2050</v>
      </c>
    </row>
    <row r="24" spans="1:15" x14ac:dyDescent="0.4">
      <c r="A24" t="s">
        <v>11</v>
      </c>
      <c r="B24" s="2">
        <f>T10</f>
        <v>1494.5373700605601</v>
      </c>
      <c r="C24" s="2">
        <v>0</v>
      </c>
      <c r="D24" s="2">
        <v>0</v>
      </c>
      <c r="E24" s="2">
        <v>0</v>
      </c>
      <c r="F24" s="2">
        <v>0</v>
      </c>
      <c r="G24" s="2">
        <f>O24</f>
        <v>2910.5774157249161</v>
      </c>
      <c r="K24" s="9">
        <f>(AZ6/T6)*T10</f>
        <v>4099.4822022371409</v>
      </c>
      <c r="L24" s="9">
        <f>(AZ5/T5)*T10</f>
        <v>1809.0429493795127</v>
      </c>
      <c r="M24" s="9">
        <f>(AZ9/T9)*T10</f>
        <v>1389.1339086204705</v>
      </c>
      <c r="N24" s="9">
        <f>(AZ8/T8)*T10</f>
        <v>943.1428918805492</v>
      </c>
      <c r="O24" s="9">
        <f>AZ10</f>
        <v>2910.5774157249161</v>
      </c>
    </row>
    <row r="25" spans="1:15" x14ac:dyDescent="0.4">
      <c r="A25" t="s">
        <v>12</v>
      </c>
      <c r="B25" s="2">
        <v>0</v>
      </c>
      <c r="C25" s="2">
        <f>B24</f>
        <v>1494.5373700605601</v>
      </c>
      <c r="D25" s="2">
        <f>C25</f>
        <v>1494.5373700605601</v>
      </c>
      <c r="E25" s="2">
        <f>M24</f>
        <v>1389.1339086204705</v>
      </c>
      <c r="F25" s="2">
        <f>G24</f>
        <v>2910.5774157249161</v>
      </c>
      <c r="G25" s="2">
        <v>0</v>
      </c>
    </row>
    <row r="26" spans="1:15" s="1" customFormat="1" x14ac:dyDescent="0.4">
      <c r="A26" t="s">
        <v>13</v>
      </c>
      <c r="B26" s="2">
        <v>0</v>
      </c>
      <c r="C26" s="2">
        <f>K24-C25</f>
        <v>2604.9448321765808</v>
      </c>
      <c r="D26" s="2">
        <v>0</v>
      </c>
      <c r="E26" s="2">
        <v>0</v>
      </c>
      <c r="F26" s="2">
        <v>0</v>
      </c>
      <c r="G26" s="2">
        <v>0</v>
      </c>
    </row>
    <row r="27" spans="1:15" x14ac:dyDescent="0.4">
      <c r="A27" t="s">
        <v>12</v>
      </c>
      <c r="B27" s="2">
        <v>0</v>
      </c>
      <c r="C27" s="2">
        <v>0</v>
      </c>
      <c r="D27" s="2">
        <f>C26</f>
        <v>2604.9448321765808</v>
      </c>
      <c r="E27" s="2">
        <v>0</v>
      </c>
      <c r="F27" s="2">
        <v>0</v>
      </c>
      <c r="G27" s="2">
        <v>0</v>
      </c>
    </row>
    <row r="28" spans="1:15" x14ac:dyDescent="0.4">
      <c r="A28" t="s">
        <v>13</v>
      </c>
      <c r="B28" s="2">
        <v>0</v>
      </c>
      <c r="C28" s="2">
        <v>0</v>
      </c>
      <c r="D28" s="2">
        <f>L24-C25</f>
        <v>314.50557931895264</v>
      </c>
      <c r="E28" s="2">
        <v>0</v>
      </c>
      <c r="F28" s="2">
        <v>0</v>
      </c>
      <c r="G28" s="2">
        <v>0</v>
      </c>
    </row>
    <row r="29" spans="1:15" x14ac:dyDescent="0.4">
      <c r="A29" t="s">
        <v>14</v>
      </c>
      <c r="B29" s="2">
        <v>0</v>
      </c>
      <c r="C29" s="2">
        <v>0</v>
      </c>
      <c r="D29" s="2">
        <v>0</v>
      </c>
      <c r="E29" s="2">
        <f>(L24-M24)</f>
        <v>419.90904075904223</v>
      </c>
      <c r="F29" s="2">
        <v>0</v>
      </c>
      <c r="G29" s="2">
        <v>0</v>
      </c>
    </row>
    <row r="30" spans="1:15" x14ac:dyDescent="0.4">
      <c r="A30" t="s">
        <v>14</v>
      </c>
      <c r="B30" s="2">
        <v>0</v>
      </c>
      <c r="C30" s="2">
        <v>0</v>
      </c>
      <c r="D30" s="2">
        <v>0</v>
      </c>
      <c r="E30" s="2">
        <v>0</v>
      </c>
      <c r="F30" s="2">
        <f>M24-N24</f>
        <v>445.99101673992129</v>
      </c>
      <c r="G30" s="2">
        <v>0</v>
      </c>
    </row>
    <row r="35" spans="1:15" x14ac:dyDescent="0.4">
      <c r="A35" s="1" t="s">
        <v>15</v>
      </c>
      <c r="B35" s="1" t="s">
        <v>5</v>
      </c>
      <c r="C35" s="1" t="s">
        <v>6</v>
      </c>
      <c r="D35" s="1" t="s">
        <v>7</v>
      </c>
      <c r="E35" s="1" t="s">
        <v>8</v>
      </c>
      <c r="F35" s="1" t="s">
        <v>9</v>
      </c>
      <c r="G35" s="1" t="s">
        <v>10</v>
      </c>
      <c r="H35" s="1"/>
      <c r="K35" s="1" t="str">
        <f>C35</f>
        <v>Population</v>
      </c>
      <c r="L35" s="1" t="str">
        <f t="shared" ref="L35:O35" si="1">D35</f>
        <v>GDP per capita</v>
      </c>
      <c r="M35" s="1" t="str">
        <f t="shared" si="1"/>
        <v>Energy intensity</v>
      </c>
      <c r="N35" s="1" t="str">
        <f t="shared" si="1"/>
        <v>Emissions intensity</v>
      </c>
      <c r="O35" s="1" t="str">
        <f t="shared" si="1"/>
        <v>Emissions 2050</v>
      </c>
    </row>
    <row r="36" spans="1:15" x14ac:dyDescent="0.4">
      <c r="A36" t="s">
        <v>11</v>
      </c>
      <c r="B36" s="2">
        <f>T14</f>
        <v>1494.5373700605601</v>
      </c>
      <c r="C36" s="2">
        <v>0</v>
      </c>
      <c r="D36" s="2">
        <v>0</v>
      </c>
      <c r="E36" s="2">
        <v>0</v>
      </c>
      <c r="F36" s="2">
        <v>0</v>
      </c>
      <c r="G36" s="2">
        <f>O36</f>
        <v>1486.2861613693065</v>
      </c>
      <c r="H36" s="2"/>
      <c r="K36" s="9">
        <f>(AZ5/T5)*T14</f>
        <v>1809.0429493795127</v>
      </c>
      <c r="L36" s="9">
        <f>(AZ6/T6)*K36</f>
        <v>4962.1638927391878</v>
      </c>
      <c r="M36" s="9">
        <f>(AZ12/T12)*L36</f>
        <v>2599.0882415067576</v>
      </c>
      <c r="N36" s="9">
        <f>(AZ13/T13)*M36</f>
        <v>1486.2861613693062</v>
      </c>
      <c r="O36" s="9">
        <f>AZ14</f>
        <v>1486.2861613693065</v>
      </c>
    </row>
    <row r="37" spans="1:15" x14ac:dyDescent="0.4">
      <c r="A37" t="s">
        <v>12</v>
      </c>
      <c r="B37" s="2">
        <v>0</v>
      </c>
      <c r="C37" s="2">
        <f>B36</f>
        <v>1494.5373700605601</v>
      </c>
      <c r="D37" s="2">
        <f>C37</f>
        <v>1494.5373700605601</v>
      </c>
      <c r="E37" s="2">
        <f>M36</f>
        <v>2599.0882415067576</v>
      </c>
      <c r="F37" s="2">
        <f>N36</f>
        <v>1486.2861613693062</v>
      </c>
      <c r="G37" s="2">
        <v>0</v>
      </c>
      <c r="H37" s="2"/>
    </row>
    <row r="38" spans="1:15" x14ac:dyDescent="0.4">
      <c r="A38" t="s">
        <v>13</v>
      </c>
      <c r="B38" s="2">
        <v>0</v>
      </c>
      <c r="C38" s="2">
        <f>K36-C37</f>
        <v>314.50557931895264</v>
      </c>
      <c r="D38" s="2">
        <v>0</v>
      </c>
      <c r="E38" s="2">
        <v>0</v>
      </c>
      <c r="F38" s="2">
        <v>0</v>
      </c>
      <c r="G38" s="2">
        <v>0</v>
      </c>
      <c r="H38" s="2"/>
    </row>
    <row r="39" spans="1:15" x14ac:dyDescent="0.4">
      <c r="A39" t="s">
        <v>12</v>
      </c>
      <c r="B39" s="2">
        <v>0</v>
      </c>
      <c r="C39" s="2">
        <v>0</v>
      </c>
      <c r="D39" s="2">
        <f>C38</f>
        <v>314.50557931895264</v>
      </c>
      <c r="E39" s="2">
        <v>0</v>
      </c>
      <c r="F39" s="2">
        <v>0</v>
      </c>
      <c r="G39" s="2">
        <v>0</v>
      </c>
      <c r="H39" s="2"/>
    </row>
    <row r="40" spans="1:15" x14ac:dyDescent="0.4">
      <c r="A40" t="s">
        <v>13</v>
      </c>
      <c r="B40" s="2">
        <v>0</v>
      </c>
      <c r="C40" s="2">
        <v>0</v>
      </c>
      <c r="D40" s="2">
        <f>L36-(D39+D37)</f>
        <v>3153.120943359675</v>
      </c>
      <c r="E40" s="2">
        <v>0</v>
      </c>
      <c r="F40" s="2">
        <v>0</v>
      </c>
      <c r="G40" s="2">
        <v>0</v>
      </c>
      <c r="H40" s="2"/>
    </row>
    <row r="41" spans="1:15" x14ac:dyDescent="0.4">
      <c r="A41" t="s">
        <v>14</v>
      </c>
      <c r="B41" s="2">
        <v>0</v>
      </c>
      <c r="C41" s="2">
        <v>0</v>
      </c>
      <c r="D41" s="2">
        <v>0</v>
      </c>
      <c r="E41" s="2">
        <f>(L36-M36)</f>
        <v>2363.0756512324301</v>
      </c>
      <c r="F41" s="2">
        <v>0</v>
      </c>
      <c r="G41" s="2">
        <v>0</v>
      </c>
      <c r="H41" s="2"/>
    </row>
    <row r="42" spans="1:15" x14ac:dyDescent="0.4">
      <c r="A42" t="s">
        <v>14</v>
      </c>
      <c r="B42" s="2">
        <v>0</v>
      </c>
      <c r="C42" s="2">
        <v>0</v>
      </c>
      <c r="D42" s="2">
        <v>0</v>
      </c>
      <c r="E42" s="2">
        <v>0</v>
      </c>
      <c r="F42" s="2">
        <f>M36-N36</f>
        <v>1112.8020801374514</v>
      </c>
      <c r="G42" s="2">
        <v>0</v>
      </c>
      <c r="H42" s="2"/>
    </row>
    <row r="50" spans="1:6" x14ac:dyDescent="0.4">
      <c r="B50" t="s">
        <v>16</v>
      </c>
      <c r="C50" s="2" t="s">
        <v>17</v>
      </c>
      <c r="D50" s="2" t="s">
        <v>18</v>
      </c>
      <c r="E50" s="2" t="s">
        <v>19</v>
      </c>
      <c r="F50" s="2" t="s">
        <v>20</v>
      </c>
    </row>
    <row r="51" spans="1:6" x14ac:dyDescent="0.4">
      <c r="A51">
        <v>2018</v>
      </c>
      <c r="B51" s="2">
        <f>T14</f>
        <v>1494.5373700605601</v>
      </c>
    </row>
    <row r="52" spans="1:6" x14ac:dyDescent="0.4">
      <c r="A52" t="s">
        <v>21</v>
      </c>
      <c r="B52"/>
      <c r="C52" s="2">
        <f>B51</f>
        <v>1494.5373700605601</v>
      </c>
      <c r="D52" s="2">
        <f>C52+C53+C54-D55-D56</f>
        <v>3548.0877240571308</v>
      </c>
      <c r="E52" s="2">
        <f>G36</f>
        <v>1486.2861613693065</v>
      </c>
    </row>
    <row r="53" spans="1:6" x14ac:dyDescent="0.4">
      <c r="A53" t="s">
        <v>7</v>
      </c>
      <c r="B53"/>
      <c r="C53" s="2">
        <f>D28</f>
        <v>314.50557931895264</v>
      </c>
    </row>
    <row r="54" spans="1:6" x14ac:dyDescent="0.4">
      <c r="A54" t="s">
        <v>6</v>
      </c>
      <c r="B54"/>
      <c r="C54" s="2">
        <f>D27</f>
        <v>2604.9448321765808</v>
      </c>
    </row>
    <row r="55" spans="1:6" x14ac:dyDescent="0.4">
      <c r="A55" t="s">
        <v>22</v>
      </c>
      <c r="B55"/>
      <c r="D55" s="2">
        <f>E29</f>
        <v>419.90904075904223</v>
      </c>
      <c r="E55" s="2">
        <f>E41-E29</f>
        <v>1943.1666104733879</v>
      </c>
    </row>
    <row r="56" spans="1:6" x14ac:dyDescent="0.4">
      <c r="A56" t="s">
        <v>23</v>
      </c>
      <c r="B56"/>
      <c r="D56" s="2">
        <f>F30</f>
        <v>445.99101673992129</v>
      </c>
      <c r="E56" s="2">
        <f>F42-F30</f>
        <v>666.81106339753012</v>
      </c>
    </row>
    <row r="57" spans="1:6" x14ac:dyDescent="0.4">
      <c r="A57" t="s">
        <v>24</v>
      </c>
      <c r="B57"/>
      <c r="F57" s="2">
        <f>O36</f>
        <v>1486.2861613693065</v>
      </c>
    </row>
    <row r="58" spans="1:6" x14ac:dyDescent="0.4">
      <c r="B58"/>
      <c r="F58" s="2">
        <f>G24</f>
        <v>2910.5774157249161</v>
      </c>
    </row>
    <row r="62" spans="1:6" x14ac:dyDescent="0.4">
      <c r="B62"/>
      <c r="C62" t="s">
        <v>2</v>
      </c>
      <c r="D62" t="s">
        <v>3</v>
      </c>
      <c r="E62" s="10" t="s">
        <v>25</v>
      </c>
      <c r="F62" s="2"/>
    </row>
    <row r="63" spans="1:6" x14ac:dyDescent="0.4">
      <c r="B63">
        <v>2018</v>
      </c>
      <c r="C63" s="11">
        <f>B24</f>
        <v>1494.5373700605601</v>
      </c>
      <c r="D63" s="11">
        <f>B24</f>
        <v>1494.5373700605601</v>
      </c>
    </row>
    <row r="64" spans="1:6" x14ac:dyDescent="0.4">
      <c r="B64" t="s">
        <v>26</v>
      </c>
      <c r="C64" s="11">
        <f>C26+D28</f>
        <v>2919.4504114955334</v>
      </c>
      <c r="D64" s="11">
        <f>C38+D40</f>
        <v>3467.6265226786277</v>
      </c>
    </row>
    <row r="65" spans="2:6" x14ac:dyDescent="0.4">
      <c r="B65" t="s">
        <v>27</v>
      </c>
      <c r="C65" s="11">
        <f>E29+F30</f>
        <v>865.90005749896352</v>
      </c>
      <c r="D65" s="12">
        <f>E41+F42</f>
        <v>3475.8777313698815</v>
      </c>
      <c r="E65" s="2">
        <f>D65-C65</f>
        <v>2609.9776738709179</v>
      </c>
    </row>
    <row r="66" spans="2:6" x14ac:dyDescent="0.4">
      <c r="B66" t="s">
        <v>2</v>
      </c>
      <c r="C66" s="11">
        <v>24114.621077539265</v>
      </c>
      <c r="D66" s="11">
        <v>6991.8779276157074</v>
      </c>
    </row>
    <row r="67" spans="2:6" x14ac:dyDescent="0.4">
      <c r="B67" s="10" t="s">
        <v>28</v>
      </c>
      <c r="C67" s="13">
        <f>D55/(D55+D56)</f>
        <v>0.48493938431173378</v>
      </c>
      <c r="D67" s="13">
        <f>(D55+E55)/(D55+E55+D56+E56)</f>
        <v>0.67985005050828295</v>
      </c>
      <c r="E67" s="13">
        <f>E55/(E55+E56)</f>
        <v>0.74451464850710114</v>
      </c>
    </row>
    <row r="68" spans="2:6" x14ac:dyDescent="0.4">
      <c r="B68" s="10" t="s">
        <v>29</v>
      </c>
      <c r="C68" s="13">
        <f>1-C67</f>
        <v>0.51506061568826622</v>
      </c>
      <c r="D68" s="13">
        <f>1-D67</f>
        <v>0.32014994949171705</v>
      </c>
      <c r="E68" s="13">
        <f>1-E67</f>
        <v>0.25548535149289886</v>
      </c>
    </row>
    <row r="69" spans="2:6" x14ac:dyDescent="0.4">
      <c r="B69"/>
      <c r="F69" s="2"/>
    </row>
    <row r="70" spans="2:6" x14ac:dyDescent="0.4">
      <c r="B70"/>
      <c r="F70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6104F-D2AA-40C4-9F0E-ADE3E0E4CC44}">
  <dimension ref="A1:BA71"/>
  <sheetViews>
    <sheetView tabSelected="1" zoomScale="70" zoomScaleNormal="70" workbookViewId="0">
      <selection activeCell="G9" sqref="G9"/>
    </sheetView>
  </sheetViews>
  <sheetFormatPr defaultRowHeight="14.6" x14ac:dyDescent="0.4"/>
  <cols>
    <col min="1" max="1" width="51.84375" bestFit="1" customWidth="1"/>
    <col min="2" max="2" width="9.3828125" style="2" bestFit="1" customWidth="1"/>
    <col min="3" max="10" width="9.3828125" bestFit="1" customWidth="1"/>
    <col min="11" max="11" width="14" bestFit="1" customWidth="1"/>
    <col min="12" max="20" width="10.53515625" bestFit="1" customWidth="1"/>
    <col min="21" max="51" width="10.53515625" hidden="1" customWidth="1"/>
    <col min="52" max="52" width="10.53515625" bestFit="1" customWidth="1"/>
  </cols>
  <sheetData>
    <row r="1" spans="1:53" x14ac:dyDescent="0.4">
      <c r="A1" s="1" t="s">
        <v>0</v>
      </c>
    </row>
    <row r="3" spans="1:53" x14ac:dyDescent="0.4">
      <c r="A3" t="s">
        <v>1</v>
      </c>
      <c r="B3" s="2" t="s">
        <v>30</v>
      </c>
      <c r="C3" s="2" t="s">
        <v>31</v>
      </c>
      <c r="D3" s="2" t="s">
        <v>32</v>
      </c>
      <c r="E3" s="2" t="s">
        <v>33</v>
      </c>
      <c r="F3" s="2" t="s">
        <v>34</v>
      </c>
      <c r="G3" s="2" t="s">
        <v>35</v>
      </c>
      <c r="H3" s="2" t="s">
        <v>36</v>
      </c>
      <c r="I3" s="2" t="s">
        <v>37</v>
      </c>
      <c r="J3" s="2" t="s">
        <v>38</v>
      </c>
      <c r="K3" s="2" t="s">
        <v>39</v>
      </c>
      <c r="L3" s="2" t="s">
        <v>40</v>
      </c>
      <c r="M3" s="2" t="s">
        <v>41</v>
      </c>
      <c r="N3" s="2" t="s">
        <v>42</v>
      </c>
      <c r="O3" s="2" t="s">
        <v>43</v>
      </c>
      <c r="P3" s="2" t="s">
        <v>44</v>
      </c>
      <c r="Q3" s="2" t="s">
        <v>45</v>
      </c>
      <c r="R3" s="2" t="s">
        <v>46</v>
      </c>
      <c r="S3" s="2" t="s">
        <v>47</v>
      </c>
      <c r="T3" s="3" t="s">
        <v>48</v>
      </c>
      <c r="U3" s="2" t="s">
        <v>49</v>
      </c>
      <c r="V3" s="2" t="s">
        <v>50</v>
      </c>
      <c r="W3" s="2" t="s">
        <v>51</v>
      </c>
      <c r="X3" s="2" t="s">
        <v>52</v>
      </c>
      <c r="Y3" s="2" t="s">
        <v>53</v>
      </c>
      <c r="Z3" s="2" t="s">
        <v>54</v>
      </c>
      <c r="AA3" s="2" t="s">
        <v>55</v>
      </c>
      <c r="AB3" s="2" t="s">
        <v>56</v>
      </c>
      <c r="AC3" s="2" t="s">
        <v>57</v>
      </c>
      <c r="AD3" s="2" t="s">
        <v>58</v>
      </c>
      <c r="AE3" s="2" t="s">
        <v>59</v>
      </c>
      <c r="AF3" s="2" t="s">
        <v>60</v>
      </c>
      <c r="AG3" s="2" t="s">
        <v>61</v>
      </c>
      <c r="AH3" s="2" t="s">
        <v>62</v>
      </c>
      <c r="AI3" s="2" t="s">
        <v>63</v>
      </c>
      <c r="AJ3" s="2" t="s">
        <v>64</v>
      </c>
      <c r="AK3" s="2" t="s">
        <v>65</v>
      </c>
      <c r="AL3" s="2" t="s">
        <v>66</v>
      </c>
      <c r="AM3" s="2" t="s">
        <v>67</v>
      </c>
      <c r="AN3" s="2" t="s">
        <v>68</v>
      </c>
      <c r="AO3" s="2" t="s">
        <v>69</v>
      </c>
      <c r="AP3" s="2" t="s">
        <v>70</v>
      </c>
      <c r="AQ3" s="2" t="s">
        <v>71</v>
      </c>
      <c r="AR3" s="2" t="s">
        <v>72</v>
      </c>
      <c r="AS3" s="2" t="s">
        <v>73</v>
      </c>
      <c r="AT3" s="2" t="s">
        <v>74</v>
      </c>
      <c r="AU3" s="2" t="s">
        <v>75</v>
      </c>
      <c r="AV3" s="2" t="s">
        <v>76</v>
      </c>
      <c r="AW3" s="2" t="s">
        <v>77</v>
      </c>
      <c r="AX3" s="2" t="s">
        <v>78</v>
      </c>
      <c r="AY3" s="2" t="s">
        <v>79</v>
      </c>
      <c r="AZ3" s="4" t="s">
        <v>80</v>
      </c>
      <c r="BA3" s="2"/>
    </row>
    <row r="4" spans="1:53" x14ac:dyDescent="0.4">
      <c r="A4" t="s">
        <v>81</v>
      </c>
      <c r="B4" s="2">
        <v>3096.4222713226782</v>
      </c>
      <c r="C4" s="2">
        <v>3189.1067636542411</v>
      </c>
      <c r="D4" s="2">
        <v>3347.111375205227</v>
      </c>
      <c r="E4" s="2">
        <v>3533.802557523145</v>
      </c>
      <c r="F4" s="2">
        <v>3752.5752535663878</v>
      </c>
      <c r="G4" s="2">
        <v>3958.4346062391919</v>
      </c>
      <c r="H4" s="2">
        <v>4186.3209236245348</v>
      </c>
      <c r="I4" s="2">
        <v>4454.340558187474</v>
      </c>
      <c r="J4" s="2">
        <v>4650.3931740845346</v>
      </c>
      <c r="K4" s="2">
        <v>4750.588599177825</v>
      </c>
      <c r="L4" s="2">
        <v>5100.0566996960133</v>
      </c>
      <c r="M4" s="2">
        <v>5343.8306345511164</v>
      </c>
      <c r="N4" s="2">
        <v>5667.8258420740012</v>
      </c>
      <c r="O4" s="2">
        <v>5947.753893815815</v>
      </c>
      <c r="P4" s="2">
        <v>6215.3260111878189</v>
      </c>
      <c r="Q4" s="2">
        <v>6510.7853498766181</v>
      </c>
      <c r="R4" s="2">
        <v>6827.8667952467886</v>
      </c>
      <c r="S4" s="2">
        <v>7189.8048845528256</v>
      </c>
      <c r="T4" s="3">
        <v>7558.1762830083253</v>
      </c>
      <c r="U4" s="2">
        <v>7896.8949169152766</v>
      </c>
      <c r="V4" s="2">
        <v>7594.7680847192078</v>
      </c>
      <c r="W4" s="2">
        <v>7964.8961259755006</v>
      </c>
      <c r="X4" s="2">
        <v>8429.4108197212918</v>
      </c>
      <c r="Y4" s="2">
        <v>8885.2603870945622</v>
      </c>
      <c r="Z4" s="2">
        <v>9345.703362183609</v>
      </c>
      <c r="AA4" s="2">
        <v>9818.8035482976211</v>
      </c>
      <c r="AB4" s="2">
        <v>10250.733382125631</v>
      </c>
      <c r="AC4" s="2">
        <v>10696.889570230909</v>
      </c>
      <c r="AD4" s="2">
        <v>11151.388802567089</v>
      </c>
      <c r="AE4" s="2">
        <v>11645.12425451329</v>
      </c>
      <c r="AF4" s="2">
        <v>12132.57886991695</v>
      </c>
      <c r="AG4" s="2">
        <v>12641.3665847999</v>
      </c>
      <c r="AH4" s="2">
        <v>13182.813186633221</v>
      </c>
      <c r="AI4" s="2">
        <v>13698.539606860721</v>
      </c>
      <c r="AJ4" s="2">
        <v>14260.01447585636</v>
      </c>
      <c r="AK4" s="2">
        <v>14828.196701154029</v>
      </c>
      <c r="AL4" s="2">
        <v>15421.87045073536</v>
      </c>
      <c r="AM4" s="2">
        <v>16008.8599040058</v>
      </c>
      <c r="AN4" s="2">
        <v>16620.860584226451</v>
      </c>
      <c r="AO4" s="2">
        <v>17265.834047535649</v>
      </c>
      <c r="AP4" s="2">
        <v>17902.22895476723</v>
      </c>
      <c r="AQ4" s="2">
        <v>18592.516887684382</v>
      </c>
      <c r="AR4" s="2">
        <v>19272.07555607372</v>
      </c>
      <c r="AS4" s="2">
        <v>19958.671224562659</v>
      </c>
      <c r="AT4" s="2">
        <v>20665.250186746449</v>
      </c>
      <c r="AU4" s="2">
        <v>21360.098740501911</v>
      </c>
      <c r="AV4" s="2">
        <v>22076.014750729049</v>
      </c>
      <c r="AW4" s="2">
        <v>22826.01737395344</v>
      </c>
      <c r="AX4" s="2">
        <v>23601.79757991069</v>
      </c>
      <c r="AY4" s="2">
        <v>24327.419979847171</v>
      </c>
      <c r="AZ4" s="4">
        <v>25094.66153059918</v>
      </c>
      <c r="BA4" s="2"/>
    </row>
    <row r="5" spans="1:53" x14ac:dyDescent="0.4">
      <c r="A5" t="s">
        <v>82</v>
      </c>
      <c r="B5" s="2">
        <v>459.92394100000001</v>
      </c>
      <c r="C5" s="2">
        <v>466.56914999999998</v>
      </c>
      <c r="D5" s="2">
        <v>473.05766799999998</v>
      </c>
      <c r="E5" s="2">
        <v>479.37990000000002</v>
      </c>
      <c r="F5" s="2">
        <v>485.77108700000002</v>
      </c>
      <c r="G5" s="2">
        <v>492.18605700000001</v>
      </c>
      <c r="H5" s="2">
        <v>498.61060199999997</v>
      </c>
      <c r="I5" s="2">
        <v>505.06531899999987</v>
      </c>
      <c r="J5" s="2">
        <v>511.60094700000002</v>
      </c>
      <c r="K5" s="2">
        <v>518.10033099999987</v>
      </c>
      <c r="L5" s="2">
        <v>524.63708699999995</v>
      </c>
      <c r="M5" s="2">
        <v>531.30452700000001</v>
      </c>
      <c r="N5" s="2">
        <v>538.08308</v>
      </c>
      <c r="O5" s="2">
        <v>544.84838200000002</v>
      </c>
      <c r="P5" s="2">
        <v>551.54151899999999</v>
      </c>
      <c r="Q5" s="2">
        <v>558.108926</v>
      </c>
      <c r="R5" s="2">
        <v>564.54009499999995</v>
      </c>
      <c r="S5" s="2">
        <v>570.76740399999994</v>
      </c>
      <c r="T5" s="3">
        <v>576.8804990000001</v>
      </c>
      <c r="U5" s="2">
        <v>582.91650199999992</v>
      </c>
      <c r="V5" s="2">
        <v>588.79548799355666</v>
      </c>
      <c r="W5" s="2">
        <v>594.54037407280259</v>
      </c>
      <c r="X5" s="2">
        <v>600.1420660261889</v>
      </c>
      <c r="Y5" s="2">
        <v>605.60460217438094</v>
      </c>
      <c r="Z5" s="2">
        <v>610.93506990749245</v>
      </c>
      <c r="AA5" s="2">
        <v>616.13776554729554</v>
      </c>
      <c r="AB5" s="2">
        <v>621.21303341575197</v>
      </c>
      <c r="AC5" s="2">
        <v>626.15624291636334</v>
      </c>
      <c r="AD5" s="2">
        <v>630.96121479227372</v>
      </c>
      <c r="AE5" s="2">
        <v>635.61963223830958</v>
      </c>
      <c r="AF5" s="2">
        <v>640.12516459867652</v>
      </c>
      <c r="AG5" s="2">
        <v>644.47579924481624</v>
      </c>
      <c r="AH5" s="2">
        <v>648.67182216635422</v>
      </c>
      <c r="AI5" s="2">
        <v>652.7120693535918</v>
      </c>
      <c r="AJ5" s="2">
        <v>656.59597295246056</v>
      </c>
      <c r="AK5" s="2">
        <v>660.32343667432099</v>
      </c>
      <c r="AL5" s="2">
        <v>663.89338034612103</v>
      </c>
      <c r="AM5" s="2">
        <v>667.30610384611896</v>
      </c>
      <c r="AN5" s="2">
        <v>670.56477323605475</v>
      </c>
      <c r="AO5" s="2">
        <v>673.67394169260319</v>
      </c>
      <c r="AP5" s="2">
        <v>676.63699472159612</v>
      </c>
      <c r="AQ5" s="2">
        <v>679.455405177427</v>
      </c>
      <c r="AR5" s="2">
        <v>682.12900265318058</v>
      </c>
      <c r="AS5" s="2">
        <v>684.65726966641853</v>
      </c>
      <c r="AT5" s="2">
        <v>687.03911996999011</v>
      </c>
      <c r="AU5" s="2">
        <v>689.27395266472115</v>
      </c>
      <c r="AV5" s="2">
        <v>691.36285794454159</v>
      </c>
      <c r="AW5" s="2">
        <v>693.30729628165432</v>
      </c>
      <c r="AX5" s="2">
        <v>695.10762120388051</v>
      </c>
      <c r="AY5" s="2">
        <v>696.76402690547911</v>
      </c>
      <c r="AZ5" s="4">
        <v>698.27735341820028</v>
      </c>
      <c r="BA5" s="2"/>
    </row>
    <row r="6" spans="1:53" x14ac:dyDescent="0.4">
      <c r="A6" t="s">
        <v>83</v>
      </c>
      <c r="B6" s="2">
        <v>6732.4659477178157</v>
      </c>
      <c r="C6" s="2">
        <v>6835.2285264772436</v>
      </c>
      <c r="D6" s="2">
        <v>7075.4827616603116</v>
      </c>
      <c r="E6" s="2">
        <v>7371.6118625815252</v>
      </c>
      <c r="F6" s="2">
        <v>7724.9868384331976</v>
      </c>
      <c r="G6" s="2">
        <v>8042.5573823989725</v>
      </c>
      <c r="H6" s="2">
        <v>8395.9725421653475</v>
      </c>
      <c r="I6" s="2">
        <v>8819.3356198101446</v>
      </c>
      <c r="J6" s="2">
        <v>9089.8838271394652</v>
      </c>
      <c r="K6" s="2">
        <v>9169.2444782047951</v>
      </c>
      <c r="L6" s="2">
        <v>9721.1135584397107</v>
      </c>
      <c r="M6" s="2">
        <v>10057.94297429564</v>
      </c>
      <c r="N6" s="2">
        <v>10533.36566924573</v>
      </c>
      <c r="O6" s="2">
        <v>10916.34680456079</v>
      </c>
      <c r="P6" s="2">
        <v>11269.008401138741</v>
      </c>
      <c r="Q6" s="2">
        <v>11665.796848188411</v>
      </c>
      <c r="R6" s="2">
        <v>12094.56486035202</v>
      </c>
      <c r="S6" s="2">
        <v>12596.7335102984</v>
      </c>
      <c r="T6" s="3">
        <v>13101.805826527559</v>
      </c>
      <c r="U6" s="2">
        <v>13547.214549289391</v>
      </c>
      <c r="V6" s="2">
        <v>12898.821814345019</v>
      </c>
      <c r="W6" s="2">
        <v>13396.7287560528</v>
      </c>
      <c r="X6" s="2">
        <v>14045.692340042449</v>
      </c>
      <c r="Y6" s="2">
        <v>14671.718733960501</v>
      </c>
      <c r="Z6" s="2">
        <v>15297.37581376484</v>
      </c>
      <c r="AA6" s="2">
        <v>15936.05212557599</v>
      </c>
      <c r="AB6" s="2">
        <v>16501.1563356322</v>
      </c>
      <c r="AC6" s="2">
        <v>17083.419180505891</v>
      </c>
      <c r="AD6" s="2">
        <v>17673.65178894296</v>
      </c>
      <c r="AE6" s="2">
        <v>18320.900840500231</v>
      </c>
      <c r="AF6" s="2">
        <v>18953.447764428089</v>
      </c>
      <c r="AG6" s="2">
        <v>19614.959319826739</v>
      </c>
      <c r="AH6" s="2">
        <v>20322.777614428949</v>
      </c>
      <c r="AI6" s="2">
        <v>20987.109400975169</v>
      </c>
      <c r="AJ6" s="2">
        <v>21718.096155440209</v>
      </c>
      <c r="AK6" s="2">
        <v>22455.960030489521</v>
      </c>
      <c r="AL6" s="2">
        <v>23229.438502150999</v>
      </c>
      <c r="AM6" s="2">
        <v>23990.27944107859</v>
      </c>
      <c r="AN6" s="2">
        <v>24786.361061014919</v>
      </c>
      <c r="AO6" s="2">
        <v>25629.36307756733</v>
      </c>
      <c r="AP6" s="2">
        <v>26457.656164858588</v>
      </c>
      <c r="AQ6" s="2">
        <v>27363.851617059841</v>
      </c>
      <c r="AR6" s="2">
        <v>28252.831181658981</v>
      </c>
      <c r="AS6" s="2">
        <v>29151.331781355369</v>
      </c>
      <c r="AT6" s="2">
        <v>30078.709619401448</v>
      </c>
      <c r="AU6" s="2">
        <v>30989.273071939151</v>
      </c>
      <c r="AV6" s="2">
        <v>31931.155249447751</v>
      </c>
      <c r="AW6" s="2">
        <v>32923.376829255852</v>
      </c>
      <c r="AX6" s="2">
        <v>33954.163153950081</v>
      </c>
      <c r="AY6" s="2">
        <v>34914.862192142653</v>
      </c>
      <c r="AZ6" s="4">
        <v>35937.957042077978</v>
      </c>
      <c r="BA6" s="2"/>
    </row>
    <row r="7" spans="1:53" x14ac:dyDescent="0.4">
      <c r="A7" s="5" t="s">
        <v>2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3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4"/>
      <c r="BA7" s="2"/>
    </row>
    <row r="8" spans="1:53" x14ac:dyDescent="0.4">
      <c r="A8" t="s">
        <v>84</v>
      </c>
      <c r="B8" s="6">
        <v>4.6712681808148746</v>
      </c>
      <c r="C8" s="6">
        <v>4.6870437792591586</v>
      </c>
      <c r="D8" s="6">
        <v>4.629935732623756</v>
      </c>
      <c r="E8" s="6">
        <v>4.7407687264353466</v>
      </c>
      <c r="F8" s="6">
        <v>4.7477340553364149</v>
      </c>
      <c r="G8" s="6">
        <v>4.6319379686324353</v>
      </c>
      <c r="H8" s="6">
        <v>4.4413780661834261</v>
      </c>
      <c r="I8" s="6">
        <v>4.0936917917523044</v>
      </c>
      <c r="J8" s="6">
        <v>4.0202650915929716</v>
      </c>
      <c r="K8" s="6">
        <v>4.0705639967802654</v>
      </c>
      <c r="L8" s="6">
        <v>4.0594165150882819</v>
      </c>
      <c r="M8" s="6">
        <v>4.0721863275067411</v>
      </c>
      <c r="N8" s="6">
        <v>3.9990542459078888</v>
      </c>
      <c r="O8" s="6">
        <v>3.8724432701384162</v>
      </c>
      <c r="P8" s="6">
        <v>3.811544342275563</v>
      </c>
      <c r="Q8" s="6">
        <v>3.7086878957596561</v>
      </c>
      <c r="R8" s="6">
        <v>3.6470960338250551</v>
      </c>
      <c r="S8" s="6">
        <v>3.5732478398645111</v>
      </c>
      <c r="T8" s="7">
        <v>3.5952973917439852</v>
      </c>
      <c r="U8" s="6">
        <v>3.5011310733440548</v>
      </c>
      <c r="V8" s="6">
        <v>3.527800602019953</v>
      </c>
      <c r="W8" s="6">
        <v>3.4800763828782522</v>
      </c>
      <c r="X8" s="6">
        <v>3.4186743298580682</v>
      </c>
      <c r="Y8" s="6">
        <v>3.358099578811311</v>
      </c>
      <c r="Z8" s="6">
        <v>3.2944597345076021</v>
      </c>
      <c r="AA8" s="6">
        <v>3.237518859063286</v>
      </c>
      <c r="AB8" s="6">
        <v>3.2028422276312818</v>
      </c>
      <c r="AC8" s="6">
        <v>3.1758723826720869</v>
      </c>
      <c r="AD8" s="6">
        <v>3.1244998397249422</v>
      </c>
      <c r="AE8" s="6">
        <v>3.0822816935323569</v>
      </c>
      <c r="AF8" s="6">
        <v>3.0310565247565671</v>
      </c>
      <c r="AG8" s="6">
        <v>2.9738828316376291</v>
      </c>
      <c r="AH8" s="6">
        <v>2.9223691298950349</v>
      </c>
      <c r="AI8" s="6">
        <v>2.877076360679617</v>
      </c>
      <c r="AJ8" s="6">
        <v>2.839336629204066</v>
      </c>
      <c r="AK8" s="6">
        <v>2.8062363877635281</v>
      </c>
      <c r="AL8" s="6">
        <v>2.772781549647624</v>
      </c>
      <c r="AM8" s="6">
        <v>2.7375995411639038</v>
      </c>
      <c r="AN8" s="6">
        <v>2.711021478812476</v>
      </c>
      <c r="AO8" s="6">
        <v>2.6803947151509839</v>
      </c>
      <c r="AP8" s="6">
        <v>2.6478793088838031</v>
      </c>
      <c r="AQ8" s="6">
        <v>2.6071536829550048</v>
      </c>
      <c r="AR8" s="6">
        <v>2.5678296002723231</v>
      </c>
      <c r="AS8" s="6">
        <v>2.5231866261082989</v>
      </c>
      <c r="AT8" s="6">
        <v>2.4801808866460249</v>
      </c>
      <c r="AU8" s="6">
        <v>2.4471652731313811</v>
      </c>
      <c r="AV8" s="6">
        <v>2.4080419390075991</v>
      </c>
      <c r="AW8" s="6">
        <v>2.3714994653307042</v>
      </c>
      <c r="AX8" s="6">
        <v>2.3367040587220389</v>
      </c>
      <c r="AY8" s="6">
        <v>2.305141572818417</v>
      </c>
      <c r="AZ8" s="8">
        <v>2.2688487067289702</v>
      </c>
    </row>
    <row r="9" spans="1:53" x14ac:dyDescent="0.4">
      <c r="A9" t="s">
        <v>85</v>
      </c>
      <c r="B9" s="6">
        <v>4.5753262232399373E-2</v>
      </c>
      <c r="C9" s="6">
        <v>4.6696746015886033E-2</v>
      </c>
      <c r="D9" s="6">
        <v>4.7295551628695587E-2</v>
      </c>
      <c r="E9" s="6">
        <v>4.6885564121115442E-2</v>
      </c>
      <c r="F9" s="6">
        <v>4.683422943236764E-2</v>
      </c>
      <c r="G9" s="6">
        <v>4.7222588819011257E-2</v>
      </c>
      <c r="H9" s="6">
        <v>4.6796908016175059E-2</v>
      </c>
      <c r="I9" s="6">
        <v>5.140072222089271E-2</v>
      </c>
      <c r="J9" s="6">
        <v>5.0904966170324098E-2</v>
      </c>
      <c r="K9" s="6">
        <v>5.1577286341325523E-2</v>
      </c>
      <c r="L9" s="6">
        <v>5.1873242567683123E-2</v>
      </c>
      <c r="M9" s="6">
        <v>5.3017456559940418E-2</v>
      </c>
      <c r="N9" s="6">
        <v>5.3047929200025788E-2</v>
      </c>
      <c r="O9" s="6">
        <v>5.221517113602752E-2</v>
      </c>
      <c r="P9" s="6">
        <v>5.2329681733278163E-2</v>
      </c>
      <c r="Q9" s="6">
        <v>5.3540197267922002E-2</v>
      </c>
      <c r="R9" s="6">
        <v>5.3380860763214362E-2</v>
      </c>
      <c r="S9" s="6">
        <v>5.4408409426726888E-2</v>
      </c>
      <c r="T9" s="7">
        <v>5.4999018868728378E-2</v>
      </c>
      <c r="U9" s="6">
        <v>5.823941454031497E-2</v>
      </c>
      <c r="V9" s="6">
        <v>5.7971964104923814E-2</v>
      </c>
      <c r="W9" s="6">
        <v>5.6897116385909718E-2</v>
      </c>
      <c r="X9" s="6">
        <v>5.6627523991568764E-2</v>
      </c>
      <c r="Y9" s="6">
        <v>5.670878483975355E-2</v>
      </c>
      <c r="Z9" s="6">
        <v>5.6604840809074485E-2</v>
      </c>
      <c r="AA9" s="6">
        <v>5.6133329112806274E-2</v>
      </c>
      <c r="AB9" s="6">
        <v>5.5978323030389535E-2</v>
      </c>
      <c r="AC9" s="6">
        <v>5.5867993046096305E-2</v>
      </c>
      <c r="AD9" s="6">
        <v>5.5921866969941177E-2</v>
      </c>
      <c r="AE9" s="6">
        <v>5.5388097948071251E-2</v>
      </c>
      <c r="AF9" s="6">
        <v>5.4793468860451958E-2</v>
      </c>
      <c r="AG9" s="6">
        <v>5.4480669144926337E-2</v>
      </c>
      <c r="AH9" s="6">
        <v>5.4397805671523532E-2</v>
      </c>
      <c r="AI9" s="6">
        <v>5.4119684926151122E-2</v>
      </c>
      <c r="AJ9" s="6">
        <v>5.4252620260128025E-2</v>
      </c>
      <c r="AK9" s="6">
        <v>5.3778801657411258E-2</v>
      </c>
      <c r="AL9" s="6">
        <v>5.3246427810111525E-2</v>
      </c>
      <c r="AM9" s="6">
        <v>5.2958597377263029E-2</v>
      </c>
      <c r="AN9" s="6">
        <v>5.2454261297562373E-2</v>
      </c>
      <c r="AO9" s="6">
        <v>5.2048190950871168E-2</v>
      </c>
      <c r="AP9" s="6">
        <v>5.1745554895448707E-2</v>
      </c>
      <c r="AQ9" s="6">
        <v>5.1454960764673693E-2</v>
      </c>
      <c r="AR9" s="6">
        <v>5.125096056927235E-2</v>
      </c>
      <c r="AS9" s="6">
        <v>5.119529712299338E-2</v>
      </c>
      <c r="AT9" s="6">
        <v>5.1132448806047046E-2</v>
      </c>
      <c r="AU9" s="6">
        <v>5.1003296679032931E-2</v>
      </c>
      <c r="AV9" s="6">
        <v>5.1048870644220236E-2</v>
      </c>
      <c r="AW9" s="6">
        <v>5.1053001386884331E-2</v>
      </c>
      <c r="AX9" s="6">
        <v>5.102972834654948E-2</v>
      </c>
      <c r="AY9" s="6">
        <v>5.1040863881343733E-2</v>
      </c>
      <c r="AZ9" s="8">
        <v>5.1120168409246144E-2</v>
      </c>
    </row>
    <row r="10" spans="1:53" x14ac:dyDescent="0.4">
      <c r="A10" t="s">
        <v>86</v>
      </c>
      <c r="B10" s="6">
        <v>661.78519713392404</v>
      </c>
      <c r="C10" s="6">
        <v>697.99881806733129</v>
      </c>
      <c r="D10" s="6">
        <v>732.93493334021457</v>
      </c>
      <c r="E10" s="6">
        <v>785.4710730676444</v>
      </c>
      <c r="F10" s="6">
        <v>834.40937190024795</v>
      </c>
      <c r="G10" s="6">
        <v>865.83672255850786</v>
      </c>
      <c r="H10" s="6">
        <v>870.09649847916467</v>
      </c>
      <c r="I10" s="6">
        <v>937.27661484850273</v>
      </c>
      <c r="J10" s="6">
        <v>951.70974559706724</v>
      </c>
      <c r="K10" s="6">
        <v>997.37963855470844</v>
      </c>
      <c r="L10" s="6">
        <v>1073.9449371532301</v>
      </c>
      <c r="M10" s="6">
        <v>1153.7167979595899</v>
      </c>
      <c r="N10" s="6">
        <v>1202.3813394528249</v>
      </c>
      <c r="O10" s="6">
        <v>1202.637550668305</v>
      </c>
      <c r="P10" s="6">
        <v>1239.6896732468599</v>
      </c>
      <c r="Q10" s="6">
        <v>1292.8068109721351</v>
      </c>
      <c r="R10" s="6">
        <v>1329.284104419371</v>
      </c>
      <c r="S10" s="6">
        <v>1397.803985840703</v>
      </c>
      <c r="T10" s="7">
        <v>1494.5373700605601</v>
      </c>
      <c r="U10" s="6">
        <v>1610.2070708150241</v>
      </c>
      <c r="V10" s="6">
        <v>1553.2328295471289</v>
      </c>
      <c r="W10" s="6">
        <v>1577.0996993108413</v>
      </c>
      <c r="X10" s="6">
        <v>1631.8585979633071</v>
      </c>
      <c r="Y10" s="6">
        <v>1692.0534240116456</v>
      </c>
      <c r="Z10" s="6">
        <v>1742.808901303697</v>
      </c>
      <c r="AA10" s="6">
        <v>1784.3977937425148</v>
      </c>
      <c r="AB10" s="6">
        <v>1837.8512904338957</v>
      </c>
      <c r="AC10" s="6">
        <v>1897.9450108773067</v>
      </c>
      <c r="AD10" s="6">
        <v>1948.4583503960125</v>
      </c>
      <c r="AE10" s="6">
        <v>1988.07564636083</v>
      </c>
      <c r="AF10" s="6">
        <v>2015.0041929464774</v>
      </c>
      <c r="AG10" s="6">
        <v>2048.14317343124</v>
      </c>
      <c r="AH10" s="6">
        <v>2095.6779822112253</v>
      </c>
      <c r="AI10" s="6">
        <v>2132.9511935789751</v>
      </c>
      <c r="AJ10" s="6">
        <v>2196.6333344733221</v>
      </c>
      <c r="AK10" s="6">
        <v>2237.8125797000266</v>
      </c>
      <c r="AL10" s="6">
        <v>2276.8959432262432</v>
      </c>
      <c r="AM10" s="6">
        <v>2320.9554139401453</v>
      </c>
      <c r="AN10" s="6">
        <v>2363.5633135880289</v>
      </c>
      <c r="AO10" s="6">
        <v>2408.7512584309861</v>
      </c>
      <c r="AP10" s="6">
        <v>2452.8915184362381</v>
      </c>
      <c r="AQ10" s="6">
        <v>2494.2045557000993</v>
      </c>
      <c r="AR10" s="6">
        <v>2536.2770972496437</v>
      </c>
      <c r="AS10" s="6">
        <v>2578.1671238955751</v>
      </c>
      <c r="AT10" s="6">
        <v>2620.7199577103474</v>
      </c>
      <c r="AU10" s="6">
        <v>2666.0286082796929</v>
      </c>
      <c r="AV10" s="6">
        <v>2713.756399610842</v>
      </c>
      <c r="AW10" s="6">
        <v>2763.5953530345159</v>
      </c>
      <c r="AX10" s="6">
        <v>2814.3107567888642</v>
      </c>
      <c r="AY10" s="6">
        <v>2862.2770756542295</v>
      </c>
      <c r="AZ10" s="8">
        <v>2910.5774157249161</v>
      </c>
    </row>
    <row r="11" spans="1:53" x14ac:dyDescent="0.4">
      <c r="A11" s="5" t="s">
        <v>3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7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8"/>
    </row>
    <row r="12" spans="1:53" x14ac:dyDescent="0.4">
      <c r="A12" t="s">
        <v>84</v>
      </c>
      <c r="B12" s="6">
        <v>4.6712681808148746</v>
      </c>
      <c r="C12" s="6">
        <v>4.6870437792591586</v>
      </c>
      <c r="D12" s="6">
        <v>4.629935732623756</v>
      </c>
      <c r="E12" s="6">
        <v>4.7407687264353466</v>
      </c>
      <c r="F12" s="6">
        <v>4.7477340553364149</v>
      </c>
      <c r="G12" s="6">
        <v>4.6319379686324353</v>
      </c>
      <c r="H12" s="6">
        <v>4.4413780661834261</v>
      </c>
      <c r="I12" s="6">
        <v>4.0936917917523044</v>
      </c>
      <c r="J12" s="6">
        <v>4.0202650915929716</v>
      </c>
      <c r="K12" s="6">
        <v>4.0705639967802654</v>
      </c>
      <c r="L12" s="6">
        <v>4.0594165150882819</v>
      </c>
      <c r="M12" s="6">
        <v>4.0721863275067411</v>
      </c>
      <c r="N12" s="6">
        <v>3.9990542459078888</v>
      </c>
      <c r="O12" s="6">
        <v>3.8724432701384162</v>
      </c>
      <c r="P12" s="6">
        <v>3.811544342275563</v>
      </c>
      <c r="Q12" s="6">
        <v>3.7086878957596561</v>
      </c>
      <c r="R12" s="6">
        <v>3.6470960338250551</v>
      </c>
      <c r="S12" s="6">
        <v>3.5732478398645111</v>
      </c>
      <c r="T12" s="7">
        <v>3.5952973917439852</v>
      </c>
      <c r="U12" s="6">
        <v>3.5099882150860382</v>
      </c>
      <c r="V12" s="6">
        <v>3.5346443627171169</v>
      </c>
      <c r="W12" s="6">
        <v>3.4721349779374351</v>
      </c>
      <c r="X12" s="6">
        <v>3.4018106809128632</v>
      </c>
      <c r="Y12" s="6">
        <v>3.355014621595735</v>
      </c>
      <c r="Z12" s="6">
        <v>3.291708293172019</v>
      </c>
      <c r="AA12" s="6">
        <v>3.2339232674920528</v>
      </c>
      <c r="AB12" s="6">
        <v>3.1868761502598999</v>
      </c>
      <c r="AC12" s="6">
        <v>3.150943283344076</v>
      </c>
      <c r="AD12" s="6">
        <v>3.082930705089193</v>
      </c>
      <c r="AE12" s="6">
        <v>3.0290260683416541</v>
      </c>
      <c r="AF12" s="6">
        <v>2.9604927624238462</v>
      </c>
      <c r="AG12" s="6">
        <v>2.88353779828123</v>
      </c>
      <c r="AH12" s="6">
        <v>2.8036579256834431</v>
      </c>
      <c r="AI12" s="6">
        <v>2.7311662117577309</v>
      </c>
      <c r="AJ12" s="6">
        <v>2.663669954578193</v>
      </c>
      <c r="AK12" s="6">
        <v>2.599435649176348</v>
      </c>
      <c r="AL12" s="6">
        <v>2.540876579001111</v>
      </c>
      <c r="AM12" s="6">
        <v>2.490714234142358</v>
      </c>
      <c r="AN12" s="6">
        <v>2.436369824410002</v>
      </c>
      <c r="AO12" s="6">
        <v>2.3953270143484642</v>
      </c>
      <c r="AP12" s="6">
        <v>2.3552590515156679</v>
      </c>
      <c r="AQ12" s="6">
        <v>2.3046399293007149</v>
      </c>
      <c r="AR12" s="6">
        <v>2.2477804273607709</v>
      </c>
      <c r="AS12" s="6">
        <v>2.2037858664522321</v>
      </c>
      <c r="AT12" s="6">
        <v>2.1514612152264521</v>
      </c>
      <c r="AU12" s="6">
        <v>2.1025079853586748</v>
      </c>
      <c r="AV12" s="6">
        <v>2.0490748116748438</v>
      </c>
      <c r="AW12" s="6">
        <v>2.0064626061271</v>
      </c>
      <c r="AX12" s="6">
        <v>1.9606176845274961</v>
      </c>
      <c r="AY12" s="6">
        <v>1.9238175443030441</v>
      </c>
      <c r="AZ12" s="8">
        <v>1.88314924246555</v>
      </c>
    </row>
    <row r="13" spans="1:53" x14ac:dyDescent="0.4">
      <c r="A13" t="s">
        <v>85</v>
      </c>
      <c r="B13" s="6">
        <v>4.5753262232399401E-2</v>
      </c>
      <c r="C13" s="6">
        <v>4.6696746015886033E-2</v>
      </c>
      <c r="D13" s="6">
        <v>4.7295551628695594E-2</v>
      </c>
      <c r="E13" s="6">
        <v>4.6885564121115456E-2</v>
      </c>
      <c r="F13" s="6">
        <v>4.6834229432367647E-2</v>
      </c>
      <c r="G13" s="6">
        <v>4.7222588819011278E-2</v>
      </c>
      <c r="H13" s="6">
        <v>4.6796908016175059E-2</v>
      </c>
      <c r="I13" s="6">
        <v>5.140072222089271E-2</v>
      </c>
      <c r="J13" s="6">
        <v>5.0904966170324105E-2</v>
      </c>
      <c r="K13" s="6">
        <v>5.1577286341325523E-2</v>
      </c>
      <c r="L13" s="6">
        <v>5.1873242567683095E-2</v>
      </c>
      <c r="M13" s="6">
        <v>5.3017456559940418E-2</v>
      </c>
      <c r="N13" s="6">
        <v>5.3047929200025774E-2</v>
      </c>
      <c r="O13" s="6">
        <v>5.2215171136027548E-2</v>
      </c>
      <c r="P13" s="6">
        <v>5.2329681733278163E-2</v>
      </c>
      <c r="Q13" s="6">
        <v>5.3540197267921995E-2</v>
      </c>
      <c r="R13" s="6">
        <v>5.338086076321439E-2</v>
      </c>
      <c r="S13" s="6">
        <v>5.4408409426726888E-2</v>
      </c>
      <c r="T13" s="7">
        <v>5.4999018868728378E-2</v>
      </c>
      <c r="U13" s="6">
        <v>5.7815414256574819E-2</v>
      </c>
      <c r="V13" s="6">
        <v>5.7805785613650115E-2</v>
      </c>
      <c r="W13" s="6">
        <v>5.696903180705451E-2</v>
      </c>
      <c r="X13" s="6">
        <v>5.694002798028424E-2</v>
      </c>
      <c r="Y13" s="6">
        <v>5.6889284841499022E-2</v>
      </c>
      <c r="Z13" s="6">
        <v>5.6859925471668848E-2</v>
      </c>
      <c r="AA13" s="6">
        <v>5.6246150276073069E-2</v>
      </c>
      <c r="AB13" s="6">
        <v>5.6315257177613126E-2</v>
      </c>
      <c r="AC13" s="6">
        <v>5.6289961378325606E-2</v>
      </c>
      <c r="AD13" s="6">
        <v>5.6221989136538447E-2</v>
      </c>
      <c r="AE13" s="6">
        <v>5.5518949206164299E-2</v>
      </c>
      <c r="AF13" s="6">
        <v>5.4894220811674603E-2</v>
      </c>
      <c r="AG13" s="6">
        <v>5.3891891951275431E-2</v>
      </c>
      <c r="AH13" s="6">
        <v>5.3158628417491097E-2</v>
      </c>
      <c r="AI13" s="6">
        <v>5.2149002839748618E-2</v>
      </c>
      <c r="AJ13" s="6">
        <v>5.1287723244080229E-2</v>
      </c>
      <c r="AK13" s="6">
        <v>5.0147449552088122E-2</v>
      </c>
      <c r="AL13" s="6">
        <v>4.8927265144618613E-2</v>
      </c>
      <c r="AM13" s="6">
        <v>4.7813611714026164E-2</v>
      </c>
      <c r="AN13" s="6">
        <v>4.6768036824481315E-2</v>
      </c>
      <c r="AO13" s="6">
        <v>4.5475884537415572E-2</v>
      </c>
      <c r="AP13" s="6">
        <v>4.4229100455080175E-2</v>
      </c>
      <c r="AQ13" s="6">
        <v>4.2856284402794063E-2</v>
      </c>
      <c r="AR13" s="6">
        <v>4.1687381630474168E-2</v>
      </c>
      <c r="AS13" s="6">
        <v>4.0399999048356977E-2</v>
      </c>
      <c r="AT13" s="6">
        <v>3.9031747458928581E-2</v>
      </c>
      <c r="AU13" s="6">
        <v>3.7608071734531699E-2</v>
      </c>
      <c r="AV13" s="6">
        <v>3.6249821668194938E-2</v>
      </c>
      <c r="AW13" s="6">
        <v>3.4867286356475471E-2</v>
      </c>
      <c r="AX13" s="6">
        <v>3.3825498529568079E-2</v>
      </c>
      <c r="AY13" s="6">
        <v>3.246527686639223E-2</v>
      </c>
      <c r="AZ13" s="8">
        <v>3.1451137105714851E-2</v>
      </c>
    </row>
    <row r="14" spans="1:53" x14ac:dyDescent="0.4">
      <c r="A14" t="s">
        <v>86</v>
      </c>
      <c r="B14" s="6">
        <v>661.78519713392404</v>
      </c>
      <c r="C14" s="6">
        <v>697.99881806733129</v>
      </c>
      <c r="D14" s="6">
        <v>732.93493334021457</v>
      </c>
      <c r="E14" s="6">
        <v>785.4710730676444</v>
      </c>
      <c r="F14" s="6">
        <v>834.40937190024795</v>
      </c>
      <c r="G14" s="6">
        <v>865.83672255850786</v>
      </c>
      <c r="H14" s="6">
        <v>870.09649847916467</v>
      </c>
      <c r="I14" s="6">
        <v>937.27661484850273</v>
      </c>
      <c r="J14" s="6">
        <v>951.70974559706724</v>
      </c>
      <c r="K14" s="6">
        <v>997.37963855470844</v>
      </c>
      <c r="L14" s="6">
        <v>1073.9449371532301</v>
      </c>
      <c r="M14" s="6">
        <v>1153.7167979595899</v>
      </c>
      <c r="N14" s="6">
        <v>1202.3813394528249</v>
      </c>
      <c r="O14" s="6">
        <v>1202.637550668305</v>
      </c>
      <c r="P14" s="6">
        <v>1239.6896732468599</v>
      </c>
      <c r="Q14" s="6">
        <v>1292.8068109721351</v>
      </c>
      <c r="R14" s="6">
        <v>1329.284104419371</v>
      </c>
      <c r="S14" s="6">
        <v>1397.803985840703</v>
      </c>
      <c r="T14" s="7">
        <v>1494.5373700605601</v>
      </c>
      <c r="U14" s="6">
        <v>1602.5281203301138</v>
      </c>
      <c r="V14" s="6">
        <v>1551.7849962404409</v>
      </c>
      <c r="W14" s="6">
        <v>1575.4896513771632</v>
      </c>
      <c r="X14" s="6">
        <v>1632.7700930951282</v>
      </c>
      <c r="Y14" s="6">
        <v>1695.8797367378213</v>
      </c>
      <c r="Z14" s="6">
        <v>1749.2006091446615</v>
      </c>
      <c r="AA14" s="6">
        <v>1785.9984792505347</v>
      </c>
      <c r="AB14" s="6">
        <v>1839.6965573563898</v>
      </c>
      <c r="AC14" s="6">
        <v>1897.269604288505</v>
      </c>
      <c r="AD14" s="6">
        <v>1932.8534562650552</v>
      </c>
      <c r="AE14" s="6">
        <v>1958.3412665911783</v>
      </c>
      <c r="AF14" s="6">
        <v>1971.7132359056004</v>
      </c>
      <c r="AG14" s="6">
        <v>1964.4596126561105</v>
      </c>
      <c r="AH14" s="6">
        <v>1964.7481516588402</v>
      </c>
      <c r="AI14" s="6">
        <v>1951.0500448171783</v>
      </c>
      <c r="AJ14" s="6">
        <v>1948.111449349507</v>
      </c>
      <c r="AK14" s="6">
        <v>1932.9305904969535</v>
      </c>
      <c r="AL14" s="6">
        <v>1917.2182818421829</v>
      </c>
      <c r="AM14" s="6">
        <v>1906.4958188616156</v>
      </c>
      <c r="AN14" s="6">
        <v>1893.851222140139</v>
      </c>
      <c r="AO14" s="6">
        <v>1880.7606508568747</v>
      </c>
      <c r="AP14" s="6">
        <v>1864.8928988742532</v>
      </c>
      <c r="AQ14" s="6">
        <v>1836.3513648503558</v>
      </c>
      <c r="AR14" s="6">
        <v>1805.8721192486473</v>
      </c>
      <c r="AS14" s="6">
        <v>1776.9793154797915</v>
      </c>
      <c r="AT14" s="6">
        <v>1735.3703943083265</v>
      </c>
      <c r="AU14" s="6">
        <v>1688.9701589975748</v>
      </c>
      <c r="AV14" s="6">
        <v>1639.7753921741303</v>
      </c>
      <c r="AW14" s="6">
        <v>1596.906035574465</v>
      </c>
      <c r="AX14" s="6">
        <v>1565.2445597482067</v>
      </c>
      <c r="AY14" s="6">
        <v>1519.4242190173916</v>
      </c>
      <c r="AZ14" s="8">
        <v>1486.2861613693065</v>
      </c>
    </row>
    <row r="23" spans="1:15" s="1" customFormat="1" x14ac:dyDescent="0.4">
      <c r="A23" s="1" t="s">
        <v>4</v>
      </c>
      <c r="B23" s="1" t="s">
        <v>5</v>
      </c>
      <c r="C23" s="1" t="s">
        <v>7</v>
      </c>
      <c r="D23" s="1" t="s">
        <v>6</v>
      </c>
      <c r="E23" s="1" t="s">
        <v>8</v>
      </c>
      <c r="F23" s="1" t="s">
        <v>9</v>
      </c>
      <c r="G23" s="1" t="s">
        <v>10</v>
      </c>
      <c r="K23" s="1" t="str">
        <f>C23</f>
        <v>GDP per capita</v>
      </c>
      <c r="L23" s="1" t="str">
        <f t="shared" ref="L23:O23" si="0">D23</f>
        <v>Population</v>
      </c>
      <c r="M23" s="1" t="str">
        <f t="shared" si="0"/>
        <v>Energy intensity</v>
      </c>
      <c r="N23" s="1" t="str">
        <f t="shared" si="0"/>
        <v>Emissions intensity</v>
      </c>
      <c r="O23" s="1" t="str">
        <f t="shared" si="0"/>
        <v>Emissions 2050</v>
      </c>
    </row>
    <row r="24" spans="1:15" x14ac:dyDescent="0.4">
      <c r="A24" t="s">
        <v>11</v>
      </c>
      <c r="B24" s="2">
        <f>T10</f>
        <v>1494.5373700605601</v>
      </c>
      <c r="C24" s="2">
        <v>0</v>
      </c>
      <c r="D24" s="2">
        <v>0</v>
      </c>
      <c r="E24" s="2">
        <v>0</v>
      </c>
      <c r="F24" s="2">
        <v>0</v>
      </c>
      <c r="G24" s="2">
        <f>O24</f>
        <v>2910.5774157249161</v>
      </c>
      <c r="K24" s="9">
        <f>(AZ6/T6)*T10</f>
        <v>4099.4822022371409</v>
      </c>
      <c r="L24" s="9">
        <f>(AZ5/T5)*K24</f>
        <v>4962.1638927391878</v>
      </c>
      <c r="M24" s="9">
        <f>(AZ8/T8)*L24</f>
        <v>3131.4236080919418</v>
      </c>
      <c r="N24" s="9">
        <f>(AZ9/T9)*M24</f>
        <v>2910.5774157249148</v>
      </c>
      <c r="O24" s="9">
        <f>AZ10</f>
        <v>2910.5774157249161</v>
      </c>
    </row>
    <row r="25" spans="1:15" x14ac:dyDescent="0.4">
      <c r="A25" t="s">
        <v>12</v>
      </c>
      <c r="B25" s="2">
        <v>0</v>
      </c>
      <c r="C25" s="2">
        <f>B24</f>
        <v>1494.5373700605601</v>
      </c>
      <c r="D25" s="2">
        <f>C25</f>
        <v>1494.5373700605601</v>
      </c>
      <c r="E25" s="2">
        <f>M24</f>
        <v>3131.4236080919418</v>
      </c>
      <c r="F25" s="2">
        <f>G24</f>
        <v>2910.5774157249161</v>
      </c>
      <c r="G25" s="2">
        <v>0</v>
      </c>
    </row>
    <row r="26" spans="1:15" s="1" customFormat="1" x14ac:dyDescent="0.4">
      <c r="A26" t="s">
        <v>13</v>
      </c>
      <c r="B26" s="2">
        <v>0</v>
      </c>
      <c r="C26" s="2">
        <f>K24-C25</f>
        <v>2604.9448321765808</v>
      </c>
      <c r="D26" s="2">
        <v>0</v>
      </c>
      <c r="E26" s="2">
        <v>0</v>
      </c>
      <c r="F26" s="2">
        <v>0</v>
      </c>
      <c r="G26" s="2">
        <v>0</v>
      </c>
    </row>
    <row r="27" spans="1:15" x14ac:dyDescent="0.4">
      <c r="A27" t="s">
        <v>12</v>
      </c>
      <c r="B27" s="2">
        <v>0</v>
      </c>
      <c r="C27" s="2">
        <v>0</v>
      </c>
      <c r="D27" s="2">
        <f>C26</f>
        <v>2604.9448321765808</v>
      </c>
      <c r="E27" s="2">
        <v>0</v>
      </c>
      <c r="F27" s="2">
        <v>0</v>
      </c>
      <c r="G27" s="2">
        <v>0</v>
      </c>
    </row>
    <row r="28" spans="1:15" x14ac:dyDescent="0.4">
      <c r="A28" t="s">
        <v>13</v>
      </c>
      <c r="B28" s="2">
        <v>0</v>
      </c>
      <c r="C28" s="2">
        <v>0</v>
      </c>
      <c r="D28" s="2">
        <f>L24-(D27+D25)</f>
        <v>862.68169050204688</v>
      </c>
      <c r="E28" s="2">
        <v>0</v>
      </c>
      <c r="F28" s="2">
        <v>0</v>
      </c>
      <c r="G28" s="2">
        <v>0</v>
      </c>
    </row>
    <row r="29" spans="1:15" x14ac:dyDescent="0.4">
      <c r="A29" t="s">
        <v>14</v>
      </c>
      <c r="B29" s="2">
        <v>0</v>
      </c>
      <c r="C29" s="2">
        <v>0</v>
      </c>
      <c r="D29" s="2">
        <v>0</v>
      </c>
      <c r="E29" s="2">
        <f>(L24-M24)</f>
        <v>1830.740284647246</v>
      </c>
      <c r="F29" s="2">
        <v>0</v>
      </c>
      <c r="G29" s="2">
        <v>0</v>
      </c>
    </row>
    <row r="30" spans="1:15" x14ac:dyDescent="0.4">
      <c r="A30" t="s">
        <v>14</v>
      </c>
      <c r="B30" s="2">
        <v>0</v>
      </c>
      <c r="C30" s="2">
        <v>0</v>
      </c>
      <c r="D30" s="2">
        <v>0</v>
      </c>
      <c r="E30" s="2">
        <v>0</v>
      </c>
      <c r="F30" s="2">
        <f>M24-N24</f>
        <v>220.84619236702702</v>
      </c>
      <c r="G30" s="2">
        <v>0</v>
      </c>
    </row>
    <row r="36" spans="1:15" x14ac:dyDescent="0.4">
      <c r="A36" s="1" t="s">
        <v>15</v>
      </c>
      <c r="B36" s="1" t="s">
        <v>5</v>
      </c>
      <c r="C36" s="1" t="s">
        <v>6</v>
      </c>
      <c r="D36" s="1" t="s">
        <v>7</v>
      </c>
      <c r="E36" s="1" t="s">
        <v>8</v>
      </c>
      <c r="F36" s="1" t="s">
        <v>9</v>
      </c>
      <c r="G36" s="1" t="s">
        <v>10</v>
      </c>
      <c r="H36" s="1"/>
      <c r="K36" s="1" t="str">
        <f>C36</f>
        <v>Population</v>
      </c>
      <c r="L36" s="1" t="str">
        <f t="shared" ref="L36:O36" si="1">D36</f>
        <v>GDP per capita</v>
      </c>
      <c r="M36" s="1" t="str">
        <f t="shared" si="1"/>
        <v>Energy intensity</v>
      </c>
      <c r="N36" s="1" t="str">
        <f t="shared" si="1"/>
        <v>Emissions intensity</v>
      </c>
      <c r="O36" s="1" t="str">
        <f t="shared" si="1"/>
        <v>Emissions 2050</v>
      </c>
    </row>
    <row r="37" spans="1:15" x14ac:dyDescent="0.4">
      <c r="A37" t="s">
        <v>11</v>
      </c>
      <c r="B37" s="2">
        <f>T14</f>
        <v>1494.5373700605601</v>
      </c>
      <c r="C37" s="2">
        <v>0</v>
      </c>
      <c r="D37" s="2">
        <v>0</v>
      </c>
      <c r="E37" s="2">
        <v>0</v>
      </c>
      <c r="F37" s="2">
        <v>0</v>
      </c>
      <c r="G37" s="2">
        <f>O37</f>
        <v>1486.2861613693065</v>
      </c>
      <c r="H37" s="2"/>
      <c r="K37" s="9">
        <f>(AZ5/T5)*T14</f>
        <v>1809.0429493795127</v>
      </c>
      <c r="L37" s="9">
        <f>(AZ6/T6)*K37</f>
        <v>4962.1638927391878</v>
      </c>
      <c r="M37" s="9">
        <f>(AZ12/T12)*L37</f>
        <v>2599.0882415067576</v>
      </c>
      <c r="N37" s="9">
        <f>(AZ13/T13)*M37</f>
        <v>1486.2861613693062</v>
      </c>
      <c r="O37" s="9">
        <f>AZ14</f>
        <v>1486.2861613693065</v>
      </c>
    </row>
    <row r="38" spans="1:15" x14ac:dyDescent="0.4">
      <c r="A38" t="s">
        <v>12</v>
      </c>
      <c r="B38" s="2">
        <v>0</v>
      </c>
      <c r="C38" s="2">
        <f>B37</f>
        <v>1494.5373700605601</v>
      </c>
      <c r="D38" s="2">
        <f>C38</f>
        <v>1494.5373700605601</v>
      </c>
      <c r="E38" s="2">
        <f>M37</f>
        <v>2599.0882415067576</v>
      </c>
      <c r="F38" s="2">
        <f>N37</f>
        <v>1486.2861613693062</v>
      </c>
      <c r="G38" s="2">
        <v>0</v>
      </c>
      <c r="H38" s="2"/>
    </row>
    <row r="39" spans="1:15" x14ac:dyDescent="0.4">
      <c r="A39" t="s">
        <v>13</v>
      </c>
      <c r="B39" s="2">
        <v>0</v>
      </c>
      <c r="C39" s="2">
        <f>K37-C38</f>
        <v>314.50557931895264</v>
      </c>
      <c r="D39" s="2">
        <v>0</v>
      </c>
      <c r="E39" s="2">
        <v>0</v>
      </c>
      <c r="F39" s="2">
        <v>0</v>
      </c>
      <c r="G39" s="2">
        <v>0</v>
      </c>
      <c r="H39" s="2"/>
    </row>
    <row r="40" spans="1:15" x14ac:dyDescent="0.4">
      <c r="A40" t="s">
        <v>12</v>
      </c>
      <c r="B40" s="2">
        <v>0</v>
      </c>
      <c r="C40" s="2">
        <v>0</v>
      </c>
      <c r="D40" s="2">
        <f>C39</f>
        <v>314.50557931895264</v>
      </c>
      <c r="E40" s="2">
        <v>0</v>
      </c>
      <c r="F40" s="2">
        <v>0</v>
      </c>
      <c r="G40" s="2">
        <v>0</v>
      </c>
      <c r="H40" s="2"/>
    </row>
    <row r="41" spans="1:15" x14ac:dyDescent="0.4">
      <c r="A41" t="s">
        <v>13</v>
      </c>
      <c r="B41" s="2">
        <v>0</v>
      </c>
      <c r="C41" s="2">
        <v>0</v>
      </c>
      <c r="D41" s="2">
        <f>L37-(D40+D38)</f>
        <v>3153.120943359675</v>
      </c>
      <c r="E41" s="2">
        <v>0</v>
      </c>
      <c r="F41" s="2">
        <v>0</v>
      </c>
      <c r="G41" s="2">
        <v>0</v>
      </c>
      <c r="H41" s="2"/>
    </row>
    <row r="42" spans="1:15" x14ac:dyDescent="0.4">
      <c r="A42" t="s">
        <v>14</v>
      </c>
      <c r="B42" s="2">
        <v>0</v>
      </c>
      <c r="C42" s="2">
        <v>0</v>
      </c>
      <c r="D42" s="2">
        <v>0</v>
      </c>
      <c r="E42" s="2">
        <f>(L37-M37)</f>
        <v>2363.0756512324301</v>
      </c>
      <c r="F42" s="2">
        <v>0</v>
      </c>
      <c r="G42" s="2">
        <v>0</v>
      </c>
      <c r="H42" s="2"/>
    </row>
    <row r="43" spans="1:15" x14ac:dyDescent="0.4">
      <c r="A43" t="s">
        <v>14</v>
      </c>
      <c r="B43" s="2">
        <v>0</v>
      </c>
      <c r="C43" s="2">
        <v>0</v>
      </c>
      <c r="D43" s="2">
        <v>0</v>
      </c>
      <c r="E43" s="2">
        <v>0</v>
      </c>
      <c r="F43" s="2">
        <f>M37-N37</f>
        <v>1112.8020801374514</v>
      </c>
      <c r="G43" s="2">
        <v>0</v>
      </c>
      <c r="H43" s="2"/>
    </row>
    <row r="51" spans="1:6" x14ac:dyDescent="0.4">
      <c r="B51" t="s">
        <v>16</v>
      </c>
      <c r="C51" s="2" t="s">
        <v>17</v>
      </c>
      <c r="D51" s="2" t="s">
        <v>18</v>
      </c>
      <c r="E51" s="2" t="s">
        <v>19</v>
      </c>
      <c r="F51" s="2" t="s">
        <v>20</v>
      </c>
    </row>
    <row r="52" spans="1:6" x14ac:dyDescent="0.4">
      <c r="A52">
        <v>2018</v>
      </c>
      <c r="B52" s="2">
        <f>T14</f>
        <v>1494.5373700605601</v>
      </c>
    </row>
    <row r="53" spans="1:6" x14ac:dyDescent="0.4">
      <c r="A53" t="s">
        <v>21</v>
      </c>
      <c r="B53"/>
      <c r="C53" s="2">
        <f>B52</f>
        <v>1494.5373700605601</v>
      </c>
      <c r="D53" s="2">
        <f>C53+C54+C55-D56-D57</f>
        <v>2910.5774157249148</v>
      </c>
      <c r="E53" s="2">
        <f>G37</f>
        <v>1486.2861613693065</v>
      </c>
    </row>
    <row r="54" spans="1:6" x14ac:dyDescent="0.4">
      <c r="A54" t="s">
        <v>7</v>
      </c>
      <c r="B54"/>
      <c r="C54" s="2">
        <f>D28</f>
        <v>862.68169050204688</v>
      </c>
    </row>
    <row r="55" spans="1:6" x14ac:dyDescent="0.4">
      <c r="A55" t="s">
        <v>6</v>
      </c>
      <c r="B55"/>
      <c r="C55" s="2">
        <f>D27</f>
        <v>2604.9448321765808</v>
      </c>
    </row>
    <row r="56" spans="1:6" x14ac:dyDescent="0.4">
      <c r="A56" t="s">
        <v>22</v>
      </c>
      <c r="B56"/>
      <c r="D56" s="2">
        <f>E29</f>
        <v>1830.740284647246</v>
      </c>
      <c r="E56" s="2">
        <f>E42-E29</f>
        <v>532.33536658518415</v>
      </c>
    </row>
    <row r="57" spans="1:6" x14ac:dyDescent="0.4">
      <c r="A57" t="s">
        <v>23</v>
      </c>
      <c r="B57"/>
      <c r="D57" s="2">
        <f>F30</f>
        <v>220.84619236702702</v>
      </c>
      <c r="E57" s="2">
        <f>F43-F30</f>
        <v>891.9558877704244</v>
      </c>
    </row>
    <row r="58" spans="1:6" x14ac:dyDescent="0.4">
      <c r="A58" t="s">
        <v>24</v>
      </c>
      <c r="B58"/>
      <c r="F58" s="2">
        <f>O37</f>
        <v>1486.2861613693065</v>
      </c>
    </row>
    <row r="59" spans="1:6" x14ac:dyDescent="0.4">
      <c r="B59"/>
      <c r="F59" s="2">
        <f>G24</f>
        <v>2910.5774157249161</v>
      </c>
    </row>
    <row r="63" spans="1:6" x14ac:dyDescent="0.4">
      <c r="B63"/>
      <c r="C63" t="s">
        <v>2</v>
      </c>
      <c r="D63" t="s">
        <v>3</v>
      </c>
      <c r="E63" s="10" t="s">
        <v>25</v>
      </c>
      <c r="F63" s="2"/>
    </row>
    <row r="64" spans="1:6" x14ac:dyDescent="0.4">
      <c r="B64">
        <v>2018</v>
      </c>
      <c r="C64" s="11">
        <f>B24</f>
        <v>1494.5373700605601</v>
      </c>
      <c r="D64" s="11">
        <f>B24</f>
        <v>1494.5373700605601</v>
      </c>
    </row>
    <row r="65" spans="2:6" x14ac:dyDescent="0.4">
      <c r="B65" t="s">
        <v>26</v>
      </c>
      <c r="C65" s="11">
        <f>C26+D28</f>
        <v>3467.6265226786277</v>
      </c>
      <c r="D65" s="11">
        <f>C39+D41</f>
        <v>3467.6265226786277</v>
      </c>
    </row>
    <row r="66" spans="2:6" x14ac:dyDescent="0.4">
      <c r="B66" t="s">
        <v>27</v>
      </c>
      <c r="C66" s="11">
        <f>E29+F30</f>
        <v>2051.586477014273</v>
      </c>
      <c r="D66" s="12">
        <f>E42+F43</f>
        <v>3475.8777313698815</v>
      </c>
      <c r="E66" s="2">
        <f>D66-C66</f>
        <v>1424.2912543556085</v>
      </c>
    </row>
    <row r="67" spans="2:6" x14ac:dyDescent="0.4">
      <c r="B67" t="s">
        <v>2</v>
      </c>
      <c r="C67" s="11">
        <v>24114.621077539265</v>
      </c>
      <c r="D67" s="11">
        <v>6991.8779276157074</v>
      </c>
    </row>
    <row r="68" spans="2:6" x14ac:dyDescent="0.4">
      <c r="B68" s="10" t="s">
        <v>28</v>
      </c>
      <c r="C68" s="13">
        <f>D56/(D56+D57)</f>
        <v>0.89235345678022293</v>
      </c>
      <c r="D68" s="13">
        <f>(D56+E56)/(D56+E56+D57+E57)</f>
        <v>0.67985005050828295</v>
      </c>
      <c r="E68" s="13">
        <f>E56/(E56+E57)</f>
        <v>0.37375457088376801</v>
      </c>
    </row>
    <row r="69" spans="2:6" x14ac:dyDescent="0.4">
      <c r="B69" s="10" t="s">
        <v>29</v>
      </c>
      <c r="C69" s="13">
        <f>1-C68</f>
        <v>0.10764654321977707</v>
      </c>
      <c r="D69" s="13">
        <f>1-D68</f>
        <v>0.32014994949171705</v>
      </c>
      <c r="E69" s="13">
        <f>1-E68</f>
        <v>0.62624542911623204</v>
      </c>
    </row>
    <row r="70" spans="2:6" x14ac:dyDescent="0.4">
      <c r="B70"/>
      <c r="F70" s="2"/>
    </row>
    <row r="71" spans="2:6" x14ac:dyDescent="0.4">
      <c r="B71"/>
      <c r="F71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E3BDD-4A5C-4906-8BE0-C9FC2FDE5BEE}">
  <dimension ref="A1:BA70"/>
  <sheetViews>
    <sheetView zoomScale="70" zoomScaleNormal="70" workbookViewId="0">
      <selection activeCell="L24" sqref="L24"/>
    </sheetView>
  </sheetViews>
  <sheetFormatPr defaultRowHeight="14.6" x14ac:dyDescent="0.4"/>
  <cols>
    <col min="1" max="1" width="51.84375" bestFit="1" customWidth="1"/>
    <col min="2" max="2" width="9.3828125" style="2" bestFit="1" customWidth="1"/>
    <col min="3" max="10" width="9.3828125" bestFit="1" customWidth="1"/>
    <col min="11" max="11" width="14" bestFit="1" customWidth="1"/>
    <col min="12" max="12" width="18" bestFit="1" customWidth="1"/>
    <col min="13" max="20" width="10.53515625" bestFit="1" customWidth="1"/>
    <col min="21" max="51" width="10.53515625" hidden="1" customWidth="1"/>
    <col min="52" max="52" width="10.53515625" bestFit="1" customWidth="1"/>
  </cols>
  <sheetData>
    <row r="1" spans="1:53" x14ac:dyDescent="0.4">
      <c r="A1" s="1" t="s">
        <v>0</v>
      </c>
    </row>
    <row r="3" spans="1:53" x14ac:dyDescent="0.4">
      <c r="A3" t="s">
        <v>1</v>
      </c>
      <c r="B3" s="2" t="s">
        <v>30</v>
      </c>
      <c r="C3" s="2" t="s">
        <v>31</v>
      </c>
      <c r="D3" s="2" t="s">
        <v>32</v>
      </c>
      <c r="E3" s="2" t="s">
        <v>33</v>
      </c>
      <c r="F3" s="2" t="s">
        <v>34</v>
      </c>
      <c r="G3" s="2" t="s">
        <v>35</v>
      </c>
      <c r="H3" s="2" t="s">
        <v>36</v>
      </c>
      <c r="I3" s="2" t="s">
        <v>37</v>
      </c>
      <c r="J3" s="2" t="s">
        <v>38</v>
      </c>
      <c r="K3" s="2" t="s">
        <v>39</v>
      </c>
      <c r="L3" s="2" t="s">
        <v>40</v>
      </c>
      <c r="M3" s="2" t="s">
        <v>41</v>
      </c>
      <c r="N3" s="2" t="s">
        <v>42</v>
      </c>
      <c r="O3" s="2" t="s">
        <v>43</v>
      </c>
      <c r="P3" s="2" t="s">
        <v>44</v>
      </c>
      <c r="Q3" s="2" t="s">
        <v>45</v>
      </c>
      <c r="R3" s="2" t="s">
        <v>46</v>
      </c>
      <c r="S3" s="2" t="s">
        <v>47</v>
      </c>
      <c r="T3" s="3" t="s">
        <v>48</v>
      </c>
      <c r="U3" s="2" t="s">
        <v>49</v>
      </c>
      <c r="V3" s="2" t="s">
        <v>50</v>
      </c>
      <c r="W3" s="2" t="s">
        <v>51</v>
      </c>
      <c r="X3" s="2" t="s">
        <v>52</v>
      </c>
      <c r="Y3" s="2" t="s">
        <v>53</v>
      </c>
      <c r="Z3" s="2" t="s">
        <v>54</v>
      </c>
      <c r="AA3" s="2" t="s">
        <v>55</v>
      </c>
      <c r="AB3" s="2" t="s">
        <v>56</v>
      </c>
      <c r="AC3" s="2" t="s">
        <v>57</v>
      </c>
      <c r="AD3" s="2" t="s">
        <v>58</v>
      </c>
      <c r="AE3" s="2" t="s">
        <v>59</v>
      </c>
      <c r="AF3" s="2" t="s">
        <v>60</v>
      </c>
      <c r="AG3" s="2" t="s">
        <v>61</v>
      </c>
      <c r="AH3" s="2" t="s">
        <v>62</v>
      </c>
      <c r="AI3" s="2" t="s">
        <v>63</v>
      </c>
      <c r="AJ3" s="2" t="s">
        <v>64</v>
      </c>
      <c r="AK3" s="2" t="s">
        <v>65</v>
      </c>
      <c r="AL3" s="2" t="s">
        <v>66</v>
      </c>
      <c r="AM3" s="2" t="s">
        <v>67</v>
      </c>
      <c r="AN3" s="2" t="s">
        <v>68</v>
      </c>
      <c r="AO3" s="2" t="s">
        <v>69</v>
      </c>
      <c r="AP3" s="2" t="s">
        <v>70</v>
      </c>
      <c r="AQ3" s="2" t="s">
        <v>71</v>
      </c>
      <c r="AR3" s="2" t="s">
        <v>72</v>
      </c>
      <c r="AS3" s="2" t="s">
        <v>73</v>
      </c>
      <c r="AT3" s="2" t="s">
        <v>74</v>
      </c>
      <c r="AU3" s="2" t="s">
        <v>75</v>
      </c>
      <c r="AV3" s="2" t="s">
        <v>76</v>
      </c>
      <c r="AW3" s="2" t="s">
        <v>77</v>
      </c>
      <c r="AX3" s="2" t="s">
        <v>78</v>
      </c>
      <c r="AY3" s="2" t="s">
        <v>79</v>
      </c>
      <c r="AZ3" s="4" t="s">
        <v>80</v>
      </c>
      <c r="BA3" s="2"/>
    </row>
    <row r="4" spans="1:53" x14ac:dyDescent="0.4">
      <c r="A4" t="s">
        <v>81</v>
      </c>
      <c r="B4" s="2">
        <v>3096.4222713226782</v>
      </c>
      <c r="C4" s="2">
        <v>3189.1067636542411</v>
      </c>
      <c r="D4" s="2">
        <v>3347.111375205227</v>
      </c>
      <c r="E4" s="2">
        <v>3533.802557523145</v>
      </c>
      <c r="F4" s="2">
        <v>3752.5752535663878</v>
      </c>
      <c r="G4" s="2">
        <v>3958.4346062391919</v>
      </c>
      <c r="H4" s="2">
        <v>4186.3209236245348</v>
      </c>
      <c r="I4" s="2">
        <v>4454.340558187474</v>
      </c>
      <c r="J4" s="2">
        <v>4650.3931740845346</v>
      </c>
      <c r="K4" s="2">
        <v>4750.588599177825</v>
      </c>
      <c r="L4" s="2">
        <v>5100.0566996960133</v>
      </c>
      <c r="M4" s="2">
        <v>5343.8306345511164</v>
      </c>
      <c r="N4" s="2">
        <v>5667.8258420740012</v>
      </c>
      <c r="O4" s="2">
        <v>5947.753893815815</v>
      </c>
      <c r="P4" s="2">
        <v>6215.3260111878189</v>
      </c>
      <c r="Q4" s="2">
        <v>6510.7853498766181</v>
      </c>
      <c r="R4" s="2">
        <v>6827.8667952467886</v>
      </c>
      <c r="S4" s="2">
        <v>7189.8048845528256</v>
      </c>
      <c r="T4" s="3">
        <v>7558.1762830083253</v>
      </c>
      <c r="U4" s="2">
        <v>7896.8949169152766</v>
      </c>
      <c r="V4" s="2">
        <v>7594.7680847192078</v>
      </c>
      <c r="W4" s="2">
        <v>7964.8961259755006</v>
      </c>
      <c r="X4" s="2">
        <v>8429.4108197212918</v>
      </c>
      <c r="Y4" s="2">
        <v>8885.2603870945622</v>
      </c>
      <c r="Z4" s="2">
        <v>9345.703362183609</v>
      </c>
      <c r="AA4" s="2">
        <v>9818.8035482976211</v>
      </c>
      <c r="AB4" s="2">
        <v>10250.733382125631</v>
      </c>
      <c r="AC4" s="2">
        <v>10696.889570230909</v>
      </c>
      <c r="AD4" s="2">
        <v>11151.388802567089</v>
      </c>
      <c r="AE4" s="2">
        <v>11645.12425451329</v>
      </c>
      <c r="AF4" s="2">
        <v>12132.57886991695</v>
      </c>
      <c r="AG4" s="2">
        <v>12641.3665847999</v>
      </c>
      <c r="AH4" s="2">
        <v>13182.813186633221</v>
      </c>
      <c r="AI4" s="2">
        <v>13698.539606860721</v>
      </c>
      <c r="AJ4" s="2">
        <v>14260.01447585636</v>
      </c>
      <c r="AK4" s="2">
        <v>14828.196701154029</v>
      </c>
      <c r="AL4" s="2">
        <v>15421.87045073536</v>
      </c>
      <c r="AM4" s="2">
        <v>16008.8599040058</v>
      </c>
      <c r="AN4" s="2">
        <v>16620.860584226451</v>
      </c>
      <c r="AO4" s="2">
        <v>17265.834047535649</v>
      </c>
      <c r="AP4" s="2">
        <v>17902.22895476723</v>
      </c>
      <c r="AQ4" s="2">
        <v>18592.516887684382</v>
      </c>
      <c r="AR4" s="2">
        <v>19272.07555607372</v>
      </c>
      <c r="AS4" s="2">
        <v>19958.671224562659</v>
      </c>
      <c r="AT4" s="2">
        <v>20665.250186746449</v>
      </c>
      <c r="AU4" s="2">
        <v>21360.098740501911</v>
      </c>
      <c r="AV4" s="2">
        <v>22076.014750729049</v>
      </c>
      <c r="AW4" s="2">
        <v>22826.01737395344</v>
      </c>
      <c r="AX4" s="2">
        <v>23601.79757991069</v>
      </c>
      <c r="AY4" s="2">
        <v>24327.419979847171</v>
      </c>
      <c r="AZ4" s="4">
        <v>25094.66153059918</v>
      </c>
      <c r="BA4" s="2"/>
    </row>
    <row r="5" spans="1:53" x14ac:dyDescent="0.4">
      <c r="A5" t="s">
        <v>82</v>
      </c>
      <c r="B5" s="2">
        <v>459.92394100000001</v>
      </c>
      <c r="C5" s="2">
        <v>466.56914999999998</v>
      </c>
      <c r="D5" s="2">
        <v>473.05766799999998</v>
      </c>
      <c r="E5" s="2">
        <v>479.37990000000002</v>
      </c>
      <c r="F5" s="2">
        <v>485.77108700000002</v>
      </c>
      <c r="G5" s="2">
        <v>492.18605700000001</v>
      </c>
      <c r="H5" s="2">
        <v>498.61060199999997</v>
      </c>
      <c r="I5" s="2">
        <v>505.06531899999987</v>
      </c>
      <c r="J5" s="2">
        <v>511.60094700000002</v>
      </c>
      <c r="K5" s="2">
        <v>518.10033099999987</v>
      </c>
      <c r="L5" s="2">
        <v>524.63708699999995</v>
      </c>
      <c r="M5" s="2">
        <v>531.30452700000001</v>
      </c>
      <c r="N5" s="2">
        <v>538.08308</v>
      </c>
      <c r="O5" s="2">
        <v>544.84838200000002</v>
      </c>
      <c r="P5" s="2">
        <v>551.54151899999999</v>
      </c>
      <c r="Q5" s="2">
        <v>558.108926</v>
      </c>
      <c r="R5" s="2">
        <v>564.54009499999995</v>
      </c>
      <c r="S5" s="2">
        <v>570.76740399999994</v>
      </c>
      <c r="T5" s="3">
        <v>576.8804990000001</v>
      </c>
      <c r="U5" s="2">
        <v>582.91650199999992</v>
      </c>
      <c r="V5" s="2">
        <v>588.79548799355666</v>
      </c>
      <c r="W5" s="2">
        <v>594.54037407280259</v>
      </c>
      <c r="X5" s="2">
        <v>600.1420660261889</v>
      </c>
      <c r="Y5" s="2">
        <v>605.60460217438094</v>
      </c>
      <c r="Z5" s="2">
        <v>610.93506990749245</v>
      </c>
      <c r="AA5" s="2">
        <v>616.13776554729554</v>
      </c>
      <c r="AB5" s="2">
        <v>621.21303341575197</v>
      </c>
      <c r="AC5" s="2">
        <v>626.15624291636334</v>
      </c>
      <c r="AD5" s="2">
        <v>630.96121479227372</v>
      </c>
      <c r="AE5" s="2">
        <v>635.61963223830958</v>
      </c>
      <c r="AF5" s="2">
        <v>640.12516459867652</v>
      </c>
      <c r="AG5" s="2">
        <v>644.47579924481624</v>
      </c>
      <c r="AH5" s="2">
        <v>648.67182216635422</v>
      </c>
      <c r="AI5" s="2">
        <v>652.7120693535918</v>
      </c>
      <c r="AJ5" s="2">
        <v>656.59597295246056</v>
      </c>
      <c r="AK5" s="2">
        <v>660.32343667432099</v>
      </c>
      <c r="AL5" s="2">
        <v>663.89338034612103</v>
      </c>
      <c r="AM5" s="2">
        <v>667.30610384611896</v>
      </c>
      <c r="AN5" s="2">
        <v>670.56477323605475</v>
      </c>
      <c r="AO5" s="2">
        <v>673.67394169260319</v>
      </c>
      <c r="AP5" s="2">
        <v>676.63699472159612</v>
      </c>
      <c r="AQ5" s="2">
        <v>679.455405177427</v>
      </c>
      <c r="AR5" s="2">
        <v>682.12900265318058</v>
      </c>
      <c r="AS5" s="2">
        <v>684.65726966641853</v>
      </c>
      <c r="AT5" s="2">
        <v>687.03911996999011</v>
      </c>
      <c r="AU5" s="2">
        <v>689.27395266472115</v>
      </c>
      <c r="AV5" s="2">
        <v>691.36285794454159</v>
      </c>
      <c r="AW5" s="2">
        <v>693.30729628165432</v>
      </c>
      <c r="AX5" s="2">
        <v>695.10762120388051</v>
      </c>
      <c r="AY5" s="2">
        <v>696.76402690547911</v>
      </c>
      <c r="AZ5" s="4">
        <v>698.27735341820028</v>
      </c>
      <c r="BA5" s="2"/>
    </row>
    <row r="6" spans="1:53" x14ac:dyDescent="0.4">
      <c r="A6" t="s">
        <v>83</v>
      </c>
      <c r="B6" s="2">
        <v>6732.4659477178157</v>
      </c>
      <c r="C6" s="2">
        <v>6835.2285264772436</v>
      </c>
      <c r="D6" s="2">
        <v>7075.4827616603116</v>
      </c>
      <c r="E6" s="2">
        <v>7371.6118625815252</v>
      </c>
      <c r="F6" s="2">
        <v>7724.9868384331976</v>
      </c>
      <c r="G6" s="2">
        <v>8042.5573823989725</v>
      </c>
      <c r="H6" s="2">
        <v>8395.9725421653475</v>
      </c>
      <c r="I6" s="2">
        <v>8819.3356198101446</v>
      </c>
      <c r="J6" s="2">
        <v>9089.8838271394652</v>
      </c>
      <c r="K6" s="2">
        <v>9169.2444782047951</v>
      </c>
      <c r="L6" s="2">
        <v>9721.1135584397107</v>
      </c>
      <c r="M6" s="2">
        <v>10057.94297429564</v>
      </c>
      <c r="N6" s="2">
        <v>10533.36566924573</v>
      </c>
      <c r="O6" s="2">
        <v>10916.34680456079</v>
      </c>
      <c r="P6" s="2">
        <v>11269.008401138741</v>
      </c>
      <c r="Q6" s="2">
        <v>11665.796848188411</v>
      </c>
      <c r="R6" s="2">
        <v>12094.56486035202</v>
      </c>
      <c r="S6" s="2">
        <v>12596.7335102984</v>
      </c>
      <c r="T6" s="3">
        <v>13101.805826527559</v>
      </c>
      <c r="U6" s="2">
        <v>13547.214549289391</v>
      </c>
      <c r="V6" s="2">
        <v>12898.821814345019</v>
      </c>
      <c r="W6" s="2">
        <v>13396.7287560528</v>
      </c>
      <c r="X6" s="2">
        <v>14045.692340042449</v>
      </c>
      <c r="Y6" s="2">
        <v>14671.718733960501</v>
      </c>
      <c r="Z6" s="2">
        <v>15297.37581376484</v>
      </c>
      <c r="AA6" s="2">
        <v>15936.05212557599</v>
      </c>
      <c r="AB6" s="2">
        <v>16501.1563356322</v>
      </c>
      <c r="AC6" s="2">
        <v>17083.419180505891</v>
      </c>
      <c r="AD6" s="2">
        <v>17673.65178894296</v>
      </c>
      <c r="AE6" s="2">
        <v>18320.900840500231</v>
      </c>
      <c r="AF6" s="2">
        <v>18953.447764428089</v>
      </c>
      <c r="AG6" s="2">
        <v>19614.959319826739</v>
      </c>
      <c r="AH6" s="2">
        <v>20322.777614428949</v>
      </c>
      <c r="AI6" s="2">
        <v>20987.109400975169</v>
      </c>
      <c r="AJ6" s="2">
        <v>21718.096155440209</v>
      </c>
      <c r="AK6" s="2">
        <v>22455.960030489521</v>
      </c>
      <c r="AL6" s="2">
        <v>23229.438502150999</v>
      </c>
      <c r="AM6" s="2">
        <v>23990.27944107859</v>
      </c>
      <c r="AN6" s="2">
        <v>24786.361061014919</v>
      </c>
      <c r="AO6" s="2">
        <v>25629.36307756733</v>
      </c>
      <c r="AP6" s="2">
        <v>26457.656164858588</v>
      </c>
      <c r="AQ6" s="2">
        <v>27363.851617059841</v>
      </c>
      <c r="AR6" s="2">
        <v>28252.831181658981</v>
      </c>
      <c r="AS6" s="2">
        <v>29151.331781355369</v>
      </c>
      <c r="AT6" s="2">
        <v>30078.709619401448</v>
      </c>
      <c r="AU6" s="2">
        <v>30989.273071939151</v>
      </c>
      <c r="AV6" s="2">
        <v>31931.155249447751</v>
      </c>
      <c r="AW6" s="2">
        <v>32923.376829255852</v>
      </c>
      <c r="AX6" s="2">
        <v>33954.163153950081</v>
      </c>
      <c r="AY6" s="2">
        <v>34914.862192142653</v>
      </c>
      <c r="AZ6" s="4">
        <v>35937.957042077978</v>
      </c>
      <c r="BA6" s="2"/>
    </row>
    <row r="7" spans="1:53" x14ac:dyDescent="0.4">
      <c r="A7" s="5" t="s">
        <v>2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3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4"/>
      <c r="BA7" s="2"/>
    </row>
    <row r="8" spans="1:53" x14ac:dyDescent="0.4">
      <c r="A8" t="s">
        <v>84</v>
      </c>
      <c r="B8" s="6">
        <v>4.6712681808148746</v>
      </c>
      <c r="C8" s="6">
        <v>4.6870437792591586</v>
      </c>
      <c r="D8" s="6">
        <v>4.629935732623756</v>
      </c>
      <c r="E8" s="6">
        <v>4.7407687264353466</v>
      </c>
      <c r="F8" s="6">
        <v>4.7477340553364149</v>
      </c>
      <c r="G8" s="6">
        <v>4.6319379686324353</v>
      </c>
      <c r="H8" s="6">
        <v>4.4413780661834261</v>
      </c>
      <c r="I8" s="6">
        <v>4.0936917917523044</v>
      </c>
      <c r="J8" s="6">
        <v>4.0202650915929716</v>
      </c>
      <c r="K8" s="6">
        <v>4.0705639967802654</v>
      </c>
      <c r="L8" s="6">
        <v>4.0594165150882819</v>
      </c>
      <c r="M8" s="6">
        <v>4.0721863275067411</v>
      </c>
      <c r="N8" s="6">
        <v>3.9990542459078888</v>
      </c>
      <c r="O8" s="6">
        <v>3.8724432701384162</v>
      </c>
      <c r="P8" s="6">
        <v>3.811544342275563</v>
      </c>
      <c r="Q8" s="6">
        <v>3.7086878957596561</v>
      </c>
      <c r="R8" s="6">
        <v>3.6470960338250551</v>
      </c>
      <c r="S8" s="6">
        <v>3.5732478398645111</v>
      </c>
      <c r="T8" s="7">
        <v>3.5952973917439852</v>
      </c>
      <c r="U8" s="6">
        <v>3.5011310733440548</v>
      </c>
      <c r="V8" s="6">
        <v>3.527800602019953</v>
      </c>
      <c r="W8" s="6">
        <v>3.4800763828782522</v>
      </c>
      <c r="X8" s="6">
        <v>3.4186743298580682</v>
      </c>
      <c r="Y8" s="6">
        <v>3.358099578811311</v>
      </c>
      <c r="Z8" s="6">
        <v>3.2944597345076021</v>
      </c>
      <c r="AA8" s="6">
        <v>3.237518859063286</v>
      </c>
      <c r="AB8" s="6">
        <v>3.2028422276312818</v>
      </c>
      <c r="AC8" s="6">
        <v>3.1758723826720869</v>
      </c>
      <c r="AD8" s="6">
        <v>3.1244998397249422</v>
      </c>
      <c r="AE8" s="6">
        <v>3.0822816935323569</v>
      </c>
      <c r="AF8" s="6">
        <v>3.0310565247565671</v>
      </c>
      <c r="AG8" s="6">
        <v>2.9738828316376291</v>
      </c>
      <c r="AH8" s="6">
        <v>2.9223691298950349</v>
      </c>
      <c r="AI8" s="6">
        <v>2.877076360679617</v>
      </c>
      <c r="AJ8" s="6">
        <v>2.839336629204066</v>
      </c>
      <c r="AK8" s="6">
        <v>2.8062363877635281</v>
      </c>
      <c r="AL8" s="6">
        <v>2.772781549647624</v>
      </c>
      <c r="AM8" s="6">
        <v>2.7375995411639038</v>
      </c>
      <c r="AN8" s="6">
        <v>2.711021478812476</v>
      </c>
      <c r="AO8" s="6">
        <v>2.6803947151509839</v>
      </c>
      <c r="AP8" s="6">
        <v>2.6478793088838031</v>
      </c>
      <c r="AQ8" s="6">
        <v>2.6071536829550048</v>
      </c>
      <c r="AR8" s="6">
        <v>2.5678296002723231</v>
      </c>
      <c r="AS8" s="6">
        <v>2.5231866261082989</v>
      </c>
      <c r="AT8" s="6">
        <v>2.4801808866460249</v>
      </c>
      <c r="AU8" s="6">
        <v>2.4471652731313811</v>
      </c>
      <c r="AV8" s="6">
        <v>2.4080419390075991</v>
      </c>
      <c r="AW8" s="6">
        <v>2.3714994653307042</v>
      </c>
      <c r="AX8" s="6">
        <v>2.3367040587220389</v>
      </c>
      <c r="AY8" s="6">
        <v>2.305141572818417</v>
      </c>
      <c r="AZ8" s="8">
        <v>2.2688487067289702</v>
      </c>
    </row>
    <row r="9" spans="1:53" x14ac:dyDescent="0.4">
      <c r="A9" t="s">
        <v>85</v>
      </c>
      <c r="B9" s="6">
        <v>4.5753262232399373E-2</v>
      </c>
      <c r="C9" s="6">
        <v>4.6696746015886033E-2</v>
      </c>
      <c r="D9" s="6">
        <v>4.7295551628695587E-2</v>
      </c>
      <c r="E9" s="6">
        <v>4.6885564121115442E-2</v>
      </c>
      <c r="F9" s="6">
        <v>4.683422943236764E-2</v>
      </c>
      <c r="G9" s="6">
        <v>4.7222588819011257E-2</v>
      </c>
      <c r="H9" s="6">
        <v>4.6796908016175059E-2</v>
      </c>
      <c r="I9" s="6">
        <v>5.140072222089271E-2</v>
      </c>
      <c r="J9" s="6">
        <v>5.0904966170324098E-2</v>
      </c>
      <c r="K9" s="6">
        <v>5.1577286341325523E-2</v>
      </c>
      <c r="L9" s="6">
        <v>5.1873242567683123E-2</v>
      </c>
      <c r="M9" s="6">
        <v>5.3017456559940418E-2</v>
      </c>
      <c r="N9" s="6">
        <v>5.3047929200025788E-2</v>
      </c>
      <c r="O9" s="6">
        <v>5.221517113602752E-2</v>
      </c>
      <c r="P9" s="6">
        <v>5.2329681733278163E-2</v>
      </c>
      <c r="Q9" s="6">
        <v>5.3540197267922002E-2</v>
      </c>
      <c r="R9" s="6">
        <v>5.3380860763214362E-2</v>
      </c>
      <c r="S9" s="6">
        <v>5.4408409426726888E-2</v>
      </c>
      <c r="T9" s="7">
        <v>5.4999018868728378E-2</v>
      </c>
      <c r="U9" s="6">
        <v>5.823941454031497E-2</v>
      </c>
      <c r="V9" s="6">
        <v>5.7971964104923814E-2</v>
      </c>
      <c r="W9" s="6">
        <v>5.6897116385909718E-2</v>
      </c>
      <c r="X9" s="6">
        <v>5.6627523991568764E-2</v>
      </c>
      <c r="Y9" s="6">
        <v>5.670878483975355E-2</v>
      </c>
      <c r="Z9" s="6">
        <v>5.6604840809074485E-2</v>
      </c>
      <c r="AA9" s="6">
        <v>5.6133329112806274E-2</v>
      </c>
      <c r="AB9" s="6">
        <v>5.5978323030389535E-2</v>
      </c>
      <c r="AC9" s="6">
        <v>5.5867993046096305E-2</v>
      </c>
      <c r="AD9" s="6">
        <v>5.5921866969941177E-2</v>
      </c>
      <c r="AE9" s="6">
        <v>5.5388097948071251E-2</v>
      </c>
      <c r="AF9" s="6">
        <v>5.4793468860451958E-2</v>
      </c>
      <c r="AG9" s="6">
        <v>5.4480669144926337E-2</v>
      </c>
      <c r="AH9" s="6">
        <v>5.4397805671523532E-2</v>
      </c>
      <c r="AI9" s="6">
        <v>5.4119684926151122E-2</v>
      </c>
      <c r="AJ9" s="6">
        <v>5.4252620260128025E-2</v>
      </c>
      <c r="AK9" s="6">
        <v>5.3778801657411258E-2</v>
      </c>
      <c r="AL9" s="6">
        <v>5.3246427810111525E-2</v>
      </c>
      <c r="AM9" s="6">
        <v>5.2958597377263029E-2</v>
      </c>
      <c r="AN9" s="6">
        <v>5.2454261297562373E-2</v>
      </c>
      <c r="AO9" s="6">
        <v>5.2048190950871168E-2</v>
      </c>
      <c r="AP9" s="6">
        <v>5.1745554895448707E-2</v>
      </c>
      <c r="AQ9" s="6">
        <v>5.1454960764673693E-2</v>
      </c>
      <c r="AR9" s="6">
        <v>5.125096056927235E-2</v>
      </c>
      <c r="AS9" s="6">
        <v>5.119529712299338E-2</v>
      </c>
      <c r="AT9" s="6">
        <v>5.1132448806047046E-2</v>
      </c>
      <c r="AU9" s="6">
        <v>5.1003296679032931E-2</v>
      </c>
      <c r="AV9" s="6">
        <v>5.1048870644220236E-2</v>
      </c>
      <c r="AW9" s="6">
        <v>5.1053001386884331E-2</v>
      </c>
      <c r="AX9" s="6">
        <v>5.102972834654948E-2</v>
      </c>
      <c r="AY9" s="6">
        <v>5.1040863881343733E-2</v>
      </c>
      <c r="AZ9" s="8">
        <v>5.1120168409246144E-2</v>
      </c>
    </row>
    <row r="10" spans="1:53" x14ac:dyDescent="0.4">
      <c r="A10" t="s">
        <v>86</v>
      </c>
      <c r="B10" s="6">
        <v>661.78519713392404</v>
      </c>
      <c r="C10" s="6">
        <v>697.99881806733129</v>
      </c>
      <c r="D10" s="6">
        <v>732.93493334021457</v>
      </c>
      <c r="E10" s="6">
        <v>785.4710730676444</v>
      </c>
      <c r="F10" s="6">
        <v>834.40937190024795</v>
      </c>
      <c r="G10" s="6">
        <v>865.83672255850786</v>
      </c>
      <c r="H10" s="6">
        <v>870.09649847916467</v>
      </c>
      <c r="I10" s="6">
        <v>937.27661484850273</v>
      </c>
      <c r="J10" s="6">
        <v>951.70974559706724</v>
      </c>
      <c r="K10" s="6">
        <v>997.37963855470844</v>
      </c>
      <c r="L10" s="6">
        <v>1073.9449371532301</v>
      </c>
      <c r="M10" s="6">
        <v>1153.7167979595899</v>
      </c>
      <c r="N10" s="6">
        <v>1202.3813394528249</v>
      </c>
      <c r="O10" s="6">
        <v>1202.637550668305</v>
      </c>
      <c r="P10" s="6">
        <v>1239.6896732468599</v>
      </c>
      <c r="Q10" s="6">
        <v>1292.8068109721351</v>
      </c>
      <c r="R10" s="6">
        <v>1329.284104419371</v>
      </c>
      <c r="S10" s="6">
        <v>1397.803985840703</v>
      </c>
      <c r="T10" s="7">
        <v>1494.5373700605601</v>
      </c>
      <c r="U10" s="6">
        <v>1610.2070708150241</v>
      </c>
      <c r="V10" s="6">
        <v>1553.2328295471289</v>
      </c>
      <c r="W10" s="6">
        <v>1577.0996993108413</v>
      </c>
      <c r="X10" s="6">
        <v>1631.8585979633071</v>
      </c>
      <c r="Y10" s="6">
        <v>1692.0534240116456</v>
      </c>
      <c r="Z10" s="6">
        <v>1742.808901303697</v>
      </c>
      <c r="AA10" s="6">
        <v>1784.3977937425148</v>
      </c>
      <c r="AB10" s="6">
        <v>1837.8512904338957</v>
      </c>
      <c r="AC10" s="6">
        <v>1897.9450108773067</v>
      </c>
      <c r="AD10" s="6">
        <v>1948.4583503960125</v>
      </c>
      <c r="AE10" s="6">
        <v>1988.07564636083</v>
      </c>
      <c r="AF10" s="6">
        <v>2015.0041929464774</v>
      </c>
      <c r="AG10" s="6">
        <v>2048.14317343124</v>
      </c>
      <c r="AH10" s="6">
        <v>2095.6779822112253</v>
      </c>
      <c r="AI10" s="6">
        <v>2132.9511935789751</v>
      </c>
      <c r="AJ10" s="6">
        <v>2196.6333344733221</v>
      </c>
      <c r="AK10" s="6">
        <v>2237.8125797000266</v>
      </c>
      <c r="AL10" s="6">
        <v>2276.8959432262432</v>
      </c>
      <c r="AM10" s="6">
        <v>2320.9554139401453</v>
      </c>
      <c r="AN10" s="6">
        <v>2363.5633135880289</v>
      </c>
      <c r="AO10" s="6">
        <v>2408.7512584309861</v>
      </c>
      <c r="AP10" s="6">
        <v>2452.8915184362381</v>
      </c>
      <c r="AQ10" s="6">
        <v>2494.2045557000993</v>
      </c>
      <c r="AR10" s="6">
        <v>2536.2770972496437</v>
      </c>
      <c r="AS10" s="6">
        <v>2578.1671238955751</v>
      </c>
      <c r="AT10" s="6">
        <v>2620.7199577103474</v>
      </c>
      <c r="AU10" s="6">
        <v>2666.0286082796929</v>
      </c>
      <c r="AV10" s="6">
        <v>2713.756399610842</v>
      </c>
      <c r="AW10" s="6">
        <v>2763.5953530345159</v>
      </c>
      <c r="AX10" s="6">
        <v>2814.3107567888642</v>
      </c>
      <c r="AY10" s="6">
        <v>2862.2770756542295</v>
      </c>
      <c r="AZ10" s="8">
        <v>2910.5774157249161</v>
      </c>
    </row>
    <row r="11" spans="1:53" x14ac:dyDescent="0.4">
      <c r="A11" s="5" t="s">
        <v>3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7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8"/>
    </row>
    <row r="12" spans="1:53" x14ac:dyDescent="0.4">
      <c r="A12" t="s">
        <v>84</v>
      </c>
      <c r="B12" s="6">
        <v>4.6712681808148746</v>
      </c>
      <c r="C12" s="6">
        <v>4.6870437792591586</v>
      </c>
      <c r="D12" s="6">
        <v>4.629935732623756</v>
      </c>
      <c r="E12" s="6">
        <v>4.7407687264353466</v>
      </c>
      <c r="F12" s="6">
        <v>4.7477340553364149</v>
      </c>
      <c r="G12" s="6">
        <v>4.6319379686324353</v>
      </c>
      <c r="H12" s="6">
        <v>4.4413780661834261</v>
      </c>
      <c r="I12" s="6">
        <v>4.0936917917523044</v>
      </c>
      <c r="J12" s="6">
        <v>4.0202650915929716</v>
      </c>
      <c r="K12" s="6">
        <v>4.0705639967802654</v>
      </c>
      <c r="L12" s="6">
        <v>4.0594165150882819</v>
      </c>
      <c r="M12" s="6">
        <v>4.0721863275067411</v>
      </c>
      <c r="N12" s="6">
        <v>3.9990542459078888</v>
      </c>
      <c r="O12" s="6">
        <v>3.8724432701384162</v>
      </c>
      <c r="P12" s="6">
        <v>3.811544342275563</v>
      </c>
      <c r="Q12" s="6">
        <v>3.7086878957596561</v>
      </c>
      <c r="R12" s="6">
        <v>3.6470960338250551</v>
      </c>
      <c r="S12" s="6">
        <v>3.5732478398645111</v>
      </c>
      <c r="T12" s="7">
        <v>3.5952973917439852</v>
      </c>
      <c r="U12" s="6">
        <v>3.5099882150860382</v>
      </c>
      <c r="V12" s="6">
        <v>3.5346443627171169</v>
      </c>
      <c r="W12" s="6">
        <v>3.4721349779374351</v>
      </c>
      <c r="X12" s="6">
        <v>3.4018106809128632</v>
      </c>
      <c r="Y12" s="6">
        <v>3.355014621595735</v>
      </c>
      <c r="Z12" s="6">
        <v>3.291708293172019</v>
      </c>
      <c r="AA12" s="6">
        <v>3.2339232674920528</v>
      </c>
      <c r="AB12" s="6">
        <v>3.1868761502598999</v>
      </c>
      <c r="AC12" s="6">
        <v>3.150943283344076</v>
      </c>
      <c r="AD12" s="6">
        <v>3.082930705089193</v>
      </c>
      <c r="AE12" s="6">
        <v>3.0290260683416541</v>
      </c>
      <c r="AF12" s="6">
        <v>2.9604927624238462</v>
      </c>
      <c r="AG12" s="6">
        <v>2.88353779828123</v>
      </c>
      <c r="AH12" s="6">
        <v>2.8036579256834431</v>
      </c>
      <c r="AI12" s="6">
        <v>2.7311662117577309</v>
      </c>
      <c r="AJ12" s="6">
        <v>2.663669954578193</v>
      </c>
      <c r="AK12" s="6">
        <v>2.599435649176348</v>
      </c>
      <c r="AL12" s="6">
        <v>2.540876579001111</v>
      </c>
      <c r="AM12" s="6">
        <v>2.490714234142358</v>
      </c>
      <c r="AN12" s="6">
        <v>2.436369824410002</v>
      </c>
      <c r="AO12" s="6">
        <v>2.3953270143484642</v>
      </c>
      <c r="AP12" s="6">
        <v>2.3552590515156679</v>
      </c>
      <c r="AQ12" s="6">
        <v>2.3046399293007149</v>
      </c>
      <c r="AR12" s="6">
        <v>2.2477804273607709</v>
      </c>
      <c r="AS12" s="6">
        <v>2.2037858664522321</v>
      </c>
      <c r="AT12" s="6">
        <v>2.1514612152264521</v>
      </c>
      <c r="AU12" s="6">
        <v>2.1025079853586748</v>
      </c>
      <c r="AV12" s="6">
        <v>2.0490748116748438</v>
      </c>
      <c r="AW12" s="6">
        <v>2.0064626061271</v>
      </c>
      <c r="AX12" s="6">
        <v>1.9606176845274961</v>
      </c>
      <c r="AY12" s="6">
        <v>1.9238175443030441</v>
      </c>
      <c r="AZ12" s="8">
        <v>1.88314924246555</v>
      </c>
    </row>
    <row r="13" spans="1:53" x14ac:dyDescent="0.4">
      <c r="A13" t="s">
        <v>85</v>
      </c>
      <c r="B13" s="6">
        <v>4.5753262232399401E-2</v>
      </c>
      <c r="C13" s="6">
        <v>4.6696746015886033E-2</v>
      </c>
      <c r="D13" s="6">
        <v>4.7295551628695594E-2</v>
      </c>
      <c r="E13" s="6">
        <v>4.6885564121115456E-2</v>
      </c>
      <c r="F13" s="6">
        <v>4.6834229432367647E-2</v>
      </c>
      <c r="G13" s="6">
        <v>4.7222588819011278E-2</v>
      </c>
      <c r="H13" s="6">
        <v>4.6796908016175059E-2</v>
      </c>
      <c r="I13" s="6">
        <v>5.140072222089271E-2</v>
      </c>
      <c r="J13" s="6">
        <v>5.0904966170324105E-2</v>
      </c>
      <c r="K13" s="6">
        <v>5.1577286341325523E-2</v>
      </c>
      <c r="L13" s="6">
        <v>5.1873242567683095E-2</v>
      </c>
      <c r="M13" s="6">
        <v>5.3017456559940418E-2</v>
      </c>
      <c r="N13" s="6">
        <v>5.3047929200025774E-2</v>
      </c>
      <c r="O13" s="6">
        <v>5.2215171136027548E-2</v>
      </c>
      <c r="P13" s="6">
        <v>5.2329681733278163E-2</v>
      </c>
      <c r="Q13" s="6">
        <v>5.3540197267921995E-2</v>
      </c>
      <c r="R13" s="6">
        <v>5.338086076321439E-2</v>
      </c>
      <c r="S13" s="6">
        <v>5.4408409426726888E-2</v>
      </c>
      <c r="T13" s="7">
        <v>5.4999018868728378E-2</v>
      </c>
      <c r="U13" s="6">
        <v>5.7815414256574819E-2</v>
      </c>
      <c r="V13" s="6">
        <v>5.7805785613650115E-2</v>
      </c>
      <c r="W13" s="6">
        <v>5.696903180705451E-2</v>
      </c>
      <c r="X13" s="6">
        <v>5.694002798028424E-2</v>
      </c>
      <c r="Y13" s="6">
        <v>5.6889284841499022E-2</v>
      </c>
      <c r="Z13" s="6">
        <v>5.6859925471668848E-2</v>
      </c>
      <c r="AA13" s="6">
        <v>5.6246150276073069E-2</v>
      </c>
      <c r="AB13" s="6">
        <v>5.6315257177613126E-2</v>
      </c>
      <c r="AC13" s="6">
        <v>5.6289961378325606E-2</v>
      </c>
      <c r="AD13" s="6">
        <v>5.6221989136538447E-2</v>
      </c>
      <c r="AE13" s="6">
        <v>5.5518949206164299E-2</v>
      </c>
      <c r="AF13" s="6">
        <v>5.4894220811674603E-2</v>
      </c>
      <c r="AG13" s="6">
        <v>5.3891891951275431E-2</v>
      </c>
      <c r="AH13" s="6">
        <v>5.3158628417491097E-2</v>
      </c>
      <c r="AI13" s="6">
        <v>5.2149002839748618E-2</v>
      </c>
      <c r="AJ13" s="6">
        <v>5.1287723244080229E-2</v>
      </c>
      <c r="AK13" s="6">
        <v>5.0147449552088122E-2</v>
      </c>
      <c r="AL13" s="6">
        <v>4.8927265144618613E-2</v>
      </c>
      <c r="AM13" s="6">
        <v>4.7813611714026164E-2</v>
      </c>
      <c r="AN13" s="6">
        <v>4.6768036824481315E-2</v>
      </c>
      <c r="AO13" s="6">
        <v>4.5475884537415572E-2</v>
      </c>
      <c r="AP13" s="6">
        <v>4.4229100455080175E-2</v>
      </c>
      <c r="AQ13" s="6">
        <v>4.2856284402794063E-2</v>
      </c>
      <c r="AR13" s="6">
        <v>4.1687381630474168E-2</v>
      </c>
      <c r="AS13" s="6">
        <v>4.0399999048356977E-2</v>
      </c>
      <c r="AT13" s="6">
        <v>3.9031747458928581E-2</v>
      </c>
      <c r="AU13" s="6">
        <v>3.7608071734531699E-2</v>
      </c>
      <c r="AV13" s="6">
        <v>3.6249821668194938E-2</v>
      </c>
      <c r="AW13" s="6">
        <v>3.4867286356475471E-2</v>
      </c>
      <c r="AX13" s="6">
        <v>3.3825498529568079E-2</v>
      </c>
      <c r="AY13" s="6">
        <v>3.246527686639223E-2</v>
      </c>
      <c r="AZ13" s="8">
        <v>3.1451137105714851E-2</v>
      </c>
    </row>
    <row r="14" spans="1:53" x14ac:dyDescent="0.4">
      <c r="A14" t="s">
        <v>86</v>
      </c>
      <c r="B14" s="6">
        <v>661.78519713392404</v>
      </c>
      <c r="C14" s="6">
        <v>697.99881806733129</v>
      </c>
      <c r="D14" s="6">
        <v>732.93493334021457</v>
      </c>
      <c r="E14" s="6">
        <v>785.4710730676444</v>
      </c>
      <c r="F14" s="6">
        <v>834.40937190024795</v>
      </c>
      <c r="G14" s="6">
        <v>865.83672255850786</v>
      </c>
      <c r="H14" s="6">
        <v>870.09649847916467</v>
      </c>
      <c r="I14" s="6">
        <v>937.27661484850273</v>
      </c>
      <c r="J14" s="6">
        <v>951.70974559706724</v>
      </c>
      <c r="K14" s="6">
        <v>997.37963855470844</v>
      </c>
      <c r="L14" s="6">
        <v>1073.9449371532301</v>
      </c>
      <c r="M14" s="6">
        <v>1153.7167979595899</v>
      </c>
      <c r="N14" s="6">
        <v>1202.3813394528249</v>
      </c>
      <c r="O14" s="6">
        <v>1202.637550668305</v>
      </c>
      <c r="P14" s="6">
        <v>1239.6896732468599</v>
      </c>
      <c r="Q14" s="6">
        <v>1292.8068109721351</v>
      </c>
      <c r="R14" s="6">
        <v>1329.284104419371</v>
      </c>
      <c r="S14" s="6">
        <v>1397.803985840703</v>
      </c>
      <c r="T14" s="7">
        <v>1494.5373700605601</v>
      </c>
      <c r="U14" s="6">
        <v>1602.5281203301138</v>
      </c>
      <c r="V14" s="6">
        <v>1551.7849962404409</v>
      </c>
      <c r="W14" s="6">
        <v>1575.4896513771632</v>
      </c>
      <c r="X14" s="6">
        <v>1632.7700930951282</v>
      </c>
      <c r="Y14" s="6">
        <v>1695.8797367378213</v>
      </c>
      <c r="Z14" s="6">
        <v>1749.2006091446615</v>
      </c>
      <c r="AA14" s="6">
        <v>1785.9984792505347</v>
      </c>
      <c r="AB14" s="6">
        <v>1839.6965573563898</v>
      </c>
      <c r="AC14" s="6">
        <v>1897.269604288505</v>
      </c>
      <c r="AD14" s="6">
        <v>1932.8534562650552</v>
      </c>
      <c r="AE14" s="6">
        <v>1958.3412665911783</v>
      </c>
      <c r="AF14" s="6">
        <v>1971.7132359056004</v>
      </c>
      <c r="AG14" s="6">
        <v>1964.4596126561105</v>
      </c>
      <c r="AH14" s="6">
        <v>1964.7481516588402</v>
      </c>
      <c r="AI14" s="6">
        <v>1951.0500448171783</v>
      </c>
      <c r="AJ14" s="6">
        <v>1948.111449349507</v>
      </c>
      <c r="AK14" s="6">
        <v>1932.9305904969535</v>
      </c>
      <c r="AL14" s="6">
        <v>1917.2182818421829</v>
      </c>
      <c r="AM14" s="6">
        <v>1906.4958188616156</v>
      </c>
      <c r="AN14" s="6">
        <v>1893.851222140139</v>
      </c>
      <c r="AO14" s="6">
        <v>1880.7606508568747</v>
      </c>
      <c r="AP14" s="6">
        <v>1864.8928988742532</v>
      </c>
      <c r="AQ14" s="6">
        <v>1836.3513648503558</v>
      </c>
      <c r="AR14" s="6">
        <v>1805.8721192486473</v>
      </c>
      <c r="AS14" s="6">
        <v>1776.9793154797915</v>
      </c>
      <c r="AT14" s="6">
        <v>1735.3703943083265</v>
      </c>
      <c r="AU14" s="6">
        <v>1688.9701589975748</v>
      </c>
      <c r="AV14" s="6">
        <v>1639.7753921741303</v>
      </c>
      <c r="AW14" s="6">
        <v>1596.906035574465</v>
      </c>
      <c r="AX14" s="6">
        <v>1565.2445597482067</v>
      </c>
      <c r="AY14" s="6">
        <v>1519.4242190173916</v>
      </c>
      <c r="AZ14" s="8">
        <v>1486.2861613693065</v>
      </c>
    </row>
    <row r="23" spans="1:15" s="1" customFormat="1" x14ac:dyDescent="0.4">
      <c r="A23" s="1" t="s">
        <v>4</v>
      </c>
      <c r="B23" s="1" t="s">
        <v>5</v>
      </c>
      <c r="C23" s="1" t="s">
        <v>6</v>
      </c>
      <c r="D23" s="1" t="s">
        <v>7</v>
      </c>
      <c r="E23" s="1" t="s">
        <v>8</v>
      </c>
      <c r="F23" s="1" t="s">
        <v>9</v>
      </c>
      <c r="G23" s="1" t="s">
        <v>10</v>
      </c>
      <c r="K23" s="1" t="str">
        <f>C23</f>
        <v>Population</v>
      </c>
      <c r="L23" s="1" t="str">
        <f t="shared" ref="L23:O23" si="0">D23</f>
        <v>GDP per capita</v>
      </c>
      <c r="M23" s="1" t="str">
        <f t="shared" si="0"/>
        <v>Energy intensity</v>
      </c>
      <c r="N23" s="1" t="str">
        <f t="shared" si="0"/>
        <v>Emissions intensity</v>
      </c>
      <c r="O23" s="1" t="str">
        <f t="shared" si="0"/>
        <v>Emissions 2050</v>
      </c>
    </row>
    <row r="24" spans="1:15" x14ac:dyDescent="0.4">
      <c r="A24" t="s">
        <v>11</v>
      </c>
      <c r="B24" s="2">
        <f>T10</f>
        <v>1494.5373700605601</v>
      </c>
      <c r="C24" s="2">
        <v>0</v>
      </c>
      <c r="D24" s="2">
        <v>0</v>
      </c>
      <c r="E24" s="2">
        <v>0</v>
      </c>
      <c r="F24" s="2">
        <v>0</v>
      </c>
      <c r="G24" s="2">
        <f>O24</f>
        <v>2910.5774157249161</v>
      </c>
      <c r="K24" s="9">
        <f>(AZ5/T5)*T10</f>
        <v>1809.0429493795127</v>
      </c>
      <c r="L24" s="9">
        <f>(AZ6/T6)*K24</f>
        <v>4962.1638927391878</v>
      </c>
      <c r="M24" s="9">
        <f>(AZ8/T8)*L24</f>
        <v>3131.4236080919418</v>
      </c>
      <c r="N24" s="9">
        <f>(AZ9/T9)*M24</f>
        <v>2910.5774157249148</v>
      </c>
      <c r="O24" s="9">
        <f>AZ10</f>
        <v>2910.5774157249161</v>
      </c>
    </row>
    <row r="25" spans="1:15" x14ac:dyDescent="0.4">
      <c r="A25" t="s">
        <v>12</v>
      </c>
      <c r="B25" s="2">
        <v>0</v>
      </c>
      <c r="C25" s="2">
        <f>B24</f>
        <v>1494.5373700605601</v>
      </c>
      <c r="D25" s="2">
        <f>C25</f>
        <v>1494.5373700605601</v>
      </c>
      <c r="E25" s="2">
        <f>M24</f>
        <v>3131.4236080919418</v>
      </c>
      <c r="F25" s="2">
        <f>G24</f>
        <v>2910.5774157249161</v>
      </c>
      <c r="G25" s="2">
        <v>0</v>
      </c>
    </row>
    <row r="26" spans="1:15" s="1" customFormat="1" x14ac:dyDescent="0.4">
      <c r="A26" t="s">
        <v>13</v>
      </c>
      <c r="B26" s="2">
        <v>0</v>
      </c>
      <c r="C26" s="2">
        <f>K24-C25</f>
        <v>314.50557931895264</v>
      </c>
      <c r="D26" s="2">
        <v>0</v>
      </c>
      <c r="E26" s="2">
        <v>0</v>
      </c>
      <c r="F26" s="2">
        <v>0</v>
      </c>
      <c r="G26" s="2">
        <v>0</v>
      </c>
      <c r="L26" s="14">
        <f>(AZ6/T6)*T10</f>
        <v>4099.4822022371409</v>
      </c>
    </row>
    <row r="27" spans="1:15" x14ac:dyDescent="0.4">
      <c r="A27" t="s">
        <v>12</v>
      </c>
      <c r="B27" s="2">
        <v>0</v>
      </c>
      <c r="C27" s="2">
        <v>0</v>
      </c>
      <c r="D27" s="2">
        <f>C26</f>
        <v>314.50557931895264</v>
      </c>
      <c r="E27" s="2">
        <v>0</v>
      </c>
      <c r="F27" s="2">
        <v>0</v>
      </c>
      <c r="G27" s="2">
        <v>0</v>
      </c>
    </row>
    <row r="28" spans="1:15" x14ac:dyDescent="0.4">
      <c r="A28" t="s">
        <v>13</v>
      </c>
      <c r="B28" s="2">
        <v>0</v>
      </c>
      <c r="C28" s="2">
        <v>0</v>
      </c>
      <c r="D28" s="2">
        <f>L24-(D27+D25)</f>
        <v>3153.120943359675</v>
      </c>
      <c r="E28" s="2">
        <v>0</v>
      </c>
      <c r="F28" s="2">
        <v>0</v>
      </c>
      <c r="G28" s="2">
        <v>0</v>
      </c>
    </row>
    <row r="29" spans="1:15" x14ac:dyDescent="0.4">
      <c r="A29" t="s">
        <v>14</v>
      </c>
      <c r="B29" s="2">
        <v>0</v>
      </c>
      <c r="C29" s="2">
        <v>0</v>
      </c>
      <c r="D29" s="2">
        <v>0</v>
      </c>
      <c r="E29" s="2">
        <f>(L24-M24)</f>
        <v>1830.740284647246</v>
      </c>
      <c r="F29" s="2">
        <v>0</v>
      </c>
      <c r="G29" s="2">
        <v>0</v>
      </c>
    </row>
    <row r="30" spans="1:15" x14ac:dyDescent="0.4">
      <c r="A30" t="s">
        <v>14</v>
      </c>
      <c r="B30" s="2">
        <v>0</v>
      </c>
      <c r="C30" s="2">
        <v>0</v>
      </c>
      <c r="D30" s="2">
        <v>0</v>
      </c>
      <c r="E30" s="2">
        <v>0</v>
      </c>
      <c r="F30" s="2">
        <f>M24-N24</f>
        <v>220.84619236702702</v>
      </c>
      <c r="G30" s="2">
        <v>0</v>
      </c>
    </row>
    <row r="35" spans="1:15" x14ac:dyDescent="0.4">
      <c r="A35" s="1" t="s">
        <v>15</v>
      </c>
      <c r="B35" s="1" t="s">
        <v>5</v>
      </c>
      <c r="C35" s="1" t="s">
        <v>6</v>
      </c>
      <c r="D35" s="1" t="s">
        <v>7</v>
      </c>
      <c r="E35" s="1" t="s">
        <v>8</v>
      </c>
      <c r="F35" s="1" t="s">
        <v>9</v>
      </c>
      <c r="G35" s="1" t="s">
        <v>10</v>
      </c>
      <c r="H35" s="1"/>
      <c r="K35" s="1" t="str">
        <f>C35</f>
        <v>Population</v>
      </c>
      <c r="L35" s="1" t="str">
        <f t="shared" ref="L35:O35" si="1">D35</f>
        <v>GDP per capita</v>
      </c>
      <c r="M35" s="1" t="str">
        <f t="shared" si="1"/>
        <v>Energy intensity</v>
      </c>
      <c r="N35" s="1" t="str">
        <f t="shared" si="1"/>
        <v>Emissions intensity</v>
      </c>
      <c r="O35" s="1" t="str">
        <f t="shared" si="1"/>
        <v>Emissions 2050</v>
      </c>
    </row>
    <row r="36" spans="1:15" x14ac:dyDescent="0.4">
      <c r="A36" t="s">
        <v>11</v>
      </c>
      <c r="B36" s="2">
        <f>T14</f>
        <v>1494.5373700605601</v>
      </c>
      <c r="C36" s="2">
        <v>0</v>
      </c>
      <c r="D36" s="2">
        <v>0</v>
      </c>
      <c r="E36" s="2">
        <v>0</v>
      </c>
      <c r="F36" s="2">
        <v>0</v>
      </c>
      <c r="G36" s="2">
        <f>O36</f>
        <v>1486.2861613693065</v>
      </c>
      <c r="H36" s="2"/>
      <c r="K36" s="9">
        <f>(AZ5/T5)*T14</f>
        <v>1809.0429493795127</v>
      </c>
      <c r="L36" s="9">
        <f>(AZ6/T6)*K36</f>
        <v>4962.1638927391878</v>
      </c>
      <c r="M36" s="9">
        <f>(AZ12/T12)*L36</f>
        <v>2599.0882415067576</v>
      </c>
      <c r="N36" s="9">
        <f>(AZ13/T13)*M36</f>
        <v>1486.2861613693062</v>
      </c>
      <c r="O36" s="9">
        <f>AZ14</f>
        <v>1486.2861613693065</v>
      </c>
    </row>
    <row r="37" spans="1:15" x14ac:dyDescent="0.4">
      <c r="A37" t="s">
        <v>12</v>
      </c>
      <c r="B37" s="2">
        <v>0</v>
      </c>
      <c r="C37" s="2">
        <f>B36</f>
        <v>1494.5373700605601</v>
      </c>
      <c r="D37" s="2">
        <f>C37</f>
        <v>1494.5373700605601</v>
      </c>
      <c r="E37" s="2">
        <f>M36</f>
        <v>2599.0882415067576</v>
      </c>
      <c r="F37" s="2">
        <f>N36</f>
        <v>1486.2861613693062</v>
      </c>
      <c r="G37" s="2">
        <v>0</v>
      </c>
      <c r="H37" s="2"/>
    </row>
    <row r="38" spans="1:15" x14ac:dyDescent="0.4">
      <c r="A38" t="s">
        <v>13</v>
      </c>
      <c r="B38" s="2">
        <v>0</v>
      </c>
      <c r="C38" s="2">
        <f>K36-C37</f>
        <v>314.50557931895264</v>
      </c>
      <c r="D38" s="2">
        <v>0</v>
      </c>
      <c r="E38" s="2">
        <v>0</v>
      </c>
      <c r="F38" s="2">
        <v>0</v>
      </c>
      <c r="G38" s="2">
        <v>0</v>
      </c>
      <c r="H38" s="2"/>
    </row>
    <row r="39" spans="1:15" x14ac:dyDescent="0.4">
      <c r="A39" t="s">
        <v>12</v>
      </c>
      <c r="B39" s="2">
        <v>0</v>
      </c>
      <c r="C39" s="2">
        <v>0</v>
      </c>
      <c r="D39" s="2">
        <f>C38</f>
        <v>314.50557931895264</v>
      </c>
      <c r="E39" s="2">
        <v>0</v>
      </c>
      <c r="F39" s="2">
        <v>0</v>
      </c>
      <c r="G39" s="2">
        <v>0</v>
      </c>
      <c r="H39" s="2"/>
    </row>
    <row r="40" spans="1:15" x14ac:dyDescent="0.4">
      <c r="A40" t="s">
        <v>13</v>
      </c>
      <c r="B40" s="2">
        <v>0</v>
      </c>
      <c r="C40" s="2">
        <v>0</v>
      </c>
      <c r="D40" s="2">
        <f>L36-(D39+D37)</f>
        <v>3153.120943359675</v>
      </c>
      <c r="E40" s="2">
        <v>0</v>
      </c>
      <c r="F40" s="2">
        <v>0</v>
      </c>
      <c r="G40" s="2">
        <v>0</v>
      </c>
      <c r="H40" s="2"/>
    </row>
    <row r="41" spans="1:15" x14ac:dyDescent="0.4">
      <c r="A41" t="s">
        <v>14</v>
      </c>
      <c r="B41" s="2">
        <v>0</v>
      </c>
      <c r="C41" s="2">
        <v>0</v>
      </c>
      <c r="D41" s="2">
        <v>0</v>
      </c>
      <c r="E41" s="2">
        <f>(L36-M36)</f>
        <v>2363.0756512324301</v>
      </c>
      <c r="F41" s="2">
        <v>0</v>
      </c>
      <c r="G41" s="2">
        <v>0</v>
      </c>
      <c r="H41" s="2"/>
    </row>
    <row r="42" spans="1:15" x14ac:dyDescent="0.4">
      <c r="A42" t="s">
        <v>14</v>
      </c>
      <c r="B42" s="2">
        <v>0</v>
      </c>
      <c r="C42" s="2">
        <v>0</v>
      </c>
      <c r="D42" s="2">
        <v>0</v>
      </c>
      <c r="E42" s="2">
        <v>0</v>
      </c>
      <c r="F42" s="2">
        <f>M36-N36</f>
        <v>1112.8020801374514</v>
      </c>
      <c r="G42" s="2">
        <v>0</v>
      </c>
      <c r="H42" s="2"/>
    </row>
    <row r="50" spans="1:6" x14ac:dyDescent="0.4">
      <c r="B50" t="s">
        <v>16</v>
      </c>
      <c r="C50" s="2" t="s">
        <v>17</v>
      </c>
      <c r="D50" s="2" t="s">
        <v>18</v>
      </c>
      <c r="E50" s="2" t="s">
        <v>19</v>
      </c>
      <c r="F50" s="2" t="s">
        <v>20</v>
      </c>
    </row>
    <row r="51" spans="1:6" x14ac:dyDescent="0.4">
      <c r="A51">
        <v>2018</v>
      </c>
      <c r="B51" s="2">
        <f>T14</f>
        <v>1494.5373700605601</v>
      </c>
    </row>
    <row r="52" spans="1:6" x14ac:dyDescent="0.4">
      <c r="A52" t="s">
        <v>21</v>
      </c>
      <c r="B52"/>
      <c r="C52" s="2">
        <f>B51</f>
        <v>1494.5373700605601</v>
      </c>
      <c r="D52" s="2">
        <f>C52+C53+C54-D55-D56</f>
        <v>2910.5774157249157</v>
      </c>
      <c r="E52" s="2">
        <f>G36</f>
        <v>1486.2861613693065</v>
      </c>
    </row>
    <row r="53" spans="1:6" x14ac:dyDescent="0.4">
      <c r="A53" t="s">
        <v>7</v>
      </c>
      <c r="B53"/>
      <c r="C53" s="2">
        <f>D28</f>
        <v>3153.120943359675</v>
      </c>
    </row>
    <row r="54" spans="1:6" x14ac:dyDescent="0.4">
      <c r="A54" t="s">
        <v>6</v>
      </c>
      <c r="B54"/>
      <c r="C54" s="2">
        <f>D27</f>
        <v>314.50557931895264</v>
      </c>
    </row>
    <row r="55" spans="1:6" x14ac:dyDescent="0.4">
      <c r="A55" t="s">
        <v>22</v>
      </c>
      <c r="B55"/>
      <c r="D55" s="2">
        <f>E29</f>
        <v>1830.740284647246</v>
      </c>
      <c r="E55" s="2">
        <f>E41-E29</f>
        <v>532.33536658518415</v>
      </c>
    </row>
    <row r="56" spans="1:6" x14ac:dyDescent="0.4">
      <c r="A56" t="s">
        <v>23</v>
      </c>
      <c r="B56"/>
      <c r="D56" s="2">
        <f>F30</f>
        <v>220.84619236702702</v>
      </c>
      <c r="E56" s="2">
        <f>F42-F30</f>
        <v>891.9558877704244</v>
      </c>
    </row>
    <row r="57" spans="1:6" x14ac:dyDescent="0.4">
      <c r="A57" t="s">
        <v>24</v>
      </c>
      <c r="B57"/>
      <c r="F57" s="2">
        <f>O36</f>
        <v>1486.2861613693065</v>
      </c>
    </row>
    <row r="58" spans="1:6" x14ac:dyDescent="0.4">
      <c r="B58"/>
      <c r="F58" s="2">
        <f>G24</f>
        <v>2910.5774157249161</v>
      </c>
    </row>
    <row r="62" spans="1:6" x14ac:dyDescent="0.4">
      <c r="B62"/>
      <c r="C62" t="s">
        <v>2</v>
      </c>
      <c r="D62" t="s">
        <v>3</v>
      </c>
      <c r="E62" s="10" t="s">
        <v>25</v>
      </c>
      <c r="F62" s="2"/>
    </row>
    <row r="63" spans="1:6" x14ac:dyDescent="0.4">
      <c r="B63">
        <v>2018</v>
      </c>
      <c r="C63" s="11">
        <f>B24</f>
        <v>1494.5373700605601</v>
      </c>
      <c r="D63" s="11">
        <f>B24</f>
        <v>1494.5373700605601</v>
      </c>
    </row>
    <row r="64" spans="1:6" x14ac:dyDescent="0.4">
      <c r="B64" t="s">
        <v>26</v>
      </c>
      <c r="C64" s="11">
        <f>C26+D28</f>
        <v>3467.6265226786277</v>
      </c>
      <c r="D64" s="11">
        <f>C38+D40</f>
        <v>3467.6265226786277</v>
      </c>
    </row>
    <row r="65" spans="2:6" x14ac:dyDescent="0.4">
      <c r="B65" t="s">
        <v>27</v>
      </c>
      <c r="C65" s="11">
        <f>E29+F30</f>
        <v>2051.586477014273</v>
      </c>
      <c r="D65" s="12">
        <f>E41+F42</f>
        <v>3475.8777313698815</v>
      </c>
      <c r="E65" s="2">
        <f>D65-C65</f>
        <v>1424.2912543556085</v>
      </c>
    </row>
    <row r="66" spans="2:6" x14ac:dyDescent="0.4">
      <c r="B66" t="s">
        <v>2</v>
      </c>
      <c r="C66" s="11">
        <v>24114.621077539265</v>
      </c>
      <c r="D66" s="11">
        <v>6991.8779276157074</v>
      </c>
    </row>
    <row r="67" spans="2:6" x14ac:dyDescent="0.4">
      <c r="B67" s="10" t="s">
        <v>28</v>
      </c>
      <c r="C67" s="13">
        <f>D55/(D55+D56)</f>
        <v>0.89235345678022293</v>
      </c>
      <c r="D67" s="13">
        <f>(D55+E55)/(D55+E55+D56+E56)</f>
        <v>0.67985005050828295</v>
      </c>
      <c r="E67" s="13">
        <f>E55/(E55+E56)</f>
        <v>0.37375457088376801</v>
      </c>
    </row>
    <row r="68" spans="2:6" x14ac:dyDescent="0.4">
      <c r="B68" s="10" t="s">
        <v>29</v>
      </c>
      <c r="C68" s="13">
        <f>1-C67</f>
        <v>0.10764654321977707</v>
      </c>
      <c r="D68" s="13">
        <f>1-D67</f>
        <v>0.32014994949171705</v>
      </c>
      <c r="E68" s="13">
        <f>1-E67</f>
        <v>0.62624542911623204</v>
      </c>
    </row>
    <row r="69" spans="2:6" x14ac:dyDescent="0.4">
      <c r="B69"/>
      <c r="F69" s="2"/>
    </row>
    <row r="70" spans="2:6" x14ac:dyDescent="0.4">
      <c r="B70"/>
      <c r="F7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CO2 breakdown (3)</vt:lpstr>
      <vt:lpstr>CO2 breakdown (2)</vt:lpstr>
      <vt:lpstr>CO2 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Finbar Barton MAUNSELL</dc:creator>
  <cp:lastModifiedBy>Finbar Barton MAUNSELL</cp:lastModifiedBy>
  <dcterms:created xsi:type="dcterms:W3CDTF">2022-12-07T02:00:59Z</dcterms:created>
  <dcterms:modified xsi:type="dcterms:W3CDTF">2022-12-07T08:11:51Z</dcterms:modified>
</cp:coreProperties>
</file>