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e5d2b22f2704/Bureau/"/>
    </mc:Choice>
  </mc:AlternateContent>
  <xr:revisionPtr revIDLastSave="6" documentId="8_{C5AEC546-6025-4B00-8EBD-FBD0FBD49EE9}" xr6:coauthVersionLast="47" xr6:coauthVersionMax="47" xr10:uidLastSave="{361CB0D4-B11B-4886-A5D6-3C6243E5624E}"/>
  <bookViews>
    <workbookView xWindow="7050" yWindow="285" windowWidth="14145" windowHeight="12495" activeTab="3" xr2:uid="{42B64A0E-C2A6-4F7C-A1AD-8D791DAACD3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3" l="1"/>
  <c r="K8" i="3"/>
  <c r="K7" i="3"/>
  <c r="K6" i="3"/>
  <c r="K5" i="3"/>
  <c r="I9" i="3"/>
  <c r="I8" i="3"/>
  <c r="L8" i="3" s="1"/>
  <c r="I7" i="3"/>
  <c r="I6" i="3"/>
  <c r="I5" i="3"/>
  <c r="G5" i="3"/>
  <c r="G9" i="3"/>
  <c r="G8" i="3"/>
  <c r="G7" i="3"/>
  <c r="G6" i="3"/>
  <c r="E9" i="3"/>
  <c r="E8" i="3"/>
  <c r="E7" i="3"/>
  <c r="E6" i="3"/>
  <c r="E5" i="3"/>
  <c r="C6" i="3"/>
  <c r="C7" i="3"/>
  <c r="L7" i="3" s="1"/>
  <c r="C8" i="3"/>
  <c r="C9" i="3"/>
  <c r="L9" i="3" s="1"/>
  <c r="C5" i="3"/>
  <c r="L5" i="3"/>
  <c r="K24" i="2"/>
  <c r="J24" i="2"/>
  <c r="I24" i="2"/>
  <c r="H24" i="2"/>
  <c r="K23" i="2"/>
  <c r="J23" i="2"/>
  <c r="I23" i="2"/>
  <c r="H23" i="2"/>
  <c r="K22" i="2"/>
  <c r="J22" i="2"/>
  <c r="I22" i="2"/>
  <c r="H22" i="2"/>
  <c r="F24" i="2"/>
  <c r="E24" i="2"/>
  <c r="D24" i="2"/>
  <c r="F23" i="2"/>
  <c r="E23" i="2"/>
  <c r="D23" i="2"/>
  <c r="F22" i="2"/>
  <c r="E22" i="2"/>
  <c r="D22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2" i="1"/>
  <c r="AD25" i="1"/>
  <c r="AD24" i="1"/>
  <c r="AD23" i="1"/>
  <c r="C22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P25" i="1" s="1"/>
  <c r="G25" i="1"/>
  <c r="H25" i="1"/>
  <c r="E24" i="1"/>
  <c r="F24" i="1"/>
  <c r="G24" i="1"/>
  <c r="H24" i="1"/>
  <c r="S24" i="1" s="1"/>
  <c r="E23" i="1"/>
  <c r="F23" i="1"/>
  <c r="G23" i="1"/>
  <c r="H23" i="1"/>
  <c r="R23" i="1" s="1"/>
  <c r="E22" i="1"/>
  <c r="F22" i="1"/>
  <c r="Q22" i="1" s="1"/>
  <c r="G22" i="1"/>
  <c r="H22" i="1"/>
  <c r="R22" i="1" s="1"/>
  <c r="D23" i="1"/>
  <c r="D24" i="1"/>
  <c r="D25" i="1"/>
  <c r="P23" i="1"/>
  <c r="O24" i="1"/>
  <c r="Q24" i="1"/>
  <c r="R25" i="1"/>
  <c r="S22" i="1"/>
  <c r="O22" i="1"/>
  <c r="P22" i="1"/>
  <c r="T22" i="1"/>
  <c r="U22" i="1"/>
  <c r="V22" i="1"/>
  <c r="W22" i="1"/>
  <c r="Z22" i="1"/>
  <c r="O23" i="1"/>
  <c r="Q23" i="1"/>
  <c r="T23" i="1"/>
  <c r="U23" i="1"/>
  <c r="V23" i="1"/>
  <c r="W23" i="1"/>
  <c r="P24" i="1"/>
  <c r="T24" i="1"/>
  <c r="U24" i="1"/>
  <c r="V24" i="1"/>
  <c r="W24" i="1"/>
  <c r="O25" i="1"/>
  <c r="S25" i="1"/>
  <c r="T25" i="1"/>
  <c r="U25" i="1"/>
  <c r="V25" i="1"/>
  <c r="W25" i="1"/>
  <c r="N23" i="1"/>
  <c r="X23" i="1" s="1"/>
  <c r="N24" i="1"/>
  <c r="Y24" i="1" s="1"/>
  <c r="N25" i="1"/>
  <c r="X25" i="1" s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R3" i="1"/>
  <c r="O3" i="1"/>
  <c r="P3" i="1" s="1"/>
  <c r="Q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2" i="1"/>
  <c r="C23" i="1"/>
  <c r="C24" i="1"/>
  <c r="L6" i="3" l="1"/>
  <c r="Z25" i="1"/>
  <c r="Q25" i="1"/>
  <c r="AB25" i="1" s="1"/>
  <c r="R24" i="1"/>
  <c r="S23" i="1"/>
  <c r="Z23" i="1"/>
  <c r="Y25" i="1"/>
  <c r="Y23" i="1"/>
  <c r="Z24" i="1"/>
  <c r="AA23" i="1"/>
  <c r="AA25" i="1"/>
  <c r="AB24" i="1"/>
  <c r="AB23" i="1"/>
  <c r="X24" i="1"/>
  <c r="AA24" i="1"/>
  <c r="AA22" i="1"/>
  <c r="X18" i="1"/>
  <c r="X14" i="1"/>
  <c r="X6" i="1"/>
  <c r="X20" i="1"/>
  <c r="X16" i="1"/>
  <c r="X12" i="1"/>
  <c r="X10" i="1"/>
  <c r="X8" i="1"/>
  <c r="Y5" i="1"/>
  <c r="Y7" i="1"/>
  <c r="Y9" i="1"/>
  <c r="Y11" i="1"/>
  <c r="Y13" i="1"/>
  <c r="Y15" i="1"/>
  <c r="Y17" i="1"/>
  <c r="Y19" i="1"/>
  <c r="Z4" i="1"/>
  <c r="Z6" i="1"/>
  <c r="Z8" i="1"/>
  <c r="Z10" i="1"/>
  <c r="Z12" i="1"/>
  <c r="Z14" i="1"/>
  <c r="Z16" i="1"/>
  <c r="Z18" i="1"/>
  <c r="Z20" i="1"/>
  <c r="AA5" i="1"/>
  <c r="AA7" i="1"/>
  <c r="AA9" i="1"/>
  <c r="AA11" i="1"/>
  <c r="AA13" i="1"/>
  <c r="AA15" i="1"/>
  <c r="AA17" i="1"/>
  <c r="AA19" i="1"/>
  <c r="AB4" i="1"/>
  <c r="AB6" i="1"/>
  <c r="AB8" i="1"/>
  <c r="AB10" i="1"/>
  <c r="AB12" i="1"/>
  <c r="AB14" i="1"/>
  <c r="AB16" i="1"/>
  <c r="AB18" i="1"/>
  <c r="AB20" i="1"/>
  <c r="Y4" i="1"/>
  <c r="Y6" i="1"/>
  <c r="Y8" i="1"/>
  <c r="Y10" i="1"/>
  <c r="Y12" i="1"/>
  <c r="Y14" i="1"/>
  <c r="Y16" i="1"/>
  <c r="Y18" i="1"/>
  <c r="Y20" i="1"/>
  <c r="Z5" i="1"/>
  <c r="Z7" i="1"/>
  <c r="Z9" i="1"/>
  <c r="Z11" i="1"/>
  <c r="Z13" i="1"/>
  <c r="Z15" i="1"/>
  <c r="Z17" i="1"/>
  <c r="Z19" i="1"/>
  <c r="AA4" i="1"/>
  <c r="AA6" i="1"/>
  <c r="AA8" i="1"/>
  <c r="AA10" i="1"/>
  <c r="AA12" i="1"/>
  <c r="AA14" i="1"/>
  <c r="AA16" i="1"/>
  <c r="AA18" i="1"/>
  <c r="AA20" i="1"/>
  <c r="AB5" i="1"/>
  <c r="AB7" i="1"/>
  <c r="AB9" i="1"/>
  <c r="AB11" i="1"/>
  <c r="AB13" i="1"/>
  <c r="AB15" i="1"/>
  <c r="AB17" i="1"/>
  <c r="AB19" i="1"/>
  <c r="X19" i="1"/>
  <c r="X17" i="1"/>
  <c r="X15" i="1"/>
  <c r="X13" i="1"/>
  <c r="X11" i="1"/>
  <c r="X9" i="1"/>
  <c r="X7" i="1"/>
  <c r="X5" i="1"/>
  <c r="X4" i="1"/>
  <c r="N22" i="1"/>
  <c r="Y22" i="1" l="1"/>
  <c r="X22" i="1"/>
</calcChain>
</file>

<file path=xl/sharedStrings.xml><?xml version="1.0" encoding="utf-8"?>
<sst xmlns="http://schemas.openxmlformats.org/spreadsheetml/2006/main" count="114" uniqueCount="70">
  <si>
    <t>Empolyee Payroll</t>
  </si>
  <si>
    <t xml:space="preserve">Last name </t>
  </si>
  <si>
    <t>first name</t>
  </si>
  <si>
    <t>House WC pay</t>
  </si>
  <si>
    <t>Haurly wage</t>
  </si>
  <si>
    <t>divin</t>
  </si>
  <si>
    <t>eric</t>
  </si>
  <si>
    <t>rwaka</t>
  </si>
  <si>
    <t>messie</t>
  </si>
  <si>
    <t>kapata</t>
  </si>
  <si>
    <t>eden</t>
  </si>
  <si>
    <t>budamari</t>
  </si>
  <si>
    <t>richard</t>
  </si>
  <si>
    <t>noah</t>
  </si>
  <si>
    <t>joshua</t>
  </si>
  <si>
    <t>meta</t>
  </si>
  <si>
    <t>elosha</t>
  </si>
  <si>
    <t>fidel</t>
  </si>
  <si>
    <t>japhet</t>
  </si>
  <si>
    <t>joseph</t>
  </si>
  <si>
    <t>photoshop</t>
  </si>
  <si>
    <t>python</t>
  </si>
  <si>
    <t>mbaje</t>
  </si>
  <si>
    <t>css</t>
  </si>
  <si>
    <t>jscript</t>
  </si>
  <si>
    <t>html</t>
  </si>
  <si>
    <t>java</t>
  </si>
  <si>
    <t>fluter</t>
  </si>
  <si>
    <t>kotlin</t>
  </si>
  <si>
    <t>json</t>
  </si>
  <si>
    <t>golang</t>
  </si>
  <si>
    <t>react</t>
  </si>
  <si>
    <t>ubuntu</t>
  </si>
  <si>
    <t>masscom</t>
  </si>
  <si>
    <t>acounting</t>
  </si>
  <si>
    <t>nothing</t>
  </si>
  <si>
    <t>dart</t>
  </si>
  <si>
    <t>linux</t>
  </si>
  <si>
    <t>centos</t>
  </si>
  <si>
    <t>Max</t>
  </si>
  <si>
    <t>Min</t>
  </si>
  <si>
    <t>Average</t>
  </si>
  <si>
    <t>Total</t>
  </si>
  <si>
    <t>1st work</t>
  </si>
  <si>
    <t>Pay</t>
  </si>
  <si>
    <t>overtime bonus</t>
  </si>
  <si>
    <t>Total pay</t>
  </si>
  <si>
    <t>Overtime hours</t>
  </si>
  <si>
    <t>general pay</t>
  </si>
  <si>
    <t>Grade book</t>
  </si>
  <si>
    <t>Safety test</t>
  </si>
  <si>
    <t>Drug test</t>
  </si>
  <si>
    <t>financial skills strategy</t>
  </si>
  <si>
    <t>compavyphilosophy test</t>
  </si>
  <si>
    <t>last name</t>
  </si>
  <si>
    <t>Points possible</t>
  </si>
  <si>
    <t xml:space="preserve"> </t>
  </si>
  <si>
    <t>Fire employee?</t>
  </si>
  <si>
    <t>career Decisions</t>
  </si>
  <si>
    <t>job</t>
  </si>
  <si>
    <t>Eric manageer</t>
  </si>
  <si>
    <t>Doctor</t>
  </si>
  <si>
    <t>nfl</t>
  </si>
  <si>
    <t>Engineer</t>
  </si>
  <si>
    <t>Truck driver</t>
  </si>
  <si>
    <t>pay</t>
  </si>
  <si>
    <t>job market</t>
  </si>
  <si>
    <t>Enjoymen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</si>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</sst>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44" fontId="0" fillId="5" borderId="0" xfId="2" applyFont="1" applyFill="1"/>
    <xf numFmtId="0" fontId="0" fillId="6" borderId="0" xfId="0" applyFill="1"/>
    <xf numFmtId="0" fontId="0" fillId="7" borderId="0" xfId="0" applyFill="1"/>
    <xf numFmtId="16" fontId="0" fillId="7" borderId="0" xfId="0" applyNumberFormat="1" applyFill="1"/>
    <xf numFmtId="0" fontId="0" fillId="8" borderId="0" xfId="0" applyFill="1"/>
    <xf numFmtId="44" fontId="0" fillId="5" borderId="0" xfId="0" applyNumberFormat="1" applyFill="1"/>
    <xf numFmtId="43" fontId="0" fillId="2" borderId="0" xfId="1" applyFont="1" applyFill="1"/>
    <xf numFmtId="0" fontId="2" fillId="0" borderId="0" xfId="0" applyFont="1"/>
    <xf numFmtId="0" fontId="3" fillId="3" borderId="0" xfId="0" applyFont="1" applyFill="1"/>
    <xf numFmtId="0" fontId="0" fillId="0" borderId="0" xfId="0" applyAlignment="1"/>
    <xf numFmtId="0" fontId="2" fillId="0" borderId="0" xfId="0" applyFont="1" applyAlignment="1"/>
    <xf numFmtId="0" fontId="3" fillId="3" borderId="0" xfId="0" applyFont="1" applyFill="1" applyAlignment="1"/>
    <xf numFmtId="0" fontId="0" fillId="3" borderId="0" xfId="0" applyFill="1" applyAlignment="1"/>
    <xf numFmtId="16" fontId="0" fillId="7" borderId="0" xfId="0" applyNumberFormat="1" applyFill="1" applyAlignment="1"/>
    <xf numFmtId="16" fontId="2" fillId="7" borderId="0" xfId="0" applyNumberFormat="1" applyFont="1" applyFill="1" applyAlignment="1"/>
    <xf numFmtId="0" fontId="2" fillId="7" borderId="0" xfId="0" applyFont="1" applyFill="1" applyAlignment="1"/>
    <xf numFmtId="0" fontId="0" fillId="2" borderId="0" xfId="0" applyFill="1" applyAlignment="1"/>
    <xf numFmtId="0" fontId="0" fillId="9" borderId="0" xfId="0" applyFill="1" applyAlignment="1"/>
    <xf numFmtId="44" fontId="2" fillId="4" borderId="0" xfId="0" applyNumberFormat="1" applyFont="1" applyFill="1" applyAlignment="1"/>
    <xf numFmtId="44" fontId="2" fillId="10" borderId="0" xfId="0" applyNumberFormat="1" applyFont="1" applyFill="1" applyAlignment="1"/>
    <xf numFmtId="44" fontId="0" fillId="11" borderId="0" xfId="0" applyNumberFormat="1" applyFill="1" applyAlignment="1"/>
    <xf numFmtId="44" fontId="3" fillId="12" borderId="0" xfId="0" applyNumberFormat="1" applyFont="1" applyFill="1" applyAlignment="1"/>
    <xf numFmtId="44" fontId="2" fillId="3" borderId="0" xfId="0" applyNumberFormat="1" applyFont="1" applyFill="1" applyAlignment="1"/>
    <xf numFmtId="0" fontId="2" fillId="3" borderId="0" xfId="0" applyFont="1" applyFill="1" applyAlignment="1"/>
    <xf numFmtId="43" fontId="0" fillId="2" borderId="0" xfId="1" applyFont="1" applyFill="1" applyAlignment="1"/>
    <xf numFmtId="0" fontId="0" fillId="0" borderId="0" xfId="0" applyAlignment="1">
      <alignment textRotation="90"/>
    </xf>
    <xf numFmtId="9" fontId="0" fillId="0" borderId="0" xfId="3" applyFont="1"/>
    <xf numFmtId="0" fontId="0" fillId="0" borderId="0" xfId="0" applyAlignment="1">
      <alignment horizontal="left" indent="1" readingOrder="1"/>
    </xf>
    <xf numFmtId="0" fontId="0" fillId="0" borderId="0" xfId="0" applyAlignment="1">
      <alignment horizontal="left" indent="1"/>
    </xf>
    <xf numFmtId="43" fontId="0" fillId="9" borderId="0" xfId="1" applyFont="1" applyFill="1" applyAlignment="1"/>
    <xf numFmtId="0" fontId="2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47944006999127E-2"/>
          <c:y val="2.8194444444444446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4515-BB7B-5AAB5274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6368"/>
        <c:axId val="302527472"/>
      </c:barChart>
      <c:catAx>
        <c:axId val="2639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7472"/>
        <c:crosses val="autoZero"/>
        <c:auto val="1"/>
        <c:lblAlgn val="ctr"/>
        <c:lblOffset val="100"/>
        <c:noMultiLvlLbl val="0"/>
      </c:catAx>
      <c:valAx>
        <c:axId val="302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companny phytest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D8-4526-A8BC-4FA7B9876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4526-A8BC-4FA7B98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68552"/>
        <c:axId val="413069536"/>
      </c:barChart>
      <c:catAx>
        <c:axId val="4130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9536"/>
        <c:crosses val="autoZero"/>
        <c:auto val="1"/>
        <c:lblAlgn val="ctr"/>
        <c:lblOffset val="100"/>
        <c:noMultiLvlLbl val="0"/>
      </c:catAx>
      <c:valAx>
        <c:axId val="413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Finance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Sheet2!$B$4:$B$20</c:f>
              <c:strCache>
                <c:ptCount val="17"/>
                <c:pt idx="0">
                  <c:v>photoshop</c:v>
                </c:pt>
                <c:pt idx="1">
                  <c:v>python</c:v>
                </c:pt>
                <c:pt idx="2">
                  <c:v>css</c:v>
                </c:pt>
                <c:pt idx="3">
                  <c:v>jscript</c:v>
                </c:pt>
                <c:pt idx="4">
                  <c:v>html</c:v>
                </c:pt>
                <c:pt idx="5">
                  <c:v>java</c:v>
                </c:pt>
                <c:pt idx="6">
                  <c:v>fluter</c:v>
                </c:pt>
                <c:pt idx="7">
                  <c:v>kotlin</c:v>
                </c:pt>
                <c:pt idx="8">
                  <c:v>json</c:v>
                </c:pt>
                <c:pt idx="9">
                  <c:v>golang</c:v>
                </c:pt>
                <c:pt idx="10">
                  <c:v>react</c:v>
                </c:pt>
                <c:pt idx="11">
                  <c:v>ubuntu</c:v>
                </c:pt>
                <c:pt idx="12">
                  <c:v>masscom</c:v>
                </c:pt>
                <c:pt idx="13">
                  <c:v>acounting</c:v>
                </c:pt>
                <c:pt idx="14">
                  <c:v>nothing</c:v>
                </c:pt>
                <c:pt idx="15">
                  <c:v>dart</c:v>
                </c:pt>
                <c:pt idx="16">
                  <c:v>linux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76</c:v>
                </c:pt>
                <c:pt idx="1">
                  <c:v>54</c:v>
                </c:pt>
                <c:pt idx="2">
                  <c:v>56</c:v>
                </c:pt>
                <c:pt idx="3">
                  <c:v>97</c:v>
                </c:pt>
                <c:pt idx="4">
                  <c:v>87</c:v>
                </c:pt>
                <c:pt idx="5">
                  <c:v>90</c:v>
                </c:pt>
                <c:pt idx="6">
                  <c:v>87</c:v>
                </c:pt>
                <c:pt idx="7">
                  <c:v>67</c:v>
                </c:pt>
                <c:pt idx="8">
                  <c:v>64</c:v>
                </c:pt>
                <c:pt idx="9">
                  <c:v>53</c:v>
                </c:pt>
                <c:pt idx="10">
                  <c:v>60</c:v>
                </c:pt>
                <c:pt idx="11">
                  <c:v>57</c:v>
                </c:pt>
                <c:pt idx="12">
                  <c:v>78</c:v>
                </c:pt>
                <c:pt idx="13">
                  <c:v>54</c:v>
                </c:pt>
                <c:pt idx="14">
                  <c:v>70</c:v>
                </c:pt>
                <c:pt idx="15">
                  <c:v>90</c:v>
                </c:pt>
                <c:pt idx="1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4125-9734-52F35904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94440"/>
        <c:axId val="526496408"/>
      </c:barChart>
      <c:catAx>
        <c:axId val="5264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6408"/>
        <c:crosses val="autoZero"/>
        <c:auto val="1"/>
        <c:lblAlgn val="ctr"/>
        <c:lblOffset val="100"/>
        <c:noMultiLvlLbl val="0"/>
      </c:catAx>
      <c:valAx>
        <c:axId val="5264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161925</xdr:rowOff>
    </xdr:from>
    <xdr:to>
      <xdr:col>20</xdr:col>
      <xdr:colOff>342900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D94D3-420A-4E51-88BF-8A5A2896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</xdr:colOff>
      <xdr:row>16</xdr:row>
      <xdr:rowOff>61912</xdr:rowOff>
    </xdr:from>
    <xdr:to>
      <xdr:col>20</xdr:col>
      <xdr:colOff>338137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07D51-9622-4673-B360-DB1F42DD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442912</xdr:colOff>
      <xdr:row>24</xdr:row>
      <xdr:rowOff>176212</xdr:rowOff>
    </xdr:from>
    <xdr:to>
      <xdr:col>13</xdr:col>
      <xdr:colOff>157162</xdr:colOff>
      <xdr:row>39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69469-AD38-45D2-A9F4-46B8C2F1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55B-B476-4325-9A1B-45410706CB13}">
  <dimension ref="A1:AD25"/>
  <sheetViews>
    <sheetView zoomScale="95" zoomScaleNormal="95" workbookViewId="0">
      <selection activeCell="G6" sqref="G6"/>
    </sheetView>
  </sheetViews>
  <sheetFormatPr defaultRowHeight="15" x14ac:dyDescent="0.25"/>
  <cols>
    <col min="1" max="1" width="18.5703125" customWidth="1"/>
    <col min="3" max="3" width="11.28515625" customWidth="1"/>
    <col min="4" max="4" width="9.28515625" customWidth="1"/>
    <col min="5" max="5" width="8.28515625" customWidth="1"/>
    <col min="6" max="6" width="9.140625" customWidth="1"/>
    <col min="7" max="8" width="8.140625" customWidth="1"/>
    <col min="9" max="9" width="6.5703125" customWidth="1"/>
    <col min="10" max="10" width="7.28515625" customWidth="1"/>
    <col min="11" max="11" width="9.7109375" style="9" customWidth="1"/>
    <col min="12" max="12" width="7.140625" style="9" customWidth="1"/>
    <col min="13" max="13" width="9" customWidth="1"/>
    <col min="14" max="14" width="15.28515625" customWidth="1"/>
    <col min="15" max="15" width="14.42578125" bestFit="1" customWidth="1"/>
    <col min="16" max="18" width="14.85546875" bestFit="1" customWidth="1"/>
    <col min="19" max="19" width="17.28515625" bestFit="1" customWidth="1"/>
    <col min="20" max="20" width="12.28515625" customWidth="1"/>
    <col min="21" max="23" width="12" bestFit="1" customWidth="1"/>
    <col min="24" max="24" width="12.5703125" bestFit="1" customWidth="1"/>
    <col min="25" max="25" width="23.140625" customWidth="1"/>
    <col min="26" max="27" width="22.5703125" bestFit="1" customWidth="1"/>
    <col min="28" max="28" width="23.42578125" bestFit="1" customWidth="1"/>
    <col min="30" max="30" width="14.85546875" style="10" bestFit="1" customWidth="1"/>
  </cols>
  <sheetData>
    <row r="1" spans="1:30" x14ac:dyDescent="0.25">
      <c r="A1" t="s">
        <v>0</v>
      </c>
      <c r="C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3"/>
    </row>
    <row r="2" spans="1:30" x14ac:dyDescent="0.25">
      <c r="D2" t="s">
        <v>3</v>
      </c>
      <c r="G2" s="11"/>
      <c r="H2" s="11"/>
      <c r="I2" s="11"/>
      <c r="J2" s="11"/>
      <c r="K2" s="11" t="s">
        <v>47</v>
      </c>
      <c r="L2" s="11"/>
      <c r="M2" s="11"/>
      <c r="N2" s="11" t="s">
        <v>44</v>
      </c>
      <c r="O2" s="11"/>
      <c r="P2" s="11"/>
      <c r="Q2" s="11"/>
      <c r="R2" s="11"/>
      <c r="S2" s="12" t="s">
        <v>45</v>
      </c>
      <c r="T2" s="12"/>
      <c r="U2" s="12"/>
      <c r="V2" s="12"/>
      <c r="W2" s="12"/>
      <c r="X2" s="14" t="s">
        <v>46</v>
      </c>
      <c r="Y2" s="11"/>
      <c r="Z2" s="11"/>
      <c r="AA2" s="11"/>
      <c r="AB2" s="11"/>
      <c r="AC2" s="11"/>
      <c r="AD2" s="13"/>
    </row>
    <row r="3" spans="1:30" x14ac:dyDescent="0.25">
      <c r="A3" s="4" t="s">
        <v>1</v>
      </c>
      <c r="B3" s="4" t="s">
        <v>2</v>
      </c>
      <c r="C3" s="4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15">
        <f t="shared" si="0"/>
        <v>44583</v>
      </c>
      <c r="H3" s="15">
        <f t="shared" si="0"/>
        <v>44590</v>
      </c>
      <c r="I3" s="15">
        <v>44562</v>
      </c>
      <c r="J3" s="15">
        <f>I3+7</f>
        <v>44569</v>
      </c>
      <c r="K3" s="15">
        <f t="shared" ref="K3:M3" si="1">J3+7</f>
        <v>44576</v>
      </c>
      <c r="L3" s="15">
        <f t="shared" si="1"/>
        <v>44583</v>
      </c>
      <c r="M3" s="15">
        <f t="shared" si="1"/>
        <v>44590</v>
      </c>
      <c r="N3" s="15">
        <v>44562</v>
      </c>
      <c r="O3" s="15">
        <f>N3+7</f>
        <v>44569</v>
      </c>
      <c r="P3" s="15">
        <f t="shared" ref="P3:R3" si="2">O3+7</f>
        <v>44576</v>
      </c>
      <c r="Q3" s="15">
        <f t="shared" si="2"/>
        <v>44583</v>
      </c>
      <c r="R3" s="15">
        <f t="shared" si="2"/>
        <v>44590</v>
      </c>
      <c r="S3" s="16">
        <v>44562</v>
      </c>
      <c r="T3" s="16">
        <f>S3+7</f>
        <v>44569</v>
      </c>
      <c r="U3" s="16">
        <f t="shared" ref="U3:W3" si="3">T3+7</f>
        <v>44576</v>
      </c>
      <c r="V3" s="16">
        <f t="shared" si="3"/>
        <v>44583</v>
      </c>
      <c r="W3" s="16">
        <f t="shared" si="3"/>
        <v>44590</v>
      </c>
      <c r="X3" s="15">
        <v>44562</v>
      </c>
      <c r="Y3" s="15">
        <f>X3+7</f>
        <v>44569</v>
      </c>
      <c r="Z3" s="15">
        <f t="shared" ref="Z3:AB3" si="4">Y3+7</f>
        <v>44576</v>
      </c>
      <c r="AA3" s="15">
        <f t="shared" si="4"/>
        <v>44583</v>
      </c>
      <c r="AB3" s="15">
        <f t="shared" si="4"/>
        <v>44590</v>
      </c>
      <c r="AC3" s="11"/>
      <c r="AD3" s="17" t="s">
        <v>48</v>
      </c>
    </row>
    <row r="4" spans="1:30" x14ac:dyDescent="0.25">
      <c r="A4" s="3" t="s">
        <v>5</v>
      </c>
      <c r="B4" s="3" t="s">
        <v>20</v>
      </c>
      <c r="C4" s="2">
        <v>25.9</v>
      </c>
      <c r="D4" s="1">
        <v>30</v>
      </c>
      <c r="E4" s="1">
        <v>34</v>
      </c>
      <c r="F4" s="1">
        <v>67</v>
      </c>
      <c r="G4" s="18">
        <v>45</v>
      </c>
      <c r="H4" s="18">
        <v>43</v>
      </c>
      <c r="I4" s="19">
        <f>IF(D4&gt;30,D4-30,0)</f>
        <v>0</v>
      </c>
      <c r="J4" s="19">
        <f>IF(E4&gt;30,E4-30,0)</f>
        <v>4</v>
      </c>
      <c r="K4" s="19">
        <f>IF(F4&gt;30,F4-30,0)</f>
        <v>37</v>
      </c>
      <c r="L4" s="19">
        <f>IF(G4&gt;30,G4-30,0)</f>
        <v>15</v>
      </c>
      <c r="M4" s="19">
        <f>IF(H4&gt;30,H4-30,0)</f>
        <v>13</v>
      </c>
      <c r="N4" s="20">
        <f>$C4*D4</f>
        <v>777</v>
      </c>
      <c r="O4" s="20">
        <f>$C4*E4</f>
        <v>880.59999999999991</v>
      </c>
      <c r="P4" s="20">
        <f>$C4*F4</f>
        <v>1735.3</v>
      </c>
      <c r="Q4" s="20">
        <f>$C4*G4</f>
        <v>1165.5</v>
      </c>
      <c r="R4" s="20">
        <f>$C4*H4</f>
        <v>1113.7</v>
      </c>
      <c r="S4" s="21">
        <f>0.5*$C4*I4</f>
        <v>0</v>
      </c>
      <c r="T4" s="21">
        <f t="shared" ref="T4:T20" si="5">0.5*$C4*J4</f>
        <v>51.8</v>
      </c>
      <c r="U4" s="21">
        <f t="shared" ref="U4:U20" si="6">0.5*$C4*K4</f>
        <v>479.15</v>
      </c>
      <c r="V4" s="21">
        <f t="shared" ref="V4:V20" si="7">0.5*$C4*L4</f>
        <v>194.25</v>
      </c>
      <c r="W4" s="21">
        <f t="shared" ref="W4:W20" si="8">0.5*$C4*M4</f>
        <v>168.35</v>
      </c>
      <c r="X4" s="22">
        <f>N4+S4</f>
        <v>777</v>
      </c>
      <c r="Y4" s="22">
        <f t="shared" ref="Y4:AB4" si="9">O4+T4</f>
        <v>932.39999999999986</v>
      </c>
      <c r="Z4" s="22">
        <f t="shared" si="9"/>
        <v>2214.4499999999998</v>
      </c>
      <c r="AA4" s="22">
        <f t="shared" si="9"/>
        <v>1359.75</v>
      </c>
      <c r="AB4" s="22">
        <f t="shared" si="9"/>
        <v>1282.05</v>
      </c>
      <c r="AC4" s="11"/>
      <c r="AD4" s="23">
        <f>SUM(X4:AB4)</f>
        <v>6565.65</v>
      </c>
    </row>
    <row r="5" spans="1:30" x14ac:dyDescent="0.25">
      <c r="A5" s="3" t="s">
        <v>6</v>
      </c>
      <c r="B5" s="3" t="s">
        <v>21</v>
      </c>
      <c r="C5" s="2">
        <v>15.9</v>
      </c>
      <c r="D5" s="1">
        <v>59</v>
      </c>
      <c r="E5" s="1">
        <v>24</v>
      </c>
      <c r="F5" s="1">
        <v>67</v>
      </c>
      <c r="G5" s="18">
        <v>66</v>
      </c>
      <c r="H5" s="18">
        <v>34</v>
      </c>
      <c r="I5" s="19">
        <f t="shared" ref="I5:M20" si="10">D5-20</f>
        <v>39</v>
      </c>
      <c r="J5" s="19">
        <f t="shared" si="10"/>
        <v>4</v>
      </c>
      <c r="K5" s="19">
        <f t="shared" si="10"/>
        <v>47</v>
      </c>
      <c r="L5" s="19">
        <f t="shared" si="10"/>
        <v>46</v>
      </c>
      <c r="M5" s="19">
        <f t="shared" si="10"/>
        <v>14</v>
      </c>
      <c r="N5" s="20">
        <f t="shared" ref="N5:N20" si="11">C5*D5</f>
        <v>938.1</v>
      </c>
      <c r="O5" s="20">
        <f t="shared" ref="O5:O20" si="12">D5*E5</f>
        <v>1416</v>
      </c>
      <c r="P5" s="20">
        <f t="shared" ref="P5:P20" si="13">E5*F5</f>
        <v>1608</v>
      </c>
      <c r="Q5" s="20">
        <f t="shared" ref="Q5:Q20" si="14">F5*G5</f>
        <v>4422</v>
      </c>
      <c r="R5" s="20">
        <f t="shared" ref="R5:R20" si="15">G5*H5</f>
        <v>2244</v>
      </c>
      <c r="S5" s="21">
        <f t="shared" ref="S5:S20" si="16">0.5*$C5*I5</f>
        <v>310.05</v>
      </c>
      <c r="T5" s="21">
        <f t="shared" si="5"/>
        <v>31.8</v>
      </c>
      <c r="U5" s="21">
        <f t="shared" si="6"/>
        <v>373.65000000000003</v>
      </c>
      <c r="V5" s="21">
        <f t="shared" si="7"/>
        <v>365.7</v>
      </c>
      <c r="W5" s="21">
        <f t="shared" si="8"/>
        <v>111.3</v>
      </c>
      <c r="X5" s="22">
        <f t="shared" ref="X5:X20" si="17">N5+S5</f>
        <v>1248.1500000000001</v>
      </c>
      <c r="Y5" s="22">
        <f t="shared" ref="Y5:Y20" si="18">O5+T5</f>
        <v>1447.8</v>
      </c>
      <c r="Z5" s="22">
        <f t="shared" ref="Z5:Z20" si="19">P5+U5</f>
        <v>1981.65</v>
      </c>
      <c r="AA5" s="22">
        <f t="shared" ref="AA5:AA20" si="20">Q5+V5</f>
        <v>4787.7</v>
      </c>
      <c r="AB5" s="22">
        <f t="shared" ref="AB5:AB20" si="21">R5+W5</f>
        <v>2355.3000000000002</v>
      </c>
      <c r="AC5" s="11"/>
      <c r="AD5" s="23">
        <f t="shared" ref="AD5:AD20" si="22">SUM(X5:AB5)</f>
        <v>11820.599999999999</v>
      </c>
    </row>
    <row r="6" spans="1:30" x14ac:dyDescent="0.25">
      <c r="A6" s="3" t="s">
        <v>22</v>
      </c>
      <c r="B6" s="3" t="s">
        <v>23</v>
      </c>
      <c r="C6" s="2">
        <v>33</v>
      </c>
      <c r="D6" s="1">
        <v>99</v>
      </c>
      <c r="E6" s="1">
        <v>56</v>
      </c>
      <c r="F6" s="1">
        <v>45</v>
      </c>
      <c r="G6" s="18">
        <v>56</v>
      </c>
      <c r="H6" s="18">
        <v>45</v>
      </c>
      <c r="I6" s="19">
        <f t="shared" si="10"/>
        <v>79</v>
      </c>
      <c r="J6" s="19">
        <f t="shared" si="10"/>
        <v>36</v>
      </c>
      <c r="K6" s="19">
        <f t="shared" si="10"/>
        <v>25</v>
      </c>
      <c r="L6" s="19">
        <f t="shared" si="10"/>
        <v>36</v>
      </c>
      <c r="M6" s="19">
        <f t="shared" si="10"/>
        <v>25</v>
      </c>
      <c r="N6" s="20">
        <f t="shared" si="11"/>
        <v>3267</v>
      </c>
      <c r="O6" s="20">
        <f t="shared" si="12"/>
        <v>5544</v>
      </c>
      <c r="P6" s="20">
        <f t="shared" si="13"/>
        <v>2520</v>
      </c>
      <c r="Q6" s="20">
        <f t="shared" si="14"/>
        <v>2520</v>
      </c>
      <c r="R6" s="20">
        <f t="shared" si="15"/>
        <v>2520</v>
      </c>
      <c r="S6" s="21">
        <f t="shared" si="16"/>
        <v>1303.5</v>
      </c>
      <c r="T6" s="21">
        <f t="shared" si="5"/>
        <v>594</v>
      </c>
      <c r="U6" s="21">
        <f t="shared" si="6"/>
        <v>412.5</v>
      </c>
      <c r="V6" s="21">
        <f t="shared" si="7"/>
        <v>594</v>
      </c>
      <c r="W6" s="21">
        <f t="shared" si="8"/>
        <v>412.5</v>
      </c>
      <c r="X6" s="22">
        <f t="shared" si="17"/>
        <v>4570.5</v>
      </c>
      <c r="Y6" s="22">
        <f t="shared" si="18"/>
        <v>6138</v>
      </c>
      <c r="Z6" s="22">
        <f t="shared" si="19"/>
        <v>2932.5</v>
      </c>
      <c r="AA6" s="22">
        <f t="shared" si="20"/>
        <v>3114</v>
      </c>
      <c r="AB6" s="22">
        <f t="shared" si="21"/>
        <v>2932.5</v>
      </c>
      <c r="AC6" s="11"/>
      <c r="AD6" s="23">
        <f t="shared" si="22"/>
        <v>19687.5</v>
      </c>
    </row>
    <row r="7" spans="1:30" x14ac:dyDescent="0.25">
      <c r="A7" s="3" t="s">
        <v>7</v>
      </c>
      <c r="B7" s="3" t="s">
        <v>24</v>
      </c>
      <c r="C7" s="2">
        <v>44</v>
      </c>
      <c r="D7" s="1">
        <v>55</v>
      </c>
      <c r="E7" s="1"/>
      <c r="F7" s="1">
        <v>67</v>
      </c>
      <c r="G7" s="18">
        <v>76</v>
      </c>
      <c r="H7" s="18">
        <v>23</v>
      </c>
      <c r="I7" s="19">
        <f t="shared" si="10"/>
        <v>35</v>
      </c>
      <c r="J7" s="19">
        <f t="shared" si="10"/>
        <v>-20</v>
      </c>
      <c r="K7" s="19">
        <f t="shared" si="10"/>
        <v>47</v>
      </c>
      <c r="L7" s="19">
        <f t="shared" si="10"/>
        <v>56</v>
      </c>
      <c r="M7" s="19">
        <f t="shared" si="10"/>
        <v>3</v>
      </c>
      <c r="N7" s="20">
        <f t="shared" si="11"/>
        <v>2420</v>
      </c>
      <c r="O7" s="20">
        <f t="shared" si="12"/>
        <v>0</v>
      </c>
      <c r="P7" s="20">
        <f t="shared" si="13"/>
        <v>0</v>
      </c>
      <c r="Q7" s="20">
        <f t="shared" si="14"/>
        <v>5092</v>
      </c>
      <c r="R7" s="20">
        <f t="shared" si="15"/>
        <v>1748</v>
      </c>
      <c r="S7" s="21">
        <f t="shared" si="16"/>
        <v>770</v>
      </c>
      <c r="T7" s="21">
        <f t="shared" si="5"/>
        <v>-440</v>
      </c>
      <c r="U7" s="21">
        <f t="shared" si="6"/>
        <v>1034</v>
      </c>
      <c r="V7" s="21">
        <f t="shared" si="7"/>
        <v>1232</v>
      </c>
      <c r="W7" s="21">
        <f t="shared" si="8"/>
        <v>66</v>
      </c>
      <c r="X7" s="22">
        <f t="shared" si="17"/>
        <v>3190</v>
      </c>
      <c r="Y7" s="22">
        <f t="shared" si="18"/>
        <v>-440</v>
      </c>
      <c r="Z7" s="22">
        <f t="shared" si="19"/>
        <v>1034</v>
      </c>
      <c r="AA7" s="22">
        <f t="shared" si="20"/>
        <v>6324</v>
      </c>
      <c r="AB7" s="22">
        <f t="shared" si="21"/>
        <v>1814</v>
      </c>
      <c r="AC7" s="11"/>
      <c r="AD7" s="23">
        <f t="shared" si="22"/>
        <v>11922</v>
      </c>
    </row>
    <row r="8" spans="1:30" x14ac:dyDescent="0.25">
      <c r="A8" s="3" t="s">
        <v>8</v>
      </c>
      <c r="B8" s="3" t="s">
        <v>25</v>
      </c>
      <c r="C8" s="2">
        <v>55</v>
      </c>
      <c r="D8" s="1">
        <v>33</v>
      </c>
      <c r="E8" s="1">
        <v>56</v>
      </c>
      <c r="F8" s="1">
        <v>34</v>
      </c>
      <c r="G8" s="18">
        <v>54</v>
      </c>
      <c r="H8" s="18">
        <v>45</v>
      </c>
      <c r="I8" s="19">
        <f t="shared" si="10"/>
        <v>13</v>
      </c>
      <c r="J8" s="19">
        <f t="shared" si="10"/>
        <v>36</v>
      </c>
      <c r="K8" s="19">
        <f t="shared" si="10"/>
        <v>14</v>
      </c>
      <c r="L8" s="19">
        <f t="shared" si="10"/>
        <v>34</v>
      </c>
      <c r="M8" s="19">
        <f t="shared" si="10"/>
        <v>25</v>
      </c>
      <c r="N8" s="20">
        <f t="shared" si="11"/>
        <v>1815</v>
      </c>
      <c r="O8" s="20">
        <f t="shared" si="12"/>
        <v>1848</v>
      </c>
      <c r="P8" s="20">
        <f t="shared" si="13"/>
        <v>1904</v>
      </c>
      <c r="Q8" s="20">
        <f t="shared" si="14"/>
        <v>1836</v>
      </c>
      <c r="R8" s="20">
        <f t="shared" si="15"/>
        <v>2430</v>
      </c>
      <c r="S8" s="21">
        <f t="shared" si="16"/>
        <v>357.5</v>
      </c>
      <c r="T8" s="21">
        <f t="shared" si="5"/>
        <v>990</v>
      </c>
      <c r="U8" s="21">
        <f t="shared" si="6"/>
        <v>385</v>
      </c>
      <c r="V8" s="21">
        <f t="shared" si="7"/>
        <v>935</v>
      </c>
      <c r="W8" s="21">
        <f t="shared" si="8"/>
        <v>687.5</v>
      </c>
      <c r="X8" s="22">
        <f t="shared" si="17"/>
        <v>2172.5</v>
      </c>
      <c r="Y8" s="22">
        <f t="shared" si="18"/>
        <v>2838</v>
      </c>
      <c r="Z8" s="22">
        <f t="shared" si="19"/>
        <v>2289</v>
      </c>
      <c r="AA8" s="22">
        <f t="shared" si="20"/>
        <v>2771</v>
      </c>
      <c r="AB8" s="22">
        <f t="shared" si="21"/>
        <v>3117.5</v>
      </c>
      <c r="AC8" s="11"/>
      <c r="AD8" s="23">
        <f t="shared" si="22"/>
        <v>13188</v>
      </c>
    </row>
    <row r="9" spans="1:30" x14ac:dyDescent="0.25">
      <c r="A9" s="3" t="s">
        <v>9</v>
      </c>
      <c r="B9" s="3" t="s">
        <v>26</v>
      </c>
      <c r="C9" s="2">
        <v>77</v>
      </c>
      <c r="D9" s="1">
        <v>45</v>
      </c>
      <c r="E9" s="1">
        <v>46</v>
      </c>
      <c r="F9" s="1">
        <v>65</v>
      </c>
      <c r="G9" s="18">
        <v>34</v>
      </c>
      <c r="H9" s="18">
        <v>56</v>
      </c>
      <c r="I9" s="19">
        <f t="shared" si="10"/>
        <v>25</v>
      </c>
      <c r="J9" s="19">
        <f t="shared" si="10"/>
        <v>26</v>
      </c>
      <c r="K9" s="19">
        <f t="shared" si="10"/>
        <v>45</v>
      </c>
      <c r="L9" s="19">
        <f t="shared" si="10"/>
        <v>14</v>
      </c>
      <c r="M9" s="19">
        <f t="shared" si="10"/>
        <v>36</v>
      </c>
      <c r="N9" s="20">
        <f t="shared" si="11"/>
        <v>3465</v>
      </c>
      <c r="O9" s="20">
        <f t="shared" si="12"/>
        <v>2070</v>
      </c>
      <c r="P9" s="20">
        <f t="shared" si="13"/>
        <v>2990</v>
      </c>
      <c r="Q9" s="20">
        <f t="shared" si="14"/>
        <v>2210</v>
      </c>
      <c r="R9" s="20">
        <f t="shared" si="15"/>
        <v>1904</v>
      </c>
      <c r="S9" s="21">
        <f t="shared" si="16"/>
        <v>962.5</v>
      </c>
      <c r="T9" s="21">
        <f t="shared" si="5"/>
        <v>1001</v>
      </c>
      <c r="U9" s="21">
        <f t="shared" si="6"/>
        <v>1732.5</v>
      </c>
      <c r="V9" s="21">
        <f t="shared" si="7"/>
        <v>539</v>
      </c>
      <c r="W9" s="21">
        <f t="shared" si="8"/>
        <v>1386</v>
      </c>
      <c r="X9" s="22">
        <f t="shared" si="17"/>
        <v>4427.5</v>
      </c>
      <c r="Y9" s="22">
        <f t="shared" si="18"/>
        <v>3071</v>
      </c>
      <c r="Z9" s="22">
        <f t="shared" si="19"/>
        <v>4722.5</v>
      </c>
      <c r="AA9" s="22">
        <f t="shared" si="20"/>
        <v>2749</v>
      </c>
      <c r="AB9" s="22">
        <f t="shared" si="21"/>
        <v>3290</v>
      </c>
      <c r="AC9" s="11"/>
      <c r="AD9" s="23">
        <f t="shared" si="22"/>
        <v>18260</v>
      </c>
    </row>
    <row r="10" spans="1:30" x14ac:dyDescent="0.25">
      <c r="A10" s="3" t="s">
        <v>10</v>
      </c>
      <c r="B10" s="3" t="s">
        <v>27</v>
      </c>
      <c r="C10" s="2">
        <v>43</v>
      </c>
      <c r="D10" s="1">
        <v>23</v>
      </c>
      <c r="E10" s="1">
        <v>27</v>
      </c>
      <c r="F10" s="1">
        <v>36</v>
      </c>
      <c r="G10" s="18">
        <v>34</v>
      </c>
      <c r="H10" s="18">
        <v>23</v>
      </c>
      <c r="I10" s="19">
        <f t="shared" si="10"/>
        <v>3</v>
      </c>
      <c r="J10" s="19">
        <f t="shared" si="10"/>
        <v>7</v>
      </c>
      <c r="K10" s="19">
        <f t="shared" si="10"/>
        <v>16</v>
      </c>
      <c r="L10" s="19">
        <f t="shared" si="10"/>
        <v>14</v>
      </c>
      <c r="M10" s="19">
        <f t="shared" si="10"/>
        <v>3</v>
      </c>
      <c r="N10" s="20">
        <f t="shared" si="11"/>
        <v>989</v>
      </c>
      <c r="O10" s="20">
        <f t="shared" si="12"/>
        <v>621</v>
      </c>
      <c r="P10" s="20">
        <f t="shared" si="13"/>
        <v>972</v>
      </c>
      <c r="Q10" s="20">
        <f t="shared" si="14"/>
        <v>1224</v>
      </c>
      <c r="R10" s="20">
        <f t="shared" si="15"/>
        <v>782</v>
      </c>
      <c r="S10" s="21">
        <f t="shared" si="16"/>
        <v>64.5</v>
      </c>
      <c r="T10" s="21">
        <f t="shared" si="5"/>
        <v>150.5</v>
      </c>
      <c r="U10" s="21">
        <f t="shared" si="6"/>
        <v>344</v>
      </c>
      <c r="V10" s="21">
        <f t="shared" si="7"/>
        <v>301</v>
      </c>
      <c r="W10" s="21">
        <f t="shared" si="8"/>
        <v>64.5</v>
      </c>
      <c r="X10" s="22">
        <f t="shared" si="17"/>
        <v>1053.5</v>
      </c>
      <c r="Y10" s="22">
        <f t="shared" si="18"/>
        <v>771.5</v>
      </c>
      <c r="Z10" s="22">
        <f t="shared" si="19"/>
        <v>1316</v>
      </c>
      <c r="AA10" s="22">
        <f t="shared" si="20"/>
        <v>1525</v>
      </c>
      <c r="AB10" s="22">
        <f t="shared" si="21"/>
        <v>846.5</v>
      </c>
      <c r="AC10" s="11"/>
      <c r="AD10" s="23">
        <f t="shared" si="22"/>
        <v>5512.5</v>
      </c>
    </row>
    <row r="11" spans="1:30" x14ac:dyDescent="0.25">
      <c r="A11" s="3" t="s">
        <v>11</v>
      </c>
      <c r="B11" s="3" t="s">
        <v>28</v>
      </c>
      <c r="C11" s="2">
        <v>23</v>
      </c>
      <c r="D11" s="1">
        <v>56</v>
      </c>
      <c r="E11" s="1">
        <v>36</v>
      </c>
      <c r="F11" s="1">
        <v>45</v>
      </c>
      <c r="G11" s="18">
        <v>45</v>
      </c>
      <c r="H11" s="18">
        <v>34</v>
      </c>
      <c r="I11" s="19">
        <f t="shared" si="10"/>
        <v>36</v>
      </c>
      <c r="J11" s="19">
        <f t="shared" si="10"/>
        <v>16</v>
      </c>
      <c r="K11" s="19">
        <f t="shared" si="10"/>
        <v>25</v>
      </c>
      <c r="L11" s="19">
        <f t="shared" si="10"/>
        <v>25</v>
      </c>
      <c r="M11" s="19">
        <f t="shared" si="10"/>
        <v>14</v>
      </c>
      <c r="N11" s="20">
        <f t="shared" si="11"/>
        <v>1288</v>
      </c>
      <c r="O11" s="20">
        <f t="shared" si="12"/>
        <v>2016</v>
      </c>
      <c r="P11" s="20">
        <f t="shared" si="13"/>
        <v>1620</v>
      </c>
      <c r="Q11" s="20">
        <f t="shared" si="14"/>
        <v>2025</v>
      </c>
      <c r="R11" s="20">
        <f t="shared" si="15"/>
        <v>1530</v>
      </c>
      <c r="S11" s="21">
        <f t="shared" si="16"/>
        <v>414</v>
      </c>
      <c r="T11" s="21">
        <f t="shared" si="5"/>
        <v>184</v>
      </c>
      <c r="U11" s="21">
        <f t="shared" si="6"/>
        <v>287.5</v>
      </c>
      <c r="V11" s="21">
        <f t="shared" si="7"/>
        <v>287.5</v>
      </c>
      <c r="W11" s="21">
        <f t="shared" si="8"/>
        <v>161</v>
      </c>
      <c r="X11" s="22">
        <f t="shared" si="17"/>
        <v>1702</v>
      </c>
      <c r="Y11" s="22">
        <f t="shared" si="18"/>
        <v>2200</v>
      </c>
      <c r="Z11" s="22">
        <f t="shared" si="19"/>
        <v>1907.5</v>
      </c>
      <c r="AA11" s="22">
        <f t="shared" si="20"/>
        <v>2312.5</v>
      </c>
      <c r="AB11" s="22">
        <f t="shared" si="21"/>
        <v>1691</v>
      </c>
      <c r="AC11" s="11"/>
      <c r="AD11" s="23">
        <f t="shared" si="22"/>
        <v>9813</v>
      </c>
    </row>
    <row r="12" spans="1:30" x14ac:dyDescent="0.25">
      <c r="A12" s="3" t="s">
        <v>12</v>
      </c>
      <c r="B12" s="3" t="s">
        <v>29</v>
      </c>
      <c r="C12" s="2">
        <v>56</v>
      </c>
      <c r="D12" s="1">
        <v>67</v>
      </c>
      <c r="E12" s="1">
        <v>45</v>
      </c>
      <c r="F12" s="1">
        <v>46</v>
      </c>
      <c r="G12" s="18">
        <v>56</v>
      </c>
      <c r="H12" s="18">
        <v>45</v>
      </c>
      <c r="I12" s="19">
        <f t="shared" si="10"/>
        <v>47</v>
      </c>
      <c r="J12" s="19">
        <f t="shared" si="10"/>
        <v>25</v>
      </c>
      <c r="K12" s="19">
        <f t="shared" si="10"/>
        <v>26</v>
      </c>
      <c r="L12" s="19">
        <f t="shared" si="10"/>
        <v>36</v>
      </c>
      <c r="M12" s="19">
        <f t="shared" si="10"/>
        <v>25</v>
      </c>
      <c r="N12" s="20">
        <f t="shared" si="11"/>
        <v>3752</v>
      </c>
      <c r="O12" s="20">
        <f t="shared" si="12"/>
        <v>3015</v>
      </c>
      <c r="P12" s="20">
        <f t="shared" si="13"/>
        <v>2070</v>
      </c>
      <c r="Q12" s="20">
        <f t="shared" si="14"/>
        <v>2576</v>
      </c>
      <c r="R12" s="20">
        <f t="shared" si="15"/>
        <v>2520</v>
      </c>
      <c r="S12" s="21">
        <f t="shared" si="16"/>
        <v>1316</v>
      </c>
      <c r="T12" s="21">
        <f t="shared" si="5"/>
        <v>700</v>
      </c>
      <c r="U12" s="21">
        <f t="shared" si="6"/>
        <v>728</v>
      </c>
      <c r="V12" s="21">
        <f t="shared" si="7"/>
        <v>1008</v>
      </c>
      <c r="W12" s="21">
        <f t="shared" si="8"/>
        <v>700</v>
      </c>
      <c r="X12" s="22">
        <f t="shared" si="17"/>
        <v>5068</v>
      </c>
      <c r="Y12" s="22">
        <f t="shared" si="18"/>
        <v>3715</v>
      </c>
      <c r="Z12" s="22">
        <f t="shared" si="19"/>
        <v>2798</v>
      </c>
      <c r="AA12" s="22">
        <f t="shared" si="20"/>
        <v>3584</v>
      </c>
      <c r="AB12" s="22">
        <f t="shared" si="21"/>
        <v>3220</v>
      </c>
      <c r="AC12" s="11"/>
      <c r="AD12" s="23">
        <f t="shared" si="22"/>
        <v>18385</v>
      </c>
    </row>
    <row r="13" spans="1:30" x14ac:dyDescent="0.25">
      <c r="A13" s="3" t="s">
        <v>13</v>
      </c>
      <c r="B13" s="3" t="s">
        <v>30</v>
      </c>
      <c r="C13" s="2">
        <v>23</v>
      </c>
      <c r="D13" s="1">
        <v>23</v>
      </c>
      <c r="E13" s="1">
        <v>46</v>
      </c>
      <c r="F13" s="1">
        <v>56</v>
      </c>
      <c r="G13" s="18">
        <v>67</v>
      </c>
      <c r="H13" s="18">
        <v>56</v>
      </c>
      <c r="I13" s="19">
        <f t="shared" si="10"/>
        <v>3</v>
      </c>
      <c r="J13" s="19">
        <f t="shared" si="10"/>
        <v>26</v>
      </c>
      <c r="K13" s="19">
        <f t="shared" si="10"/>
        <v>36</v>
      </c>
      <c r="L13" s="19">
        <f t="shared" si="10"/>
        <v>47</v>
      </c>
      <c r="M13" s="19">
        <f t="shared" si="10"/>
        <v>36</v>
      </c>
      <c r="N13" s="20">
        <f t="shared" si="11"/>
        <v>529</v>
      </c>
      <c r="O13" s="20">
        <f t="shared" si="12"/>
        <v>1058</v>
      </c>
      <c r="P13" s="20">
        <f t="shared" si="13"/>
        <v>2576</v>
      </c>
      <c r="Q13" s="20">
        <f t="shared" si="14"/>
        <v>3752</v>
      </c>
      <c r="R13" s="20">
        <f t="shared" si="15"/>
        <v>3752</v>
      </c>
      <c r="S13" s="21">
        <f t="shared" si="16"/>
        <v>34.5</v>
      </c>
      <c r="T13" s="21">
        <f t="shared" si="5"/>
        <v>299</v>
      </c>
      <c r="U13" s="21">
        <f t="shared" si="6"/>
        <v>414</v>
      </c>
      <c r="V13" s="21">
        <f t="shared" si="7"/>
        <v>540.5</v>
      </c>
      <c r="W13" s="21">
        <f t="shared" si="8"/>
        <v>414</v>
      </c>
      <c r="X13" s="22">
        <f t="shared" si="17"/>
        <v>563.5</v>
      </c>
      <c r="Y13" s="22">
        <f t="shared" si="18"/>
        <v>1357</v>
      </c>
      <c r="Z13" s="22">
        <f t="shared" si="19"/>
        <v>2990</v>
      </c>
      <c r="AA13" s="22">
        <f t="shared" si="20"/>
        <v>4292.5</v>
      </c>
      <c r="AB13" s="22">
        <f t="shared" si="21"/>
        <v>4166</v>
      </c>
      <c r="AC13" s="11"/>
      <c r="AD13" s="23">
        <f t="shared" si="22"/>
        <v>13369</v>
      </c>
    </row>
    <row r="14" spans="1:30" x14ac:dyDescent="0.25">
      <c r="A14" s="3" t="s">
        <v>14</v>
      </c>
      <c r="B14" s="3" t="s">
        <v>31</v>
      </c>
      <c r="C14" s="2">
        <v>57</v>
      </c>
      <c r="D14" s="1">
        <v>56</v>
      </c>
      <c r="E14" s="1">
        <v>38</v>
      </c>
      <c r="F14" s="1">
        <v>67</v>
      </c>
      <c r="G14" s="18">
        <v>45</v>
      </c>
      <c r="H14" s="18">
        <v>34</v>
      </c>
      <c r="I14" s="19">
        <f t="shared" si="10"/>
        <v>36</v>
      </c>
      <c r="J14" s="19">
        <f t="shared" si="10"/>
        <v>18</v>
      </c>
      <c r="K14" s="19">
        <f t="shared" si="10"/>
        <v>47</v>
      </c>
      <c r="L14" s="19">
        <f t="shared" si="10"/>
        <v>25</v>
      </c>
      <c r="M14" s="19">
        <f t="shared" si="10"/>
        <v>14</v>
      </c>
      <c r="N14" s="20">
        <f t="shared" si="11"/>
        <v>3192</v>
      </c>
      <c r="O14" s="20">
        <f t="shared" si="12"/>
        <v>2128</v>
      </c>
      <c r="P14" s="20">
        <f t="shared" si="13"/>
        <v>2546</v>
      </c>
      <c r="Q14" s="20">
        <f t="shared" si="14"/>
        <v>3015</v>
      </c>
      <c r="R14" s="20">
        <f t="shared" si="15"/>
        <v>1530</v>
      </c>
      <c r="S14" s="21">
        <f t="shared" si="16"/>
        <v>1026</v>
      </c>
      <c r="T14" s="21">
        <f t="shared" si="5"/>
        <v>513</v>
      </c>
      <c r="U14" s="21">
        <f t="shared" si="6"/>
        <v>1339.5</v>
      </c>
      <c r="V14" s="21">
        <f t="shared" si="7"/>
        <v>712.5</v>
      </c>
      <c r="W14" s="21">
        <f t="shared" si="8"/>
        <v>399</v>
      </c>
      <c r="X14" s="22">
        <f t="shared" si="17"/>
        <v>4218</v>
      </c>
      <c r="Y14" s="22">
        <f t="shared" si="18"/>
        <v>2641</v>
      </c>
      <c r="Z14" s="22">
        <f t="shared" si="19"/>
        <v>3885.5</v>
      </c>
      <c r="AA14" s="22">
        <f t="shared" si="20"/>
        <v>3727.5</v>
      </c>
      <c r="AB14" s="22">
        <f t="shared" si="21"/>
        <v>1929</v>
      </c>
      <c r="AC14" s="11"/>
      <c r="AD14" s="23">
        <f t="shared" si="22"/>
        <v>16401</v>
      </c>
    </row>
    <row r="15" spans="1:30" x14ac:dyDescent="0.25">
      <c r="A15" s="3" t="s">
        <v>15</v>
      </c>
      <c r="B15" s="3" t="s">
        <v>32</v>
      </c>
      <c r="C15" s="2">
        <v>67</v>
      </c>
      <c r="D15" s="1">
        <v>57</v>
      </c>
      <c r="E15" s="1">
        <v>37</v>
      </c>
      <c r="F15" s="1">
        <v>45</v>
      </c>
      <c r="G15" s="18">
        <v>43</v>
      </c>
      <c r="H15" s="18">
        <v>56</v>
      </c>
      <c r="I15" s="19">
        <f t="shared" si="10"/>
        <v>37</v>
      </c>
      <c r="J15" s="19">
        <f t="shared" si="10"/>
        <v>17</v>
      </c>
      <c r="K15" s="19">
        <f t="shared" si="10"/>
        <v>25</v>
      </c>
      <c r="L15" s="19">
        <f t="shared" si="10"/>
        <v>23</v>
      </c>
      <c r="M15" s="19">
        <f t="shared" si="10"/>
        <v>36</v>
      </c>
      <c r="N15" s="20">
        <f t="shared" si="11"/>
        <v>3819</v>
      </c>
      <c r="O15" s="20">
        <f t="shared" si="12"/>
        <v>2109</v>
      </c>
      <c r="P15" s="20">
        <f t="shared" si="13"/>
        <v>1665</v>
      </c>
      <c r="Q15" s="20">
        <f t="shared" si="14"/>
        <v>1935</v>
      </c>
      <c r="R15" s="20">
        <f t="shared" si="15"/>
        <v>2408</v>
      </c>
      <c r="S15" s="21">
        <f t="shared" si="16"/>
        <v>1239.5</v>
      </c>
      <c r="T15" s="21">
        <f t="shared" si="5"/>
        <v>569.5</v>
      </c>
      <c r="U15" s="21">
        <f t="shared" si="6"/>
        <v>837.5</v>
      </c>
      <c r="V15" s="21">
        <f t="shared" si="7"/>
        <v>770.5</v>
      </c>
      <c r="W15" s="21">
        <f t="shared" si="8"/>
        <v>1206</v>
      </c>
      <c r="X15" s="22">
        <f t="shared" si="17"/>
        <v>5058.5</v>
      </c>
      <c r="Y15" s="22">
        <f t="shared" si="18"/>
        <v>2678.5</v>
      </c>
      <c r="Z15" s="22">
        <f t="shared" si="19"/>
        <v>2502.5</v>
      </c>
      <c r="AA15" s="22">
        <f t="shared" si="20"/>
        <v>2705.5</v>
      </c>
      <c r="AB15" s="22">
        <f t="shared" si="21"/>
        <v>3614</v>
      </c>
      <c r="AC15" s="11"/>
      <c r="AD15" s="23">
        <f t="shared" si="22"/>
        <v>16559</v>
      </c>
    </row>
    <row r="16" spans="1:30" x14ac:dyDescent="0.25">
      <c r="A16" s="3" t="s">
        <v>16</v>
      </c>
      <c r="B16" s="3" t="s">
        <v>33</v>
      </c>
      <c r="C16" s="2">
        <v>89</v>
      </c>
      <c r="D16" s="1">
        <v>23</v>
      </c>
      <c r="E16" s="1">
        <v>49</v>
      </c>
      <c r="F16" s="1">
        <v>34</v>
      </c>
      <c r="G16" s="18">
        <v>54</v>
      </c>
      <c r="H16" s="18">
        <v>67</v>
      </c>
      <c r="I16" s="19">
        <f t="shared" si="10"/>
        <v>3</v>
      </c>
      <c r="J16" s="19">
        <f t="shared" si="10"/>
        <v>29</v>
      </c>
      <c r="K16" s="19">
        <f t="shared" si="10"/>
        <v>14</v>
      </c>
      <c r="L16" s="19">
        <f t="shared" si="10"/>
        <v>34</v>
      </c>
      <c r="M16" s="19">
        <f t="shared" si="10"/>
        <v>47</v>
      </c>
      <c r="N16" s="20">
        <f t="shared" si="11"/>
        <v>2047</v>
      </c>
      <c r="O16" s="20">
        <f t="shared" si="12"/>
        <v>1127</v>
      </c>
      <c r="P16" s="20">
        <f t="shared" si="13"/>
        <v>1666</v>
      </c>
      <c r="Q16" s="20">
        <f t="shared" si="14"/>
        <v>1836</v>
      </c>
      <c r="R16" s="20">
        <f t="shared" si="15"/>
        <v>3618</v>
      </c>
      <c r="S16" s="21">
        <f t="shared" si="16"/>
        <v>133.5</v>
      </c>
      <c r="T16" s="21">
        <f t="shared" si="5"/>
        <v>1290.5</v>
      </c>
      <c r="U16" s="21">
        <f t="shared" si="6"/>
        <v>623</v>
      </c>
      <c r="V16" s="21">
        <f t="shared" si="7"/>
        <v>1513</v>
      </c>
      <c r="W16" s="21">
        <f t="shared" si="8"/>
        <v>2091.5</v>
      </c>
      <c r="X16" s="22">
        <f t="shared" si="17"/>
        <v>2180.5</v>
      </c>
      <c r="Y16" s="22">
        <f t="shared" si="18"/>
        <v>2417.5</v>
      </c>
      <c r="Z16" s="22">
        <f t="shared" si="19"/>
        <v>2289</v>
      </c>
      <c r="AA16" s="22">
        <f t="shared" si="20"/>
        <v>3349</v>
      </c>
      <c r="AB16" s="22">
        <f t="shared" si="21"/>
        <v>5709.5</v>
      </c>
      <c r="AC16" s="11"/>
      <c r="AD16" s="23">
        <f t="shared" si="22"/>
        <v>15945.5</v>
      </c>
    </row>
    <row r="17" spans="1:30" x14ac:dyDescent="0.25">
      <c r="A17" s="3" t="s">
        <v>17</v>
      </c>
      <c r="B17" s="3" t="s">
        <v>34</v>
      </c>
      <c r="C17" s="2">
        <v>56</v>
      </c>
      <c r="D17" s="1">
        <v>123</v>
      </c>
      <c r="E17" s="1">
        <v>26</v>
      </c>
      <c r="F17" s="1">
        <v>45</v>
      </c>
      <c r="G17" s="18">
        <v>65</v>
      </c>
      <c r="H17" s="18">
        <v>43</v>
      </c>
      <c r="I17" s="19">
        <f t="shared" si="10"/>
        <v>103</v>
      </c>
      <c r="J17" s="19">
        <f t="shared" si="10"/>
        <v>6</v>
      </c>
      <c r="K17" s="19">
        <f t="shared" si="10"/>
        <v>25</v>
      </c>
      <c r="L17" s="19">
        <f t="shared" si="10"/>
        <v>45</v>
      </c>
      <c r="M17" s="19">
        <f t="shared" si="10"/>
        <v>23</v>
      </c>
      <c r="N17" s="20">
        <f t="shared" si="11"/>
        <v>6888</v>
      </c>
      <c r="O17" s="20">
        <f t="shared" si="12"/>
        <v>3198</v>
      </c>
      <c r="P17" s="20">
        <f t="shared" si="13"/>
        <v>1170</v>
      </c>
      <c r="Q17" s="20">
        <f t="shared" si="14"/>
        <v>2925</v>
      </c>
      <c r="R17" s="20">
        <f t="shared" si="15"/>
        <v>2795</v>
      </c>
      <c r="S17" s="21">
        <f t="shared" si="16"/>
        <v>2884</v>
      </c>
      <c r="T17" s="21">
        <f t="shared" si="5"/>
        <v>168</v>
      </c>
      <c r="U17" s="21">
        <f t="shared" si="6"/>
        <v>700</v>
      </c>
      <c r="V17" s="21">
        <f t="shared" si="7"/>
        <v>1260</v>
      </c>
      <c r="W17" s="21">
        <f t="shared" si="8"/>
        <v>644</v>
      </c>
      <c r="X17" s="22">
        <f t="shared" si="17"/>
        <v>9772</v>
      </c>
      <c r="Y17" s="22">
        <f t="shared" si="18"/>
        <v>3366</v>
      </c>
      <c r="Z17" s="22">
        <f t="shared" si="19"/>
        <v>1870</v>
      </c>
      <c r="AA17" s="22">
        <f t="shared" si="20"/>
        <v>4185</v>
      </c>
      <c r="AB17" s="22">
        <f t="shared" si="21"/>
        <v>3439</v>
      </c>
      <c r="AC17" s="11"/>
      <c r="AD17" s="23">
        <f t="shared" si="22"/>
        <v>22632</v>
      </c>
    </row>
    <row r="18" spans="1:30" x14ac:dyDescent="0.25">
      <c r="A18" s="3" t="s">
        <v>18</v>
      </c>
      <c r="B18" s="3" t="s">
        <v>35</v>
      </c>
      <c r="C18" s="2">
        <v>67</v>
      </c>
      <c r="D18" s="1">
        <v>23</v>
      </c>
      <c r="E18" s="1">
        <v>48</v>
      </c>
      <c r="F18" s="1">
        <v>56</v>
      </c>
      <c r="G18" s="18">
        <v>34</v>
      </c>
      <c r="H18" s="18">
        <v>34</v>
      </c>
      <c r="I18" s="19">
        <f t="shared" si="10"/>
        <v>3</v>
      </c>
      <c r="J18" s="19">
        <f t="shared" si="10"/>
        <v>28</v>
      </c>
      <c r="K18" s="19">
        <f t="shared" si="10"/>
        <v>36</v>
      </c>
      <c r="L18" s="19">
        <f t="shared" si="10"/>
        <v>14</v>
      </c>
      <c r="M18" s="19">
        <f t="shared" si="10"/>
        <v>14</v>
      </c>
      <c r="N18" s="20">
        <f t="shared" si="11"/>
        <v>1541</v>
      </c>
      <c r="O18" s="20">
        <f t="shared" si="12"/>
        <v>1104</v>
      </c>
      <c r="P18" s="20">
        <f t="shared" si="13"/>
        <v>2688</v>
      </c>
      <c r="Q18" s="20">
        <f t="shared" si="14"/>
        <v>1904</v>
      </c>
      <c r="R18" s="20">
        <f t="shared" si="15"/>
        <v>1156</v>
      </c>
      <c r="S18" s="21">
        <f t="shared" si="16"/>
        <v>100.5</v>
      </c>
      <c r="T18" s="21">
        <f t="shared" si="5"/>
        <v>938</v>
      </c>
      <c r="U18" s="21">
        <f t="shared" si="6"/>
        <v>1206</v>
      </c>
      <c r="V18" s="21">
        <f t="shared" si="7"/>
        <v>469</v>
      </c>
      <c r="W18" s="21">
        <f t="shared" si="8"/>
        <v>469</v>
      </c>
      <c r="X18" s="22">
        <f t="shared" si="17"/>
        <v>1641.5</v>
      </c>
      <c r="Y18" s="22">
        <f t="shared" si="18"/>
        <v>2042</v>
      </c>
      <c r="Z18" s="22">
        <f t="shared" si="19"/>
        <v>3894</v>
      </c>
      <c r="AA18" s="22">
        <f t="shared" si="20"/>
        <v>2373</v>
      </c>
      <c r="AB18" s="22">
        <f t="shared" si="21"/>
        <v>1625</v>
      </c>
      <c r="AC18" s="11"/>
      <c r="AD18" s="23">
        <f t="shared" si="22"/>
        <v>11575.5</v>
      </c>
    </row>
    <row r="19" spans="1:30" x14ac:dyDescent="0.25">
      <c r="A19" s="3" t="s">
        <v>19</v>
      </c>
      <c r="B19" s="3" t="s">
        <v>36</v>
      </c>
      <c r="C19" s="2">
        <v>23</v>
      </c>
      <c r="D19" s="1">
        <v>32</v>
      </c>
      <c r="E19" s="1">
        <v>49</v>
      </c>
      <c r="F19" s="1">
        <v>67</v>
      </c>
      <c r="G19" s="18">
        <v>45</v>
      </c>
      <c r="H19" s="18">
        <v>45</v>
      </c>
      <c r="I19" s="19">
        <f t="shared" si="10"/>
        <v>12</v>
      </c>
      <c r="J19" s="19">
        <f t="shared" si="10"/>
        <v>29</v>
      </c>
      <c r="K19" s="19">
        <f t="shared" si="10"/>
        <v>47</v>
      </c>
      <c r="L19" s="19">
        <f t="shared" si="10"/>
        <v>25</v>
      </c>
      <c r="M19" s="19">
        <f t="shared" si="10"/>
        <v>25</v>
      </c>
      <c r="N19" s="20">
        <f t="shared" si="11"/>
        <v>736</v>
      </c>
      <c r="O19" s="20">
        <f t="shared" si="12"/>
        <v>1568</v>
      </c>
      <c r="P19" s="20">
        <f t="shared" si="13"/>
        <v>3283</v>
      </c>
      <c r="Q19" s="20">
        <f t="shared" si="14"/>
        <v>3015</v>
      </c>
      <c r="R19" s="20">
        <f t="shared" si="15"/>
        <v>2025</v>
      </c>
      <c r="S19" s="21">
        <f t="shared" si="16"/>
        <v>138</v>
      </c>
      <c r="T19" s="21">
        <f t="shared" si="5"/>
        <v>333.5</v>
      </c>
      <c r="U19" s="21">
        <f t="shared" si="6"/>
        <v>540.5</v>
      </c>
      <c r="V19" s="21">
        <f t="shared" si="7"/>
        <v>287.5</v>
      </c>
      <c r="W19" s="21">
        <f t="shared" si="8"/>
        <v>287.5</v>
      </c>
      <c r="X19" s="22">
        <f t="shared" si="17"/>
        <v>874</v>
      </c>
      <c r="Y19" s="22">
        <f t="shared" si="18"/>
        <v>1901.5</v>
      </c>
      <c r="Z19" s="22">
        <f t="shared" si="19"/>
        <v>3823.5</v>
      </c>
      <c r="AA19" s="22">
        <f t="shared" si="20"/>
        <v>3302.5</v>
      </c>
      <c r="AB19" s="22">
        <f t="shared" si="21"/>
        <v>2312.5</v>
      </c>
      <c r="AC19" s="11"/>
      <c r="AD19" s="23">
        <f t="shared" si="22"/>
        <v>12214</v>
      </c>
    </row>
    <row r="20" spans="1:30" x14ac:dyDescent="0.25">
      <c r="A20" s="3" t="s">
        <v>38</v>
      </c>
      <c r="B20" s="3" t="s">
        <v>37</v>
      </c>
      <c r="C20" s="2">
        <v>45</v>
      </c>
      <c r="D20" s="1">
        <v>67</v>
      </c>
      <c r="E20" s="1">
        <v>48</v>
      </c>
      <c r="F20" s="1">
        <v>34</v>
      </c>
      <c r="G20" s="18">
        <v>56</v>
      </c>
      <c r="H20" s="18">
        <v>56</v>
      </c>
      <c r="I20" s="19">
        <f t="shared" si="10"/>
        <v>47</v>
      </c>
      <c r="J20" s="19">
        <f t="shared" si="10"/>
        <v>28</v>
      </c>
      <c r="K20" s="19">
        <f t="shared" si="10"/>
        <v>14</v>
      </c>
      <c r="L20" s="19">
        <f t="shared" si="10"/>
        <v>36</v>
      </c>
      <c r="M20" s="19">
        <f t="shared" si="10"/>
        <v>36</v>
      </c>
      <c r="N20" s="20">
        <f t="shared" si="11"/>
        <v>3015</v>
      </c>
      <c r="O20" s="20">
        <f t="shared" si="12"/>
        <v>3216</v>
      </c>
      <c r="P20" s="20">
        <f t="shared" si="13"/>
        <v>1632</v>
      </c>
      <c r="Q20" s="20">
        <f t="shared" si="14"/>
        <v>1904</v>
      </c>
      <c r="R20" s="20">
        <f t="shared" si="15"/>
        <v>3136</v>
      </c>
      <c r="S20" s="21">
        <f t="shared" si="16"/>
        <v>1057.5</v>
      </c>
      <c r="T20" s="21">
        <f t="shared" si="5"/>
        <v>630</v>
      </c>
      <c r="U20" s="21">
        <f t="shared" si="6"/>
        <v>315</v>
      </c>
      <c r="V20" s="21">
        <f t="shared" si="7"/>
        <v>810</v>
      </c>
      <c r="W20" s="21">
        <f t="shared" si="8"/>
        <v>810</v>
      </c>
      <c r="X20" s="22">
        <f t="shared" si="17"/>
        <v>4072.5</v>
      </c>
      <c r="Y20" s="22">
        <f t="shared" si="18"/>
        <v>3846</v>
      </c>
      <c r="Z20" s="22">
        <f t="shared" si="19"/>
        <v>1947</v>
      </c>
      <c r="AA20" s="22">
        <f t="shared" si="20"/>
        <v>2714</v>
      </c>
      <c r="AB20" s="22">
        <f t="shared" si="21"/>
        <v>3946</v>
      </c>
      <c r="AC20" s="11"/>
      <c r="AD20" s="23">
        <f t="shared" si="22"/>
        <v>16525.5</v>
      </c>
    </row>
    <row r="21" spans="1:30" x14ac:dyDescent="0.25">
      <c r="G21" s="11"/>
      <c r="H21" s="11"/>
      <c r="I21" s="11"/>
      <c r="J21" s="11"/>
      <c r="K21" s="11"/>
      <c r="L21" s="11"/>
      <c r="M21" s="11"/>
      <c r="N21" s="24"/>
      <c r="O21" s="24"/>
      <c r="P21" s="24"/>
      <c r="Q21" s="24"/>
      <c r="R21" s="24"/>
      <c r="S21" s="25"/>
      <c r="T21" s="25"/>
      <c r="U21" s="25"/>
      <c r="V21" s="25"/>
      <c r="W21" s="25"/>
      <c r="X21" s="14"/>
      <c r="Y21" s="11"/>
      <c r="Z21" s="11"/>
      <c r="AA21" s="11"/>
      <c r="AB21" s="11"/>
      <c r="AC21" s="11"/>
      <c r="AD21" s="13"/>
    </row>
    <row r="22" spans="1:30" x14ac:dyDescent="0.25">
      <c r="A22" s="6" t="s">
        <v>39</v>
      </c>
      <c r="B22" s="6"/>
      <c r="C22" s="7" t="str">
        <f>AD3</f>
        <v>general pay</v>
      </c>
      <c r="D22" s="8">
        <f>MAX(D4:D20)</f>
        <v>123</v>
      </c>
      <c r="E22" s="8">
        <f t="shared" ref="E22:H22" si="23">MAX(E4:E20)</f>
        <v>56</v>
      </c>
      <c r="F22" s="8">
        <f t="shared" si="23"/>
        <v>67</v>
      </c>
      <c r="G22" s="26">
        <f t="shared" si="23"/>
        <v>76</v>
      </c>
      <c r="H22" s="26">
        <f t="shared" si="23"/>
        <v>67</v>
      </c>
      <c r="I22" s="31"/>
      <c r="J22" s="31"/>
      <c r="K22" s="31"/>
      <c r="L22" s="31"/>
      <c r="M22" s="31"/>
      <c r="N22" s="20" t="e">
        <f>C22*D22</f>
        <v>#VALUE!</v>
      </c>
      <c r="O22" s="20">
        <f t="shared" ref="O22:AB25" si="24">D22*E22</f>
        <v>6888</v>
      </c>
      <c r="P22" s="20">
        <f t="shared" si="24"/>
        <v>3752</v>
      </c>
      <c r="Q22" s="20">
        <f t="shared" si="24"/>
        <v>5092</v>
      </c>
      <c r="R22" s="20">
        <f t="shared" si="24"/>
        <v>5092</v>
      </c>
      <c r="S22" s="20">
        <f t="shared" si="24"/>
        <v>0</v>
      </c>
      <c r="T22" s="20">
        <f t="shared" si="24"/>
        <v>0</v>
      </c>
      <c r="U22" s="20">
        <f t="shared" si="24"/>
        <v>0</v>
      </c>
      <c r="V22" s="20">
        <f t="shared" si="24"/>
        <v>0</v>
      </c>
      <c r="W22" s="20">
        <f t="shared" si="24"/>
        <v>0</v>
      </c>
      <c r="X22" s="20" t="e">
        <f t="shared" si="24"/>
        <v>#VALUE!</v>
      </c>
      <c r="Y22" s="20" t="e">
        <f t="shared" si="24"/>
        <v>#VALUE!</v>
      </c>
      <c r="Z22" s="20">
        <f t="shared" si="24"/>
        <v>25843776</v>
      </c>
      <c r="AA22" s="20">
        <f t="shared" si="24"/>
        <v>19105184</v>
      </c>
      <c r="AB22" s="20">
        <f t="shared" si="24"/>
        <v>25928464</v>
      </c>
      <c r="AC22" s="11"/>
      <c r="AD22" s="20">
        <f>MAX(AD4:AD20)</f>
        <v>22632</v>
      </c>
    </row>
    <row r="23" spans="1:30" x14ac:dyDescent="0.25">
      <c r="A23" s="6" t="s">
        <v>40</v>
      </c>
      <c r="B23" s="6"/>
      <c r="C23" s="7">
        <f>MIN(C4:C20)</f>
        <v>15.9</v>
      </c>
      <c r="D23" s="8">
        <f>MIN(D4:D20)</f>
        <v>23</v>
      </c>
      <c r="E23" s="8">
        <f t="shared" ref="E23:H23" si="25">MIN(E4:E20)</f>
        <v>24</v>
      </c>
      <c r="F23" s="8">
        <f t="shared" si="25"/>
        <v>34</v>
      </c>
      <c r="G23" s="26">
        <f t="shared" si="25"/>
        <v>34</v>
      </c>
      <c r="H23" s="26">
        <f t="shared" si="25"/>
        <v>23</v>
      </c>
      <c r="I23" s="31"/>
      <c r="J23" s="31"/>
      <c r="K23" s="31"/>
      <c r="L23" s="31"/>
      <c r="M23" s="31"/>
      <c r="N23" s="20">
        <f t="shared" ref="N23:N25" si="26">C23*D23</f>
        <v>365.7</v>
      </c>
      <c r="O23" s="20">
        <f t="shared" si="24"/>
        <v>552</v>
      </c>
      <c r="P23" s="20">
        <f t="shared" si="24"/>
        <v>816</v>
      </c>
      <c r="Q23" s="20">
        <f t="shared" si="24"/>
        <v>1156</v>
      </c>
      <c r="R23" s="20">
        <f t="shared" si="24"/>
        <v>782</v>
      </c>
      <c r="S23" s="20">
        <f t="shared" si="24"/>
        <v>0</v>
      </c>
      <c r="T23" s="20">
        <f t="shared" si="24"/>
        <v>0</v>
      </c>
      <c r="U23" s="20">
        <f t="shared" si="24"/>
        <v>0</v>
      </c>
      <c r="V23" s="20">
        <f t="shared" si="24"/>
        <v>0</v>
      </c>
      <c r="W23" s="20">
        <f t="shared" si="24"/>
        <v>0</v>
      </c>
      <c r="X23" s="20">
        <f t="shared" si="24"/>
        <v>0</v>
      </c>
      <c r="Y23" s="20">
        <f t="shared" si="24"/>
        <v>201866.4</v>
      </c>
      <c r="Z23" s="20">
        <f t="shared" si="24"/>
        <v>450432</v>
      </c>
      <c r="AA23" s="20">
        <f t="shared" si="24"/>
        <v>943296</v>
      </c>
      <c r="AB23" s="20">
        <f t="shared" si="24"/>
        <v>903992</v>
      </c>
      <c r="AC23" s="11"/>
      <c r="AD23" s="20">
        <f>MIN(AD4:AD20)</f>
        <v>5512.5</v>
      </c>
    </row>
    <row r="24" spans="1:30" x14ac:dyDescent="0.25">
      <c r="A24" s="6" t="s">
        <v>41</v>
      </c>
      <c r="B24" s="6"/>
      <c r="C24" s="7">
        <f>AVERAGE(C4:C21)</f>
        <v>47.047058823529412</v>
      </c>
      <c r="D24" s="8">
        <f>AVERAGE(D4:D21)</f>
        <v>51.235294117647058</v>
      </c>
      <c r="E24" s="8">
        <f t="shared" ref="E24:H24" si="27">AVERAGE(E4:E21)</f>
        <v>41.5625</v>
      </c>
      <c r="F24" s="8">
        <f t="shared" si="27"/>
        <v>51.529411764705884</v>
      </c>
      <c r="G24" s="26">
        <f t="shared" si="27"/>
        <v>51.470588235294116</v>
      </c>
      <c r="H24" s="26">
        <f t="shared" si="27"/>
        <v>43.470588235294116</v>
      </c>
      <c r="I24" s="31"/>
      <c r="J24" s="31"/>
      <c r="K24" s="31"/>
      <c r="L24" s="31"/>
      <c r="M24" s="31"/>
      <c r="N24" s="20">
        <f t="shared" si="26"/>
        <v>2410.4698961937715</v>
      </c>
      <c r="O24" s="20">
        <f t="shared" si="24"/>
        <v>2129.4669117647059</v>
      </c>
      <c r="P24" s="20">
        <f t="shared" si="24"/>
        <v>2141.6911764705883</v>
      </c>
      <c r="Q24" s="20">
        <f t="shared" si="24"/>
        <v>2652.249134948097</v>
      </c>
      <c r="R24" s="20">
        <f t="shared" si="24"/>
        <v>2237.456747404844</v>
      </c>
      <c r="S24" s="20">
        <f t="shared" si="24"/>
        <v>0</v>
      </c>
      <c r="T24" s="20">
        <f t="shared" si="24"/>
        <v>0</v>
      </c>
      <c r="U24" s="20">
        <f t="shared" si="24"/>
        <v>0</v>
      </c>
      <c r="V24" s="20">
        <f t="shared" si="24"/>
        <v>0</v>
      </c>
      <c r="W24" s="20">
        <f t="shared" si="24"/>
        <v>0</v>
      </c>
      <c r="X24" s="20">
        <f t="shared" si="24"/>
        <v>0</v>
      </c>
      <c r="Y24" s="20">
        <f t="shared" si="24"/>
        <v>5133015.8857495422</v>
      </c>
      <c r="Z24" s="20">
        <f t="shared" si="24"/>
        <v>4560660.4955125432</v>
      </c>
      <c r="AA24" s="20">
        <f t="shared" si="24"/>
        <v>5680298.5701200897</v>
      </c>
      <c r="AB24" s="20">
        <f t="shared" si="24"/>
        <v>5934292.7227882799</v>
      </c>
      <c r="AC24" s="11"/>
      <c r="AD24" s="20">
        <f>AVERAGE(AD4:AD20)</f>
        <v>14139.75</v>
      </c>
    </row>
    <row r="25" spans="1:30" x14ac:dyDescent="0.25">
      <c r="A25" s="6" t="s">
        <v>42</v>
      </c>
      <c r="B25" s="6"/>
      <c r="C25" s="7">
        <f>SUM(C4:C20)</f>
        <v>799.8</v>
      </c>
      <c r="D25" s="1">
        <f>SUM(D4:D20)</f>
        <v>871</v>
      </c>
      <c r="E25" s="1">
        <f t="shared" ref="E25:H25" si="28">SUM(E4:E20)</f>
        <v>665</v>
      </c>
      <c r="F25" s="1">
        <f t="shared" si="28"/>
        <v>876</v>
      </c>
      <c r="G25" s="18">
        <f t="shared" si="28"/>
        <v>875</v>
      </c>
      <c r="H25" s="18">
        <f t="shared" si="28"/>
        <v>739</v>
      </c>
      <c r="I25" s="19"/>
      <c r="J25" s="19"/>
      <c r="K25" s="19"/>
      <c r="L25" s="19"/>
      <c r="M25" s="19"/>
      <c r="N25" s="20">
        <f t="shared" si="26"/>
        <v>696625.79999999993</v>
      </c>
      <c r="O25" s="20">
        <f t="shared" si="24"/>
        <v>579215</v>
      </c>
      <c r="P25" s="20">
        <f t="shared" si="24"/>
        <v>582540</v>
      </c>
      <c r="Q25" s="20">
        <f t="shared" si="24"/>
        <v>766500</v>
      </c>
      <c r="R25" s="20">
        <f t="shared" si="24"/>
        <v>646625</v>
      </c>
      <c r="S25" s="20">
        <f t="shared" si="24"/>
        <v>0</v>
      </c>
      <c r="T25" s="20">
        <f t="shared" si="24"/>
        <v>0</v>
      </c>
      <c r="U25" s="20">
        <f t="shared" si="24"/>
        <v>0</v>
      </c>
      <c r="V25" s="20">
        <f t="shared" si="24"/>
        <v>0</v>
      </c>
      <c r="W25" s="20">
        <f t="shared" si="24"/>
        <v>0</v>
      </c>
      <c r="X25" s="20">
        <f t="shared" si="24"/>
        <v>0</v>
      </c>
      <c r="Y25" s="20">
        <f t="shared" si="24"/>
        <v>403496112746.99994</v>
      </c>
      <c r="Z25" s="20">
        <f t="shared" si="24"/>
        <v>337415906100</v>
      </c>
      <c r="AA25" s="20">
        <f t="shared" si="24"/>
        <v>446516910000</v>
      </c>
      <c r="AB25" s="20">
        <f t="shared" si="24"/>
        <v>495638062500</v>
      </c>
      <c r="AC25" s="11"/>
      <c r="AD25" s="20">
        <f>SUM(AD4:AD20)</f>
        <v>240375.75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C54E-7EF9-4296-9565-D53DC09ACF8A}">
  <sheetPr>
    <pageSetUpPr fitToPage="1"/>
  </sheetPr>
  <dimension ref="A1:M24"/>
  <sheetViews>
    <sheetView topLeftCell="A5" workbookViewId="0">
      <selection activeCell="P43" sqref="P43"/>
    </sheetView>
  </sheetViews>
  <sheetFormatPr defaultRowHeight="15" x14ac:dyDescent="0.25"/>
  <cols>
    <col min="3" max="3" width="7.7109375" customWidth="1"/>
    <col min="4" max="4" width="7.5703125" customWidth="1"/>
    <col min="5" max="5" width="8.28515625" customWidth="1"/>
    <col min="6" max="6" width="5.7109375" customWidth="1"/>
    <col min="7" max="7" width="4.7109375" customWidth="1"/>
    <col min="8" max="9" width="7" customWidth="1"/>
    <col min="10" max="10" width="7.7109375" customWidth="1"/>
    <col min="11" max="11" width="6.5703125" customWidth="1"/>
  </cols>
  <sheetData>
    <row r="1" spans="1:13" ht="120.75" x14ac:dyDescent="0.25">
      <c r="A1" t="s">
        <v>49</v>
      </c>
      <c r="C1" s="27" t="s">
        <v>50</v>
      </c>
      <c r="D1" s="27" t="s">
        <v>53</v>
      </c>
      <c r="E1" s="27" t="s">
        <v>52</v>
      </c>
      <c r="F1" s="27" t="s">
        <v>51</v>
      </c>
      <c r="H1" s="27" t="s">
        <v>50</v>
      </c>
      <c r="I1" s="27" t="s">
        <v>53</v>
      </c>
      <c r="J1" s="27" t="s">
        <v>52</v>
      </c>
      <c r="K1" s="27" t="s">
        <v>51</v>
      </c>
      <c r="M1" s="27" t="s">
        <v>57</v>
      </c>
    </row>
    <row r="2" spans="1:13" x14ac:dyDescent="0.25">
      <c r="B2" t="s">
        <v>55</v>
      </c>
      <c r="C2" s="29">
        <v>10</v>
      </c>
      <c r="D2" s="30">
        <v>20</v>
      </c>
      <c r="E2" s="30">
        <v>100</v>
      </c>
      <c r="F2" s="30">
        <v>1</v>
      </c>
    </row>
    <row r="3" spans="1:13" x14ac:dyDescent="0.25">
      <c r="A3" t="s">
        <v>2</v>
      </c>
      <c r="B3" t="s">
        <v>54</v>
      </c>
      <c r="C3" t="s">
        <v>56</v>
      </c>
    </row>
    <row r="4" spans="1:13" x14ac:dyDescent="0.25">
      <c r="A4" s="3" t="s">
        <v>5</v>
      </c>
      <c r="B4" s="3" t="s">
        <v>20</v>
      </c>
      <c r="C4">
        <v>10</v>
      </c>
      <c r="D4">
        <v>20</v>
      </c>
      <c r="E4">
        <v>76</v>
      </c>
      <c r="F4">
        <v>3</v>
      </c>
      <c r="H4" s="28">
        <f>C4/C$2</f>
        <v>1</v>
      </c>
      <c r="I4" s="28">
        <f t="shared" ref="I4:K19" si="0">D4/D$2</f>
        <v>1</v>
      </c>
      <c r="J4" s="28">
        <f t="shared" si="0"/>
        <v>0.76</v>
      </c>
      <c r="K4" s="28">
        <f t="shared" si="0"/>
        <v>3</v>
      </c>
      <c r="M4" s="28" t="b">
        <f>OR(H4&lt;0.5,I4&lt;0.5,J4&lt;0.5,K4&lt;0.5)</f>
        <v>0</v>
      </c>
    </row>
    <row r="5" spans="1:13" x14ac:dyDescent="0.25">
      <c r="A5" s="3" t="s">
        <v>6</v>
      </c>
      <c r="B5" s="3" t="s">
        <v>21</v>
      </c>
      <c r="C5">
        <v>5</v>
      </c>
      <c r="D5">
        <v>17</v>
      </c>
      <c r="E5">
        <v>54</v>
      </c>
      <c r="F5">
        <v>4</v>
      </c>
      <c r="H5" s="28">
        <f t="shared" ref="H5:H20" si="1">C5/C$2</f>
        <v>0.5</v>
      </c>
      <c r="I5" s="28">
        <f t="shared" si="0"/>
        <v>0.85</v>
      </c>
      <c r="J5" s="28">
        <f t="shared" si="0"/>
        <v>0.54</v>
      </c>
      <c r="K5" s="28">
        <f t="shared" si="0"/>
        <v>4</v>
      </c>
      <c r="M5" s="28" t="b">
        <f t="shared" ref="M5:M20" si="2">OR(H5&lt;0.5,I5&lt;0.5,J5&lt;0.5,K5&lt;0.5)</f>
        <v>0</v>
      </c>
    </row>
    <row r="6" spans="1:13" x14ac:dyDescent="0.25">
      <c r="A6" s="3" t="s">
        <v>22</v>
      </c>
      <c r="B6" s="3" t="s">
        <v>23</v>
      </c>
      <c r="C6">
        <v>8</v>
      </c>
      <c r="D6">
        <v>19</v>
      </c>
      <c r="E6">
        <v>56</v>
      </c>
      <c r="F6">
        <v>5</v>
      </c>
      <c r="H6" s="28">
        <f t="shared" si="1"/>
        <v>0.8</v>
      </c>
      <c r="I6" s="28">
        <f t="shared" si="0"/>
        <v>0.95</v>
      </c>
      <c r="J6" s="28">
        <f t="shared" si="0"/>
        <v>0.56000000000000005</v>
      </c>
      <c r="K6" s="28">
        <f t="shared" si="0"/>
        <v>5</v>
      </c>
      <c r="M6" s="28" t="b">
        <f t="shared" si="2"/>
        <v>0</v>
      </c>
    </row>
    <row r="7" spans="1:13" x14ac:dyDescent="0.25">
      <c r="A7" s="3" t="s">
        <v>7</v>
      </c>
      <c r="B7" s="3" t="s">
        <v>24</v>
      </c>
      <c r="C7">
        <v>9</v>
      </c>
      <c r="D7">
        <v>13</v>
      </c>
      <c r="E7">
        <v>97</v>
      </c>
      <c r="F7">
        <v>2</v>
      </c>
      <c r="H7" s="28">
        <f t="shared" si="1"/>
        <v>0.9</v>
      </c>
      <c r="I7" s="28">
        <f t="shared" si="0"/>
        <v>0.65</v>
      </c>
      <c r="J7" s="28">
        <f t="shared" si="0"/>
        <v>0.97</v>
      </c>
      <c r="K7" s="28">
        <f t="shared" si="0"/>
        <v>2</v>
      </c>
      <c r="M7" s="28" t="b">
        <f t="shared" si="2"/>
        <v>0</v>
      </c>
    </row>
    <row r="8" spans="1:13" x14ac:dyDescent="0.25">
      <c r="A8" s="3" t="s">
        <v>8</v>
      </c>
      <c r="B8" s="3" t="s">
        <v>25</v>
      </c>
      <c r="C8">
        <v>7</v>
      </c>
      <c r="D8">
        <v>15</v>
      </c>
      <c r="E8">
        <v>87</v>
      </c>
      <c r="F8">
        <v>2</v>
      </c>
      <c r="H8" s="28">
        <f t="shared" si="1"/>
        <v>0.7</v>
      </c>
      <c r="I8" s="28">
        <f t="shared" si="0"/>
        <v>0.75</v>
      </c>
      <c r="J8" s="28">
        <f t="shared" si="0"/>
        <v>0.87</v>
      </c>
      <c r="K8" s="28">
        <f t="shared" si="0"/>
        <v>2</v>
      </c>
      <c r="M8" s="28" t="b">
        <f t="shared" si="2"/>
        <v>0</v>
      </c>
    </row>
    <row r="9" spans="1:13" x14ac:dyDescent="0.25">
      <c r="A9" s="3" t="s">
        <v>9</v>
      </c>
      <c r="B9" s="3" t="s">
        <v>26</v>
      </c>
      <c r="C9">
        <v>5</v>
      </c>
      <c r="D9">
        <v>11</v>
      </c>
      <c r="E9">
        <v>90</v>
      </c>
      <c r="F9">
        <v>3</v>
      </c>
      <c r="H9" s="28">
        <f t="shared" si="1"/>
        <v>0.5</v>
      </c>
      <c r="I9" s="28">
        <f t="shared" si="0"/>
        <v>0.55000000000000004</v>
      </c>
      <c r="J9" s="28">
        <f t="shared" si="0"/>
        <v>0.9</v>
      </c>
      <c r="K9" s="28">
        <f t="shared" si="0"/>
        <v>3</v>
      </c>
      <c r="M9" s="28" t="b">
        <f t="shared" si="2"/>
        <v>0</v>
      </c>
    </row>
    <row r="10" spans="1:13" x14ac:dyDescent="0.25">
      <c r="A10" s="3" t="s">
        <v>10</v>
      </c>
      <c r="B10" s="3" t="s">
        <v>27</v>
      </c>
      <c r="C10">
        <v>6</v>
      </c>
      <c r="D10">
        <v>10</v>
      </c>
      <c r="E10">
        <v>87</v>
      </c>
      <c r="F10">
        <v>4</v>
      </c>
      <c r="H10" s="28">
        <f t="shared" si="1"/>
        <v>0.6</v>
      </c>
      <c r="I10" s="28">
        <f t="shared" si="0"/>
        <v>0.5</v>
      </c>
      <c r="J10" s="28">
        <f t="shared" si="0"/>
        <v>0.87</v>
      </c>
      <c r="K10" s="28">
        <f t="shared" si="0"/>
        <v>4</v>
      </c>
      <c r="M10" s="28" t="b">
        <f t="shared" si="2"/>
        <v>0</v>
      </c>
    </row>
    <row r="11" spans="1:13" x14ac:dyDescent="0.25">
      <c r="A11" s="3" t="s">
        <v>11</v>
      </c>
      <c r="B11" s="3" t="s">
        <v>28</v>
      </c>
      <c r="C11">
        <v>7</v>
      </c>
      <c r="D11">
        <v>17</v>
      </c>
      <c r="E11">
        <v>67</v>
      </c>
      <c r="F11">
        <v>5</v>
      </c>
      <c r="H11" s="28">
        <f t="shared" si="1"/>
        <v>0.7</v>
      </c>
      <c r="I11" s="28">
        <f t="shared" si="0"/>
        <v>0.85</v>
      </c>
      <c r="J11" s="28">
        <f t="shared" si="0"/>
        <v>0.67</v>
      </c>
      <c r="K11" s="28">
        <f t="shared" si="0"/>
        <v>5</v>
      </c>
      <c r="M11" s="28" t="b">
        <f t="shared" si="2"/>
        <v>0</v>
      </c>
    </row>
    <row r="12" spans="1:13" x14ac:dyDescent="0.25">
      <c r="A12" s="3" t="s">
        <v>12</v>
      </c>
      <c r="B12" s="3" t="s">
        <v>29</v>
      </c>
      <c r="C12">
        <v>9</v>
      </c>
      <c r="D12">
        <v>16</v>
      </c>
      <c r="E12">
        <v>64</v>
      </c>
      <c r="F12">
        <v>2</v>
      </c>
      <c r="H12" s="28">
        <f t="shared" si="1"/>
        <v>0.9</v>
      </c>
      <c r="I12" s="28">
        <f t="shared" si="0"/>
        <v>0.8</v>
      </c>
      <c r="J12" s="28">
        <f t="shared" si="0"/>
        <v>0.64</v>
      </c>
      <c r="K12" s="28">
        <f t="shared" si="0"/>
        <v>2</v>
      </c>
      <c r="M12" s="28" t="b">
        <f t="shared" si="2"/>
        <v>0</v>
      </c>
    </row>
    <row r="13" spans="1:13" x14ac:dyDescent="0.25">
      <c r="A13" s="3" t="s">
        <v>13</v>
      </c>
      <c r="B13" s="3" t="s">
        <v>30</v>
      </c>
      <c r="C13">
        <v>10</v>
      </c>
      <c r="D13">
        <v>15</v>
      </c>
      <c r="E13">
        <v>53</v>
      </c>
      <c r="F13">
        <v>3</v>
      </c>
      <c r="H13" s="28">
        <f t="shared" si="1"/>
        <v>1</v>
      </c>
      <c r="I13" s="28">
        <f t="shared" si="0"/>
        <v>0.75</v>
      </c>
      <c r="J13" s="28">
        <f t="shared" si="0"/>
        <v>0.53</v>
      </c>
      <c r="K13" s="28">
        <f t="shared" si="0"/>
        <v>3</v>
      </c>
      <c r="M13" s="28" t="b">
        <f t="shared" si="2"/>
        <v>0</v>
      </c>
    </row>
    <row r="14" spans="1:13" x14ac:dyDescent="0.25">
      <c r="A14" s="3" t="s">
        <v>14</v>
      </c>
      <c r="B14" s="3" t="s">
        <v>31</v>
      </c>
      <c r="C14">
        <v>4</v>
      </c>
      <c r="D14">
        <v>20</v>
      </c>
      <c r="E14">
        <v>60</v>
      </c>
      <c r="F14">
        <v>4</v>
      </c>
      <c r="H14" s="28">
        <f t="shared" si="1"/>
        <v>0.4</v>
      </c>
      <c r="I14" s="28">
        <f t="shared" si="0"/>
        <v>1</v>
      </c>
      <c r="J14" s="28">
        <f t="shared" si="0"/>
        <v>0.6</v>
      </c>
      <c r="K14" s="28">
        <f t="shared" si="0"/>
        <v>4</v>
      </c>
      <c r="M14" s="28" t="b">
        <f t="shared" si="2"/>
        <v>1</v>
      </c>
    </row>
    <row r="15" spans="1:13" x14ac:dyDescent="0.25">
      <c r="A15" s="3" t="s">
        <v>15</v>
      </c>
      <c r="B15" s="3" t="s">
        <v>32</v>
      </c>
      <c r="C15">
        <v>10</v>
      </c>
      <c r="D15">
        <v>17</v>
      </c>
      <c r="E15">
        <v>57</v>
      </c>
      <c r="F15">
        <v>5</v>
      </c>
      <c r="H15" s="28">
        <f t="shared" si="1"/>
        <v>1</v>
      </c>
      <c r="I15" s="28">
        <f t="shared" si="0"/>
        <v>0.85</v>
      </c>
      <c r="J15" s="28">
        <f t="shared" si="0"/>
        <v>0.56999999999999995</v>
      </c>
      <c r="K15" s="28">
        <f t="shared" si="0"/>
        <v>5</v>
      </c>
      <c r="M15" s="28" t="b">
        <f t="shared" si="2"/>
        <v>0</v>
      </c>
    </row>
    <row r="16" spans="1:13" x14ac:dyDescent="0.25">
      <c r="A16" s="3" t="s">
        <v>16</v>
      </c>
      <c r="B16" s="3" t="s">
        <v>33</v>
      </c>
      <c r="C16">
        <v>3</v>
      </c>
      <c r="D16">
        <v>18</v>
      </c>
      <c r="E16">
        <v>78</v>
      </c>
      <c r="F16">
        <v>3</v>
      </c>
      <c r="H16" s="28">
        <f t="shared" si="1"/>
        <v>0.3</v>
      </c>
      <c r="I16" s="28">
        <f t="shared" si="0"/>
        <v>0.9</v>
      </c>
      <c r="J16" s="28">
        <f t="shared" si="0"/>
        <v>0.78</v>
      </c>
      <c r="K16" s="28">
        <f t="shared" si="0"/>
        <v>3</v>
      </c>
      <c r="M16" s="28" t="b">
        <f t="shared" si="2"/>
        <v>1</v>
      </c>
    </row>
    <row r="17" spans="1:13" x14ac:dyDescent="0.25">
      <c r="A17" s="3" t="s">
        <v>17</v>
      </c>
      <c r="B17" s="3" t="s">
        <v>34</v>
      </c>
      <c r="C17">
        <v>9</v>
      </c>
      <c r="D17">
        <v>9</v>
      </c>
      <c r="E17">
        <v>54</v>
      </c>
      <c r="F17">
        <v>2</v>
      </c>
      <c r="H17" s="28">
        <f t="shared" si="1"/>
        <v>0.9</v>
      </c>
      <c r="I17" s="28">
        <f t="shared" si="0"/>
        <v>0.45</v>
      </c>
      <c r="J17" s="28">
        <f t="shared" si="0"/>
        <v>0.54</v>
      </c>
      <c r="K17" s="28">
        <f t="shared" si="0"/>
        <v>2</v>
      </c>
      <c r="M17" s="28" t="b">
        <f t="shared" si="2"/>
        <v>1</v>
      </c>
    </row>
    <row r="18" spans="1:13" x14ac:dyDescent="0.25">
      <c r="A18" s="3" t="s">
        <v>18</v>
      </c>
      <c r="B18" s="3" t="s">
        <v>35</v>
      </c>
      <c r="C18">
        <v>7</v>
      </c>
      <c r="D18">
        <v>13</v>
      </c>
      <c r="E18">
        <v>70</v>
      </c>
      <c r="F18">
        <v>1</v>
      </c>
      <c r="H18" s="28">
        <f t="shared" si="1"/>
        <v>0.7</v>
      </c>
      <c r="I18" s="28">
        <f t="shared" si="0"/>
        <v>0.65</v>
      </c>
      <c r="J18" s="28">
        <f t="shared" si="0"/>
        <v>0.7</v>
      </c>
      <c r="K18" s="28">
        <f t="shared" si="0"/>
        <v>1</v>
      </c>
      <c r="M18" s="28" t="b">
        <f t="shared" si="2"/>
        <v>0</v>
      </c>
    </row>
    <row r="19" spans="1:13" x14ac:dyDescent="0.25">
      <c r="A19" s="3" t="s">
        <v>19</v>
      </c>
      <c r="B19" s="3" t="s">
        <v>36</v>
      </c>
      <c r="C19">
        <v>10</v>
      </c>
      <c r="D19">
        <v>20</v>
      </c>
      <c r="E19">
        <v>90</v>
      </c>
      <c r="F19">
        <v>3</v>
      </c>
      <c r="H19" s="28">
        <f t="shared" si="1"/>
        <v>1</v>
      </c>
      <c r="I19" s="28">
        <f t="shared" si="0"/>
        <v>1</v>
      </c>
      <c r="J19" s="28">
        <f t="shared" si="0"/>
        <v>0.9</v>
      </c>
      <c r="K19" s="28">
        <f t="shared" si="0"/>
        <v>3</v>
      </c>
      <c r="M19" s="28" t="b">
        <f t="shared" si="2"/>
        <v>0</v>
      </c>
    </row>
    <row r="20" spans="1:13" x14ac:dyDescent="0.25">
      <c r="A20" s="3" t="s">
        <v>38</v>
      </c>
      <c r="B20" s="3" t="s">
        <v>37</v>
      </c>
      <c r="C20">
        <v>7</v>
      </c>
      <c r="D20">
        <v>20</v>
      </c>
      <c r="E20">
        <v>98</v>
      </c>
      <c r="F20">
        <v>4</v>
      </c>
      <c r="H20" s="28">
        <f t="shared" si="1"/>
        <v>0.7</v>
      </c>
      <c r="I20" s="28">
        <f t="shared" ref="I20" si="3">D20/D$2</f>
        <v>1</v>
      </c>
      <c r="J20" s="28">
        <f t="shared" ref="J20" si="4">E20/E$2</f>
        <v>0.98</v>
      </c>
      <c r="K20" s="28">
        <f t="shared" ref="K20" si="5">F20/F$2</f>
        <v>4</v>
      </c>
      <c r="M20" s="28" t="b">
        <f t="shared" si="2"/>
        <v>0</v>
      </c>
    </row>
    <row r="22" spans="1:13" x14ac:dyDescent="0.25">
      <c r="A22" s="3" t="s">
        <v>39</v>
      </c>
      <c r="C22">
        <f>MAX(C4:C20)</f>
        <v>10</v>
      </c>
      <c r="D22">
        <f t="shared" ref="D22:F22" si="6">MAX(D4:D20)</f>
        <v>20</v>
      </c>
      <c r="E22">
        <f t="shared" si="6"/>
        <v>98</v>
      </c>
      <c r="F22">
        <f t="shared" si="6"/>
        <v>5</v>
      </c>
      <c r="H22">
        <f>MAX(H4:H20)</f>
        <v>1</v>
      </c>
      <c r="I22">
        <f t="shared" ref="I22:K22" si="7">MAX(I4:I20)</f>
        <v>1</v>
      </c>
      <c r="J22">
        <f t="shared" si="7"/>
        <v>0.98</v>
      </c>
      <c r="K22">
        <f t="shared" si="7"/>
        <v>5</v>
      </c>
    </row>
    <row r="23" spans="1:13" x14ac:dyDescent="0.25">
      <c r="A23" s="3" t="s">
        <v>40</v>
      </c>
      <c r="C23">
        <f>MIN(C4:C20)</f>
        <v>3</v>
      </c>
      <c r="D23">
        <f t="shared" ref="D23:F23" si="8">MIN(D4:D20)</f>
        <v>9</v>
      </c>
      <c r="E23">
        <f t="shared" si="8"/>
        <v>53</v>
      </c>
      <c r="F23">
        <f t="shared" si="8"/>
        <v>1</v>
      </c>
      <c r="H23">
        <f>MIN(H4:H20)</f>
        <v>0.3</v>
      </c>
      <c r="I23">
        <f t="shared" ref="I23:K23" si="9">MIN(I4:I20)</f>
        <v>0.45</v>
      </c>
      <c r="J23">
        <f t="shared" si="9"/>
        <v>0.53</v>
      </c>
      <c r="K23">
        <f t="shared" si="9"/>
        <v>1</v>
      </c>
    </row>
    <row r="24" spans="1:13" x14ac:dyDescent="0.25">
      <c r="A24" s="3" t="s">
        <v>41</v>
      </c>
      <c r="C24">
        <f>AVERAGE(C4:C20)</f>
        <v>7.4117647058823533</v>
      </c>
      <c r="D24">
        <f t="shared" ref="D24:F24" si="10">AVERAGE(D4:D20)</f>
        <v>15.882352941176471</v>
      </c>
      <c r="E24">
        <f t="shared" si="10"/>
        <v>72.82352941176471</v>
      </c>
      <c r="F24">
        <f t="shared" si="10"/>
        <v>3.2352941176470589</v>
      </c>
      <c r="H24">
        <f>AVERAGE(H4:H20)</f>
        <v>0.74117647058823533</v>
      </c>
      <c r="I24">
        <f t="shared" ref="I24:K24" si="11">AVERAGE(I4:I20)</f>
        <v>0.79411764705882337</v>
      </c>
      <c r="J24">
        <f t="shared" si="11"/>
        <v>0.72823529411764709</v>
      </c>
      <c r="K24">
        <f t="shared" si="11"/>
        <v>3.2352941176470589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0.6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B597-21E6-4D8A-B74E-8C699AEC3E83}">
  <dimension ref="A1:L9"/>
  <sheetViews>
    <sheetView workbookViewId="0">
      <selection activeCell="F17" sqref="F17"/>
    </sheetView>
  </sheetViews>
  <sheetFormatPr defaultRowHeight="15" x14ac:dyDescent="0.25"/>
  <cols>
    <col min="1" max="1" width="12.7109375" customWidth="1"/>
    <col min="4" max="7" width="10" customWidth="1"/>
    <col min="8" max="9" width="10.42578125" customWidth="1"/>
  </cols>
  <sheetData>
    <row r="1" spans="1:12" x14ac:dyDescent="0.25">
      <c r="A1" t="s">
        <v>58</v>
      </c>
      <c r="E1" t="s">
        <v>63</v>
      </c>
    </row>
    <row r="4" spans="1:12" x14ac:dyDescent="0.25">
      <c r="A4" t="s">
        <v>59</v>
      </c>
      <c r="B4" t="s">
        <v>65</v>
      </c>
      <c r="C4">
        <v>3</v>
      </c>
      <c r="D4" t="s">
        <v>66</v>
      </c>
      <c r="E4">
        <v>5</v>
      </c>
      <c r="F4" t="s">
        <v>67</v>
      </c>
      <c r="G4">
        <v>4</v>
      </c>
      <c r="H4" t="s">
        <v>68</v>
      </c>
      <c r="I4">
        <v>3</v>
      </c>
      <c r="J4" t="s">
        <v>69</v>
      </c>
      <c r="K4">
        <v>1</v>
      </c>
      <c r="L4" t="s">
        <v>42</v>
      </c>
    </row>
    <row r="5" spans="1:12" x14ac:dyDescent="0.25">
      <c r="A5" t="s">
        <v>60</v>
      </c>
      <c r="B5" s="32">
        <v>1</v>
      </c>
      <c r="C5" s="32">
        <f>C$4*B5</f>
        <v>3</v>
      </c>
      <c r="D5" s="33">
        <v>5</v>
      </c>
      <c r="E5" s="33">
        <f>E$4*D5</f>
        <v>25</v>
      </c>
      <c r="F5" s="34">
        <v>1</v>
      </c>
      <c r="G5" s="34">
        <f>G$4*F5</f>
        <v>4</v>
      </c>
      <c r="H5" s="35">
        <v>4</v>
      </c>
      <c r="I5" s="35">
        <f>I$4*H5</f>
        <v>12</v>
      </c>
      <c r="J5" s="36">
        <v>5</v>
      </c>
      <c r="K5" s="36">
        <f>K$4*J5</f>
        <v>5</v>
      </c>
      <c r="L5">
        <f>SUM(B5:J5)</f>
        <v>60</v>
      </c>
    </row>
    <row r="6" spans="1:12" x14ac:dyDescent="0.25">
      <c r="A6" t="s">
        <v>61</v>
      </c>
      <c r="B6" s="32">
        <v>4</v>
      </c>
      <c r="C6" s="32">
        <f t="shared" ref="C6:E9" si="0">C$4*B6</f>
        <v>12</v>
      </c>
      <c r="D6" s="33">
        <v>4</v>
      </c>
      <c r="E6" s="33">
        <f t="shared" ref="E6:G6" si="1">E$4*D6</f>
        <v>20</v>
      </c>
      <c r="F6" s="34">
        <v>3</v>
      </c>
      <c r="G6" s="34">
        <f t="shared" ref="G6:I6" si="2">G$4*F6</f>
        <v>12</v>
      </c>
      <c r="H6" s="35">
        <v>2</v>
      </c>
      <c r="I6" s="35">
        <f t="shared" si="2"/>
        <v>6</v>
      </c>
      <c r="J6" s="36">
        <v>1</v>
      </c>
      <c r="K6" s="36">
        <f t="shared" ref="K6" si="3">K$4*J6</f>
        <v>1</v>
      </c>
      <c r="L6">
        <f t="shared" ref="L6:L9" si="4">SUM(B6:J6)</f>
        <v>64</v>
      </c>
    </row>
    <row r="7" spans="1:12" x14ac:dyDescent="0.25">
      <c r="A7" t="s">
        <v>62</v>
      </c>
      <c r="B7" s="32">
        <v>5</v>
      </c>
      <c r="C7" s="32">
        <f t="shared" si="0"/>
        <v>15</v>
      </c>
      <c r="D7" s="33">
        <v>1</v>
      </c>
      <c r="E7" s="33">
        <f t="shared" ref="E7:G7" si="5">E$4*D7</f>
        <v>5</v>
      </c>
      <c r="F7" s="34">
        <v>5</v>
      </c>
      <c r="G7" s="34">
        <f t="shared" ref="G7:I7" si="6">G$4*F7</f>
        <v>20</v>
      </c>
      <c r="H7" s="35">
        <v>3</v>
      </c>
      <c r="I7" s="35">
        <f t="shared" si="6"/>
        <v>9</v>
      </c>
      <c r="J7" s="36">
        <v>3</v>
      </c>
      <c r="K7" s="36">
        <f t="shared" ref="K7" si="7">K$4*J7</f>
        <v>3</v>
      </c>
      <c r="L7">
        <f t="shared" si="4"/>
        <v>66</v>
      </c>
    </row>
    <row r="8" spans="1:12" x14ac:dyDescent="0.25">
      <c r="A8" t="s">
        <v>63</v>
      </c>
      <c r="B8" s="32">
        <v>3</v>
      </c>
      <c r="C8" s="32">
        <f t="shared" si="0"/>
        <v>9</v>
      </c>
      <c r="D8" s="33">
        <v>5</v>
      </c>
      <c r="E8" s="33">
        <f t="shared" ref="E8:G8" si="8">E$4*D8</f>
        <v>25</v>
      </c>
      <c r="F8" s="34">
        <v>4</v>
      </c>
      <c r="G8" s="34">
        <f t="shared" ref="G8:I8" si="9">G$4*F8</f>
        <v>16</v>
      </c>
      <c r="H8" s="35">
        <v>4</v>
      </c>
      <c r="I8" s="35">
        <f t="shared" si="9"/>
        <v>12</v>
      </c>
      <c r="J8" s="36">
        <v>3</v>
      </c>
      <c r="K8" s="36">
        <f t="shared" ref="K8" si="10">K$4*J8</f>
        <v>3</v>
      </c>
      <c r="L8">
        <f t="shared" si="4"/>
        <v>81</v>
      </c>
    </row>
    <row r="9" spans="1:12" x14ac:dyDescent="0.25">
      <c r="A9" t="s">
        <v>64</v>
      </c>
      <c r="B9" s="32">
        <v>3</v>
      </c>
      <c r="C9" s="32">
        <f t="shared" si="0"/>
        <v>9</v>
      </c>
      <c r="D9" s="33">
        <v>5</v>
      </c>
      <c r="E9" s="33">
        <f t="shared" ref="E9:G9" si="11">E$4*D9</f>
        <v>25</v>
      </c>
      <c r="F9" s="34">
        <v>2</v>
      </c>
      <c r="G9" s="34">
        <f t="shared" ref="G9:I9" si="12">G$4*F9</f>
        <v>8</v>
      </c>
      <c r="H9" s="35">
        <v>2</v>
      </c>
      <c r="I9" s="35">
        <f t="shared" si="12"/>
        <v>6</v>
      </c>
      <c r="J9" s="36">
        <v>5</v>
      </c>
      <c r="K9" s="36">
        <f t="shared" ref="K9" si="13">K$4*J9</f>
        <v>5</v>
      </c>
      <c r="L9">
        <f t="shared" si="4"/>
        <v>65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7F9B-EE94-4789-BF14-130B1CD7577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Mbaje Rwaka Eric</dc:creator>
  <cp:lastModifiedBy>Mbaje Rwaka Eric</cp:lastModifiedBy>
  <cp:lastPrinted>2022-02-16T03:00:27Z</cp:lastPrinted>
  <dcterms:created xsi:type="dcterms:W3CDTF">2022-02-15T01:09:15Z</dcterms:created>
  <dcterms:modified xsi:type="dcterms:W3CDTF">2022-02-17T03:11:27Z</dcterms:modified>
</cp:coreProperties>
</file>