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8460" windowHeight="19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1" l="1"/>
  <c r="R10" i="1"/>
  <c r="R13" i="1"/>
  <c r="R15" i="1"/>
  <c r="R17" i="1"/>
  <c r="R19" i="1"/>
  <c r="R21" i="1"/>
  <c r="S21" i="1"/>
  <c r="S19" i="1"/>
  <c r="S17" i="1"/>
  <c r="S15" i="1"/>
  <c r="S13" i="1"/>
  <c r="U12" i="1"/>
  <c r="S10" i="1"/>
  <c r="U9" i="1"/>
  <c r="T8" i="1"/>
  <c r="S6" i="1"/>
  <c r="S2" i="1"/>
  <c r="R2" i="1"/>
</calcChain>
</file>

<file path=xl/sharedStrings.xml><?xml version="1.0" encoding="utf-8"?>
<sst xmlns="http://schemas.openxmlformats.org/spreadsheetml/2006/main" count="200" uniqueCount="99">
  <si>
    <t>Date</t>
  </si>
  <si>
    <t>Exp day</t>
  </si>
  <si>
    <t>Julian day</t>
  </si>
  <si>
    <t>Mesocosm</t>
  </si>
  <si>
    <t>Layer</t>
  </si>
  <si>
    <t>Depth (m)</t>
  </si>
  <si>
    <t>Sampled in</t>
  </si>
  <si>
    <t>Filter A vol</t>
  </si>
  <si>
    <t>Filter B vol</t>
  </si>
  <si>
    <t>Filter C vol</t>
  </si>
  <si>
    <t>FCM replicates</t>
  </si>
  <si>
    <t>Notes</t>
  </si>
  <si>
    <t>KRW notes for extraction selection</t>
  </si>
  <si>
    <t>Sample_name</t>
  </si>
  <si>
    <t>DNA concentration (ng/ul)</t>
  </si>
  <si>
    <t>D1</t>
  </si>
  <si>
    <t>M1</t>
  </si>
  <si>
    <t xml:space="preserve">Surface </t>
  </si>
  <si>
    <t>0-5</t>
  </si>
  <si>
    <t>Amber bottles</t>
  </si>
  <si>
    <t>none</t>
  </si>
  <si>
    <t>first day of experiment</t>
  </si>
  <si>
    <t>KOSMOS_D1_M1BS</t>
  </si>
  <si>
    <t>Pacific</t>
  </si>
  <si>
    <t>pacific: first day of exp</t>
  </si>
  <si>
    <t>KOSMOS_D1_MPBS</t>
  </si>
  <si>
    <t>D3</t>
  </si>
  <si>
    <t>MilliQ</t>
  </si>
  <si>
    <t>na</t>
  </si>
  <si>
    <t>filters put at -20°C</t>
  </si>
  <si>
    <t>collection blank</t>
  </si>
  <si>
    <t>KOSMOS_D3_control1</t>
  </si>
  <si>
    <t>RO water</t>
  </si>
  <si>
    <t>KOSMOS_D3_control2</t>
  </si>
  <si>
    <t>D8</t>
  </si>
  <si>
    <t>0-10</t>
  </si>
  <si>
    <t>ABC</t>
  </si>
  <si>
    <t>net hauls here</t>
  </si>
  <si>
    <t>KOSMOS_D8_M1AS</t>
  </si>
  <si>
    <t>pacific: net hauls</t>
  </si>
  <si>
    <t>KOSMOS_D8_MPAS</t>
  </si>
  <si>
    <t>DW1</t>
  </si>
  <si>
    <t>Deep Water</t>
  </si>
  <si>
    <t>Canisters</t>
  </si>
  <si>
    <t>deep water control</t>
  </si>
  <si>
    <t>KOSMOS_D8_DW1</t>
  </si>
  <si>
    <t>DW2</t>
  </si>
  <si>
    <t>filterC dropped</t>
  </si>
  <si>
    <t>KOSMOS_D8_DW2</t>
  </si>
  <si>
    <t>D15</t>
  </si>
  <si>
    <t>one day after scallop larvae introduction, net hauls here too</t>
  </si>
  <si>
    <t>KOSMOS_D15_M1AS</t>
  </si>
  <si>
    <t>pacific: one day after scallop larvae introduction, net hauls here too</t>
  </si>
  <si>
    <t>KOSMOS_D15_MPAS</t>
  </si>
  <si>
    <t>deep water extract</t>
  </si>
  <si>
    <t>KOSMOS_D15_DW2</t>
  </si>
  <si>
    <t>D24</t>
  </si>
  <si>
    <t>chose this date because birds present on March 19, net hauls here too</t>
  </si>
  <si>
    <t>KOSMOS_D24_M1A</t>
  </si>
  <si>
    <t>pacific: chose this date because birds present on March 19, net hauls here too</t>
  </si>
  <si>
    <t>KOSMOS_D24_MPAS</t>
  </si>
  <si>
    <t>D32</t>
  </si>
  <si>
    <t>one day after fish egg introduction</t>
  </si>
  <si>
    <t>KOSMOS_D32_M1AS</t>
  </si>
  <si>
    <t>pacific: one day after fish egg introduction</t>
  </si>
  <si>
    <t>KOSMOS_D32_MPAS</t>
  </si>
  <si>
    <t>D36</t>
  </si>
  <si>
    <t>zoo and fish net hauls here</t>
  </si>
  <si>
    <t>KOSMOS_D36_M1AS</t>
  </si>
  <si>
    <t>pacific: zoo and fish net hauls here</t>
  </si>
  <si>
    <t>KOSMOS_D36_MPAS</t>
  </si>
  <si>
    <t>D42</t>
  </si>
  <si>
    <t>KOSMOS_D42_M1AS</t>
  </si>
  <si>
    <t>KOSMOS_D42_MPAS</t>
  </si>
  <si>
    <t>D48</t>
  </si>
  <si>
    <t>KOSMOS_D48_M1AS</t>
  </si>
  <si>
    <t>pacific: net hauls here</t>
  </si>
  <si>
    <t>KOSMOS_D48_MPAS</t>
  </si>
  <si>
    <t>extraction blank</t>
  </si>
  <si>
    <t>20180411_EB</t>
  </si>
  <si>
    <t>Concentrantions in ug/L</t>
  </si>
  <si>
    <t>M1-DNA</t>
  </si>
  <si>
    <t>Pacific-DNA</t>
  </si>
  <si>
    <t>DW1-DNA</t>
  </si>
  <si>
    <t>DW2-DNA</t>
  </si>
  <si>
    <t>M1-Chl</t>
  </si>
  <si>
    <t>Pacific-Chl</t>
  </si>
  <si>
    <t>All-DNA</t>
  </si>
  <si>
    <t>All-Chl</t>
  </si>
  <si>
    <t>M1-T</t>
  </si>
  <si>
    <t>Pacific T</t>
  </si>
  <si>
    <t>M1-POC</t>
  </si>
  <si>
    <t>Pacific-POC</t>
  </si>
  <si>
    <t>M1-S</t>
  </si>
  <si>
    <t>Pacific_S</t>
  </si>
  <si>
    <t>M1 NO3</t>
  </si>
  <si>
    <t>Pacific NO3</t>
  </si>
  <si>
    <t>M1 SIO4</t>
  </si>
  <si>
    <t>Pacific SIO4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</si>
</sst>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Border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M1-DNA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d\-mmm\-yy</c:formatCode>
                <c:ptCount val="22"/>
                <c:pt idx="0">
                  <c:v>42792.0</c:v>
                </c:pt>
                <c:pt idx="1">
                  <c:v>42792.0</c:v>
                </c:pt>
                <c:pt idx="2">
                  <c:v>42794.0</c:v>
                </c:pt>
                <c:pt idx="3">
                  <c:v>42794.0</c:v>
                </c:pt>
                <c:pt idx="4">
                  <c:v>42799.0</c:v>
                </c:pt>
                <c:pt idx="5">
                  <c:v>42799.0</c:v>
                </c:pt>
                <c:pt idx="6">
                  <c:v>42799.0</c:v>
                </c:pt>
                <c:pt idx="7">
                  <c:v>42799.0</c:v>
                </c:pt>
                <c:pt idx="8">
                  <c:v>42806.0</c:v>
                </c:pt>
                <c:pt idx="9">
                  <c:v>42806.0</c:v>
                </c:pt>
                <c:pt idx="10">
                  <c:v>42806.0</c:v>
                </c:pt>
                <c:pt idx="11">
                  <c:v>42815.0</c:v>
                </c:pt>
                <c:pt idx="12">
                  <c:v>42815.0</c:v>
                </c:pt>
                <c:pt idx="13">
                  <c:v>42823.0</c:v>
                </c:pt>
                <c:pt idx="14">
                  <c:v>42823.0</c:v>
                </c:pt>
                <c:pt idx="15">
                  <c:v>42827.0</c:v>
                </c:pt>
                <c:pt idx="16">
                  <c:v>42827.0</c:v>
                </c:pt>
                <c:pt idx="17">
                  <c:v>42833.0</c:v>
                </c:pt>
                <c:pt idx="18">
                  <c:v>42833.0</c:v>
                </c:pt>
                <c:pt idx="19">
                  <c:v>42839.0</c:v>
                </c:pt>
                <c:pt idx="20">
                  <c:v>42839.0</c:v>
                </c:pt>
              </c:numCache>
            </c:numRef>
          </c:cat>
          <c:val>
            <c:numRef>
              <c:f>Sheet1!$R$2:$R$23</c:f>
              <c:numCache>
                <c:formatCode>General</c:formatCode>
                <c:ptCount val="22"/>
                <c:pt idx="0">
                  <c:v>17.14</c:v>
                </c:pt>
                <c:pt idx="4">
                  <c:v>13.48</c:v>
                </c:pt>
                <c:pt idx="8">
                  <c:v>14.68</c:v>
                </c:pt>
                <c:pt idx="11">
                  <c:v>55.72</c:v>
                </c:pt>
                <c:pt idx="13">
                  <c:v>24.64</c:v>
                </c:pt>
                <c:pt idx="15">
                  <c:v>32.4</c:v>
                </c:pt>
                <c:pt idx="17">
                  <c:v>37.2</c:v>
                </c:pt>
                <c:pt idx="19">
                  <c:v>32.24</c:v>
                </c:pt>
              </c:numCache>
            </c:numRef>
          </c:val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Pacific-DNA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d\-mmm\-yy</c:formatCode>
                <c:ptCount val="22"/>
                <c:pt idx="0">
                  <c:v>42792.0</c:v>
                </c:pt>
                <c:pt idx="1">
                  <c:v>42792.0</c:v>
                </c:pt>
                <c:pt idx="2">
                  <c:v>42794.0</c:v>
                </c:pt>
                <c:pt idx="3">
                  <c:v>42794.0</c:v>
                </c:pt>
                <c:pt idx="4">
                  <c:v>42799.0</c:v>
                </c:pt>
                <c:pt idx="5">
                  <c:v>42799.0</c:v>
                </c:pt>
                <c:pt idx="6">
                  <c:v>42799.0</c:v>
                </c:pt>
                <c:pt idx="7">
                  <c:v>42799.0</c:v>
                </c:pt>
                <c:pt idx="8">
                  <c:v>42806.0</c:v>
                </c:pt>
                <c:pt idx="9">
                  <c:v>42806.0</c:v>
                </c:pt>
                <c:pt idx="10">
                  <c:v>42806.0</c:v>
                </c:pt>
                <c:pt idx="11">
                  <c:v>42815.0</c:v>
                </c:pt>
                <c:pt idx="12">
                  <c:v>42815.0</c:v>
                </c:pt>
                <c:pt idx="13">
                  <c:v>42823.0</c:v>
                </c:pt>
                <c:pt idx="14">
                  <c:v>42823.0</c:v>
                </c:pt>
                <c:pt idx="15">
                  <c:v>42827.0</c:v>
                </c:pt>
                <c:pt idx="16">
                  <c:v>42827.0</c:v>
                </c:pt>
                <c:pt idx="17">
                  <c:v>42833.0</c:v>
                </c:pt>
                <c:pt idx="18">
                  <c:v>42833.0</c:v>
                </c:pt>
                <c:pt idx="19">
                  <c:v>42839.0</c:v>
                </c:pt>
                <c:pt idx="20">
                  <c:v>42839.0</c:v>
                </c:pt>
              </c:numCache>
            </c:numRef>
          </c:cat>
          <c:val>
            <c:numRef>
              <c:f>Sheet1!$S$2:$S$23</c:f>
              <c:numCache>
                <c:formatCode>General</c:formatCode>
                <c:ptCount val="22"/>
                <c:pt idx="0">
                  <c:v>15.64</c:v>
                </c:pt>
                <c:pt idx="4">
                  <c:v>20.4</c:v>
                </c:pt>
                <c:pt idx="8">
                  <c:v>20.32</c:v>
                </c:pt>
                <c:pt idx="11">
                  <c:v>14.72</c:v>
                </c:pt>
                <c:pt idx="13">
                  <c:v>9.68</c:v>
                </c:pt>
                <c:pt idx="15">
                  <c:v>16.28</c:v>
                </c:pt>
                <c:pt idx="17">
                  <c:v>11.08</c:v>
                </c:pt>
                <c:pt idx="19">
                  <c:v>11.84</c:v>
                </c:pt>
              </c:numCache>
            </c:numRef>
          </c:val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DW1-DNA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d\-mmm\-yy</c:formatCode>
                <c:ptCount val="22"/>
                <c:pt idx="0">
                  <c:v>42792.0</c:v>
                </c:pt>
                <c:pt idx="1">
                  <c:v>42792.0</c:v>
                </c:pt>
                <c:pt idx="2">
                  <c:v>42794.0</c:v>
                </c:pt>
                <c:pt idx="3">
                  <c:v>42794.0</c:v>
                </c:pt>
                <c:pt idx="4">
                  <c:v>42799.0</c:v>
                </c:pt>
                <c:pt idx="5">
                  <c:v>42799.0</c:v>
                </c:pt>
                <c:pt idx="6">
                  <c:v>42799.0</c:v>
                </c:pt>
                <c:pt idx="7">
                  <c:v>42799.0</c:v>
                </c:pt>
                <c:pt idx="8">
                  <c:v>42806.0</c:v>
                </c:pt>
                <c:pt idx="9">
                  <c:v>42806.0</c:v>
                </c:pt>
                <c:pt idx="10">
                  <c:v>42806.0</c:v>
                </c:pt>
                <c:pt idx="11">
                  <c:v>42815.0</c:v>
                </c:pt>
                <c:pt idx="12">
                  <c:v>42815.0</c:v>
                </c:pt>
                <c:pt idx="13">
                  <c:v>42823.0</c:v>
                </c:pt>
                <c:pt idx="14">
                  <c:v>42823.0</c:v>
                </c:pt>
                <c:pt idx="15">
                  <c:v>42827.0</c:v>
                </c:pt>
                <c:pt idx="16">
                  <c:v>42827.0</c:v>
                </c:pt>
                <c:pt idx="17">
                  <c:v>42833.0</c:v>
                </c:pt>
                <c:pt idx="18">
                  <c:v>42833.0</c:v>
                </c:pt>
                <c:pt idx="19">
                  <c:v>42839.0</c:v>
                </c:pt>
                <c:pt idx="20">
                  <c:v>42839.0</c:v>
                </c:pt>
              </c:numCache>
            </c:numRef>
          </c:cat>
          <c:val>
            <c:numRef>
              <c:f>Sheet1!$T$2:$T$23</c:f>
              <c:numCache>
                <c:formatCode>General</c:formatCode>
                <c:ptCount val="22"/>
                <c:pt idx="6">
                  <c:v>16.5</c:v>
                </c:pt>
              </c:numCache>
            </c:numRef>
          </c:val>
        </c:ser>
        <c:ser>
          <c:idx val="3"/>
          <c:order val="3"/>
          <c:tx>
            <c:strRef>
              <c:f>Sheet1!$U$1</c:f>
              <c:strCache>
                <c:ptCount val="1"/>
                <c:pt idx="0">
                  <c:v>DW2-DNA</c:v>
                </c:pt>
              </c:strCache>
            </c:strRef>
          </c:tx>
          <c:invertIfNegative val="0"/>
          <c:cat>
            <c:numRef>
              <c:f>Sheet1!$A$2:$A$23</c:f>
              <c:numCache>
                <c:formatCode>d\-mmm\-yy</c:formatCode>
                <c:ptCount val="22"/>
                <c:pt idx="0">
                  <c:v>42792.0</c:v>
                </c:pt>
                <c:pt idx="1">
                  <c:v>42792.0</c:v>
                </c:pt>
                <c:pt idx="2">
                  <c:v>42794.0</c:v>
                </c:pt>
                <c:pt idx="3">
                  <c:v>42794.0</c:v>
                </c:pt>
                <c:pt idx="4">
                  <c:v>42799.0</c:v>
                </c:pt>
                <c:pt idx="5">
                  <c:v>42799.0</c:v>
                </c:pt>
                <c:pt idx="6">
                  <c:v>42799.0</c:v>
                </c:pt>
                <c:pt idx="7">
                  <c:v>42799.0</c:v>
                </c:pt>
                <c:pt idx="8">
                  <c:v>42806.0</c:v>
                </c:pt>
                <c:pt idx="9">
                  <c:v>42806.0</c:v>
                </c:pt>
                <c:pt idx="10">
                  <c:v>42806.0</c:v>
                </c:pt>
                <c:pt idx="11">
                  <c:v>42815.0</c:v>
                </c:pt>
                <c:pt idx="12">
                  <c:v>42815.0</c:v>
                </c:pt>
                <c:pt idx="13">
                  <c:v>42823.0</c:v>
                </c:pt>
                <c:pt idx="14">
                  <c:v>42823.0</c:v>
                </c:pt>
                <c:pt idx="15">
                  <c:v>42827.0</c:v>
                </c:pt>
                <c:pt idx="16">
                  <c:v>42827.0</c:v>
                </c:pt>
                <c:pt idx="17">
                  <c:v>42833.0</c:v>
                </c:pt>
                <c:pt idx="18">
                  <c:v>42833.0</c:v>
                </c:pt>
                <c:pt idx="19">
                  <c:v>42839.0</c:v>
                </c:pt>
                <c:pt idx="20">
                  <c:v>42839.0</c:v>
                </c:pt>
              </c:numCache>
            </c:numRef>
          </c:cat>
          <c:val>
            <c:numRef>
              <c:f>Sheet1!$U$2:$U$23</c:f>
              <c:numCache>
                <c:formatCode>General</c:formatCode>
                <c:ptCount val="22"/>
                <c:pt idx="7">
                  <c:v>7.96</c:v>
                </c:pt>
                <c:pt idx="10">
                  <c:v>11.32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2129179848"/>
        <c:axId val="-2144452024"/>
      </c:barChart>
      <c:dateAx>
        <c:axId val="21291798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effectLst/>
        </c:spPr>
        <c:crossAx val="-2144452024"/>
        <c:crosses val="autoZero"/>
        <c:auto val="0"/>
        <c:lblOffset val="100"/>
        <c:baseTimeUnit val="days"/>
        <c:majorUnit val="7.0"/>
        <c:majorTimeUnit val="days"/>
        <c:minorUnit val="7.0"/>
        <c:minorTimeUnit val="days"/>
      </c:dateAx>
      <c:valAx>
        <c:axId val="-214445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17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34</xdr:row>
      <xdr:rowOff>165100</xdr:rowOff>
    </xdr:from>
    <xdr:to>
      <xdr:col>13</xdr:col>
      <xdr:colOff>25400</xdr:colOff>
      <xdr:row>68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3"/>
  <sheetViews>
    <sheetView tabSelected="1" workbookViewId="0">
      <selection activeCell="AM22" sqref="AM22"/>
    </sheetView>
  </sheetViews>
  <sheetFormatPr baseColWidth="10" defaultRowHeight="15" x14ac:dyDescent="0"/>
  <cols>
    <col min="7" max="7" width="13.83203125" customWidth="1"/>
    <col min="12" max="12" width="16.6640625" customWidth="1"/>
    <col min="13" max="13" width="27.5" customWidth="1"/>
    <col min="14" max="14" width="25.6640625" customWidth="1"/>
    <col min="16" max="17" width="14.6640625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R1" t="s">
        <v>81</v>
      </c>
      <c r="S1" t="s">
        <v>82</v>
      </c>
      <c r="T1" t="s">
        <v>83</v>
      </c>
      <c r="U1" t="s">
        <v>84</v>
      </c>
      <c r="V1" t="s">
        <v>80</v>
      </c>
      <c r="X1" t="s">
        <v>85</v>
      </c>
      <c r="Y1" t="s">
        <v>86</v>
      </c>
      <c r="AA1" t="s">
        <v>87</v>
      </c>
      <c r="AB1" t="s">
        <v>88</v>
      </c>
      <c r="AD1" t="s">
        <v>89</v>
      </c>
      <c r="AE1" t="s">
        <v>90</v>
      </c>
      <c r="AF1" t="s">
        <v>93</v>
      </c>
      <c r="AG1" t="s">
        <v>94</v>
      </c>
      <c r="AH1" t="s">
        <v>91</v>
      </c>
      <c r="AI1" t="s">
        <v>92</v>
      </c>
      <c r="AJ1" t="s">
        <v>95</v>
      </c>
      <c r="AK1" t="s">
        <v>96</v>
      </c>
      <c r="AL1" t="s">
        <v>97</v>
      </c>
      <c r="AM1" t="s">
        <v>98</v>
      </c>
    </row>
    <row r="2" spans="1:39">
      <c r="A2" s="4">
        <v>42792</v>
      </c>
      <c r="B2" s="4" t="s">
        <v>15</v>
      </c>
      <c r="C2" s="5">
        <v>57</v>
      </c>
      <c r="D2" s="5" t="s">
        <v>16</v>
      </c>
      <c r="E2" s="5" t="s">
        <v>17</v>
      </c>
      <c r="F2" s="5" t="s">
        <v>18</v>
      </c>
      <c r="G2" s="5" t="s">
        <v>19</v>
      </c>
      <c r="H2" s="5">
        <v>500</v>
      </c>
      <c r="I2" s="5">
        <v>250</v>
      </c>
      <c r="J2" s="5">
        <v>250</v>
      </c>
      <c r="K2" s="5" t="s">
        <v>20</v>
      </c>
      <c r="L2" s="3"/>
      <c r="M2" s="3" t="s">
        <v>21</v>
      </c>
      <c r="N2" s="3" t="s">
        <v>22</v>
      </c>
      <c r="O2" s="5">
        <v>85.7</v>
      </c>
      <c r="Q2" s="4" t="s">
        <v>15</v>
      </c>
      <c r="R2">
        <f>O2*2*100/1000</f>
        <v>17.14</v>
      </c>
      <c r="S2">
        <f>O3*2*100/1000</f>
        <v>15.64</v>
      </c>
      <c r="X2">
        <v>2.2754820769999999</v>
      </c>
      <c r="Y2">
        <v>2.2754820769999999</v>
      </c>
      <c r="AA2">
        <v>17.14</v>
      </c>
      <c r="AB2">
        <v>2.2754820769999999</v>
      </c>
      <c r="AD2">
        <v>19.778050909188</v>
      </c>
      <c r="AE2">
        <v>19.8492561816239</v>
      </c>
      <c r="AF2">
        <v>35.168877430555497</v>
      </c>
      <c r="AG2">
        <v>35.175001875</v>
      </c>
      <c r="AH2">
        <v>60.07</v>
      </c>
      <c r="AI2">
        <v>60.07</v>
      </c>
      <c r="AJ2">
        <v>6.8474047259999997</v>
      </c>
      <c r="AK2">
        <v>11.595765370000001</v>
      </c>
      <c r="AL2">
        <v>7.96</v>
      </c>
      <c r="AM2">
        <v>11.04</v>
      </c>
    </row>
    <row r="3" spans="1:39">
      <c r="A3" s="4">
        <v>42792</v>
      </c>
      <c r="B3" s="4" t="s">
        <v>15</v>
      </c>
      <c r="C3" s="5">
        <v>57</v>
      </c>
      <c r="D3" s="5" t="s">
        <v>23</v>
      </c>
      <c r="E3" s="5" t="s">
        <v>17</v>
      </c>
      <c r="F3" s="5" t="s">
        <v>18</v>
      </c>
      <c r="G3" s="5" t="s">
        <v>19</v>
      </c>
      <c r="H3" s="5">
        <v>500</v>
      </c>
      <c r="I3" s="5">
        <v>250</v>
      </c>
      <c r="J3" s="5">
        <v>250</v>
      </c>
      <c r="K3" s="5" t="s">
        <v>20</v>
      </c>
      <c r="L3" s="3"/>
      <c r="M3" s="3" t="s">
        <v>24</v>
      </c>
      <c r="N3" s="3" t="s">
        <v>25</v>
      </c>
      <c r="O3" s="5">
        <v>78.2</v>
      </c>
      <c r="Q3" s="4" t="s">
        <v>15</v>
      </c>
      <c r="AA3">
        <v>15.64</v>
      </c>
      <c r="AB3">
        <v>2.2754820769999999</v>
      </c>
    </row>
    <row r="4" spans="1:39">
      <c r="A4" s="4">
        <v>42794</v>
      </c>
      <c r="B4" s="5" t="s">
        <v>26</v>
      </c>
      <c r="C4" s="5">
        <v>59</v>
      </c>
      <c r="D4" s="5" t="s">
        <v>27</v>
      </c>
      <c r="E4" s="5" t="s">
        <v>28</v>
      </c>
      <c r="F4" s="5" t="s">
        <v>28</v>
      </c>
      <c r="G4" s="5" t="s">
        <v>28</v>
      </c>
      <c r="H4" s="5">
        <v>255</v>
      </c>
      <c r="I4" s="5">
        <v>260</v>
      </c>
      <c r="J4" s="5">
        <v>250</v>
      </c>
      <c r="K4" s="5" t="s">
        <v>20</v>
      </c>
      <c r="L4" s="3" t="s">
        <v>29</v>
      </c>
      <c r="M4" s="3" t="s">
        <v>30</v>
      </c>
      <c r="N4" s="3" t="s">
        <v>31</v>
      </c>
      <c r="O4" s="5">
        <v>-3.8</v>
      </c>
      <c r="Q4" s="5" t="s">
        <v>26</v>
      </c>
    </row>
    <row r="5" spans="1:39">
      <c r="A5" s="4">
        <v>42794</v>
      </c>
      <c r="B5" s="5" t="s">
        <v>26</v>
      </c>
      <c r="C5" s="5">
        <v>59</v>
      </c>
      <c r="D5" s="5" t="s">
        <v>32</v>
      </c>
      <c r="E5" s="5" t="s">
        <v>28</v>
      </c>
      <c r="F5" s="5" t="s">
        <v>28</v>
      </c>
      <c r="G5" s="5" t="s">
        <v>28</v>
      </c>
      <c r="H5" s="5">
        <v>255</v>
      </c>
      <c r="I5" s="5">
        <v>250</v>
      </c>
      <c r="J5" s="5">
        <v>255</v>
      </c>
      <c r="K5" s="5" t="s">
        <v>20</v>
      </c>
      <c r="L5" s="3" t="s">
        <v>29</v>
      </c>
      <c r="M5" s="3" t="s">
        <v>30</v>
      </c>
      <c r="N5" s="3" t="s">
        <v>33</v>
      </c>
      <c r="O5" s="5">
        <v>-3.3</v>
      </c>
      <c r="Q5" s="5" t="s">
        <v>26</v>
      </c>
    </row>
    <row r="6" spans="1:39">
      <c r="A6" s="4">
        <v>42799</v>
      </c>
      <c r="B6" s="5" t="s">
        <v>34</v>
      </c>
      <c r="C6" s="5">
        <v>62</v>
      </c>
      <c r="D6" s="5" t="s">
        <v>16</v>
      </c>
      <c r="E6" s="5" t="s">
        <v>17</v>
      </c>
      <c r="F6" s="5" t="s">
        <v>35</v>
      </c>
      <c r="G6" s="5" t="s">
        <v>19</v>
      </c>
      <c r="H6" s="5">
        <v>250</v>
      </c>
      <c r="I6" s="5">
        <v>250</v>
      </c>
      <c r="J6" s="5">
        <v>250</v>
      </c>
      <c r="K6" s="5" t="s">
        <v>36</v>
      </c>
      <c r="L6" s="5"/>
      <c r="M6" s="3" t="s">
        <v>37</v>
      </c>
      <c r="N6" s="3" t="s">
        <v>38</v>
      </c>
      <c r="O6" s="5">
        <v>33.700000000000003</v>
      </c>
      <c r="Q6" s="5" t="s">
        <v>34</v>
      </c>
      <c r="R6">
        <f>O6*4*100/1000</f>
        <v>13.480000000000002</v>
      </c>
      <c r="S6">
        <f>O7*4*100/1000</f>
        <v>20.399999999999999</v>
      </c>
      <c r="X6">
        <v>1.7137411300000001</v>
      </c>
      <c r="Y6">
        <v>1.166821688</v>
      </c>
      <c r="AA6">
        <v>13.480000000000002</v>
      </c>
      <c r="AB6">
        <v>1.7137411300000001</v>
      </c>
      <c r="AD6">
        <v>18.518290227564101</v>
      </c>
      <c r="AE6">
        <v>18.368987471153901</v>
      </c>
      <c r="AF6">
        <v>35.201660756410199</v>
      </c>
      <c r="AG6">
        <v>35.210272105769199</v>
      </c>
      <c r="AH6">
        <v>68.58</v>
      </c>
      <c r="AI6">
        <v>34.090000000000003</v>
      </c>
      <c r="AJ6">
        <v>4.8697579700000002</v>
      </c>
      <c r="AK6">
        <v>8.4879823509999994</v>
      </c>
      <c r="AL6">
        <v>4.5199999999999996</v>
      </c>
      <c r="AM6">
        <v>13.81</v>
      </c>
    </row>
    <row r="7" spans="1:39">
      <c r="A7" s="4">
        <v>42799</v>
      </c>
      <c r="B7" s="5" t="s">
        <v>34</v>
      </c>
      <c r="C7" s="5">
        <v>64</v>
      </c>
      <c r="D7" s="5" t="s">
        <v>23</v>
      </c>
      <c r="E7" s="5" t="s">
        <v>17</v>
      </c>
      <c r="F7" s="5" t="s">
        <v>35</v>
      </c>
      <c r="G7" s="5" t="s">
        <v>19</v>
      </c>
      <c r="H7" s="5">
        <v>250</v>
      </c>
      <c r="I7" s="5">
        <v>250</v>
      </c>
      <c r="J7" s="5">
        <v>250</v>
      </c>
      <c r="K7" s="5" t="s">
        <v>36</v>
      </c>
      <c r="L7" s="5"/>
      <c r="M7" s="3" t="s">
        <v>39</v>
      </c>
      <c r="N7" s="3" t="s">
        <v>40</v>
      </c>
      <c r="O7" s="5">
        <v>51</v>
      </c>
      <c r="Q7" s="5" t="s">
        <v>34</v>
      </c>
      <c r="AA7">
        <v>20.399999999999999</v>
      </c>
      <c r="AB7">
        <v>1.166821688</v>
      </c>
    </row>
    <row r="8" spans="1:39">
      <c r="A8" s="4">
        <v>42799</v>
      </c>
      <c r="B8" s="5" t="s">
        <v>34</v>
      </c>
      <c r="C8" s="5">
        <v>64</v>
      </c>
      <c r="D8" s="5" t="s">
        <v>41</v>
      </c>
      <c r="E8" s="5" t="s">
        <v>42</v>
      </c>
      <c r="F8" s="5">
        <v>70</v>
      </c>
      <c r="G8" s="5" t="s">
        <v>43</v>
      </c>
      <c r="H8" s="5">
        <v>260</v>
      </c>
      <c r="I8" s="5">
        <v>250</v>
      </c>
      <c r="J8" s="5">
        <v>250</v>
      </c>
      <c r="K8" s="5" t="s">
        <v>36</v>
      </c>
      <c r="L8" s="3"/>
      <c r="M8" s="3" t="s">
        <v>44</v>
      </c>
      <c r="N8" s="6" t="s">
        <v>45</v>
      </c>
      <c r="O8" s="5">
        <v>42.9</v>
      </c>
      <c r="Q8" s="5" t="s">
        <v>34</v>
      </c>
      <c r="T8">
        <f>O8*1000*100/1000/260</f>
        <v>16.5</v>
      </c>
    </row>
    <row r="9" spans="1:39">
      <c r="A9" s="4">
        <v>42799</v>
      </c>
      <c r="B9" s="5" t="s">
        <v>34</v>
      </c>
      <c r="C9" s="5">
        <v>64</v>
      </c>
      <c r="D9" s="5" t="s">
        <v>46</v>
      </c>
      <c r="E9" s="5" t="s">
        <v>42</v>
      </c>
      <c r="F9" s="5">
        <v>30</v>
      </c>
      <c r="G9" s="5" t="s">
        <v>43</v>
      </c>
      <c r="H9" s="5">
        <v>250</v>
      </c>
      <c r="I9" s="5">
        <v>250</v>
      </c>
      <c r="J9" s="5">
        <v>250</v>
      </c>
      <c r="K9" s="5" t="s">
        <v>36</v>
      </c>
      <c r="L9" s="3" t="s">
        <v>47</v>
      </c>
      <c r="M9" s="3" t="s">
        <v>44</v>
      </c>
      <c r="N9" s="6" t="s">
        <v>48</v>
      </c>
      <c r="O9" s="5">
        <v>19.899999999999999</v>
      </c>
      <c r="Q9" s="5" t="s">
        <v>34</v>
      </c>
      <c r="U9">
        <f>O9*4*100/1000</f>
        <v>7.9599999999999991</v>
      </c>
    </row>
    <row r="10" spans="1:39">
      <c r="A10" s="4">
        <v>42806</v>
      </c>
      <c r="B10" s="5" t="s">
        <v>49</v>
      </c>
      <c r="C10" s="5">
        <v>71</v>
      </c>
      <c r="D10" s="5" t="s">
        <v>16</v>
      </c>
      <c r="E10" s="5" t="s">
        <v>17</v>
      </c>
      <c r="F10" s="5"/>
      <c r="G10" s="5"/>
      <c r="H10" s="5">
        <v>250</v>
      </c>
      <c r="I10" s="5">
        <v>250</v>
      </c>
      <c r="J10" s="5">
        <v>250</v>
      </c>
      <c r="K10" s="5" t="s">
        <v>36</v>
      </c>
      <c r="L10" s="5"/>
      <c r="M10" s="3" t="s">
        <v>50</v>
      </c>
      <c r="N10" s="3" t="s">
        <v>51</v>
      </c>
      <c r="O10" s="5">
        <v>36.700000000000003</v>
      </c>
      <c r="Q10" s="5" t="s">
        <v>49</v>
      </c>
      <c r="R10">
        <f>O10*4*100/1000</f>
        <v>14.680000000000001</v>
      </c>
      <c r="S10">
        <f>O11*4*100/1000</f>
        <v>20.32</v>
      </c>
      <c r="X10">
        <v>3.066317357</v>
      </c>
      <c r="Y10">
        <v>7.1681782900000002</v>
      </c>
      <c r="AA10">
        <v>14.680000000000001</v>
      </c>
      <c r="AB10">
        <v>3.066317357</v>
      </c>
      <c r="AD10">
        <v>19.949214536324799</v>
      </c>
      <c r="AE10">
        <v>20.6983840865384</v>
      </c>
      <c r="AF10">
        <v>35.604399291666702</v>
      </c>
      <c r="AG10">
        <v>35.159079256410202</v>
      </c>
      <c r="AH10">
        <v>38.549999999999997</v>
      </c>
      <c r="AI10">
        <v>58.03</v>
      </c>
      <c r="AJ10">
        <v>1.542083689</v>
      </c>
      <c r="AK10">
        <v>6.9425935860000001</v>
      </c>
      <c r="AL10">
        <v>8.4700000000000006</v>
      </c>
      <c r="AM10">
        <v>8.34</v>
      </c>
    </row>
    <row r="11" spans="1:39">
      <c r="A11" s="4">
        <v>42806</v>
      </c>
      <c r="B11" s="5" t="s">
        <v>49</v>
      </c>
      <c r="C11" s="5">
        <v>71</v>
      </c>
      <c r="D11" s="5" t="s">
        <v>23</v>
      </c>
      <c r="E11" s="5" t="s">
        <v>17</v>
      </c>
      <c r="F11" s="5"/>
      <c r="G11" s="5"/>
      <c r="H11" s="5">
        <v>250</v>
      </c>
      <c r="I11" s="5">
        <v>250</v>
      </c>
      <c r="J11" s="5">
        <v>250</v>
      </c>
      <c r="K11" s="5" t="s">
        <v>36</v>
      </c>
      <c r="L11" s="3"/>
      <c r="M11" s="3" t="s">
        <v>52</v>
      </c>
      <c r="N11" s="3" t="s">
        <v>53</v>
      </c>
      <c r="O11" s="5">
        <v>50.8</v>
      </c>
      <c r="Q11" s="5" t="s">
        <v>49</v>
      </c>
      <c r="AA11">
        <v>20.32</v>
      </c>
      <c r="AB11">
        <v>7.1681782900000002</v>
      </c>
    </row>
    <row r="12" spans="1:39">
      <c r="A12" s="4">
        <v>42806</v>
      </c>
      <c r="B12" s="5" t="s">
        <v>49</v>
      </c>
      <c r="C12" s="5">
        <v>71</v>
      </c>
      <c r="D12" s="5" t="s">
        <v>46</v>
      </c>
      <c r="E12" s="5" t="s">
        <v>42</v>
      </c>
      <c r="F12" s="5"/>
      <c r="G12" s="5"/>
      <c r="H12" s="5">
        <v>250</v>
      </c>
      <c r="I12" s="5">
        <v>250</v>
      </c>
      <c r="J12" s="5">
        <v>250</v>
      </c>
      <c r="K12" s="5" t="s">
        <v>36</v>
      </c>
      <c r="L12" s="3"/>
      <c r="M12" s="3" t="s">
        <v>54</v>
      </c>
      <c r="N12" s="3" t="s">
        <v>55</v>
      </c>
      <c r="O12" s="5">
        <v>28.3</v>
      </c>
      <c r="Q12" s="5" t="s">
        <v>49</v>
      </c>
      <c r="U12">
        <f>O12*4*100/1000</f>
        <v>11.32</v>
      </c>
    </row>
    <row r="13" spans="1:39">
      <c r="A13" s="4">
        <v>42815</v>
      </c>
      <c r="B13" s="5" t="s">
        <v>56</v>
      </c>
      <c r="C13" s="5">
        <v>80</v>
      </c>
      <c r="D13" s="5" t="s">
        <v>16</v>
      </c>
      <c r="E13" s="5" t="s">
        <v>17</v>
      </c>
      <c r="F13" s="5"/>
      <c r="G13" s="5"/>
      <c r="H13" s="5">
        <v>250</v>
      </c>
      <c r="I13" s="5">
        <v>250</v>
      </c>
      <c r="J13" s="5">
        <v>250</v>
      </c>
      <c r="K13" s="5" t="s">
        <v>36</v>
      </c>
      <c r="L13" s="5"/>
      <c r="M13" s="3" t="s">
        <v>57</v>
      </c>
      <c r="N13" s="6" t="s">
        <v>58</v>
      </c>
      <c r="O13" s="5">
        <v>139.30000000000001</v>
      </c>
      <c r="Q13" s="5" t="s">
        <v>56</v>
      </c>
      <c r="R13">
        <f>O13*4*100/1000</f>
        <v>55.720000000000006</v>
      </c>
      <c r="S13">
        <f>O14*4*100/1000</f>
        <v>14.719999999999999</v>
      </c>
      <c r="X13">
        <v>4.1236220130000003</v>
      </c>
      <c r="Y13">
        <v>6.9641202880000002</v>
      </c>
      <c r="AA13">
        <v>55.720000000000006</v>
      </c>
      <c r="AB13">
        <v>4.1236220130000003</v>
      </c>
      <c r="AD13">
        <v>19.8712542948718</v>
      </c>
      <c r="AE13">
        <v>19.778952586538502</v>
      </c>
      <c r="AF13">
        <v>35.608320367521401</v>
      </c>
      <c r="AG13">
        <v>35.124126597222201</v>
      </c>
      <c r="AH13">
        <v>86.59</v>
      </c>
      <c r="AI13">
        <v>56.89</v>
      </c>
      <c r="AJ13">
        <v>4.6875009000000002E-2</v>
      </c>
      <c r="AK13">
        <v>7.1895317920000004</v>
      </c>
      <c r="AL13">
        <v>8.39</v>
      </c>
      <c r="AM13">
        <v>6.61</v>
      </c>
    </row>
    <row r="14" spans="1:39">
      <c r="A14" s="4">
        <v>42815</v>
      </c>
      <c r="B14" s="5" t="s">
        <v>56</v>
      </c>
      <c r="C14" s="5">
        <v>80</v>
      </c>
      <c r="D14" s="5" t="s">
        <v>23</v>
      </c>
      <c r="E14" s="5" t="s">
        <v>17</v>
      </c>
      <c r="F14" s="5"/>
      <c r="G14" s="5"/>
      <c r="H14" s="5">
        <v>250</v>
      </c>
      <c r="I14" s="5">
        <v>250</v>
      </c>
      <c r="J14" s="5">
        <v>250</v>
      </c>
      <c r="K14" s="5" t="s">
        <v>36</v>
      </c>
      <c r="L14" s="3"/>
      <c r="M14" s="3" t="s">
        <v>59</v>
      </c>
      <c r="N14" s="6" t="s">
        <v>60</v>
      </c>
      <c r="O14" s="5">
        <v>36.799999999999997</v>
      </c>
      <c r="Q14" s="5" t="s">
        <v>56</v>
      </c>
      <c r="AA14">
        <v>14.719999999999999</v>
      </c>
      <c r="AB14">
        <v>6.9641202880000002</v>
      </c>
    </row>
    <row r="15" spans="1:39">
      <c r="A15" s="4">
        <v>42823</v>
      </c>
      <c r="B15" s="5" t="s">
        <v>61</v>
      </c>
      <c r="C15" s="5">
        <v>88</v>
      </c>
      <c r="D15" s="5" t="s">
        <v>16</v>
      </c>
      <c r="E15" s="5" t="s">
        <v>17</v>
      </c>
      <c r="F15" s="5"/>
      <c r="G15" s="5"/>
      <c r="H15" s="5">
        <v>250</v>
      </c>
      <c r="I15" s="5">
        <v>250</v>
      </c>
      <c r="J15" s="5">
        <v>250</v>
      </c>
      <c r="K15" s="5" t="s">
        <v>36</v>
      </c>
      <c r="L15" s="5"/>
      <c r="M15" s="3" t="s">
        <v>62</v>
      </c>
      <c r="N15" s="6" t="s">
        <v>63</v>
      </c>
      <c r="O15" s="5">
        <v>61.6</v>
      </c>
      <c r="Q15" s="5" t="s">
        <v>61</v>
      </c>
      <c r="R15">
        <f>O15*4*100/1000</f>
        <v>24.64</v>
      </c>
      <c r="S15">
        <f>O16*4*100/1000</f>
        <v>9.68</v>
      </c>
      <c r="X15">
        <v>5.4463235010000002</v>
      </c>
      <c r="Y15">
        <v>2.8004377479999998</v>
      </c>
      <c r="AA15">
        <v>24.64</v>
      </c>
      <c r="AB15">
        <v>5.4463235010000002</v>
      </c>
      <c r="AD15">
        <v>19.754364489316199</v>
      </c>
      <c r="AE15">
        <v>19.562897099358899</v>
      </c>
      <c r="AF15">
        <v>35.635278249999999</v>
      </c>
      <c r="AG15">
        <v>35.220832076923202</v>
      </c>
      <c r="AH15">
        <v>98.6</v>
      </c>
      <c r="AI15">
        <v>31.21</v>
      </c>
      <c r="AJ15">
        <v>3.3238234999999998E-2</v>
      </c>
      <c r="AK15">
        <v>13.71274285</v>
      </c>
      <c r="AL15">
        <v>6.96</v>
      </c>
      <c r="AM15">
        <v>11.66</v>
      </c>
    </row>
    <row r="16" spans="1:39">
      <c r="A16" s="4">
        <v>42823</v>
      </c>
      <c r="B16" s="5" t="s">
        <v>61</v>
      </c>
      <c r="C16" s="5">
        <v>88</v>
      </c>
      <c r="D16" s="5" t="s">
        <v>23</v>
      </c>
      <c r="E16" s="5" t="s">
        <v>17</v>
      </c>
      <c r="F16" s="5"/>
      <c r="G16" s="5"/>
      <c r="H16" s="5">
        <v>250</v>
      </c>
      <c r="I16" s="5">
        <v>250</v>
      </c>
      <c r="J16" s="5">
        <v>250</v>
      </c>
      <c r="K16" s="5" t="s">
        <v>36</v>
      </c>
      <c r="L16" s="5"/>
      <c r="M16" s="3" t="s">
        <v>64</v>
      </c>
      <c r="N16" s="6" t="s">
        <v>65</v>
      </c>
      <c r="O16" s="5">
        <v>24.2</v>
      </c>
      <c r="Q16" s="5" t="s">
        <v>61</v>
      </c>
      <c r="AA16">
        <v>9.68</v>
      </c>
      <c r="AB16">
        <v>2.8004377479999998</v>
      </c>
    </row>
    <row r="17" spans="1:39">
      <c r="A17" s="4">
        <v>42827</v>
      </c>
      <c r="B17" s="5" t="s">
        <v>66</v>
      </c>
      <c r="C17" s="5">
        <v>92</v>
      </c>
      <c r="D17" s="5" t="s">
        <v>16</v>
      </c>
      <c r="E17" s="5" t="s">
        <v>17</v>
      </c>
      <c r="F17" s="5"/>
      <c r="G17" s="5"/>
      <c r="H17" s="5">
        <v>250</v>
      </c>
      <c r="I17" s="5">
        <v>250</v>
      </c>
      <c r="J17" s="5">
        <v>250</v>
      </c>
      <c r="K17" s="5" t="s">
        <v>36</v>
      </c>
      <c r="L17" s="5"/>
      <c r="M17" s="3" t="s">
        <v>67</v>
      </c>
      <c r="N17" s="6" t="s">
        <v>68</v>
      </c>
      <c r="O17" s="5">
        <v>81</v>
      </c>
      <c r="Q17" s="5" t="s">
        <v>66</v>
      </c>
      <c r="R17">
        <f>O17*4*100/1000</f>
        <v>32.4</v>
      </c>
      <c r="S17">
        <f>O18*4*100/1000</f>
        <v>16.28</v>
      </c>
      <c r="X17">
        <v>5.7303685880000002</v>
      </c>
      <c r="Y17">
        <v>5.1702290250000003</v>
      </c>
      <c r="AA17">
        <v>32.4</v>
      </c>
      <c r="AB17">
        <v>5.7303685880000002</v>
      </c>
      <c r="AD17">
        <v>19.763619159188099</v>
      </c>
      <c r="AE17">
        <v>19.563887482906001</v>
      </c>
      <c r="AF17">
        <v>35.874090351495703</v>
      </c>
      <c r="AG17">
        <v>35.212546138888897</v>
      </c>
      <c r="AH17">
        <v>104.61</v>
      </c>
      <c r="AI17">
        <v>52.12</v>
      </c>
      <c r="AJ17">
        <v>3.3238234999999998E-2</v>
      </c>
      <c r="AK17">
        <v>13.71274285</v>
      </c>
      <c r="AL17">
        <v>8.07</v>
      </c>
      <c r="AM17">
        <v>16.57</v>
      </c>
    </row>
    <row r="18" spans="1:39">
      <c r="A18" s="4">
        <v>42827</v>
      </c>
      <c r="B18" s="5" t="s">
        <v>66</v>
      </c>
      <c r="C18" s="5">
        <v>92</v>
      </c>
      <c r="D18" s="5" t="s">
        <v>23</v>
      </c>
      <c r="E18" s="5" t="s">
        <v>17</v>
      </c>
      <c r="F18" s="5"/>
      <c r="G18" s="5"/>
      <c r="H18" s="5">
        <v>250</v>
      </c>
      <c r="I18" s="5">
        <v>250</v>
      </c>
      <c r="J18" s="5">
        <v>250</v>
      </c>
      <c r="K18" s="5" t="s">
        <v>36</v>
      </c>
      <c r="L18" s="3"/>
      <c r="M18" s="3" t="s">
        <v>69</v>
      </c>
      <c r="N18" s="6" t="s">
        <v>70</v>
      </c>
      <c r="O18" s="5">
        <v>40.700000000000003</v>
      </c>
      <c r="Q18" s="5" t="s">
        <v>66</v>
      </c>
      <c r="AA18">
        <v>16.28</v>
      </c>
      <c r="AB18">
        <v>5.1702290250000003</v>
      </c>
    </row>
    <row r="19" spans="1:39">
      <c r="A19" s="4">
        <v>42833</v>
      </c>
      <c r="B19" s="5" t="s">
        <v>71</v>
      </c>
      <c r="C19" s="5">
        <v>98</v>
      </c>
      <c r="D19" s="5" t="s">
        <v>16</v>
      </c>
      <c r="E19" s="5" t="s">
        <v>17</v>
      </c>
      <c r="F19" s="5"/>
      <c r="G19" s="5"/>
      <c r="H19" s="5">
        <v>250</v>
      </c>
      <c r="I19" s="5">
        <v>250</v>
      </c>
      <c r="J19" s="5">
        <v>250</v>
      </c>
      <c r="K19" s="5" t="s">
        <v>36</v>
      </c>
      <c r="L19" s="3"/>
      <c r="M19" s="3" t="s">
        <v>67</v>
      </c>
      <c r="N19" s="6" t="s">
        <v>72</v>
      </c>
      <c r="O19" s="5">
        <v>93</v>
      </c>
      <c r="Q19" s="5" t="s">
        <v>71</v>
      </c>
      <c r="R19">
        <f>O19*4*100/1000</f>
        <v>37.200000000000003</v>
      </c>
      <c r="S19">
        <f>O20*4*100/1000</f>
        <v>11.08</v>
      </c>
      <c r="X19">
        <v>5.0039438909999996</v>
      </c>
      <c r="Y19">
        <v>4.192966341</v>
      </c>
      <c r="AA19">
        <v>37.200000000000003</v>
      </c>
      <c r="AB19">
        <v>5.0039438909999996</v>
      </c>
      <c r="AD19">
        <v>18.593301110042699</v>
      </c>
      <c r="AE19">
        <v>18.209479240384599</v>
      </c>
      <c r="AF19">
        <v>35.8951221752137</v>
      </c>
      <c r="AG19">
        <v>35.2383821987179</v>
      </c>
      <c r="AH19">
        <v>97.97</v>
      </c>
      <c r="AI19">
        <v>37.409999999999997</v>
      </c>
      <c r="AJ19">
        <v>4.2977767E-2</v>
      </c>
      <c r="AK19">
        <v>18.440204850000001</v>
      </c>
      <c r="AL19">
        <v>5</v>
      </c>
      <c r="AM19">
        <v>11.25</v>
      </c>
    </row>
    <row r="20" spans="1:39">
      <c r="A20" s="4">
        <v>42833</v>
      </c>
      <c r="B20" s="5" t="s">
        <v>71</v>
      </c>
      <c r="C20" s="5">
        <v>98</v>
      </c>
      <c r="D20" s="5" t="s">
        <v>23</v>
      </c>
      <c r="E20" s="5" t="s">
        <v>17</v>
      </c>
      <c r="F20" s="5"/>
      <c r="G20" s="5"/>
      <c r="H20" s="5">
        <v>250</v>
      </c>
      <c r="I20" s="5">
        <v>250</v>
      </c>
      <c r="J20" s="5">
        <v>250</v>
      </c>
      <c r="K20" s="5" t="s">
        <v>36</v>
      </c>
      <c r="L20" s="3"/>
      <c r="M20" s="3" t="s">
        <v>69</v>
      </c>
      <c r="N20" s="6" t="s">
        <v>73</v>
      </c>
      <c r="O20" s="5">
        <v>27.7</v>
      </c>
      <c r="Q20" s="5" t="s">
        <v>71</v>
      </c>
      <c r="AA20">
        <v>11.08</v>
      </c>
      <c r="AB20">
        <v>4.192966341</v>
      </c>
    </row>
    <row r="21" spans="1:39">
      <c r="A21" s="4">
        <v>42839</v>
      </c>
      <c r="B21" s="5" t="s">
        <v>74</v>
      </c>
      <c r="C21" s="5">
        <v>104</v>
      </c>
      <c r="D21" s="5" t="s">
        <v>16</v>
      </c>
      <c r="E21" s="5" t="s">
        <v>17</v>
      </c>
      <c r="F21" s="5"/>
      <c r="G21" s="5"/>
      <c r="H21" s="5">
        <v>250</v>
      </c>
      <c r="I21" s="5">
        <v>250</v>
      </c>
      <c r="J21" s="5">
        <v>250</v>
      </c>
      <c r="K21" s="5" t="s">
        <v>36</v>
      </c>
      <c r="L21" s="5"/>
      <c r="M21" s="3" t="s">
        <v>37</v>
      </c>
      <c r="N21" s="6" t="s">
        <v>75</v>
      </c>
      <c r="O21" s="5">
        <v>80.599999999999994</v>
      </c>
      <c r="Q21" s="5" t="s">
        <v>74</v>
      </c>
      <c r="R21">
        <f>O21*4*100/1000</f>
        <v>32.239999999999995</v>
      </c>
      <c r="S21">
        <f>O22*4*100/1000</f>
        <v>11.84</v>
      </c>
      <c r="X21">
        <v>14.74731403</v>
      </c>
      <c r="Y21">
        <v>7.1276775900000002</v>
      </c>
      <c r="AA21">
        <v>32.239999999999995</v>
      </c>
      <c r="AB21">
        <v>14.74731403</v>
      </c>
      <c r="AD21">
        <v>18.135246192307701</v>
      </c>
      <c r="AE21">
        <v>18.404455386752101</v>
      </c>
      <c r="AF21">
        <v>35.900236092948703</v>
      </c>
      <c r="AG21">
        <v>35.229491533119699</v>
      </c>
      <c r="AH21">
        <v>119.25</v>
      </c>
      <c r="AI21">
        <v>48.42</v>
      </c>
      <c r="AJ21">
        <v>2.7422149E-2</v>
      </c>
      <c r="AK21">
        <v>9.5065786750000001</v>
      </c>
      <c r="AL21">
        <v>3.44</v>
      </c>
      <c r="AM21">
        <v>10.94</v>
      </c>
    </row>
    <row r="22" spans="1:39">
      <c r="A22" s="4">
        <v>42839</v>
      </c>
      <c r="B22" s="5" t="s">
        <v>74</v>
      </c>
      <c r="C22" s="5">
        <v>104</v>
      </c>
      <c r="D22" s="5" t="s">
        <v>23</v>
      </c>
      <c r="E22" s="5" t="s">
        <v>17</v>
      </c>
      <c r="F22" s="5"/>
      <c r="G22" s="5"/>
      <c r="H22" s="5">
        <v>250</v>
      </c>
      <c r="I22" s="5">
        <v>250</v>
      </c>
      <c r="J22" s="5">
        <v>250</v>
      </c>
      <c r="K22" s="5" t="s">
        <v>36</v>
      </c>
      <c r="L22" s="3"/>
      <c r="M22" s="3" t="s">
        <v>76</v>
      </c>
      <c r="N22" s="6" t="s">
        <v>77</v>
      </c>
      <c r="O22" s="5">
        <v>29.6</v>
      </c>
      <c r="Q22" s="5" t="s">
        <v>74</v>
      </c>
      <c r="AA22">
        <v>11.84</v>
      </c>
      <c r="AB22">
        <v>7.1276775900000002</v>
      </c>
    </row>
    <row r="23" spans="1:39">
      <c r="A23" s="7"/>
      <c r="B23" s="7"/>
      <c r="C23" s="7"/>
      <c r="D23" s="7"/>
      <c r="E23" s="5" t="s">
        <v>78</v>
      </c>
      <c r="F23" s="7"/>
      <c r="G23" s="7"/>
      <c r="H23" s="7"/>
      <c r="I23" s="7"/>
      <c r="J23" s="7"/>
      <c r="K23" s="7"/>
      <c r="L23" s="7"/>
      <c r="M23" s="7"/>
      <c r="N23" s="7" t="s">
        <v>79</v>
      </c>
      <c r="O23" s="5">
        <v>0.3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Chavez</dc:creator>
  <cp:lastModifiedBy>Francisco Chavez</cp:lastModifiedBy>
  <dcterms:created xsi:type="dcterms:W3CDTF">2019-10-18T17:11:27Z</dcterms:created>
  <dcterms:modified xsi:type="dcterms:W3CDTF">2019-10-21T21:43:03Z</dcterms:modified>
</cp:coreProperties>
</file>