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vin/Documents/UniversitätPotsdam/BachelorArbeit/Repo/"/>
    </mc:Choice>
  </mc:AlternateContent>
  <xr:revisionPtr revIDLastSave="0" documentId="13_ncr:1_{9565B2D4-593B-524D-BEA5-A0E0BFD7FC6E}" xr6:coauthVersionLast="47" xr6:coauthVersionMax="47" xr10:uidLastSave="{00000000-0000-0000-0000-000000000000}"/>
  <bookViews>
    <workbookView xWindow="0" yWindow="500" windowWidth="28800" windowHeight="16420" activeTab="1" xr2:uid="{0015452D-9F96-FB4F-A71F-98D7120CC8E6}"/>
  </bookViews>
  <sheets>
    <sheet name="Funktionale Anforderungen" sheetId="3" r:id="rId1"/>
    <sheet name="Auswertu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  <c r="G15" i="1"/>
  <c r="F15" i="1"/>
  <c r="U82" i="1"/>
  <c r="U80" i="1"/>
  <c r="U79" i="1"/>
  <c r="U78" i="1"/>
  <c r="U77" i="1"/>
  <c r="U76" i="1"/>
  <c r="U75" i="1"/>
  <c r="U74" i="1"/>
  <c r="U73" i="1"/>
  <c r="U72" i="1"/>
  <c r="U71" i="1"/>
  <c r="U70" i="1"/>
  <c r="U66" i="1"/>
  <c r="U65" i="1"/>
  <c r="U64" i="1"/>
  <c r="U63" i="1"/>
  <c r="U62" i="1"/>
  <c r="U60" i="1"/>
  <c r="U58" i="1"/>
  <c r="U57" i="1"/>
  <c r="U56" i="1"/>
  <c r="U55" i="1"/>
  <c r="U54" i="1"/>
  <c r="U53" i="1"/>
  <c r="U52" i="1"/>
  <c r="U50" i="1"/>
  <c r="U48" i="1"/>
  <c r="U47" i="1"/>
  <c r="U46" i="1"/>
  <c r="U45" i="1"/>
  <c r="U44" i="1"/>
  <c r="U43" i="1"/>
  <c r="U42" i="1"/>
  <c r="U41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2" i="1"/>
  <c r="U20" i="1"/>
  <c r="U19" i="1"/>
  <c r="U18" i="1"/>
  <c r="U17" i="1"/>
  <c r="U12" i="1"/>
  <c r="U11" i="1"/>
  <c r="U10" i="1"/>
  <c r="U9" i="1"/>
  <c r="S85" i="1"/>
  <c r="O85" i="1"/>
  <c r="M85" i="1"/>
  <c r="J85" i="1"/>
  <c r="G85" i="1"/>
  <c r="R85" i="1"/>
  <c r="Q85" i="1"/>
  <c r="P85" i="1"/>
  <c r="N85" i="1"/>
  <c r="L85" i="1"/>
  <c r="K85" i="1"/>
  <c r="I85" i="1"/>
  <c r="H85" i="1"/>
  <c r="F85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S39" i="1"/>
  <c r="R39" i="1"/>
  <c r="Q39" i="1"/>
  <c r="P39" i="1"/>
  <c r="O39" i="1"/>
  <c r="N39" i="1"/>
  <c r="M39" i="1"/>
  <c r="L39" i="1"/>
  <c r="K39" i="1"/>
  <c r="J39" i="1"/>
  <c r="U39" i="1" s="1"/>
  <c r="I39" i="1"/>
  <c r="H39" i="1"/>
  <c r="G39" i="1"/>
  <c r="F39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S15" i="1"/>
  <c r="R15" i="1"/>
  <c r="Q15" i="1"/>
  <c r="P15" i="1"/>
  <c r="O15" i="1"/>
  <c r="N15" i="1"/>
  <c r="M15" i="1"/>
  <c r="L15" i="1"/>
  <c r="K15" i="1"/>
  <c r="J15" i="1"/>
  <c r="I15" i="1"/>
  <c r="H15" i="1"/>
  <c r="E15" i="1"/>
  <c r="E85" i="1"/>
  <c r="D82" i="1"/>
  <c r="E68" i="1"/>
  <c r="D68" i="1"/>
  <c r="E60" i="1"/>
  <c r="D60" i="1"/>
  <c r="E39" i="1"/>
  <c r="E22" i="1"/>
  <c r="D22" i="1"/>
  <c r="C15" i="1"/>
  <c r="D85" i="1"/>
  <c r="C85" i="1"/>
  <c r="C82" i="1"/>
  <c r="C68" i="1"/>
  <c r="U68" i="1" s="1"/>
  <c r="C60" i="1"/>
  <c r="D50" i="1"/>
  <c r="D39" i="1"/>
  <c r="C39" i="1"/>
  <c r="C22" i="1"/>
  <c r="D15" i="1"/>
  <c r="C50" i="1"/>
  <c r="U15" i="1" l="1"/>
  <c r="U85" i="1"/>
</calcChain>
</file>

<file path=xl/sharedStrings.xml><?xml version="1.0" encoding="utf-8"?>
<sst xmlns="http://schemas.openxmlformats.org/spreadsheetml/2006/main" count="1191" uniqueCount="155">
  <si>
    <t>Kategorie</t>
  </si>
  <si>
    <t>Anforderung - Item</t>
  </si>
  <si>
    <t>Das Produkt bietet eine Importfunktion für xml Dateien zum Empfangen von Daten (aus einem ERP-System/Datenbank).</t>
  </si>
  <si>
    <t>Das Produkt bietet eine Importfunktion für xsl Dateien zum Empfangen von Daten (aus einem ERP-System/Datenbank).</t>
  </si>
  <si>
    <t>Das Produkt bietet eine Importfunktion für json Dateien zum Empfangen von Daten (aus einem ERP-System/Datenbank).</t>
  </si>
  <si>
    <t>Das Produkt bietet eine Exportfunktion zum Erstellen von pdf-Dateien</t>
  </si>
  <si>
    <t>Das Produkt bietet eine Exportfunktion zum Erstellen von xsl-Dateien.</t>
  </si>
  <si>
    <t>Bei einem Import kann das Produkt aus den importierten Daten automatisiert ein Prozessmodell erstellen.</t>
  </si>
  <si>
    <t>Prozesse werden automatisch aktualisiert, wenn im ERP-Systeme Änderungen vorgenommen werden.</t>
  </si>
  <si>
    <t>Die Software nutzt REST API-Schnittstellen, wodurch eine Datensynchronisation möglich ist.</t>
  </si>
  <si>
    <t>Die Software nutzt SOAP API Schnittstellen, wodurch eine Datensynchronisation möglich ist.</t>
  </si>
  <si>
    <t>Die Software ermöglicht die Erstellung von Gantt Charts, um ERP relevante Einführungsschritte zeitlich zu dokumentieren (Anforderungsanalyse, Systemeinrichtung, Mitarbeiterschulungen).</t>
  </si>
  <si>
    <t>Gantt Charts lassen sich modular erstellen, um beispielsweise den Einführungsprozess von ERP-Systemen in verschiedene Schritte aufzuteilen, die untereinander verknüpft sind.</t>
  </si>
  <si>
    <t>Die Software ermöglicht die Erstellung von Gantt Charts bei dem Daten direkt aus dem ERP-System genutzt werden können. (EIGENTLICH AUCH TEIL VON SCHNITTESTELLE)</t>
  </si>
  <si>
    <t>Modellierungstechniken</t>
  </si>
  <si>
    <t>Die Software unterstützt das Modellieren von deterministischen Prozessen.</t>
  </si>
  <si>
    <t>Die Software unterstützt das Modellieren von nicht deterministischen Prozessen.</t>
  </si>
  <si>
    <t>Mit der Software ist es mögliche OMEGA konforme Prozesse zu modellieren.</t>
  </si>
  <si>
    <t>Es ist möglich externe Organisationseinheiten im Modell aufzunehmen.</t>
  </si>
  <si>
    <t>Freigabe und Kommunikation</t>
  </si>
  <si>
    <t>Es ist möglich, dass Modell für Stakeholder zum Anschauen freizugeben.</t>
  </si>
  <si>
    <t>Es ist möglich, Teile eines Modells für Stakeholder zum Anschauen freizugeben.</t>
  </si>
  <si>
    <t>Die Software bietet eine Kommentarfunktion, um Kommunikation zwischen Modellierern und Stakeholdern im Modellierungsprozess zu ermöglichen.</t>
  </si>
  <si>
    <t>Erweiterte Funktionen /BPM</t>
  </si>
  <si>
    <t>Es ist möglich, eine Prozesssimulierung auszuführen.</t>
  </si>
  <si>
    <t>Die Prozessmodellierungssoftware nutzt KI zum Analysieren von Prozessen.</t>
  </si>
  <si>
    <t>Mit der Software ist es möglich eine Prozesslandkarte zu erstellen.</t>
  </si>
  <si>
    <t>Die Software kann Gantt Charts erstellen, die zeigen, wie lang der Prozessdurchlauf ist.</t>
  </si>
  <si>
    <t>Im erstellten Prozessmodell können Zuständigkeiten von Personen klar definiert und zugewiesen werden.</t>
  </si>
  <si>
    <t>Im erstellten Prozessmodell können Zuständigkeiten von Abteilungen klar definiert und zugewiesen werden.</t>
  </si>
  <si>
    <t>Die Software liefert für die Prozesse eine einsehbare Änderungshistorie.</t>
  </si>
  <si>
    <t>Die Software ermöglicht es Änderungen zu kommentieren, um Prozessänderungen nachvollziehbar zu machen.</t>
  </si>
  <si>
    <t>Es kann eine Prozesslandkarte erstellt werden, die aus mehreren Teilprozessen besteht.</t>
  </si>
  <si>
    <t>Es ist möglich die Einbindung von technischen Ressourcen im Prozessmodell darzustellen.</t>
  </si>
  <si>
    <t>Es ist möglich Usern verschiedene Zugriffsrechte zuzuteilen.</t>
  </si>
  <si>
    <t>Es ist möglich Usergruppen zu erstellen.</t>
  </si>
  <si>
    <t>Es ist möglich Usergruppen verschiedene Zugriffsrechte zuzuteilen.</t>
  </si>
  <si>
    <t>Die Software unterstützt ARIS (Architektur Integrierter Informationssysteme) Modelling.</t>
  </si>
  <si>
    <t>Die Prozessmodellierungssoftware unterstützt Practices wie SIPOC (Suppliers, Inputs, Process, Outputs, Customers).</t>
  </si>
  <si>
    <t>Die Software kann automatisch Gantt Charts anhand von simulierten Prozessen erstellen, um Prozessdurchlaufzeiten zu bestimmen.</t>
  </si>
  <si>
    <t>Prozessbeschreibungen können automatisch erstellt werden.</t>
  </si>
  <si>
    <t>Prozessorganisation</t>
  </si>
  <si>
    <t>Prozesse lassen sich in einer Prozessbibliothek abspeichern.</t>
  </si>
  <si>
    <t>Es ist möglich Teilprozesse aus der Prozessbibliothek zu importieren.</t>
  </si>
  <si>
    <t>Es ist möglich Teilprozesse aus der Prozessbibliothek in einen vorhandenen Prozess zu integrieren</t>
  </si>
  <si>
    <t>Prozesse lassen sich als unternehmenskritische Prozesse kennzeichnen durch beispielsweise des Einsatzes von Tags.</t>
  </si>
  <si>
    <t>In der Prozessbibliothek lassen sich unternehmenskritische Prozesse herausfiltern.</t>
  </si>
  <si>
    <t>Das Programm bietet eine integrierte Approval Funktionen, wodurch Prozessemodelle abgenommen oder abgelehnt werden können.</t>
  </si>
  <si>
    <t>Die Software ermöglicht den Einsatz von Process Mining.</t>
  </si>
  <si>
    <t>Mithilfe von Process Mining lässt sich ein Soll-Ist-Vergleich ausführen, bei dem Abweichungen hervorgehoben werden.</t>
  </si>
  <si>
    <t>Die Software kann durch Plug-ins erweitert werden.</t>
  </si>
  <si>
    <t>Analytische Funktion</t>
  </si>
  <si>
    <t>Die Software unterstützt den Einsatz von Templates, um ERP-konforme Prozesse zu erstellen.</t>
  </si>
  <si>
    <t>Die Software erkennt, wenn ein Prozess von einem Template abweicht.</t>
  </si>
  <si>
    <t>Es kann ein Referenzmodell erstellt werden, welches automatisch mit anderen Prozessmodellen verglichen werden kann und Abweichungen hervorhebt.</t>
  </si>
  <si>
    <t>User können einem Prozess als Prozessinhaber zugeordnet werden.</t>
  </si>
  <si>
    <t>Es ist möglich einen Migrationsplan vom Ist-Prozess zum Soll-Prozess durchzuführen.</t>
  </si>
  <si>
    <t>IT-Infrastruktur</t>
  </si>
  <si>
    <t>Die Software unterstützt einen Mehrbenutzerbetrieb, der das gleichzeitige Bearbeiten eines Prozesses ermöglicht.</t>
  </si>
  <si>
    <t>Die Software kann als Hybridmodell umgesetzt werden, wobei gleichzeitig Cloud und on-premises Technologien genutzt werden können.</t>
  </si>
  <si>
    <t>Es kann eine Prozesslandkarte erstellt werden, wobei Teilprozesse aufgeklappt und eingeklappt werden können, wodurch verschiedene Detaillierungsgrade dargestellt werden können.</t>
  </si>
  <si>
    <t xml:space="preserve">Begründet? </t>
  </si>
  <si>
    <t>True</t>
  </si>
  <si>
    <t>Ture</t>
  </si>
  <si>
    <t>true</t>
  </si>
  <si>
    <t>treu</t>
  </si>
  <si>
    <t>Import, Export-Funktion</t>
  </si>
  <si>
    <t>Es ist eine automatische Generierung von Prozessdokumentation möglich</t>
  </si>
  <si>
    <t>Firmografische Fragen</t>
  </si>
  <si>
    <t>Name des Unternehmens:</t>
  </si>
  <si>
    <t>Name des Produkts (Prozessmodellierungssoftware):</t>
  </si>
  <si>
    <t>Für welchen Unternehmensektor ist ihr Produkt hauptsächlich vorgesehen?</t>
  </si>
  <si>
    <t>Für welche Unternehmensgröße ist ihr Produkt hauptsächlich vorgesehen?</t>
  </si>
  <si>
    <t>Ist die Prozessmodellierungssoftware Teil einer BPM-Suite?</t>
  </si>
  <si>
    <t>In welchem Land befindet sich der Hauptsitz des Unternehmens?</t>
  </si>
  <si>
    <t>ADONIS</t>
  </si>
  <si>
    <t>BOC Information Technologies Consulting GmbH</t>
  </si>
  <si>
    <t>Österreich</t>
  </si>
  <si>
    <t>JA</t>
  </si>
  <si>
    <t>NEIN</t>
  </si>
  <si>
    <t>Die Software ermöglicht die Erstellung von Gantt Charts bei dem Daten direkt aus dem ERP-System genutzt werden können.</t>
  </si>
  <si>
    <t>Abdeckungsgrad Import, Export-Funktion:</t>
  </si>
  <si>
    <t xml:space="preserve">Abdeckungsgrad IT-Infrastruktur: </t>
  </si>
  <si>
    <t>Abdeckungsgrad Modellierungstechniken:</t>
  </si>
  <si>
    <t>Abdeckungsgrad Freigabe und Kommunikation:</t>
  </si>
  <si>
    <t>Abdeckungsgrad Prozessorganisation:</t>
  </si>
  <si>
    <t xml:space="preserve">Abdeckungsgrad Analytische Funktion: </t>
  </si>
  <si>
    <t>Erweiterte Funktionen</t>
  </si>
  <si>
    <t>Abdeckungsgrad Erweitertete Funktionen:</t>
  </si>
  <si>
    <t>Abdeckungsgrad Produkt:</t>
  </si>
  <si>
    <t>Camunda</t>
  </si>
  <si>
    <t>Camunda Platform - Web Modeler</t>
  </si>
  <si>
    <t>Deutschland</t>
  </si>
  <si>
    <t>Cloud Software Group</t>
  </si>
  <si>
    <t>BusinessStudio BPM Edition</t>
  </si>
  <si>
    <t>USA</t>
  </si>
  <si>
    <t>Keine Einschränkungen</t>
  </si>
  <si>
    <t>Keine Einschränkung</t>
  </si>
  <si>
    <t>Vizi BPM (Vizi Modeler, Vizi Manager, Vizi SharePoint)</t>
  </si>
  <si>
    <t>1-10'000</t>
  </si>
  <si>
    <t>Ja</t>
  </si>
  <si>
    <t>Schweiz</t>
  </si>
  <si>
    <t>ELCA Informatik AG</t>
  </si>
  <si>
    <t>Cardanit</t>
  </si>
  <si>
    <t>ESTECO</t>
  </si>
  <si>
    <t>NO</t>
  </si>
  <si>
    <t>Italy</t>
  </si>
  <si>
    <t>YES</t>
  </si>
  <si>
    <t>BIC Platform</t>
  </si>
  <si>
    <t>GBTEC Software AG</t>
  </si>
  <si>
    <t>alle Unternehmensgrößen</t>
  </si>
  <si>
    <t>Deutschland, Bochum</t>
  </si>
  <si>
    <t>ibo Prometheus</t>
  </si>
  <si>
    <t>ibo Software GmbH</t>
  </si>
  <si>
    <t>iGrafx Process360 Live</t>
  </si>
  <si>
    <t>iGrafx LLC</t>
  </si>
  <si>
    <t>United States of America</t>
  </si>
  <si>
    <t>Yes</t>
  </si>
  <si>
    <t>Banking, insuarance, healt care, manufacturing</t>
  </si>
  <si>
    <t>Mid-sized to extra-large enterprises, including:
Organizations with over $1B in annual revenue and more than 10,000 employees, and
Mid-market companies or departments with $100M–$1B in revenue.</t>
  </si>
  <si>
    <t>Aeneis</t>
  </si>
  <si>
    <t>intellior GmbH</t>
  </si>
  <si>
    <t>Mittelstand und Konzerne</t>
  </si>
  <si>
    <t>ab 100 MA bis über 5000 MA</t>
  </si>
  <si>
    <t>Modelangelo</t>
  </si>
  <si>
    <t>Lehrstuhl für Wirtschaftsinformatik, Prozesse und Systeme, Universität Potsdam</t>
  </si>
  <si>
    <t>Nein</t>
  </si>
  <si>
    <t>Innovator</t>
  </si>
  <si>
    <t>MID GmbH</t>
  </si>
  <si>
    <t>small - large cooperations</t>
  </si>
  <si>
    <t>Germany</t>
  </si>
  <si>
    <t>MR.KNOW - BPM</t>
  </si>
  <si>
    <t>Inspire Technologies GmbH</t>
  </si>
  <si>
    <t>Mittelstand bis Konzerne</t>
  </si>
  <si>
    <t>ja</t>
  </si>
  <si>
    <t>PragmaDev Process</t>
  </si>
  <si>
    <t>PragmaDev</t>
  </si>
  <si>
    <t>Aerospace and defence</t>
  </si>
  <si>
    <t>No</t>
  </si>
  <si>
    <t>France</t>
  </si>
  <si>
    <t>QM-Pilot</t>
  </si>
  <si>
    <t>Abel Systems</t>
  </si>
  <si>
    <t>KMU</t>
  </si>
  <si>
    <t>Enterprise Architect</t>
  </si>
  <si>
    <t>SparxSystems Software GmbH</t>
  </si>
  <si>
    <t>EPU bis Enterprise</t>
  </si>
  <si>
    <t>Australien</t>
  </si>
  <si>
    <t>viflow</t>
  </si>
  <si>
    <t>ViCon GmbH</t>
  </si>
  <si>
    <t>Visual Paradigm</t>
  </si>
  <si>
    <t>Visual Paradigm International Ltd.</t>
  </si>
  <si>
    <t>System/business process modeling</t>
  </si>
  <si>
    <t>Hong Kong</t>
  </si>
  <si>
    <t>Das Produkt bietet eine Exportfunktion zum Erstellen von xls-Dateien.</t>
  </si>
  <si>
    <t>Das Produkt bietet eine Importfunktion für xls Dateien zum Empfangen von Daten.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</si>
</sst>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b/>
      <sz val="18"/>
      <color theme="1"/>
      <name val="Aptos Narrow (Textkörper)"/>
    </font>
    <font>
      <sz val="12"/>
      <color theme="1"/>
      <name val="Aptos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 (Textkörper)"/>
    </font>
    <font>
      <b/>
      <sz val="14"/>
      <color theme="1"/>
      <name val="Aptos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ptos"/>
    </font>
    <font>
      <b/>
      <sz val="12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2343-8FA6-E548-BCE7-99AA3EC146D6}">
  <dimension ref="A1:C247"/>
  <sheetViews>
    <sheetView workbookViewId="0">
      <selection activeCell="B2" sqref="B2"/>
    </sheetView>
  </sheetViews>
  <sheetFormatPr baseColWidth="10" defaultRowHeight="16" x14ac:dyDescent="0.2"/>
  <cols>
    <col min="1" max="2" width="54.6640625" customWidth="1"/>
  </cols>
  <sheetData>
    <row r="1" spans="1:3" ht="24" x14ac:dyDescent="0.3">
      <c r="A1" s="1" t="s">
        <v>0</v>
      </c>
      <c r="B1" s="1" t="s">
        <v>1</v>
      </c>
      <c r="C1" t="s">
        <v>61</v>
      </c>
    </row>
    <row r="2" spans="1:3" ht="34" x14ac:dyDescent="0.2">
      <c r="A2" s="20" t="s">
        <v>66</v>
      </c>
      <c r="B2" s="2" t="s">
        <v>2</v>
      </c>
    </row>
    <row r="3" spans="1:3" ht="34" x14ac:dyDescent="0.2">
      <c r="A3" s="20"/>
      <c r="B3" s="3" t="s">
        <v>3</v>
      </c>
    </row>
    <row r="4" spans="1:3" ht="34" x14ac:dyDescent="0.2">
      <c r="A4" s="20"/>
      <c r="B4" s="2" t="s">
        <v>4</v>
      </c>
    </row>
    <row r="5" spans="1:3" ht="34" x14ac:dyDescent="0.2">
      <c r="A5" s="20"/>
      <c r="B5" s="2" t="s">
        <v>5</v>
      </c>
    </row>
    <row r="6" spans="1:3" ht="34" x14ac:dyDescent="0.2">
      <c r="A6" s="20"/>
      <c r="B6" s="3" t="s">
        <v>6</v>
      </c>
    </row>
    <row r="7" spans="1:3" x14ac:dyDescent="0.2">
      <c r="B7" s="3"/>
    </row>
    <row r="8" spans="1:3" ht="34" x14ac:dyDescent="0.2">
      <c r="A8" s="20" t="s">
        <v>57</v>
      </c>
      <c r="B8" s="3" t="s">
        <v>9</v>
      </c>
    </row>
    <row r="9" spans="1:3" ht="34" x14ac:dyDescent="0.2">
      <c r="A9" s="20"/>
      <c r="B9" s="3" t="s">
        <v>10</v>
      </c>
    </row>
    <row r="10" spans="1:3" ht="34" x14ac:dyDescent="0.2">
      <c r="A10" s="20"/>
      <c r="B10" s="3" t="s">
        <v>58</v>
      </c>
      <c r="C10" t="s">
        <v>62</v>
      </c>
    </row>
    <row r="11" spans="1:3" ht="51" x14ac:dyDescent="0.2">
      <c r="A11" s="20"/>
      <c r="B11" s="3" t="s">
        <v>59</v>
      </c>
      <c r="C11" t="s">
        <v>63</v>
      </c>
    </row>
    <row r="12" spans="1:3" x14ac:dyDescent="0.2">
      <c r="B12" s="3"/>
    </row>
    <row r="13" spans="1:3" ht="34" x14ac:dyDescent="0.2">
      <c r="A13" s="20" t="s">
        <v>14</v>
      </c>
      <c r="B13" s="5" t="s">
        <v>15</v>
      </c>
    </row>
    <row r="14" spans="1:3" ht="34" x14ac:dyDescent="0.2">
      <c r="A14" s="20"/>
      <c r="B14" s="2" t="s">
        <v>16</v>
      </c>
    </row>
    <row r="15" spans="1:3" ht="34" x14ac:dyDescent="0.2">
      <c r="A15" s="20"/>
      <c r="B15" s="2" t="s">
        <v>17</v>
      </c>
      <c r="C15" t="s">
        <v>62</v>
      </c>
    </row>
    <row r="16" spans="1:3" ht="34" x14ac:dyDescent="0.2">
      <c r="A16" s="20"/>
      <c r="B16" s="2" t="s">
        <v>26</v>
      </c>
      <c r="C16" t="s">
        <v>62</v>
      </c>
    </row>
    <row r="17" spans="1:3" ht="34" x14ac:dyDescent="0.2">
      <c r="A17" s="20"/>
      <c r="B17" s="2" t="s">
        <v>18</v>
      </c>
    </row>
    <row r="18" spans="1:3" ht="34" x14ac:dyDescent="0.2">
      <c r="A18" s="20"/>
      <c r="B18" s="2" t="s">
        <v>33</v>
      </c>
    </row>
    <row r="19" spans="1:3" ht="34" x14ac:dyDescent="0.2">
      <c r="A19" s="20"/>
      <c r="B19" s="2" t="s">
        <v>32</v>
      </c>
      <c r="C19" t="s">
        <v>62</v>
      </c>
    </row>
    <row r="20" spans="1:3" ht="68" x14ac:dyDescent="0.2">
      <c r="A20" s="20"/>
      <c r="B20" s="2" t="s">
        <v>60</v>
      </c>
    </row>
    <row r="21" spans="1:3" ht="34" x14ac:dyDescent="0.2">
      <c r="A21" s="20"/>
      <c r="B21" s="2" t="s">
        <v>28</v>
      </c>
    </row>
    <row r="22" spans="1:3" ht="34" x14ac:dyDescent="0.2">
      <c r="A22" s="20"/>
      <c r="B22" s="2" t="s">
        <v>29</v>
      </c>
    </row>
    <row r="23" spans="1:3" ht="34" x14ac:dyDescent="0.2">
      <c r="A23" s="20"/>
      <c r="B23" s="2" t="s">
        <v>37</v>
      </c>
      <c r="C23" t="s">
        <v>62</v>
      </c>
    </row>
    <row r="24" spans="1:3" ht="34" x14ac:dyDescent="0.2">
      <c r="A24" s="20"/>
      <c r="B24" s="2" t="s">
        <v>38</v>
      </c>
    </row>
    <row r="25" spans="1:3" ht="68" x14ac:dyDescent="0.2">
      <c r="A25" s="20"/>
      <c r="B25" s="3" t="s">
        <v>11</v>
      </c>
      <c r="C25" t="s">
        <v>62</v>
      </c>
    </row>
    <row r="26" spans="1:3" ht="51" x14ac:dyDescent="0.2">
      <c r="A26" s="20"/>
      <c r="B26" s="3" t="s">
        <v>12</v>
      </c>
      <c r="C26" t="s">
        <v>62</v>
      </c>
    </row>
    <row r="27" spans="1:3" x14ac:dyDescent="0.2">
      <c r="B27" s="3"/>
    </row>
    <row r="28" spans="1:3" ht="34" x14ac:dyDescent="0.2">
      <c r="A28" s="20" t="s">
        <v>19</v>
      </c>
      <c r="B28" s="2" t="s">
        <v>20</v>
      </c>
      <c r="C28" t="s">
        <v>62</v>
      </c>
    </row>
    <row r="29" spans="1:3" ht="34" x14ac:dyDescent="0.2">
      <c r="A29" s="20"/>
      <c r="B29" s="2" t="s">
        <v>21</v>
      </c>
      <c r="C29" t="s">
        <v>63</v>
      </c>
    </row>
    <row r="30" spans="1:3" ht="51" x14ac:dyDescent="0.2">
      <c r="A30" s="20"/>
      <c r="B30" s="2" t="s">
        <v>22</v>
      </c>
      <c r="C30" t="s">
        <v>62</v>
      </c>
    </row>
    <row r="31" spans="1:3" ht="34" x14ac:dyDescent="0.2">
      <c r="A31" s="20"/>
      <c r="B31" s="2" t="s">
        <v>30</v>
      </c>
      <c r="C31" t="s">
        <v>62</v>
      </c>
    </row>
    <row r="32" spans="1:3" ht="34" x14ac:dyDescent="0.2">
      <c r="A32" s="20"/>
      <c r="B32" s="2" t="s">
        <v>31</v>
      </c>
      <c r="C32" t="s">
        <v>63</v>
      </c>
    </row>
    <row r="33" spans="1:3" ht="17" x14ac:dyDescent="0.2">
      <c r="A33" s="20"/>
      <c r="B33" s="2" t="s">
        <v>34</v>
      </c>
      <c r="C33" t="s">
        <v>62</v>
      </c>
    </row>
    <row r="34" spans="1:3" ht="17" x14ac:dyDescent="0.2">
      <c r="A34" s="20"/>
      <c r="B34" s="2" t="s">
        <v>35</v>
      </c>
      <c r="C34" t="s">
        <v>62</v>
      </c>
    </row>
    <row r="35" spans="1:3" ht="34" x14ac:dyDescent="0.2">
      <c r="A35" s="20"/>
      <c r="B35" s="2" t="s">
        <v>36</v>
      </c>
      <c r="C35" t="s">
        <v>62</v>
      </c>
    </row>
    <row r="36" spans="1:3" x14ac:dyDescent="0.2">
      <c r="B36" s="2"/>
    </row>
    <row r="37" spans="1:3" ht="17" x14ac:dyDescent="0.2">
      <c r="A37" s="20" t="s">
        <v>41</v>
      </c>
      <c r="B37" s="2" t="s">
        <v>42</v>
      </c>
      <c r="C37" t="s">
        <v>64</v>
      </c>
    </row>
    <row r="38" spans="1:3" ht="34" x14ac:dyDescent="0.2">
      <c r="A38" s="20"/>
      <c r="B38" s="2" t="s">
        <v>43</v>
      </c>
      <c r="C38" t="s">
        <v>65</v>
      </c>
    </row>
    <row r="39" spans="1:3" ht="34" x14ac:dyDescent="0.2">
      <c r="A39" s="20"/>
      <c r="B39" s="2" t="s">
        <v>44</v>
      </c>
      <c r="C39" t="s">
        <v>64</v>
      </c>
    </row>
    <row r="40" spans="1:3" ht="34" x14ac:dyDescent="0.2">
      <c r="A40" s="20"/>
      <c r="B40" s="2" t="s">
        <v>45</v>
      </c>
      <c r="C40" t="s">
        <v>62</v>
      </c>
    </row>
    <row r="41" spans="1:3" ht="34" x14ac:dyDescent="0.2">
      <c r="A41" s="20"/>
      <c r="B41" s="2" t="s">
        <v>46</v>
      </c>
      <c r="C41" t="s">
        <v>62</v>
      </c>
    </row>
    <row r="42" spans="1:3" ht="51" x14ac:dyDescent="0.2">
      <c r="A42" s="20"/>
      <c r="B42" s="2" t="s">
        <v>47</v>
      </c>
      <c r="C42" t="s">
        <v>62</v>
      </c>
    </row>
    <row r="43" spans="1:3" ht="34" x14ac:dyDescent="0.2">
      <c r="A43" s="20"/>
      <c r="B43" s="2" t="s">
        <v>55</v>
      </c>
      <c r="C43" t="s">
        <v>62</v>
      </c>
    </row>
    <row r="44" spans="1:3" x14ac:dyDescent="0.2">
      <c r="B44" s="3"/>
    </row>
    <row r="45" spans="1:3" ht="34" x14ac:dyDescent="0.2">
      <c r="A45" s="20" t="s">
        <v>51</v>
      </c>
      <c r="B45" s="2" t="s">
        <v>52</v>
      </c>
      <c r="C45" t="s">
        <v>64</v>
      </c>
    </row>
    <row r="46" spans="1:3" ht="34" x14ac:dyDescent="0.2">
      <c r="A46" s="20"/>
      <c r="B46" s="2" t="s">
        <v>53</v>
      </c>
      <c r="C46" t="s">
        <v>64</v>
      </c>
    </row>
    <row r="47" spans="1:3" ht="51" x14ac:dyDescent="0.2">
      <c r="A47" s="20"/>
      <c r="B47" s="2" t="s">
        <v>54</v>
      </c>
      <c r="C47" t="s">
        <v>64</v>
      </c>
    </row>
    <row r="48" spans="1:3" ht="17" x14ac:dyDescent="0.2">
      <c r="A48" s="20"/>
      <c r="B48" s="2" t="s">
        <v>24</v>
      </c>
    </row>
    <row r="49" spans="1:3" ht="34" x14ac:dyDescent="0.2">
      <c r="A49" s="20"/>
      <c r="B49" s="2" t="s">
        <v>56</v>
      </c>
    </row>
    <row r="50" spans="1:3" x14ac:dyDescent="0.2">
      <c r="B50" s="2"/>
    </row>
    <row r="51" spans="1:3" ht="34" x14ac:dyDescent="0.2">
      <c r="A51" s="20" t="s">
        <v>23</v>
      </c>
      <c r="B51" s="2" t="s">
        <v>25</v>
      </c>
    </row>
    <row r="52" spans="1:3" ht="34" x14ac:dyDescent="0.2">
      <c r="A52" s="20"/>
      <c r="B52" s="2" t="s">
        <v>67</v>
      </c>
    </row>
    <row r="53" spans="1:3" ht="34" x14ac:dyDescent="0.2">
      <c r="A53" s="20"/>
      <c r="B53" s="2" t="s">
        <v>27</v>
      </c>
    </row>
    <row r="54" spans="1:3" ht="51" x14ac:dyDescent="0.2">
      <c r="A54" s="20"/>
      <c r="B54" s="2" t="s">
        <v>39</v>
      </c>
    </row>
    <row r="55" spans="1:3" ht="34" x14ac:dyDescent="0.2">
      <c r="A55" s="20"/>
      <c r="B55" s="2" t="s">
        <v>40</v>
      </c>
    </row>
    <row r="56" spans="1:3" ht="17" x14ac:dyDescent="0.2">
      <c r="A56" s="20"/>
      <c r="B56" s="2" t="s">
        <v>48</v>
      </c>
    </row>
    <row r="57" spans="1:3" ht="34" x14ac:dyDescent="0.2">
      <c r="A57" s="20"/>
      <c r="B57" s="2" t="s">
        <v>49</v>
      </c>
    </row>
    <row r="58" spans="1:3" ht="17" x14ac:dyDescent="0.2">
      <c r="A58" s="20"/>
      <c r="B58" s="2" t="s">
        <v>50</v>
      </c>
    </row>
    <row r="59" spans="1:3" ht="34" x14ac:dyDescent="0.2">
      <c r="A59" s="20"/>
      <c r="B59" s="2" t="s">
        <v>40</v>
      </c>
    </row>
    <row r="60" spans="1:3" ht="51" x14ac:dyDescent="0.2">
      <c r="A60" s="20"/>
      <c r="B60" s="3" t="s">
        <v>13</v>
      </c>
    </row>
    <row r="61" spans="1:3" ht="34" x14ac:dyDescent="0.2">
      <c r="A61" s="20"/>
      <c r="B61" s="3" t="s">
        <v>7</v>
      </c>
      <c r="C61" t="s">
        <v>62</v>
      </c>
    </row>
    <row r="62" spans="1:3" ht="34" x14ac:dyDescent="0.2">
      <c r="A62" s="20"/>
      <c r="B62" s="3" t="s">
        <v>8</v>
      </c>
      <c r="C62" t="s">
        <v>62</v>
      </c>
    </row>
    <row r="64" spans="1:3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</sheetData>
  <mergeCells count="7">
    <mergeCell ref="A51:A62"/>
    <mergeCell ref="A2:A6"/>
    <mergeCell ref="A8:A11"/>
    <mergeCell ref="A13:A26"/>
    <mergeCell ref="A28:A35"/>
    <mergeCell ref="A37:A43"/>
    <mergeCell ref="A45:A4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5EA4-3028-FE43-BFDA-0D07C76094A0}">
  <dimension ref="A1:U265"/>
  <sheetViews>
    <sheetView tabSelected="1" zoomScale="125" workbookViewId="0">
      <pane xSplit="2" ySplit="2" topLeftCell="S6" activePane="bottomRight" state="frozen"/>
      <selection pane="topRight" activeCell="C1" sqref="C1"/>
      <selection pane="bottomLeft" activeCell="A3" sqref="A3"/>
      <selection pane="bottomRight" activeCell="X81" sqref="X81"/>
    </sheetView>
  </sheetViews>
  <sheetFormatPr baseColWidth="10" defaultRowHeight="16" x14ac:dyDescent="0.2"/>
  <cols>
    <col min="1" max="1" width="32.5" customWidth="1"/>
    <col min="2" max="2" width="54.6640625" customWidth="1"/>
    <col min="3" max="21" width="30.83203125" customWidth="1"/>
  </cols>
  <sheetData>
    <row r="1" spans="1:21" ht="17" x14ac:dyDescent="0.2">
      <c r="A1" s="20" t="s">
        <v>68</v>
      </c>
      <c r="B1" s="4" t="s">
        <v>70</v>
      </c>
      <c r="C1" s="10" t="s">
        <v>75</v>
      </c>
      <c r="D1" s="10" t="s">
        <v>91</v>
      </c>
      <c r="E1" s="10" t="s">
        <v>94</v>
      </c>
      <c r="F1" s="14" t="s">
        <v>98</v>
      </c>
      <c r="G1" s="18" t="s">
        <v>103</v>
      </c>
      <c r="H1" s="14" t="s">
        <v>108</v>
      </c>
      <c r="I1" s="14" t="s">
        <v>112</v>
      </c>
      <c r="J1" s="14" t="s">
        <v>114</v>
      </c>
      <c r="K1" s="14" t="s">
        <v>120</v>
      </c>
      <c r="L1" s="14" t="s">
        <v>124</v>
      </c>
      <c r="M1" s="14" t="s">
        <v>127</v>
      </c>
      <c r="N1" s="14" t="s">
        <v>131</v>
      </c>
      <c r="O1" s="14" t="s">
        <v>135</v>
      </c>
      <c r="P1" s="14" t="s">
        <v>140</v>
      </c>
      <c r="Q1" s="14" t="s">
        <v>143</v>
      </c>
      <c r="R1" s="14" t="s">
        <v>147</v>
      </c>
      <c r="S1" s="14" t="s">
        <v>149</v>
      </c>
      <c r="T1" s="14"/>
      <c r="U1" s="14"/>
    </row>
    <row r="2" spans="1:21" ht="17" x14ac:dyDescent="0.2">
      <c r="A2" s="20"/>
      <c r="B2" s="4" t="s">
        <v>69</v>
      </c>
      <c r="C2" t="s">
        <v>76</v>
      </c>
      <c r="D2" t="s">
        <v>90</v>
      </c>
      <c r="E2" t="s">
        <v>93</v>
      </c>
      <c r="F2" t="s">
        <v>102</v>
      </c>
      <c r="G2" s="15" t="s">
        <v>104</v>
      </c>
      <c r="H2" t="s">
        <v>109</v>
      </c>
      <c r="I2" t="s">
        <v>113</v>
      </c>
      <c r="J2" t="s">
        <v>115</v>
      </c>
      <c r="K2" t="s">
        <v>121</v>
      </c>
      <c r="L2" t="s">
        <v>125</v>
      </c>
      <c r="M2" t="s">
        <v>128</v>
      </c>
      <c r="N2" t="s">
        <v>132</v>
      </c>
      <c r="O2" t="s">
        <v>136</v>
      </c>
      <c r="P2" t="s">
        <v>141</v>
      </c>
      <c r="Q2" t="s">
        <v>144</v>
      </c>
      <c r="R2" t="s">
        <v>148</v>
      </c>
      <c r="S2" t="s">
        <v>150</v>
      </c>
    </row>
    <row r="3" spans="1:21" ht="34" x14ac:dyDescent="0.2">
      <c r="A3" s="20"/>
      <c r="B3" s="12" t="s">
        <v>71</v>
      </c>
      <c r="C3" s="11" t="s">
        <v>97</v>
      </c>
      <c r="D3" s="11" t="s">
        <v>96</v>
      </c>
      <c r="E3" s="4" t="s">
        <v>96</v>
      </c>
      <c r="F3" t="s">
        <v>96</v>
      </c>
      <c r="G3" s="16" t="s">
        <v>96</v>
      </c>
      <c r="H3" t="s">
        <v>96</v>
      </c>
      <c r="I3" t="s">
        <v>97</v>
      </c>
      <c r="J3" s="4" t="s">
        <v>118</v>
      </c>
      <c r="K3" t="s">
        <v>122</v>
      </c>
      <c r="L3" t="s">
        <v>97</v>
      </c>
      <c r="M3" t="s">
        <v>97</v>
      </c>
      <c r="N3" t="s">
        <v>97</v>
      </c>
      <c r="O3" t="s">
        <v>137</v>
      </c>
      <c r="P3" t="s">
        <v>97</v>
      </c>
      <c r="Q3" t="s">
        <v>97</v>
      </c>
      <c r="R3" t="s">
        <v>97</v>
      </c>
      <c r="S3" t="s">
        <v>151</v>
      </c>
    </row>
    <row r="4" spans="1:21" ht="170" x14ac:dyDescent="0.2">
      <c r="A4" s="20"/>
      <c r="B4" s="4" t="s">
        <v>72</v>
      </c>
      <c r="C4" t="s">
        <v>97</v>
      </c>
      <c r="D4" s="4" t="s">
        <v>96</v>
      </c>
      <c r="E4" s="13" t="s">
        <v>96</v>
      </c>
      <c r="F4" t="s">
        <v>99</v>
      </c>
      <c r="G4" s="15" t="s">
        <v>96</v>
      </c>
      <c r="H4" t="s">
        <v>110</v>
      </c>
      <c r="I4" t="s">
        <v>97</v>
      </c>
      <c r="J4" s="4" t="s">
        <v>119</v>
      </c>
      <c r="K4" t="s">
        <v>123</v>
      </c>
      <c r="L4" t="s">
        <v>97</v>
      </c>
      <c r="M4" t="s">
        <v>129</v>
      </c>
      <c r="N4" t="s">
        <v>133</v>
      </c>
      <c r="O4" t="s">
        <v>97</v>
      </c>
      <c r="P4" t="s">
        <v>142</v>
      </c>
      <c r="Q4" t="s">
        <v>145</v>
      </c>
      <c r="R4" t="s">
        <v>142</v>
      </c>
      <c r="S4" t="s">
        <v>97</v>
      </c>
    </row>
    <row r="5" spans="1:21" ht="17" x14ac:dyDescent="0.2">
      <c r="A5" s="20"/>
      <c r="B5" s="4" t="s">
        <v>73</v>
      </c>
      <c r="C5" t="s">
        <v>78</v>
      </c>
      <c r="D5" t="s">
        <v>78</v>
      </c>
      <c r="E5" t="s">
        <v>78</v>
      </c>
      <c r="F5" t="s">
        <v>100</v>
      </c>
      <c r="G5" s="15" t="s">
        <v>105</v>
      </c>
      <c r="H5" t="s">
        <v>78</v>
      </c>
      <c r="I5" t="s">
        <v>100</v>
      </c>
      <c r="J5" s="4" t="s">
        <v>78</v>
      </c>
      <c r="K5" t="s">
        <v>100</v>
      </c>
      <c r="L5" t="s">
        <v>126</v>
      </c>
      <c r="M5" t="s">
        <v>78</v>
      </c>
      <c r="N5" t="s">
        <v>100</v>
      </c>
      <c r="O5" t="s">
        <v>79</v>
      </c>
      <c r="P5" t="s">
        <v>78</v>
      </c>
      <c r="Q5" t="s">
        <v>78</v>
      </c>
      <c r="R5" t="s">
        <v>78</v>
      </c>
      <c r="S5" t="s">
        <v>78</v>
      </c>
    </row>
    <row r="6" spans="1:21" ht="17" x14ac:dyDescent="0.2">
      <c r="A6" s="20"/>
      <c r="B6" s="4" t="s">
        <v>74</v>
      </c>
      <c r="C6" t="s">
        <v>77</v>
      </c>
      <c r="D6" t="s">
        <v>92</v>
      </c>
      <c r="E6" t="s">
        <v>95</v>
      </c>
      <c r="F6" t="s">
        <v>101</v>
      </c>
      <c r="G6" s="15" t="s">
        <v>106</v>
      </c>
      <c r="H6" t="s">
        <v>111</v>
      </c>
      <c r="I6" t="s">
        <v>92</v>
      </c>
      <c r="J6" t="s">
        <v>116</v>
      </c>
      <c r="K6" t="s">
        <v>92</v>
      </c>
      <c r="L6" t="s">
        <v>92</v>
      </c>
      <c r="M6" t="s">
        <v>130</v>
      </c>
      <c r="N6" t="s">
        <v>92</v>
      </c>
      <c r="O6" t="s">
        <v>139</v>
      </c>
      <c r="P6" t="s">
        <v>101</v>
      </c>
      <c r="Q6" t="s">
        <v>146</v>
      </c>
      <c r="R6" t="s">
        <v>92</v>
      </c>
      <c r="S6" t="s">
        <v>152</v>
      </c>
    </row>
    <row r="7" spans="1:21" x14ac:dyDescent="0.2">
      <c r="G7" s="15"/>
    </row>
    <row r="8" spans="1:21" ht="24" x14ac:dyDescent="0.3">
      <c r="A8" s="1" t="s">
        <v>0</v>
      </c>
      <c r="B8" s="1" t="s">
        <v>1</v>
      </c>
      <c r="C8" s="1"/>
      <c r="D8" s="1"/>
      <c r="E8" s="1"/>
      <c r="G8" s="15"/>
    </row>
    <row r="9" spans="1:21" ht="34" x14ac:dyDescent="0.2">
      <c r="A9" s="20" t="s">
        <v>66</v>
      </c>
      <c r="B9" s="2" t="s">
        <v>2</v>
      </c>
      <c r="C9" s="2" t="s">
        <v>78</v>
      </c>
      <c r="D9" s="2" t="s">
        <v>78</v>
      </c>
      <c r="E9" s="2" t="s">
        <v>78</v>
      </c>
      <c r="F9" t="s">
        <v>78</v>
      </c>
      <c r="G9" s="15" t="s">
        <v>107</v>
      </c>
      <c r="H9" t="s">
        <v>78</v>
      </c>
      <c r="I9" t="s">
        <v>78</v>
      </c>
      <c r="J9" t="s">
        <v>107</v>
      </c>
      <c r="K9" t="s">
        <v>79</v>
      </c>
      <c r="L9" s="17" t="s">
        <v>79</v>
      </c>
      <c r="M9" t="s">
        <v>107</v>
      </c>
      <c r="N9" t="s">
        <v>100</v>
      </c>
      <c r="O9" t="s">
        <v>107</v>
      </c>
      <c r="P9" t="s">
        <v>79</v>
      </c>
      <c r="Q9" t="s">
        <v>78</v>
      </c>
      <c r="R9" t="s">
        <v>78</v>
      </c>
      <c r="S9" t="s">
        <v>117</v>
      </c>
      <c r="U9">
        <f>(COUNTIF(C9:S9,"JA") + COUNTIF(C9:S9,"YES")) / COUNTA(C9:S9)</f>
        <v>0.82352941176470584</v>
      </c>
    </row>
    <row r="10" spans="1:21" ht="34" x14ac:dyDescent="0.2">
      <c r="A10" s="20"/>
      <c r="B10" s="3" t="s">
        <v>154</v>
      </c>
      <c r="C10" s="3" t="s">
        <v>78</v>
      </c>
      <c r="D10" s="3" t="s">
        <v>79</v>
      </c>
      <c r="E10" s="3" t="s">
        <v>78</v>
      </c>
      <c r="F10" t="s">
        <v>79</v>
      </c>
      <c r="G10" s="15" t="s">
        <v>105</v>
      </c>
      <c r="H10" t="s">
        <v>78</v>
      </c>
      <c r="I10" t="s">
        <v>78</v>
      </c>
      <c r="J10" t="s">
        <v>105</v>
      </c>
      <c r="K10" t="s">
        <v>79</v>
      </c>
      <c r="L10" s="17" t="s">
        <v>79</v>
      </c>
      <c r="M10" t="s">
        <v>107</v>
      </c>
      <c r="N10" t="s">
        <v>100</v>
      </c>
      <c r="O10" t="s">
        <v>105</v>
      </c>
      <c r="P10" t="s">
        <v>79</v>
      </c>
      <c r="Q10" t="s">
        <v>78</v>
      </c>
      <c r="R10" t="s">
        <v>78</v>
      </c>
      <c r="S10" t="s">
        <v>117</v>
      </c>
      <c r="U10">
        <f>(COUNTIF(C10:S10,"JA") + COUNTIF(C10:S10,"YES")) / COUNTA(C10:S10)</f>
        <v>0.52941176470588236</v>
      </c>
    </row>
    <row r="11" spans="1:21" ht="34" x14ac:dyDescent="0.2">
      <c r="A11" s="20"/>
      <c r="B11" s="2" t="s">
        <v>4</v>
      </c>
      <c r="C11" s="2" t="s">
        <v>78</v>
      </c>
      <c r="D11" s="2" t="s">
        <v>78</v>
      </c>
      <c r="E11" s="2" t="s">
        <v>78</v>
      </c>
      <c r="F11" t="s">
        <v>79</v>
      </c>
      <c r="G11" s="15" t="s">
        <v>105</v>
      </c>
      <c r="H11" t="s">
        <v>78</v>
      </c>
      <c r="I11" t="s">
        <v>79</v>
      </c>
      <c r="J11" t="s">
        <v>107</v>
      </c>
      <c r="K11" t="s">
        <v>79</v>
      </c>
      <c r="L11" s="17" t="s">
        <v>79</v>
      </c>
      <c r="M11" t="s">
        <v>107</v>
      </c>
      <c r="N11" t="s">
        <v>100</v>
      </c>
      <c r="O11" t="s">
        <v>105</v>
      </c>
      <c r="P11" t="s">
        <v>79</v>
      </c>
      <c r="Q11" t="s">
        <v>78</v>
      </c>
      <c r="R11" t="s">
        <v>79</v>
      </c>
      <c r="S11" t="s">
        <v>105</v>
      </c>
      <c r="U11">
        <f>(COUNTIF(C11:S11,"JA") + COUNTIF(C11:S11,"YES")) / COUNTA(C11:S11)</f>
        <v>0.47058823529411764</v>
      </c>
    </row>
    <row r="12" spans="1:21" ht="34" x14ac:dyDescent="0.2">
      <c r="A12" s="20"/>
      <c r="B12" s="2" t="s">
        <v>5</v>
      </c>
      <c r="C12" s="2" t="s">
        <v>79</v>
      </c>
      <c r="D12" s="2" t="s">
        <v>79</v>
      </c>
      <c r="E12" s="2" t="s">
        <v>78</v>
      </c>
      <c r="F12" t="s">
        <v>78</v>
      </c>
      <c r="G12" s="15" t="s">
        <v>107</v>
      </c>
      <c r="H12" t="s">
        <v>78</v>
      </c>
      <c r="I12" t="s">
        <v>78</v>
      </c>
      <c r="J12" t="s">
        <v>107</v>
      </c>
      <c r="K12" t="s">
        <v>78</v>
      </c>
      <c r="L12" s="17" t="s">
        <v>78</v>
      </c>
      <c r="M12" t="s">
        <v>107</v>
      </c>
      <c r="N12" t="s">
        <v>100</v>
      </c>
      <c r="O12" t="s">
        <v>107</v>
      </c>
      <c r="P12" t="s">
        <v>78</v>
      </c>
      <c r="Q12" t="s">
        <v>78</v>
      </c>
      <c r="R12" t="s">
        <v>78</v>
      </c>
      <c r="S12" t="s">
        <v>107</v>
      </c>
      <c r="U12">
        <f>(COUNTIF(C12:S12,"JA") + COUNTIF(C12:S12,"YES")) / COUNTA(C12:S12)</f>
        <v>0.88235294117647056</v>
      </c>
    </row>
    <row r="13" spans="1:21" ht="34" x14ac:dyDescent="0.2">
      <c r="A13" s="20"/>
      <c r="B13" s="3" t="s">
        <v>153</v>
      </c>
      <c r="C13" s="3" t="s">
        <v>78</v>
      </c>
      <c r="D13" s="3" t="s">
        <v>79</v>
      </c>
      <c r="E13" s="3" t="s">
        <v>78</v>
      </c>
      <c r="F13" t="s">
        <v>79</v>
      </c>
      <c r="G13" s="15" t="s">
        <v>105</v>
      </c>
      <c r="H13" t="s">
        <v>78</v>
      </c>
      <c r="I13" t="s">
        <v>78</v>
      </c>
      <c r="J13" t="s">
        <v>105</v>
      </c>
      <c r="K13" t="s">
        <v>78</v>
      </c>
      <c r="L13" s="17" t="s">
        <v>79</v>
      </c>
      <c r="M13" t="s">
        <v>107</v>
      </c>
      <c r="N13" t="s">
        <v>100</v>
      </c>
      <c r="O13" t="s">
        <v>105</v>
      </c>
      <c r="P13" t="s">
        <v>79</v>
      </c>
      <c r="Q13" t="s">
        <v>79</v>
      </c>
      <c r="R13" t="s">
        <v>78</v>
      </c>
      <c r="S13" t="s">
        <v>107</v>
      </c>
      <c r="U13">
        <f>(COUNTIF(C13:S13,"JA") + COUNTIF(C13:S13,"YES")) / COUNTA(C13:S13)</f>
        <v>0.52941176470588236</v>
      </c>
    </row>
    <row r="14" spans="1:21" x14ac:dyDescent="0.2">
      <c r="A14" s="6"/>
      <c r="B14" s="3"/>
      <c r="C14" s="3"/>
      <c r="D14" s="3"/>
      <c r="E14" s="3"/>
      <c r="G14" s="15"/>
      <c r="L14" s="17"/>
    </row>
    <row r="15" spans="1:21" ht="20" x14ac:dyDescent="0.2">
      <c r="A15" s="6"/>
      <c r="B15" s="7" t="s">
        <v>81</v>
      </c>
      <c r="C15" s="3">
        <f>COUNTIF(C9:C13,"JA") / COUNTA(C9:C13)</f>
        <v>0.8</v>
      </c>
      <c r="D15" s="3">
        <f>COUNTIF(D9:D13,"JA") / COUNTA(D9:D13)</f>
        <v>0.4</v>
      </c>
      <c r="E15" s="3">
        <f>COUNTIF(E9:E13,"JA") / COUNTA(E9:E13)</f>
        <v>1</v>
      </c>
      <c r="F15">
        <f>COUNTIF(F9:F13,"JA") / COUNTA(F9:F13)</f>
        <v>0.4</v>
      </c>
      <c r="G15" s="15">
        <f>COUNTIF(G9:G13,"YES") / COUNTA(G9:G13)</f>
        <v>0.4</v>
      </c>
      <c r="H15">
        <f>COUNTIF(H9:H13,"JA") / COUNTA(H9:H13)</f>
        <v>1</v>
      </c>
      <c r="I15">
        <f>COUNTIF(I9:I13,"JA") / COUNTA(I9:I13)</f>
        <v>0.8</v>
      </c>
      <c r="J15">
        <f>COUNTIF(J9:J13,"YES") / COUNTA(J9:J13)</f>
        <v>0.6</v>
      </c>
      <c r="K15">
        <f>COUNTIF(K9:K13,"JA") / COUNTA(K9:K13)</f>
        <v>0.4</v>
      </c>
      <c r="L15" s="17">
        <f>COUNTIF(L9:L13,"JA") / COUNTA(L9:L13)</f>
        <v>0.2</v>
      </c>
      <c r="M15">
        <f>COUNTIF(M9:M13,"YES") / COUNTA(M9:M13)</f>
        <v>1</v>
      </c>
      <c r="N15">
        <f>COUNTIF(N9:N13,"JA") / COUNTA(N9:N13)</f>
        <v>1</v>
      </c>
      <c r="O15">
        <f>COUNTIF(O9:O13,"YES") / COUNTA(O9:O13)</f>
        <v>0.4</v>
      </c>
      <c r="P15">
        <f>COUNTIF(P9:P13,"JA") / COUNTA(P9:P13)</f>
        <v>0.2</v>
      </c>
      <c r="Q15">
        <f>COUNTIF(Q9:Q13,"JA") / COUNTA(Q9:Q13)</f>
        <v>0.8</v>
      </c>
      <c r="R15">
        <f>COUNTIF(R9:R13,"JA") / COUNTA(R9:R13)</f>
        <v>0.8</v>
      </c>
      <c r="S15">
        <f>COUNTIF(S9:S13,"YES") / COUNTA(S9:S13)</f>
        <v>0.8</v>
      </c>
      <c r="U15">
        <f>SUM(C15:S15) / COUNTA(C15:S15)</f>
        <v>0.64705882352941191</v>
      </c>
    </row>
    <row r="16" spans="1:21" x14ac:dyDescent="0.2">
      <c r="B16" s="3"/>
      <c r="C16" s="3"/>
      <c r="D16" s="3"/>
      <c r="E16" s="3"/>
      <c r="G16" s="15"/>
      <c r="L16" s="17"/>
    </row>
    <row r="17" spans="1:21" ht="34" x14ac:dyDescent="0.2">
      <c r="A17" s="20" t="s">
        <v>57</v>
      </c>
      <c r="B17" s="3" t="s">
        <v>9</v>
      </c>
      <c r="C17" s="3" t="s">
        <v>78</v>
      </c>
      <c r="D17" s="3" t="s">
        <v>78</v>
      </c>
      <c r="E17" s="3" t="s">
        <v>78</v>
      </c>
      <c r="F17" t="s">
        <v>78</v>
      </c>
      <c r="G17" s="15" t="s">
        <v>107</v>
      </c>
      <c r="H17" t="s">
        <v>78</v>
      </c>
      <c r="I17" t="s">
        <v>78</v>
      </c>
      <c r="J17" t="s">
        <v>107</v>
      </c>
      <c r="K17" t="s">
        <v>78</v>
      </c>
      <c r="L17" s="17" t="s">
        <v>79</v>
      </c>
      <c r="M17" t="s">
        <v>107</v>
      </c>
      <c r="N17" t="s">
        <v>100</v>
      </c>
      <c r="O17" t="s">
        <v>105</v>
      </c>
      <c r="P17" t="s">
        <v>78</v>
      </c>
      <c r="Q17" t="s">
        <v>79</v>
      </c>
      <c r="R17" t="s">
        <v>79</v>
      </c>
      <c r="S17" t="s">
        <v>105</v>
      </c>
      <c r="U17">
        <f>(COUNTIF(C17:S17,"JA") + COUNTIF(C17:S17,"YES")) / COUNTA(C17:S17)</f>
        <v>0.70588235294117652</v>
      </c>
    </row>
    <row r="18" spans="1:21" ht="34" x14ac:dyDescent="0.2">
      <c r="A18" s="20"/>
      <c r="B18" s="3" t="s">
        <v>10</v>
      </c>
      <c r="C18" s="3" t="s">
        <v>78</v>
      </c>
      <c r="D18" s="3" t="s">
        <v>79</v>
      </c>
      <c r="E18" s="3" t="s">
        <v>78</v>
      </c>
      <c r="F18" t="s">
        <v>78</v>
      </c>
      <c r="G18" s="15" t="s">
        <v>105</v>
      </c>
      <c r="H18" t="s">
        <v>78</v>
      </c>
      <c r="I18" t="s">
        <v>79</v>
      </c>
      <c r="J18" t="s">
        <v>105</v>
      </c>
      <c r="K18" t="s">
        <v>78</v>
      </c>
      <c r="L18" s="17" t="s">
        <v>79</v>
      </c>
      <c r="M18" t="s">
        <v>107</v>
      </c>
      <c r="N18" t="s">
        <v>100</v>
      </c>
      <c r="O18" t="s">
        <v>105</v>
      </c>
      <c r="P18" t="s">
        <v>79</v>
      </c>
      <c r="Q18" t="s">
        <v>79</v>
      </c>
      <c r="R18" t="s">
        <v>79</v>
      </c>
      <c r="S18" t="s">
        <v>105</v>
      </c>
      <c r="U18">
        <f>(COUNTIF(C18:S18,"JA") + COUNTIF(C18:S18,"YES")) / COUNTA(C18:S18)</f>
        <v>0.41176470588235292</v>
      </c>
    </row>
    <row r="19" spans="1:21" ht="34" x14ac:dyDescent="0.2">
      <c r="A19" s="20"/>
      <c r="B19" s="3" t="s">
        <v>58</v>
      </c>
      <c r="C19" s="3" t="s">
        <v>78</v>
      </c>
      <c r="D19" s="3" t="s">
        <v>78</v>
      </c>
      <c r="E19" s="3" t="s">
        <v>78</v>
      </c>
      <c r="F19" t="s">
        <v>78</v>
      </c>
      <c r="G19" s="15" t="s">
        <v>107</v>
      </c>
      <c r="H19" t="s">
        <v>78</v>
      </c>
      <c r="I19" t="s">
        <v>78</v>
      </c>
      <c r="J19" t="s">
        <v>105</v>
      </c>
      <c r="K19" t="s">
        <v>79</v>
      </c>
      <c r="L19" s="17" t="s">
        <v>79</v>
      </c>
      <c r="M19" t="s">
        <v>105</v>
      </c>
      <c r="N19" t="s">
        <v>126</v>
      </c>
      <c r="O19" t="s">
        <v>105</v>
      </c>
      <c r="P19" t="s">
        <v>79</v>
      </c>
      <c r="Q19" t="s">
        <v>78</v>
      </c>
      <c r="R19" t="s">
        <v>78</v>
      </c>
      <c r="S19" t="s">
        <v>107</v>
      </c>
      <c r="U19">
        <f>(COUNTIF(C19:S19,"JA") + COUNTIF(C19:S19,"YES")) / COUNTA(C9:S9)</f>
        <v>0.58823529411764708</v>
      </c>
    </row>
    <row r="20" spans="1:21" ht="51" x14ac:dyDescent="0.2">
      <c r="A20" s="20"/>
      <c r="B20" s="3" t="s">
        <v>59</v>
      </c>
      <c r="C20" s="3" t="s">
        <v>78</v>
      </c>
      <c r="D20" s="3" t="s">
        <v>78</v>
      </c>
      <c r="E20" s="3" t="s">
        <v>78</v>
      </c>
      <c r="F20" t="s">
        <v>78</v>
      </c>
      <c r="G20" s="15" t="s">
        <v>105</v>
      </c>
      <c r="H20" t="s">
        <v>78</v>
      </c>
      <c r="I20" t="s">
        <v>78</v>
      </c>
      <c r="J20" t="s">
        <v>105</v>
      </c>
      <c r="K20" t="s">
        <v>78</v>
      </c>
      <c r="L20" s="17" t="s">
        <v>79</v>
      </c>
      <c r="M20" t="s">
        <v>105</v>
      </c>
      <c r="N20" t="s">
        <v>100</v>
      </c>
      <c r="O20" t="s">
        <v>105</v>
      </c>
      <c r="P20" t="s">
        <v>79</v>
      </c>
      <c r="Q20" t="s">
        <v>78</v>
      </c>
      <c r="R20" t="s">
        <v>78</v>
      </c>
      <c r="S20" t="s">
        <v>105</v>
      </c>
      <c r="U20">
        <f>(COUNTIF(C20:S20,"JA") + COUNTIF(C20:S20,"YES")) / COUNTA(C20:S20)</f>
        <v>0.58823529411764708</v>
      </c>
    </row>
    <row r="21" spans="1:21" x14ac:dyDescent="0.2">
      <c r="A21" s="6"/>
      <c r="B21" s="3"/>
      <c r="C21" s="3"/>
      <c r="D21" s="3"/>
      <c r="E21" s="3"/>
      <c r="G21" s="15"/>
      <c r="L21" s="17"/>
    </row>
    <row r="22" spans="1:21" ht="20" x14ac:dyDescent="0.2">
      <c r="A22" s="6"/>
      <c r="B22" s="7" t="s">
        <v>82</v>
      </c>
      <c r="C22" s="3">
        <f>COUNTIF(C17:C20,"JA") / COUNTA(C17:C20)</f>
        <v>1</v>
      </c>
      <c r="D22" s="3">
        <f>COUNTIF(D17:D20,"JA") / COUNTA(D17:D20)</f>
        <v>0.75</v>
      </c>
      <c r="E22" s="3">
        <f>COUNTIF(E17:E20,"JA") / COUNTA(E17:E20)</f>
        <v>1</v>
      </c>
      <c r="F22">
        <f>COUNTIF(F17:F20,"JA") / COUNTA(F17:F20)</f>
        <v>1</v>
      </c>
      <c r="G22" s="15">
        <f>COUNTIF(G17:G20,"YES") / COUNTA(G17:G20)</f>
        <v>0.5</v>
      </c>
      <c r="H22">
        <f>COUNTIF(H17:H20,"JA") / COUNTA(H17:H20)</f>
        <v>1</v>
      </c>
      <c r="I22">
        <f>COUNTIF(I17:I20,"JA") / COUNTA(I17:I20)</f>
        <v>0.75</v>
      </c>
      <c r="J22">
        <f>COUNTIF(J17:J20,"YES") / COUNTA(J17:J20)</f>
        <v>0.25</v>
      </c>
      <c r="K22">
        <f>COUNTIF(K17:K20,"JA") / COUNTA(K17:K20)</f>
        <v>0.75</v>
      </c>
      <c r="L22" s="17">
        <f>COUNTIF(L17:L20,"JA") / COUNTA(L17:L20)</f>
        <v>0</v>
      </c>
      <c r="M22">
        <f>COUNTIF(M17:M20,"YES") / COUNTA(M17:M20)</f>
        <v>0.5</v>
      </c>
      <c r="N22">
        <f>COUNTIF(N17:N20,"JA") / COUNTA(N17:N20)</f>
        <v>0.75</v>
      </c>
      <c r="O22">
        <f>COUNTIF(O17:O20,"YES") / COUNTA(O17:O20)</f>
        <v>0</v>
      </c>
      <c r="P22">
        <f>COUNTIF(P17:P20,"JA") / COUNTA(P17:P20)</f>
        <v>0.25</v>
      </c>
      <c r="Q22">
        <f>COUNTIF(Q17:Q20,"JA") / COUNTA(Q17:Q20)</f>
        <v>0.5</v>
      </c>
      <c r="R22">
        <f>COUNTIF(R17:R20,"JA") / COUNTA(R17:R20)</f>
        <v>0.5</v>
      </c>
      <c r="S22">
        <f>COUNTIF(S17:S20,"YES") / COUNTA(S17:S20)</f>
        <v>0.25</v>
      </c>
      <c r="U22">
        <f>SUM(C22:S22) / COUNTA(C22:S22)</f>
        <v>0.57352941176470584</v>
      </c>
    </row>
    <row r="23" spans="1:21" x14ac:dyDescent="0.2">
      <c r="B23" s="3"/>
      <c r="C23" s="3"/>
      <c r="D23" s="3"/>
      <c r="E23" s="3"/>
      <c r="G23" s="15"/>
      <c r="L23" s="17"/>
    </row>
    <row r="24" spans="1:21" ht="34" x14ac:dyDescent="0.2">
      <c r="A24" s="20" t="s">
        <v>14</v>
      </c>
      <c r="B24" s="5" t="s">
        <v>15</v>
      </c>
      <c r="C24" s="5" t="s">
        <v>78</v>
      </c>
      <c r="D24" s="5" t="s">
        <v>78</v>
      </c>
      <c r="E24" s="5" t="s">
        <v>78</v>
      </c>
      <c r="F24" t="s">
        <v>78</v>
      </c>
      <c r="G24" s="15" t="s">
        <v>107</v>
      </c>
      <c r="H24" t="s">
        <v>78</v>
      </c>
      <c r="I24" t="s">
        <v>78</v>
      </c>
      <c r="J24" t="s">
        <v>107</v>
      </c>
      <c r="K24" t="s">
        <v>78</v>
      </c>
      <c r="L24" s="17" t="s">
        <v>78</v>
      </c>
      <c r="M24" t="s">
        <v>107</v>
      </c>
      <c r="N24" t="s">
        <v>100</v>
      </c>
      <c r="O24" t="s">
        <v>107</v>
      </c>
      <c r="P24" t="s">
        <v>79</v>
      </c>
      <c r="Q24" t="s">
        <v>78</v>
      </c>
      <c r="R24" t="s">
        <v>78</v>
      </c>
      <c r="S24" t="s">
        <v>107</v>
      </c>
      <c r="U24">
        <f t="shared" ref="U24:U37" si="0">(COUNTIF(C24:S24,"JA") + COUNTIF(C24:S24,"YES")) / COUNTA(C24:S24)</f>
        <v>0.94117647058823528</v>
      </c>
    </row>
    <row r="25" spans="1:21" ht="34" x14ac:dyDescent="0.2">
      <c r="A25" s="20"/>
      <c r="B25" s="2" t="s">
        <v>16</v>
      </c>
      <c r="C25" s="2" t="s">
        <v>78</v>
      </c>
      <c r="D25" s="2" t="s">
        <v>78</v>
      </c>
      <c r="E25" s="2" t="s">
        <v>78</v>
      </c>
      <c r="F25" t="s">
        <v>78</v>
      </c>
      <c r="G25" s="15" t="s">
        <v>107</v>
      </c>
      <c r="H25" t="s">
        <v>78</v>
      </c>
      <c r="I25" t="s">
        <v>78</v>
      </c>
      <c r="J25" t="s">
        <v>107</v>
      </c>
      <c r="K25" t="s">
        <v>78</v>
      </c>
      <c r="L25" s="17" t="s">
        <v>78</v>
      </c>
      <c r="M25" t="s">
        <v>107</v>
      </c>
      <c r="N25" t="s">
        <v>100</v>
      </c>
      <c r="O25" t="s">
        <v>107</v>
      </c>
      <c r="P25" t="s">
        <v>78</v>
      </c>
      <c r="Q25" t="s">
        <v>78</v>
      </c>
      <c r="R25" t="s">
        <v>78</v>
      </c>
      <c r="S25" t="s">
        <v>107</v>
      </c>
      <c r="U25">
        <f t="shared" si="0"/>
        <v>1</v>
      </c>
    </row>
    <row r="26" spans="1:21" ht="34" x14ac:dyDescent="0.2">
      <c r="A26" s="20"/>
      <c r="B26" s="2" t="s">
        <v>17</v>
      </c>
      <c r="C26" s="2" t="s">
        <v>78</v>
      </c>
      <c r="D26" s="2" t="s">
        <v>79</v>
      </c>
      <c r="E26" s="2" t="s">
        <v>78</v>
      </c>
      <c r="F26" t="s">
        <v>79</v>
      </c>
      <c r="G26" s="15" t="s">
        <v>105</v>
      </c>
      <c r="H26" t="s">
        <v>78</v>
      </c>
      <c r="I26" t="s">
        <v>78</v>
      </c>
      <c r="J26" t="s">
        <v>107</v>
      </c>
      <c r="K26" t="s">
        <v>78</v>
      </c>
      <c r="L26" s="17" t="s">
        <v>79</v>
      </c>
      <c r="M26" t="s">
        <v>105</v>
      </c>
      <c r="N26" t="s">
        <v>100</v>
      </c>
      <c r="O26" t="s">
        <v>105</v>
      </c>
      <c r="P26" t="s">
        <v>79</v>
      </c>
      <c r="Q26" t="s">
        <v>79</v>
      </c>
      <c r="R26" t="s">
        <v>78</v>
      </c>
      <c r="S26" t="s">
        <v>105</v>
      </c>
      <c r="U26">
        <f t="shared" si="0"/>
        <v>0.47058823529411764</v>
      </c>
    </row>
    <row r="27" spans="1:21" ht="34" x14ac:dyDescent="0.2">
      <c r="A27" s="20"/>
      <c r="B27" s="2" t="s">
        <v>26</v>
      </c>
      <c r="C27" s="2" t="s">
        <v>78</v>
      </c>
      <c r="D27" s="2" t="s">
        <v>78</v>
      </c>
      <c r="E27" s="2" t="s">
        <v>78</v>
      </c>
      <c r="F27" t="s">
        <v>78</v>
      </c>
      <c r="G27" s="15" t="s">
        <v>105</v>
      </c>
      <c r="H27" t="s">
        <v>78</v>
      </c>
      <c r="I27" t="s">
        <v>78</v>
      </c>
      <c r="J27" t="s">
        <v>107</v>
      </c>
      <c r="K27" t="s">
        <v>78</v>
      </c>
      <c r="L27" s="17" t="s">
        <v>78</v>
      </c>
      <c r="M27" t="s">
        <v>107</v>
      </c>
      <c r="N27" t="s">
        <v>100</v>
      </c>
      <c r="O27" t="s">
        <v>105</v>
      </c>
      <c r="P27" t="s">
        <v>78</v>
      </c>
      <c r="Q27" t="s">
        <v>78</v>
      </c>
      <c r="R27" t="s">
        <v>78</v>
      </c>
      <c r="S27" t="s">
        <v>107</v>
      </c>
      <c r="U27">
        <f t="shared" si="0"/>
        <v>0.88235294117647056</v>
      </c>
    </row>
    <row r="28" spans="1:21" ht="34" x14ac:dyDescent="0.2">
      <c r="A28" s="20"/>
      <c r="B28" s="2" t="s">
        <v>18</v>
      </c>
      <c r="C28" s="2" t="s">
        <v>78</v>
      </c>
      <c r="D28" s="2" t="s">
        <v>78</v>
      </c>
      <c r="E28" s="2" t="s">
        <v>78</v>
      </c>
      <c r="F28" t="s">
        <v>78</v>
      </c>
      <c r="G28" s="15" t="s">
        <v>105</v>
      </c>
      <c r="H28" t="s">
        <v>78</v>
      </c>
      <c r="I28" t="s">
        <v>78</v>
      </c>
      <c r="J28" t="s">
        <v>107</v>
      </c>
      <c r="K28" t="s">
        <v>78</v>
      </c>
      <c r="L28" s="17" t="s">
        <v>78</v>
      </c>
      <c r="M28" t="s">
        <v>107</v>
      </c>
      <c r="N28" t="s">
        <v>100</v>
      </c>
      <c r="O28" t="s">
        <v>105</v>
      </c>
      <c r="P28" t="s">
        <v>78</v>
      </c>
      <c r="Q28" t="s">
        <v>78</v>
      </c>
      <c r="R28" t="s">
        <v>78</v>
      </c>
      <c r="S28" t="s">
        <v>107</v>
      </c>
      <c r="U28">
        <f t="shared" si="0"/>
        <v>0.88235294117647056</v>
      </c>
    </row>
    <row r="29" spans="1:21" ht="34" x14ac:dyDescent="0.2">
      <c r="A29" s="20"/>
      <c r="B29" s="2" t="s">
        <v>33</v>
      </c>
      <c r="C29" s="2" t="s">
        <v>78</v>
      </c>
      <c r="D29" s="2" t="s">
        <v>78</v>
      </c>
      <c r="E29" s="2" t="s">
        <v>78</v>
      </c>
      <c r="F29" t="s">
        <v>78</v>
      </c>
      <c r="G29" s="15" t="s">
        <v>107</v>
      </c>
      <c r="H29" t="s">
        <v>78</v>
      </c>
      <c r="I29" t="s">
        <v>78</v>
      </c>
      <c r="J29" t="s">
        <v>107</v>
      </c>
      <c r="K29" t="s">
        <v>78</v>
      </c>
      <c r="L29" s="17" t="s">
        <v>78</v>
      </c>
      <c r="M29" t="s">
        <v>107</v>
      </c>
      <c r="N29" t="s">
        <v>100</v>
      </c>
      <c r="O29" t="s">
        <v>107</v>
      </c>
      <c r="P29" t="s">
        <v>78</v>
      </c>
      <c r="Q29" t="s">
        <v>78</v>
      </c>
      <c r="R29" t="s">
        <v>78</v>
      </c>
      <c r="S29" t="s">
        <v>107</v>
      </c>
      <c r="U29">
        <f t="shared" si="0"/>
        <v>1</v>
      </c>
    </row>
    <row r="30" spans="1:21" ht="34" x14ac:dyDescent="0.2">
      <c r="A30" s="20"/>
      <c r="B30" s="2" t="s">
        <v>32</v>
      </c>
      <c r="C30" s="2" t="s">
        <v>78</v>
      </c>
      <c r="D30" s="2" t="s">
        <v>78</v>
      </c>
      <c r="E30" s="2" t="s">
        <v>78</v>
      </c>
      <c r="F30" t="s">
        <v>78</v>
      </c>
      <c r="G30" s="15" t="s">
        <v>107</v>
      </c>
      <c r="H30" t="s">
        <v>78</v>
      </c>
      <c r="I30" t="s">
        <v>78</v>
      </c>
      <c r="J30" t="s">
        <v>107</v>
      </c>
      <c r="K30" t="s">
        <v>78</v>
      </c>
      <c r="L30" s="17" t="s">
        <v>78</v>
      </c>
      <c r="M30" t="s">
        <v>107</v>
      </c>
      <c r="N30" t="s">
        <v>100</v>
      </c>
      <c r="O30" t="s">
        <v>107</v>
      </c>
      <c r="P30" t="s">
        <v>78</v>
      </c>
      <c r="Q30" t="s">
        <v>78</v>
      </c>
      <c r="R30" t="s">
        <v>78</v>
      </c>
      <c r="S30" t="s">
        <v>107</v>
      </c>
      <c r="U30">
        <f t="shared" si="0"/>
        <v>1</v>
      </c>
    </row>
    <row r="31" spans="1:21" ht="68" x14ac:dyDescent="0.2">
      <c r="A31" s="20"/>
      <c r="B31" s="2" t="s">
        <v>60</v>
      </c>
      <c r="C31" s="2" t="s">
        <v>78</v>
      </c>
      <c r="D31" s="2" t="s">
        <v>78</v>
      </c>
      <c r="E31" s="2" t="s">
        <v>78</v>
      </c>
      <c r="F31" t="s">
        <v>78</v>
      </c>
      <c r="G31" s="15" t="s">
        <v>107</v>
      </c>
      <c r="H31" t="s">
        <v>78</v>
      </c>
      <c r="I31" t="s">
        <v>78</v>
      </c>
      <c r="J31" t="s">
        <v>107</v>
      </c>
      <c r="K31" t="s">
        <v>78</v>
      </c>
      <c r="L31" s="17" t="s">
        <v>78</v>
      </c>
      <c r="M31" t="s">
        <v>107</v>
      </c>
      <c r="N31" t="s">
        <v>100</v>
      </c>
      <c r="O31" t="s">
        <v>107</v>
      </c>
      <c r="P31" t="s">
        <v>78</v>
      </c>
      <c r="Q31" t="s">
        <v>78</v>
      </c>
      <c r="R31" t="s">
        <v>78</v>
      </c>
      <c r="S31" t="s">
        <v>107</v>
      </c>
      <c r="U31">
        <f t="shared" si="0"/>
        <v>1</v>
      </c>
    </row>
    <row r="32" spans="1:21" ht="34" x14ac:dyDescent="0.2">
      <c r="A32" s="20"/>
      <c r="B32" s="2" t="s">
        <v>28</v>
      </c>
      <c r="C32" s="2" t="s">
        <v>78</v>
      </c>
      <c r="D32" s="2" t="s">
        <v>78</v>
      </c>
      <c r="E32" s="2" t="s">
        <v>78</v>
      </c>
      <c r="F32" t="s">
        <v>78</v>
      </c>
      <c r="G32" s="15" t="s">
        <v>107</v>
      </c>
      <c r="H32" t="s">
        <v>78</v>
      </c>
      <c r="I32" t="s">
        <v>78</v>
      </c>
      <c r="J32" t="s">
        <v>107</v>
      </c>
      <c r="K32" t="s">
        <v>78</v>
      </c>
      <c r="L32" s="17" t="s">
        <v>78</v>
      </c>
      <c r="M32" t="s">
        <v>107</v>
      </c>
      <c r="N32" t="s">
        <v>100</v>
      </c>
      <c r="O32" t="s">
        <v>107</v>
      </c>
      <c r="P32" t="s">
        <v>78</v>
      </c>
      <c r="Q32" t="s">
        <v>78</v>
      </c>
      <c r="R32" t="s">
        <v>78</v>
      </c>
      <c r="S32" t="s">
        <v>107</v>
      </c>
      <c r="U32">
        <f t="shared" si="0"/>
        <v>1</v>
      </c>
    </row>
    <row r="33" spans="1:21" ht="34" x14ac:dyDescent="0.2">
      <c r="A33" s="20"/>
      <c r="B33" s="2" t="s">
        <v>29</v>
      </c>
      <c r="C33" s="2" t="s">
        <v>78</v>
      </c>
      <c r="D33" s="2" t="s">
        <v>78</v>
      </c>
      <c r="E33" s="2" t="s">
        <v>78</v>
      </c>
      <c r="F33" t="s">
        <v>78</v>
      </c>
      <c r="G33" s="15" t="s">
        <v>105</v>
      </c>
      <c r="H33" t="s">
        <v>78</v>
      </c>
      <c r="I33" t="s">
        <v>78</v>
      </c>
      <c r="J33" t="s">
        <v>107</v>
      </c>
      <c r="K33" t="s">
        <v>78</v>
      </c>
      <c r="L33" s="17" t="s">
        <v>78</v>
      </c>
      <c r="M33" t="s">
        <v>107</v>
      </c>
      <c r="N33" t="s">
        <v>100</v>
      </c>
      <c r="O33" t="s">
        <v>107</v>
      </c>
      <c r="P33" t="s">
        <v>78</v>
      </c>
      <c r="Q33" t="s">
        <v>78</v>
      </c>
      <c r="R33" t="s">
        <v>78</v>
      </c>
      <c r="S33" t="s">
        <v>107</v>
      </c>
      <c r="U33">
        <f t="shared" si="0"/>
        <v>0.94117647058823528</v>
      </c>
    </row>
    <row r="34" spans="1:21" ht="34" x14ac:dyDescent="0.2">
      <c r="A34" s="20"/>
      <c r="B34" s="2" t="s">
        <v>37</v>
      </c>
      <c r="C34" s="2" t="s">
        <v>79</v>
      </c>
      <c r="D34" s="2" t="s">
        <v>79</v>
      </c>
      <c r="E34" s="2" t="s">
        <v>78</v>
      </c>
      <c r="F34" t="s">
        <v>79</v>
      </c>
      <c r="G34" s="15" t="s">
        <v>105</v>
      </c>
      <c r="H34" t="s">
        <v>78</v>
      </c>
      <c r="I34" t="s">
        <v>79</v>
      </c>
      <c r="J34" s="4" t="s">
        <v>105</v>
      </c>
      <c r="K34" t="s">
        <v>79</v>
      </c>
      <c r="L34" s="17" t="s">
        <v>79</v>
      </c>
      <c r="M34" t="s">
        <v>105</v>
      </c>
      <c r="N34" t="s">
        <v>126</v>
      </c>
      <c r="O34" t="s">
        <v>105</v>
      </c>
      <c r="P34" t="s">
        <v>79</v>
      </c>
      <c r="Q34" t="s">
        <v>79</v>
      </c>
      <c r="R34" t="s">
        <v>79</v>
      </c>
      <c r="S34" t="s">
        <v>105</v>
      </c>
      <c r="U34">
        <f t="shared" si="0"/>
        <v>0.11764705882352941</v>
      </c>
    </row>
    <row r="35" spans="1:21" ht="34" x14ac:dyDescent="0.2">
      <c r="A35" s="20"/>
      <c r="B35" s="2" t="s">
        <v>38</v>
      </c>
      <c r="C35" s="2" t="s">
        <v>78</v>
      </c>
      <c r="D35" s="2" t="s">
        <v>79</v>
      </c>
      <c r="E35" s="2" t="s">
        <v>78</v>
      </c>
      <c r="F35" t="s">
        <v>79</v>
      </c>
      <c r="G35" s="15" t="s">
        <v>105</v>
      </c>
      <c r="H35" t="s">
        <v>78</v>
      </c>
      <c r="I35" t="s">
        <v>78</v>
      </c>
      <c r="J35" t="s">
        <v>107</v>
      </c>
      <c r="K35" t="s">
        <v>78</v>
      </c>
      <c r="L35" s="17" t="s">
        <v>79</v>
      </c>
      <c r="M35" t="s">
        <v>107</v>
      </c>
      <c r="N35" t="s">
        <v>126</v>
      </c>
      <c r="O35" t="s">
        <v>105</v>
      </c>
      <c r="P35" t="s">
        <v>79</v>
      </c>
      <c r="Q35" t="s">
        <v>78</v>
      </c>
      <c r="R35" t="s">
        <v>78</v>
      </c>
      <c r="S35" t="s">
        <v>105</v>
      </c>
      <c r="U35">
        <f t="shared" si="0"/>
        <v>0.52941176470588236</v>
      </c>
    </row>
    <row r="36" spans="1:21" ht="68" x14ac:dyDescent="0.2">
      <c r="A36" s="20"/>
      <c r="B36" s="3" t="s">
        <v>11</v>
      </c>
      <c r="C36" s="3" t="s">
        <v>78</v>
      </c>
      <c r="D36" s="3" t="s">
        <v>79</v>
      </c>
      <c r="E36" s="3" t="s">
        <v>78</v>
      </c>
      <c r="F36" t="s">
        <v>79</v>
      </c>
      <c r="G36" s="15" t="s">
        <v>105</v>
      </c>
      <c r="H36" t="s">
        <v>79</v>
      </c>
      <c r="I36" t="s">
        <v>78</v>
      </c>
      <c r="J36" t="s">
        <v>105</v>
      </c>
      <c r="K36" t="s">
        <v>78</v>
      </c>
      <c r="L36" s="17" t="s">
        <v>79</v>
      </c>
      <c r="M36" t="s">
        <v>107</v>
      </c>
      <c r="N36" t="s">
        <v>100</v>
      </c>
      <c r="O36" t="s">
        <v>107</v>
      </c>
      <c r="P36" t="s">
        <v>79</v>
      </c>
      <c r="Q36" t="s">
        <v>78</v>
      </c>
      <c r="R36" t="s">
        <v>79</v>
      </c>
      <c r="S36" t="s">
        <v>107</v>
      </c>
      <c r="U36">
        <f t="shared" si="0"/>
        <v>0.52941176470588236</v>
      </c>
    </row>
    <row r="37" spans="1:21" ht="51" x14ac:dyDescent="0.2">
      <c r="A37" s="20"/>
      <c r="B37" s="3" t="s">
        <v>12</v>
      </c>
      <c r="C37" s="3" t="s">
        <v>78</v>
      </c>
      <c r="D37" s="3" t="s">
        <v>79</v>
      </c>
      <c r="E37" s="3" t="s">
        <v>78</v>
      </c>
      <c r="F37" t="s">
        <v>79</v>
      </c>
      <c r="G37" s="15" t="s">
        <v>105</v>
      </c>
      <c r="H37" t="s">
        <v>79</v>
      </c>
      <c r="I37" t="s">
        <v>78</v>
      </c>
      <c r="J37" t="s">
        <v>105</v>
      </c>
      <c r="K37" t="s">
        <v>78</v>
      </c>
      <c r="L37" s="17" t="s">
        <v>79</v>
      </c>
      <c r="M37" t="s">
        <v>105</v>
      </c>
      <c r="N37" t="s">
        <v>100</v>
      </c>
      <c r="O37" t="s">
        <v>105</v>
      </c>
      <c r="P37" t="s">
        <v>79</v>
      </c>
      <c r="Q37" t="s">
        <v>78</v>
      </c>
      <c r="R37" t="s">
        <v>78</v>
      </c>
      <c r="S37" t="s">
        <v>107</v>
      </c>
      <c r="U37">
        <f t="shared" si="0"/>
        <v>0.47058823529411764</v>
      </c>
    </row>
    <row r="38" spans="1:21" x14ac:dyDescent="0.2">
      <c r="A38" s="6"/>
      <c r="B38" s="3"/>
      <c r="C38" s="3"/>
      <c r="D38" s="3"/>
      <c r="E38" s="3"/>
      <c r="G38" s="15"/>
      <c r="L38" s="17"/>
    </row>
    <row r="39" spans="1:21" ht="20" x14ac:dyDescent="0.2">
      <c r="A39" s="6"/>
      <c r="B39" s="7" t="s">
        <v>83</v>
      </c>
      <c r="C39" s="3">
        <f>COUNTIF(C24:C37,"JA") / COUNTA(C24:C37)</f>
        <v>0.9285714285714286</v>
      </c>
      <c r="D39" s="3">
        <f>COUNTIF(D24:D37,"JA") / COUNTA(D24:D37)</f>
        <v>0.6428571428571429</v>
      </c>
      <c r="E39" s="3">
        <f>COUNTIF(E24:E37,"JA") / COUNTA(E24:E37)</f>
        <v>1</v>
      </c>
      <c r="F39">
        <f>COUNTIF(F24:F37,"JA") / COUNTA(F24:F37)</f>
        <v>0.6428571428571429</v>
      </c>
      <c r="G39" s="15">
        <f>COUNTIF(G24:G37,"YES") / COUNTA(G24:G37)</f>
        <v>0.42857142857142855</v>
      </c>
      <c r="H39">
        <f>COUNTIF(H24:H37,"JA") / COUNTA(H24:H37)</f>
        <v>0.8571428571428571</v>
      </c>
      <c r="I39">
        <f>COUNTIF(I24:I37,"JA") / COUNTA(I24:I37)</f>
        <v>0.9285714285714286</v>
      </c>
      <c r="J39">
        <f>COUNTIF(J24:J37,"YES") / COUNTA(J24:J37)</f>
        <v>0.7857142857142857</v>
      </c>
      <c r="K39">
        <f>COUNTIF(K24:K37,"JA") / COUNTA(K24:K37)</f>
        <v>0.9285714285714286</v>
      </c>
      <c r="L39" s="17">
        <f>COUNTIF(L24:L37,"JA") / COUNTA(L24:L37)</f>
        <v>0.6428571428571429</v>
      </c>
      <c r="M39">
        <f>COUNTIF(M24:M37,"YES") / COUNTA(M24:M37)</f>
        <v>0.7857142857142857</v>
      </c>
      <c r="N39">
        <f>COUNTIF(N24:N37,"JA") / COUNTA(N24:N37)</f>
        <v>0.8571428571428571</v>
      </c>
      <c r="O39">
        <f>COUNTIF(O24:O37,"YES") / COUNTA(O24:O37)</f>
        <v>0.5714285714285714</v>
      </c>
      <c r="P39">
        <f>COUNTIF(P24:P37,"JA") / COUNTA(P24:P37)</f>
        <v>0.5714285714285714</v>
      </c>
      <c r="Q39">
        <f>COUNTIF(Q24:Q37,"JA") / COUNTA(Q24:Q37)</f>
        <v>0.8571428571428571</v>
      </c>
      <c r="R39">
        <f>COUNTIF(R24:R37,"JA") / COUNTA(R24:R37)</f>
        <v>0.8571428571428571</v>
      </c>
      <c r="S39">
        <f>COUNTIF(S24:S37,"YES") / COUNTA(S24:S37)</f>
        <v>0.7857142857142857</v>
      </c>
      <c r="U39">
        <f>SUM(C39:S39) / COUNTA(C39:S39)</f>
        <v>0.76890756302521024</v>
      </c>
    </row>
    <row r="40" spans="1:21" x14ac:dyDescent="0.2">
      <c r="B40" s="3"/>
      <c r="C40" s="3"/>
      <c r="D40" s="3"/>
      <c r="E40" s="3"/>
      <c r="G40" s="15"/>
      <c r="L40" s="17"/>
    </row>
    <row r="41" spans="1:21" ht="34" x14ac:dyDescent="0.2">
      <c r="A41" s="20" t="s">
        <v>19</v>
      </c>
      <c r="B41" s="2" t="s">
        <v>20</v>
      </c>
      <c r="C41" s="2" t="s">
        <v>78</v>
      </c>
      <c r="D41" s="2" t="s">
        <v>78</v>
      </c>
      <c r="E41" s="2" t="s">
        <v>78</v>
      </c>
      <c r="F41" t="s">
        <v>78</v>
      </c>
      <c r="G41" s="15" t="s">
        <v>105</v>
      </c>
      <c r="H41" t="s">
        <v>78</v>
      </c>
      <c r="I41" t="s">
        <v>78</v>
      </c>
      <c r="J41" t="s">
        <v>107</v>
      </c>
      <c r="K41" t="s">
        <v>78</v>
      </c>
      <c r="L41" s="17" t="s">
        <v>78</v>
      </c>
      <c r="M41" t="s">
        <v>107</v>
      </c>
      <c r="N41" t="s">
        <v>100</v>
      </c>
      <c r="O41" t="s">
        <v>107</v>
      </c>
      <c r="P41" t="s">
        <v>78</v>
      </c>
      <c r="Q41" t="s">
        <v>78</v>
      </c>
      <c r="R41" t="s">
        <v>78</v>
      </c>
      <c r="S41" t="s">
        <v>107</v>
      </c>
      <c r="U41">
        <f t="shared" ref="U41:U48" si="1">(COUNTIF(C41:S41,"JA") + COUNTIF(C41:S41,"YES")) / COUNTA(C41:S41)</f>
        <v>0.94117647058823528</v>
      </c>
    </row>
    <row r="42" spans="1:21" ht="34" x14ac:dyDescent="0.2">
      <c r="A42" s="20"/>
      <c r="B42" s="2" t="s">
        <v>21</v>
      </c>
      <c r="C42" s="2" t="s">
        <v>78</v>
      </c>
      <c r="D42" s="2" t="s">
        <v>79</v>
      </c>
      <c r="E42" s="2" t="s">
        <v>78</v>
      </c>
      <c r="F42" t="s">
        <v>78</v>
      </c>
      <c r="G42" s="15" t="s">
        <v>105</v>
      </c>
      <c r="H42" t="s">
        <v>78</v>
      </c>
      <c r="I42" t="s">
        <v>78</v>
      </c>
      <c r="J42" t="s">
        <v>107</v>
      </c>
      <c r="K42" t="s">
        <v>78</v>
      </c>
      <c r="L42" s="17" t="s">
        <v>79</v>
      </c>
      <c r="M42" t="s">
        <v>107</v>
      </c>
      <c r="N42" t="s">
        <v>100</v>
      </c>
      <c r="O42" t="s">
        <v>107</v>
      </c>
      <c r="P42" t="s">
        <v>78</v>
      </c>
      <c r="Q42" t="s">
        <v>78</v>
      </c>
      <c r="R42" t="s">
        <v>78</v>
      </c>
      <c r="S42" t="s">
        <v>107</v>
      </c>
      <c r="U42">
        <f t="shared" si="1"/>
        <v>0.82352941176470584</v>
      </c>
    </row>
    <row r="43" spans="1:21" ht="51" x14ac:dyDescent="0.2">
      <c r="A43" s="20"/>
      <c r="B43" s="2" t="s">
        <v>22</v>
      </c>
      <c r="C43" s="2" t="s">
        <v>78</v>
      </c>
      <c r="D43" s="2" t="s">
        <v>78</v>
      </c>
      <c r="E43" s="2" t="s">
        <v>78</v>
      </c>
      <c r="F43" t="s">
        <v>78</v>
      </c>
      <c r="G43" s="15" t="s">
        <v>105</v>
      </c>
      <c r="H43" t="s">
        <v>78</v>
      </c>
      <c r="I43" t="s">
        <v>78</v>
      </c>
      <c r="J43" t="s">
        <v>107</v>
      </c>
      <c r="K43" t="s">
        <v>78</v>
      </c>
      <c r="L43" s="17" t="s">
        <v>79</v>
      </c>
      <c r="M43" t="s">
        <v>107</v>
      </c>
      <c r="N43" t="s">
        <v>100</v>
      </c>
      <c r="O43" t="s">
        <v>107</v>
      </c>
      <c r="P43" t="s">
        <v>79</v>
      </c>
      <c r="Q43" t="s">
        <v>78</v>
      </c>
      <c r="R43" t="s">
        <v>78</v>
      </c>
      <c r="S43" t="s">
        <v>107</v>
      </c>
      <c r="U43">
        <f t="shared" si="1"/>
        <v>0.82352941176470584</v>
      </c>
    </row>
    <row r="44" spans="1:21" ht="34" x14ac:dyDescent="0.2">
      <c r="A44" s="20"/>
      <c r="B44" s="2" t="s">
        <v>30</v>
      </c>
      <c r="C44" s="2" t="s">
        <v>78</v>
      </c>
      <c r="D44" s="2" t="s">
        <v>78</v>
      </c>
      <c r="E44" s="2" t="s">
        <v>78</v>
      </c>
      <c r="F44" t="s">
        <v>78</v>
      </c>
      <c r="G44" s="15" t="s">
        <v>107</v>
      </c>
      <c r="H44" t="s">
        <v>78</v>
      </c>
      <c r="I44" t="s">
        <v>78</v>
      </c>
      <c r="J44" t="s">
        <v>107</v>
      </c>
      <c r="K44" t="s">
        <v>78</v>
      </c>
      <c r="L44" s="17" t="s">
        <v>78</v>
      </c>
      <c r="M44" t="s">
        <v>107</v>
      </c>
      <c r="N44" t="s">
        <v>100</v>
      </c>
      <c r="O44" t="s">
        <v>105</v>
      </c>
      <c r="P44" t="s">
        <v>78</v>
      </c>
      <c r="Q44" t="s">
        <v>78</v>
      </c>
      <c r="R44" t="s">
        <v>78</v>
      </c>
      <c r="S44" t="s">
        <v>107</v>
      </c>
      <c r="U44">
        <f t="shared" si="1"/>
        <v>0.94117647058823528</v>
      </c>
    </row>
    <row r="45" spans="1:21" ht="34" x14ac:dyDescent="0.2">
      <c r="A45" s="20"/>
      <c r="B45" s="2" t="s">
        <v>31</v>
      </c>
      <c r="C45" s="2" t="s">
        <v>78</v>
      </c>
      <c r="D45" s="2" t="s">
        <v>78</v>
      </c>
      <c r="E45" s="2" t="s">
        <v>78</v>
      </c>
      <c r="F45" t="s">
        <v>79</v>
      </c>
      <c r="G45" s="15" t="s">
        <v>105</v>
      </c>
      <c r="H45" t="s">
        <v>78</v>
      </c>
      <c r="I45" t="s">
        <v>78</v>
      </c>
      <c r="J45" t="s">
        <v>107</v>
      </c>
      <c r="K45" t="s">
        <v>78</v>
      </c>
      <c r="L45" s="17" t="s">
        <v>79</v>
      </c>
      <c r="M45" t="s">
        <v>107</v>
      </c>
      <c r="N45" t="s">
        <v>100</v>
      </c>
      <c r="O45" t="s">
        <v>105</v>
      </c>
      <c r="P45" t="s">
        <v>78</v>
      </c>
      <c r="Q45" t="s">
        <v>78</v>
      </c>
      <c r="R45" t="s">
        <v>78</v>
      </c>
      <c r="S45" t="s">
        <v>107</v>
      </c>
      <c r="U45">
        <f t="shared" si="1"/>
        <v>0.76470588235294112</v>
      </c>
    </row>
    <row r="46" spans="1:21" ht="17" x14ac:dyDescent="0.2">
      <c r="A46" s="20"/>
      <c r="B46" s="2" t="s">
        <v>34</v>
      </c>
      <c r="C46" s="2" t="s">
        <v>78</v>
      </c>
      <c r="D46" s="2" t="s">
        <v>78</v>
      </c>
      <c r="E46" s="2" t="s">
        <v>78</v>
      </c>
      <c r="F46" t="s">
        <v>78</v>
      </c>
      <c r="G46" s="15" t="s">
        <v>105</v>
      </c>
      <c r="H46" t="s">
        <v>78</v>
      </c>
      <c r="I46" t="s">
        <v>78</v>
      </c>
      <c r="J46" t="s">
        <v>107</v>
      </c>
      <c r="K46" t="s">
        <v>78</v>
      </c>
      <c r="L46" s="17" t="s">
        <v>78</v>
      </c>
      <c r="M46" t="s">
        <v>107</v>
      </c>
      <c r="N46" t="s">
        <v>100</v>
      </c>
      <c r="O46" t="s">
        <v>105</v>
      </c>
      <c r="P46" t="s">
        <v>78</v>
      </c>
      <c r="Q46" t="s">
        <v>78</v>
      </c>
      <c r="R46" t="s">
        <v>78</v>
      </c>
      <c r="S46" t="s">
        <v>107</v>
      </c>
      <c r="U46">
        <f t="shared" si="1"/>
        <v>0.88235294117647056</v>
      </c>
    </row>
    <row r="47" spans="1:21" ht="17" x14ac:dyDescent="0.2">
      <c r="A47" s="20"/>
      <c r="B47" s="2" t="s">
        <v>35</v>
      </c>
      <c r="C47" s="2" t="s">
        <v>78</v>
      </c>
      <c r="D47" s="2" t="s">
        <v>78</v>
      </c>
      <c r="E47" s="2" t="s">
        <v>78</v>
      </c>
      <c r="F47" t="s">
        <v>78</v>
      </c>
      <c r="G47" s="15" t="s">
        <v>105</v>
      </c>
      <c r="H47" t="s">
        <v>78</v>
      </c>
      <c r="I47" t="s">
        <v>78</v>
      </c>
      <c r="J47" t="s">
        <v>107</v>
      </c>
      <c r="K47" t="s">
        <v>78</v>
      </c>
      <c r="L47" s="17" t="s">
        <v>79</v>
      </c>
      <c r="M47" t="s">
        <v>107</v>
      </c>
      <c r="N47" t="s">
        <v>100</v>
      </c>
      <c r="O47" t="s">
        <v>105</v>
      </c>
      <c r="P47" t="s">
        <v>78</v>
      </c>
      <c r="Q47" t="s">
        <v>78</v>
      </c>
      <c r="R47" t="s">
        <v>78</v>
      </c>
      <c r="S47" t="s">
        <v>107</v>
      </c>
      <c r="U47">
        <f t="shared" si="1"/>
        <v>0.82352941176470584</v>
      </c>
    </row>
    <row r="48" spans="1:21" ht="34" x14ac:dyDescent="0.2">
      <c r="A48" s="20"/>
      <c r="B48" s="2" t="s">
        <v>36</v>
      </c>
      <c r="C48" s="2" t="s">
        <v>78</v>
      </c>
      <c r="D48" s="2" t="s">
        <v>78</v>
      </c>
      <c r="E48" s="2" t="s">
        <v>78</v>
      </c>
      <c r="F48" t="s">
        <v>78</v>
      </c>
      <c r="G48" s="15" t="s">
        <v>105</v>
      </c>
      <c r="H48" t="s">
        <v>78</v>
      </c>
      <c r="I48" t="s">
        <v>78</v>
      </c>
      <c r="J48" t="s">
        <v>107</v>
      </c>
      <c r="K48" t="s">
        <v>78</v>
      </c>
      <c r="L48" s="17" t="s">
        <v>79</v>
      </c>
      <c r="M48" t="s">
        <v>107</v>
      </c>
      <c r="N48" t="s">
        <v>100</v>
      </c>
      <c r="O48" t="s">
        <v>105</v>
      </c>
      <c r="P48" t="s">
        <v>78</v>
      </c>
      <c r="Q48" t="s">
        <v>78</v>
      </c>
      <c r="R48" t="s">
        <v>78</v>
      </c>
      <c r="S48" t="s">
        <v>107</v>
      </c>
      <c r="U48">
        <f t="shared" si="1"/>
        <v>0.82352941176470584</v>
      </c>
    </row>
    <row r="49" spans="1:21" x14ac:dyDescent="0.2">
      <c r="A49" s="6"/>
      <c r="B49" s="2"/>
      <c r="C49" s="2"/>
      <c r="D49" s="2"/>
      <c r="E49" s="2"/>
      <c r="G49" s="15"/>
      <c r="L49" s="17"/>
    </row>
    <row r="50" spans="1:21" ht="20" x14ac:dyDescent="0.2">
      <c r="A50" s="6"/>
      <c r="B50" s="8" t="s">
        <v>84</v>
      </c>
      <c r="C50" s="2">
        <f>COUNTIF(C41:C48,"JA") / COUNTA(C41:C48)</f>
        <v>1</v>
      </c>
      <c r="D50" s="2">
        <f>COUNTIF(D41:D48,"JA") / COUNTA(D41:D48)</f>
        <v>0.875</v>
      </c>
      <c r="E50" s="2">
        <f>COUNTIF(E41:E48,"JA") / COUNTA(E41:E48)</f>
        <v>1</v>
      </c>
      <c r="F50">
        <f>COUNTIF(F41:F48,"JA") / COUNTA(F41:F48)</f>
        <v>0.875</v>
      </c>
      <c r="G50" s="15">
        <f>COUNTIF(G41:G48,"YES") / COUNTA(G41:G48)</f>
        <v>0.125</v>
      </c>
      <c r="H50">
        <f>COUNTIF(H41:H48,"JA") / COUNTA(H41:H48)</f>
        <v>1</v>
      </c>
      <c r="I50">
        <f>COUNTIF(I41:I48,"JA") / COUNTA(I41:I48)</f>
        <v>1</v>
      </c>
      <c r="J50">
        <f>COUNTIF(J41:J48,"YES") / COUNTA(J41:J48)</f>
        <v>1</v>
      </c>
      <c r="K50">
        <f>COUNTIF(K41:K48,"JA") / COUNTA(K41:K48)</f>
        <v>1</v>
      </c>
      <c r="L50" s="17">
        <f>COUNTIF(L41:L48,"JA") / COUNTA(L41:L48)</f>
        <v>0.375</v>
      </c>
      <c r="M50">
        <f>COUNTIF(M41:M48,"YES") / COUNTA(M41:M48)</f>
        <v>1</v>
      </c>
      <c r="N50">
        <f>COUNTIF(N41:N48,"JA") / COUNTA(N41:N48)</f>
        <v>1</v>
      </c>
      <c r="O50">
        <f>COUNTIF(O41:O48,"YES") / COUNTA(O41:O48)</f>
        <v>0.375</v>
      </c>
      <c r="P50">
        <f>COUNTIF(P41:P48,"JA") / COUNTA(P41:P48)</f>
        <v>0.875</v>
      </c>
      <c r="Q50">
        <f>COUNTIF(Q41:Q48,"JA") / COUNTA(Q41:Q48)</f>
        <v>1</v>
      </c>
      <c r="R50">
        <f>COUNTIF(R41:R48,"JA") / COUNTA(R41:R48)</f>
        <v>1</v>
      </c>
      <c r="S50">
        <f>COUNTIF(S41:S48,"YES") / COUNTA(S41:S48)</f>
        <v>1</v>
      </c>
      <c r="U50">
        <f>SUM(C50:S50) / COUNTA(C50:S50)</f>
        <v>0.8529411764705882</v>
      </c>
    </row>
    <row r="51" spans="1:21" x14ac:dyDescent="0.2">
      <c r="B51" s="2"/>
      <c r="C51" s="2"/>
      <c r="D51" s="2"/>
      <c r="E51" s="2"/>
      <c r="G51" s="15"/>
      <c r="L51" s="17"/>
    </row>
    <row r="52" spans="1:21" ht="17" x14ac:dyDescent="0.2">
      <c r="A52" s="20" t="s">
        <v>41</v>
      </c>
      <c r="B52" s="2" t="s">
        <v>42</v>
      </c>
      <c r="C52" s="2" t="s">
        <v>78</v>
      </c>
      <c r="D52" s="2" t="s">
        <v>78</v>
      </c>
      <c r="E52" s="2" t="s">
        <v>78</v>
      </c>
      <c r="F52" t="s">
        <v>78</v>
      </c>
      <c r="G52" s="15" t="s">
        <v>107</v>
      </c>
      <c r="H52" t="s">
        <v>78</v>
      </c>
      <c r="I52" t="s">
        <v>78</v>
      </c>
      <c r="J52" t="s">
        <v>107</v>
      </c>
      <c r="K52" t="s">
        <v>78</v>
      </c>
      <c r="L52" s="17" t="s">
        <v>78</v>
      </c>
      <c r="M52" t="s">
        <v>107</v>
      </c>
      <c r="N52" t="s">
        <v>100</v>
      </c>
      <c r="O52" t="s">
        <v>105</v>
      </c>
      <c r="P52" t="s">
        <v>79</v>
      </c>
      <c r="Q52" t="s">
        <v>78</v>
      </c>
      <c r="R52" t="s">
        <v>78</v>
      </c>
      <c r="S52" t="s">
        <v>107</v>
      </c>
      <c r="U52">
        <f t="shared" ref="U52:U58" si="2">(COUNTIF(C52:S52,"JA") + COUNTIF(C52:S52,"YES")) / COUNTA(C52:S52)</f>
        <v>0.88235294117647056</v>
      </c>
    </row>
    <row r="53" spans="1:21" ht="34" x14ac:dyDescent="0.2">
      <c r="A53" s="20"/>
      <c r="B53" s="2" t="s">
        <v>43</v>
      </c>
      <c r="C53" s="2" t="s">
        <v>78</v>
      </c>
      <c r="D53" s="2" t="s">
        <v>78</v>
      </c>
      <c r="E53" s="2" t="s">
        <v>78</v>
      </c>
      <c r="F53" t="s">
        <v>78</v>
      </c>
      <c r="G53" s="15" t="s">
        <v>105</v>
      </c>
      <c r="H53" t="s">
        <v>78</v>
      </c>
      <c r="I53" t="s">
        <v>78</v>
      </c>
      <c r="J53" t="s">
        <v>107</v>
      </c>
      <c r="K53" t="s">
        <v>78</v>
      </c>
      <c r="L53" s="17" t="s">
        <v>78</v>
      </c>
      <c r="M53" t="s">
        <v>107</v>
      </c>
      <c r="N53" t="s">
        <v>100</v>
      </c>
      <c r="O53" t="s">
        <v>105</v>
      </c>
      <c r="P53" t="s">
        <v>79</v>
      </c>
      <c r="Q53" t="s">
        <v>78</v>
      </c>
      <c r="R53" t="s">
        <v>78</v>
      </c>
      <c r="S53" t="s">
        <v>107</v>
      </c>
      <c r="U53">
        <f t="shared" si="2"/>
        <v>0.82352941176470584</v>
      </c>
    </row>
    <row r="54" spans="1:21" ht="34" x14ac:dyDescent="0.2">
      <c r="A54" s="20"/>
      <c r="B54" s="2" t="s">
        <v>44</v>
      </c>
      <c r="C54" s="2" t="s">
        <v>78</v>
      </c>
      <c r="D54" s="2" t="s">
        <v>78</v>
      </c>
      <c r="E54" s="2" t="s">
        <v>78</v>
      </c>
      <c r="F54" t="s">
        <v>78</v>
      </c>
      <c r="G54" s="15" t="s">
        <v>105</v>
      </c>
      <c r="H54" t="s">
        <v>78</v>
      </c>
      <c r="I54" t="s">
        <v>78</v>
      </c>
      <c r="J54" t="s">
        <v>107</v>
      </c>
      <c r="K54" t="s">
        <v>78</v>
      </c>
      <c r="L54" s="17" t="s">
        <v>78</v>
      </c>
      <c r="M54" t="s">
        <v>107</v>
      </c>
      <c r="N54" t="s">
        <v>100</v>
      </c>
      <c r="O54" t="s">
        <v>105</v>
      </c>
      <c r="P54" t="s">
        <v>79</v>
      </c>
      <c r="Q54" t="s">
        <v>78</v>
      </c>
      <c r="R54" t="s">
        <v>78</v>
      </c>
      <c r="S54" t="s">
        <v>107</v>
      </c>
      <c r="U54">
        <f t="shared" si="2"/>
        <v>0.82352941176470584</v>
      </c>
    </row>
    <row r="55" spans="1:21" ht="34" x14ac:dyDescent="0.2">
      <c r="A55" s="20"/>
      <c r="B55" s="2" t="s">
        <v>45</v>
      </c>
      <c r="C55" s="2" t="s">
        <v>78</v>
      </c>
      <c r="D55" s="2" t="s">
        <v>78</v>
      </c>
      <c r="E55" s="2" t="s">
        <v>78</v>
      </c>
      <c r="F55" t="s">
        <v>78</v>
      </c>
      <c r="G55" s="15" t="s">
        <v>105</v>
      </c>
      <c r="H55" t="s">
        <v>78</v>
      </c>
      <c r="I55" t="s">
        <v>78</v>
      </c>
      <c r="J55" t="s">
        <v>107</v>
      </c>
      <c r="K55" t="s">
        <v>78</v>
      </c>
      <c r="L55" s="17" t="s">
        <v>79</v>
      </c>
      <c r="M55" t="s">
        <v>107</v>
      </c>
      <c r="N55" t="s">
        <v>100</v>
      </c>
      <c r="O55" t="s">
        <v>105</v>
      </c>
      <c r="P55" t="s">
        <v>78</v>
      </c>
      <c r="Q55" t="s">
        <v>78</v>
      </c>
      <c r="R55" t="s">
        <v>78</v>
      </c>
      <c r="S55" t="s">
        <v>107</v>
      </c>
      <c r="U55">
        <f t="shared" si="2"/>
        <v>0.82352941176470584</v>
      </c>
    </row>
    <row r="56" spans="1:21" ht="34" x14ac:dyDescent="0.2">
      <c r="A56" s="20"/>
      <c r="B56" s="2" t="s">
        <v>46</v>
      </c>
      <c r="C56" s="2" t="s">
        <v>78</v>
      </c>
      <c r="D56" s="2" t="s">
        <v>79</v>
      </c>
      <c r="E56" s="2" t="s">
        <v>78</v>
      </c>
      <c r="F56" t="s">
        <v>78</v>
      </c>
      <c r="G56" s="15" t="s">
        <v>105</v>
      </c>
      <c r="H56" t="s">
        <v>78</v>
      </c>
      <c r="I56" t="s">
        <v>78</v>
      </c>
      <c r="J56" t="s">
        <v>107</v>
      </c>
      <c r="K56" t="s">
        <v>78</v>
      </c>
      <c r="L56" s="17" t="s">
        <v>79</v>
      </c>
      <c r="M56" t="s">
        <v>107</v>
      </c>
      <c r="N56" t="s">
        <v>100</v>
      </c>
      <c r="O56" t="s">
        <v>105</v>
      </c>
      <c r="P56" t="s">
        <v>78</v>
      </c>
      <c r="Q56" t="s">
        <v>78</v>
      </c>
      <c r="R56" t="s">
        <v>78</v>
      </c>
      <c r="S56" t="s">
        <v>107</v>
      </c>
      <c r="U56">
        <f t="shared" si="2"/>
        <v>0.76470588235294112</v>
      </c>
    </row>
    <row r="57" spans="1:21" ht="51" x14ac:dyDescent="0.2">
      <c r="A57" s="20"/>
      <c r="B57" s="2" t="s">
        <v>47</v>
      </c>
      <c r="C57" s="2" t="s">
        <v>78</v>
      </c>
      <c r="D57" s="2" t="s">
        <v>78</v>
      </c>
      <c r="E57" s="2" t="s">
        <v>78</v>
      </c>
      <c r="F57" t="s">
        <v>78</v>
      </c>
      <c r="G57" s="15" t="s">
        <v>105</v>
      </c>
      <c r="H57" t="s">
        <v>78</v>
      </c>
      <c r="I57" t="s">
        <v>78</v>
      </c>
      <c r="J57" s="14" t="s">
        <v>117</v>
      </c>
      <c r="K57" t="s">
        <v>78</v>
      </c>
      <c r="L57" s="17" t="s">
        <v>79</v>
      </c>
      <c r="M57" t="s">
        <v>107</v>
      </c>
      <c r="N57" t="s">
        <v>100</v>
      </c>
      <c r="O57" t="s">
        <v>138</v>
      </c>
      <c r="P57" t="s">
        <v>78</v>
      </c>
      <c r="Q57" t="s">
        <v>78</v>
      </c>
      <c r="R57" t="s">
        <v>78</v>
      </c>
      <c r="S57" t="s">
        <v>117</v>
      </c>
      <c r="U57">
        <f t="shared" si="2"/>
        <v>0.82352941176470584</v>
      </c>
    </row>
    <row r="58" spans="1:21" ht="34" x14ac:dyDescent="0.2">
      <c r="A58" s="20"/>
      <c r="B58" s="2" t="s">
        <v>55</v>
      </c>
      <c r="C58" s="2" t="s">
        <v>78</v>
      </c>
      <c r="D58" s="2" t="s">
        <v>78</v>
      </c>
      <c r="E58" s="2" t="s">
        <v>78</v>
      </c>
      <c r="F58" t="s">
        <v>78</v>
      </c>
      <c r="G58" s="15" t="s">
        <v>107</v>
      </c>
      <c r="H58" t="s">
        <v>78</v>
      </c>
      <c r="I58" t="s">
        <v>78</v>
      </c>
      <c r="J58" s="4" t="s">
        <v>78</v>
      </c>
      <c r="K58" t="s">
        <v>78</v>
      </c>
      <c r="L58" s="17" t="s">
        <v>79</v>
      </c>
      <c r="M58" t="s">
        <v>107</v>
      </c>
      <c r="N58" t="s">
        <v>100</v>
      </c>
      <c r="O58" t="s">
        <v>105</v>
      </c>
      <c r="P58" t="s">
        <v>78</v>
      </c>
      <c r="Q58" t="s">
        <v>78</v>
      </c>
      <c r="R58" t="s">
        <v>78</v>
      </c>
      <c r="S58" t="s">
        <v>105</v>
      </c>
      <c r="U58">
        <f t="shared" si="2"/>
        <v>0.82352941176470584</v>
      </c>
    </row>
    <row r="59" spans="1:21" x14ac:dyDescent="0.2">
      <c r="A59" s="6"/>
      <c r="B59" s="2"/>
      <c r="C59" s="2"/>
      <c r="D59" s="2"/>
      <c r="E59" s="2"/>
      <c r="G59" s="15"/>
      <c r="J59" s="4"/>
      <c r="L59" s="17"/>
    </row>
    <row r="60" spans="1:21" ht="20" x14ac:dyDescent="0.2">
      <c r="A60" s="6"/>
      <c r="B60" s="8" t="s">
        <v>85</v>
      </c>
      <c r="C60" s="2">
        <f>COUNTIF(C52:C58,"JA") / COUNTA(C52:C58)</f>
        <v>1</v>
      </c>
      <c r="D60" s="2">
        <f>COUNTIF(D52:D58,"JA") / COUNTA(D52:D58)</f>
        <v>0.8571428571428571</v>
      </c>
      <c r="E60" s="2">
        <f>COUNTIF(E52:E58,"JA") / COUNTA(E52:E58)</f>
        <v>1</v>
      </c>
      <c r="F60">
        <f>COUNTIF(F52:F58,"JA") / COUNTA(F52:F58)</f>
        <v>1</v>
      </c>
      <c r="G60" s="15">
        <f>COUNTIF(G52:G58,"YES") / COUNTA(G52:G58)</f>
        <v>0.2857142857142857</v>
      </c>
      <c r="H60">
        <f>COUNTIF(H52:H58,"JA") / COUNTA(H52:H58)</f>
        <v>1</v>
      </c>
      <c r="I60">
        <f>COUNTIF(I52:I58,"JA") / COUNTA(I52:I58)</f>
        <v>1</v>
      </c>
      <c r="J60" s="4">
        <f>COUNTIF(J52:J58,"YES") / COUNTA(J52:J58)</f>
        <v>0.8571428571428571</v>
      </c>
      <c r="K60">
        <f>COUNTIF(K52:K58,"JA") / COUNTA(K52:K58)</f>
        <v>1</v>
      </c>
      <c r="L60" s="17">
        <f>COUNTIF(L52:L58,"JA") / COUNTA(L52:L58)</f>
        <v>0.42857142857142855</v>
      </c>
      <c r="M60">
        <f>COUNTIF(M52:M58,"YES") / COUNTA(M52:M58)</f>
        <v>1</v>
      </c>
      <c r="N60">
        <f>COUNTIF(N52:N58,"JA") / COUNTA(N52:N58)</f>
        <v>1</v>
      </c>
      <c r="O60">
        <f>COUNTIF(O52:O58,"YES") / COUNTA(O52:O58)</f>
        <v>0</v>
      </c>
      <c r="P60">
        <f>COUNTIF(P52:P58,"JA") / COUNTA(P52:P58)</f>
        <v>0.5714285714285714</v>
      </c>
      <c r="Q60">
        <f>COUNTIF(Q52:Q58,"JA") / COUNTA(Q52:Q58)</f>
        <v>1</v>
      </c>
      <c r="R60">
        <f>COUNTIF(R52:R58,"JA") / COUNTA(R52:R58)</f>
        <v>1</v>
      </c>
      <c r="S60">
        <f>COUNTIF(S52:S58,"YES") / COUNTA(S52:S58)</f>
        <v>0.8571428571428571</v>
      </c>
      <c r="U60">
        <f>SUM(C60:S60) / COUNTA(C60:S60)</f>
        <v>0.81512605042016806</v>
      </c>
    </row>
    <row r="61" spans="1:21" x14ac:dyDescent="0.2">
      <c r="B61" s="3"/>
      <c r="C61" s="3"/>
      <c r="D61" s="3"/>
      <c r="E61" s="3"/>
      <c r="G61" s="15"/>
      <c r="J61" s="4"/>
      <c r="L61" s="17"/>
    </row>
    <row r="62" spans="1:21" ht="34" x14ac:dyDescent="0.2">
      <c r="A62" s="20" t="s">
        <v>51</v>
      </c>
      <c r="B62" s="2" t="s">
        <v>52</v>
      </c>
      <c r="C62" s="2" t="s">
        <v>78</v>
      </c>
      <c r="D62" s="2" t="s">
        <v>78</v>
      </c>
      <c r="E62" s="2" t="s">
        <v>78</v>
      </c>
      <c r="F62" t="s">
        <v>78</v>
      </c>
      <c r="G62" s="15" t="s">
        <v>107</v>
      </c>
      <c r="H62" t="s">
        <v>78</v>
      </c>
      <c r="I62" t="s">
        <v>78</v>
      </c>
      <c r="J62" t="s">
        <v>107</v>
      </c>
      <c r="K62" t="s">
        <v>78</v>
      </c>
      <c r="L62" s="17" t="s">
        <v>79</v>
      </c>
      <c r="M62" t="s">
        <v>107</v>
      </c>
      <c r="N62" t="s">
        <v>100</v>
      </c>
      <c r="O62" t="s">
        <v>105</v>
      </c>
      <c r="P62" t="s">
        <v>79</v>
      </c>
      <c r="Q62" t="s">
        <v>78</v>
      </c>
      <c r="R62" t="s">
        <v>78</v>
      </c>
      <c r="S62" t="s">
        <v>105</v>
      </c>
      <c r="U62">
        <f>(COUNTIF(C62:S62,"JA") + COUNTIF(C62:S62,"YES")) / COUNTA(C62:S62)</f>
        <v>0.76470588235294112</v>
      </c>
    </row>
    <row r="63" spans="1:21" ht="34" x14ac:dyDescent="0.2">
      <c r="A63" s="20"/>
      <c r="B63" s="2" t="s">
        <v>53</v>
      </c>
      <c r="C63" s="2" t="s">
        <v>78</v>
      </c>
      <c r="D63" s="2" t="s">
        <v>79</v>
      </c>
      <c r="E63" s="2" t="s">
        <v>78</v>
      </c>
      <c r="F63" t="s">
        <v>79</v>
      </c>
      <c r="G63" s="15" t="s">
        <v>105</v>
      </c>
      <c r="H63" t="s">
        <v>78</v>
      </c>
      <c r="I63" t="s">
        <v>78</v>
      </c>
      <c r="J63" t="s">
        <v>105</v>
      </c>
      <c r="K63" t="s">
        <v>78</v>
      </c>
      <c r="L63" s="17" t="s">
        <v>79</v>
      </c>
      <c r="M63" t="s">
        <v>105</v>
      </c>
      <c r="N63" t="s">
        <v>126</v>
      </c>
      <c r="O63" t="s">
        <v>105</v>
      </c>
      <c r="P63" t="s">
        <v>79</v>
      </c>
      <c r="Q63" t="s">
        <v>79</v>
      </c>
      <c r="R63" t="s">
        <v>79</v>
      </c>
      <c r="S63" t="s">
        <v>105</v>
      </c>
      <c r="U63">
        <f>(COUNTIF(C63:S63,"JA") + COUNTIF(C63:S63,"YES")) / COUNTA(C63:S63)</f>
        <v>0.29411764705882354</v>
      </c>
    </row>
    <row r="64" spans="1:21" ht="51" x14ac:dyDescent="0.2">
      <c r="A64" s="20"/>
      <c r="B64" s="2" t="s">
        <v>54</v>
      </c>
      <c r="C64" s="2" t="s">
        <v>78</v>
      </c>
      <c r="D64" s="2" t="s">
        <v>79</v>
      </c>
      <c r="E64" s="2" t="s">
        <v>78</v>
      </c>
      <c r="F64" t="s">
        <v>79</v>
      </c>
      <c r="G64" s="15" t="s">
        <v>105</v>
      </c>
      <c r="H64" t="s">
        <v>78</v>
      </c>
      <c r="I64" t="s">
        <v>78</v>
      </c>
      <c r="J64" t="s">
        <v>105</v>
      </c>
      <c r="K64" t="s">
        <v>78</v>
      </c>
      <c r="L64" s="17" t="s">
        <v>79</v>
      </c>
      <c r="M64" t="s">
        <v>107</v>
      </c>
      <c r="N64" t="s">
        <v>126</v>
      </c>
      <c r="O64" t="s">
        <v>105</v>
      </c>
      <c r="P64" t="s">
        <v>79</v>
      </c>
      <c r="Q64" t="s">
        <v>79</v>
      </c>
      <c r="R64" t="s">
        <v>79</v>
      </c>
      <c r="S64" t="s">
        <v>105</v>
      </c>
      <c r="U64">
        <f>(COUNTIF(C64:S64,"JA") + COUNTIF(C64:S64,"YES")) / COUNTA(C64:S64)</f>
        <v>0.35294117647058826</v>
      </c>
    </row>
    <row r="65" spans="1:21" ht="17" x14ac:dyDescent="0.2">
      <c r="A65" s="20"/>
      <c r="B65" s="2" t="s">
        <v>24</v>
      </c>
      <c r="C65" s="2" t="s">
        <v>78</v>
      </c>
      <c r="D65" s="2" t="s">
        <v>78</v>
      </c>
      <c r="E65" s="2" t="s">
        <v>78</v>
      </c>
      <c r="F65" t="s">
        <v>78</v>
      </c>
      <c r="G65" s="15" t="s">
        <v>107</v>
      </c>
      <c r="H65" t="s">
        <v>78</v>
      </c>
      <c r="I65" t="s">
        <v>78</v>
      </c>
      <c r="J65" t="s">
        <v>107</v>
      </c>
      <c r="K65" t="s">
        <v>79</v>
      </c>
      <c r="L65" s="17" t="s">
        <v>78</v>
      </c>
      <c r="M65" t="s">
        <v>107</v>
      </c>
      <c r="N65" t="s">
        <v>126</v>
      </c>
      <c r="O65" t="s">
        <v>107</v>
      </c>
      <c r="P65" t="s">
        <v>79</v>
      </c>
      <c r="Q65" t="s">
        <v>78</v>
      </c>
      <c r="R65" t="s">
        <v>78</v>
      </c>
      <c r="S65" t="s">
        <v>107</v>
      </c>
      <c r="U65">
        <f>(COUNTIF(C65:S65,"JA") + COUNTIF(C65:S65,"YES")) / COUNTA(C65:S65)</f>
        <v>0.82352941176470584</v>
      </c>
    </row>
    <row r="66" spans="1:21" ht="34" x14ac:dyDescent="0.2">
      <c r="A66" s="20"/>
      <c r="B66" s="2" t="s">
        <v>56</v>
      </c>
      <c r="C66" s="2" t="s">
        <v>78</v>
      </c>
      <c r="D66" s="2" t="s">
        <v>79</v>
      </c>
      <c r="E66" s="2" t="s">
        <v>78</v>
      </c>
      <c r="F66" t="s">
        <v>79</v>
      </c>
      <c r="G66" s="15" t="s">
        <v>105</v>
      </c>
      <c r="H66" t="s">
        <v>78</v>
      </c>
      <c r="I66" t="s">
        <v>78</v>
      </c>
      <c r="J66" t="s">
        <v>107</v>
      </c>
      <c r="K66" t="s">
        <v>78</v>
      </c>
      <c r="L66" s="17" t="s">
        <v>79</v>
      </c>
      <c r="M66" t="s">
        <v>105</v>
      </c>
      <c r="N66" t="s">
        <v>100</v>
      </c>
      <c r="O66" t="s">
        <v>105</v>
      </c>
      <c r="P66" t="s">
        <v>79</v>
      </c>
      <c r="Q66" t="s">
        <v>78</v>
      </c>
      <c r="R66" t="s">
        <v>79</v>
      </c>
      <c r="S66" t="s">
        <v>105</v>
      </c>
      <c r="U66">
        <f>(COUNTIF(C66:S66,"JA") + COUNTIF(C66:S66,"YES")) / COUNTA(C66:S66)</f>
        <v>0.47058823529411764</v>
      </c>
    </row>
    <row r="67" spans="1:21" x14ac:dyDescent="0.2">
      <c r="A67" s="6"/>
      <c r="B67" s="2"/>
      <c r="C67" s="2"/>
      <c r="D67" s="2"/>
      <c r="E67" s="2"/>
      <c r="G67" s="15"/>
      <c r="L67" s="17"/>
    </row>
    <row r="68" spans="1:21" ht="20" x14ac:dyDescent="0.2">
      <c r="A68" s="6"/>
      <c r="B68" s="8" t="s">
        <v>86</v>
      </c>
      <c r="C68" s="2">
        <f>COUNTIF(C62:C66,"JA") / COUNTA(C62:C66)</f>
        <v>1</v>
      </c>
      <c r="D68" s="2">
        <f>COUNTIF(D62:D66,"JA") / COUNTA(D62:D66)</f>
        <v>0.4</v>
      </c>
      <c r="E68" s="2">
        <f>COUNTIF(E62:E66,"JA") / COUNTA(E62:E66)</f>
        <v>1</v>
      </c>
      <c r="F68">
        <f>COUNTIF(F62:F66,"JA") / COUNTA(F62:F66)</f>
        <v>0.4</v>
      </c>
      <c r="G68" s="15">
        <f>COUNTIF(G62:G66,"YES") / COUNTA(G62:G66)</f>
        <v>0.4</v>
      </c>
      <c r="H68">
        <f>COUNTIF(H62:H66,"JA") / COUNTA(H62:H66)</f>
        <v>1</v>
      </c>
      <c r="I68">
        <f>COUNTIF(I62:I66,"JA") / COUNTA(I62:I66)</f>
        <v>1</v>
      </c>
      <c r="J68">
        <f>COUNTIF(J62:J66,"YES") / COUNTA(J62:J66)</f>
        <v>0.6</v>
      </c>
      <c r="K68">
        <f>COUNTIF(K62:K66,"JA") / COUNTA(K62:K66)</f>
        <v>0.8</v>
      </c>
      <c r="L68" s="17">
        <f>COUNTIF(L62:L66,"JA") / COUNTA(L62:L66)</f>
        <v>0.2</v>
      </c>
      <c r="M68">
        <f>COUNTIF(M62:M66,"YES") / COUNTA(M62:M66)</f>
        <v>0.6</v>
      </c>
      <c r="N68">
        <f>COUNTIF(N62:N66,"JA") / COUNTA(N62:N66)</f>
        <v>0.4</v>
      </c>
      <c r="O68">
        <f>COUNTIF(O62:O66,"YES") / COUNTA(O62:O66)</f>
        <v>0.2</v>
      </c>
      <c r="P68">
        <f>COUNTIF(P62:P66,"JA") / COUNTA(P62:P66)</f>
        <v>0</v>
      </c>
      <c r="Q68">
        <f>COUNTIF(Q62:Q66,"JA") / COUNTA(Q62:Q66)</f>
        <v>0.6</v>
      </c>
      <c r="R68">
        <f>COUNTIF(R62:R66,"JA") / COUNTA(R62:R66)</f>
        <v>0.4</v>
      </c>
      <c r="S68">
        <f>COUNTIF(S62:S66,"YES") / COUNTA(S62:S66)</f>
        <v>0.2</v>
      </c>
      <c r="U68">
        <f>SUM(C68:S68) / COUNTA(C68:S68)</f>
        <v>0.54117647058823526</v>
      </c>
    </row>
    <row r="69" spans="1:21" x14ac:dyDescent="0.2">
      <c r="B69" s="2"/>
      <c r="C69" s="2"/>
      <c r="D69" s="2"/>
      <c r="E69" s="2"/>
      <c r="G69" s="15"/>
      <c r="L69" s="17"/>
    </row>
    <row r="70" spans="1:21" ht="34" x14ac:dyDescent="0.2">
      <c r="A70" s="20" t="s">
        <v>87</v>
      </c>
      <c r="B70" s="2" t="s">
        <v>25</v>
      </c>
      <c r="C70" s="2" t="s">
        <v>78</v>
      </c>
      <c r="D70" s="2" t="s">
        <v>78</v>
      </c>
      <c r="E70" s="2" t="s">
        <v>79</v>
      </c>
      <c r="F70" t="s">
        <v>79</v>
      </c>
      <c r="G70" s="15" t="s">
        <v>105</v>
      </c>
      <c r="H70" t="s">
        <v>78</v>
      </c>
      <c r="I70" t="s">
        <v>78</v>
      </c>
      <c r="J70" t="s">
        <v>107</v>
      </c>
      <c r="K70" t="s">
        <v>79</v>
      </c>
      <c r="L70" s="17" t="s">
        <v>79</v>
      </c>
      <c r="M70" t="s">
        <v>107</v>
      </c>
      <c r="N70" t="s">
        <v>100</v>
      </c>
      <c r="O70" t="s">
        <v>105</v>
      </c>
      <c r="P70" t="s">
        <v>79</v>
      </c>
      <c r="Q70" t="s">
        <v>79</v>
      </c>
      <c r="R70" t="s">
        <v>78</v>
      </c>
      <c r="S70" t="s">
        <v>105</v>
      </c>
      <c r="U70">
        <f t="shared" ref="U70:U80" si="3">(COUNTIF(C70:S70,"JA") + COUNTIF(C70:S70,"YES")) / COUNTA(C70:S70)</f>
        <v>0.47058823529411764</v>
      </c>
    </row>
    <row r="71" spans="1:21" ht="34" x14ac:dyDescent="0.2">
      <c r="A71" s="20"/>
      <c r="B71" s="2" t="s">
        <v>67</v>
      </c>
      <c r="C71" s="2" t="s">
        <v>78</v>
      </c>
      <c r="D71" s="2" t="s">
        <v>78</v>
      </c>
      <c r="E71" s="2" t="s">
        <v>78</v>
      </c>
      <c r="F71" t="s">
        <v>78</v>
      </c>
      <c r="G71" s="15" t="s">
        <v>107</v>
      </c>
      <c r="H71" t="s">
        <v>78</v>
      </c>
      <c r="I71" t="s">
        <v>78</v>
      </c>
      <c r="J71" t="s">
        <v>107</v>
      </c>
      <c r="K71" t="s">
        <v>78</v>
      </c>
      <c r="L71" s="17" t="s">
        <v>79</v>
      </c>
      <c r="M71" t="s">
        <v>107</v>
      </c>
      <c r="N71" t="s">
        <v>100</v>
      </c>
      <c r="O71" t="s">
        <v>107</v>
      </c>
      <c r="P71" t="s">
        <v>79</v>
      </c>
      <c r="Q71" t="s">
        <v>78</v>
      </c>
      <c r="R71" t="s">
        <v>78</v>
      </c>
      <c r="S71" t="s">
        <v>107</v>
      </c>
      <c r="U71">
        <f t="shared" si="3"/>
        <v>0.88235294117647056</v>
      </c>
    </row>
    <row r="72" spans="1:21" ht="34" x14ac:dyDescent="0.2">
      <c r="A72" s="20"/>
      <c r="B72" s="2" t="s">
        <v>27</v>
      </c>
      <c r="C72" s="2" t="s">
        <v>78</v>
      </c>
      <c r="D72" s="2" t="s">
        <v>79</v>
      </c>
      <c r="E72" s="2" t="s">
        <v>78</v>
      </c>
      <c r="F72" t="s">
        <v>79</v>
      </c>
      <c r="G72" s="15" t="s">
        <v>105</v>
      </c>
      <c r="H72" t="s">
        <v>79</v>
      </c>
      <c r="I72" t="s">
        <v>78</v>
      </c>
      <c r="J72" t="s">
        <v>105</v>
      </c>
      <c r="K72" t="s">
        <v>78</v>
      </c>
      <c r="L72" s="17" t="s">
        <v>79</v>
      </c>
      <c r="M72" t="s">
        <v>107</v>
      </c>
      <c r="N72" t="s">
        <v>100</v>
      </c>
      <c r="O72" t="s">
        <v>107</v>
      </c>
      <c r="P72" t="s">
        <v>79</v>
      </c>
      <c r="Q72" t="s">
        <v>79</v>
      </c>
      <c r="R72" t="s">
        <v>79</v>
      </c>
      <c r="S72" t="s">
        <v>105</v>
      </c>
      <c r="U72">
        <f t="shared" si="3"/>
        <v>0.41176470588235292</v>
      </c>
    </row>
    <row r="73" spans="1:21" ht="51" x14ac:dyDescent="0.2">
      <c r="A73" s="20"/>
      <c r="B73" s="2" t="s">
        <v>39</v>
      </c>
      <c r="C73" s="2" t="s">
        <v>78</v>
      </c>
      <c r="D73" s="2" t="s">
        <v>79</v>
      </c>
      <c r="E73" s="2" t="s">
        <v>78</v>
      </c>
      <c r="F73" t="s">
        <v>79</v>
      </c>
      <c r="G73" s="15" t="s">
        <v>105</v>
      </c>
      <c r="H73" t="s">
        <v>79</v>
      </c>
      <c r="I73" t="s">
        <v>79</v>
      </c>
      <c r="J73" t="s">
        <v>105</v>
      </c>
      <c r="K73" t="s">
        <v>79</v>
      </c>
      <c r="L73" s="17" t="s">
        <v>79</v>
      </c>
      <c r="M73" t="s">
        <v>105</v>
      </c>
      <c r="N73" t="s">
        <v>126</v>
      </c>
      <c r="O73" t="s">
        <v>107</v>
      </c>
      <c r="P73" t="s">
        <v>79</v>
      </c>
      <c r="Q73" t="s">
        <v>79</v>
      </c>
      <c r="R73" t="s">
        <v>79</v>
      </c>
      <c r="S73" t="s">
        <v>105</v>
      </c>
      <c r="U73" s="19">
        <f t="shared" si="3"/>
        <v>0.17647058823529413</v>
      </c>
    </row>
    <row r="74" spans="1:21" ht="34" x14ac:dyDescent="0.2">
      <c r="A74" s="20"/>
      <c r="B74" s="2" t="s">
        <v>40</v>
      </c>
      <c r="C74" s="2" t="s">
        <v>78</v>
      </c>
      <c r="D74" s="2" t="s">
        <v>78</v>
      </c>
      <c r="E74" s="2" t="s">
        <v>79</v>
      </c>
      <c r="F74" t="s">
        <v>78</v>
      </c>
      <c r="G74" s="15" t="s">
        <v>105</v>
      </c>
      <c r="H74" t="s">
        <v>78</v>
      </c>
      <c r="I74" t="s">
        <v>78</v>
      </c>
      <c r="J74" t="s">
        <v>107</v>
      </c>
      <c r="K74" t="s">
        <v>78</v>
      </c>
      <c r="L74" s="17" t="s">
        <v>79</v>
      </c>
      <c r="M74" t="s">
        <v>107</v>
      </c>
      <c r="N74" t="s">
        <v>100</v>
      </c>
      <c r="O74" t="s">
        <v>105</v>
      </c>
      <c r="P74" t="s">
        <v>79</v>
      </c>
      <c r="Q74" t="s">
        <v>78</v>
      </c>
      <c r="R74" t="s">
        <v>78</v>
      </c>
      <c r="S74" t="s">
        <v>105</v>
      </c>
      <c r="U74">
        <f t="shared" si="3"/>
        <v>0.6470588235294118</v>
      </c>
    </row>
    <row r="75" spans="1:21" ht="17" x14ac:dyDescent="0.2">
      <c r="A75" s="20"/>
      <c r="B75" s="2" t="s">
        <v>48</v>
      </c>
      <c r="C75" s="2" t="s">
        <v>78</v>
      </c>
      <c r="D75" s="2" t="s">
        <v>79</v>
      </c>
      <c r="E75" s="2" t="s">
        <v>78</v>
      </c>
      <c r="F75" t="s">
        <v>79</v>
      </c>
      <c r="G75" s="15" t="s">
        <v>105</v>
      </c>
      <c r="H75" t="s">
        <v>78</v>
      </c>
      <c r="I75" t="s">
        <v>78</v>
      </c>
      <c r="J75" t="s">
        <v>107</v>
      </c>
      <c r="K75" t="s">
        <v>79</v>
      </c>
      <c r="L75" s="17" t="s">
        <v>79</v>
      </c>
      <c r="M75" t="s">
        <v>105</v>
      </c>
      <c r="N75" t="s">
        <v>100</v>
      </c>
      <c r="O75" t="s">
        <v>105</v>
      </c>
      <c r="P75" t="s">
        <v>79</v>
      </c>
      <c r="Q75" t="s">
        <v>79</v>
      </c>
      <c r="R75" t="s">
        <v>79</v>
      </c>
      <c r="S75" t="s">
        <v>105</v>
      </c>
      <c r="U75">
        <f t="shared" si="3"/>
        <v>0.35294117647058826</v>
      </c>
    </row>
    <row r="76" spans="1:21" ht="34" x14ac:dyDescent="0.2">
      <c r="A76" s="20"/>
      <c r="B76" s="2" t="s">
        <v>49</v>
      </c>
      <c r="C76" s="2" t="s">
        <v>78</v>
      </c>
      <c r="D76" s="2" t="s">
        <v>79</v>
      </c>
      <c r="E76" s="2" t="s">
        <v>78</v>
      </c>
      <c r="F76" t="s">
        <v>79</v>
      </c>
      <c r="G76" s="15" t="s">
        <v>105</v>
      </c>
      <c r="H76" t="s">
        <v>78</v>
      </c>
      <c r="I76" t="s">
        <v>78</v>
      </c>
      <c r="J76" t="s">
        <v>107</v>
      </c>
      <c r="K76" t="s">
        <v>79</v>
      </c>
      <c r="L76" s="17" t="s">
        <v>79</v>
      </c>
      <c r="M76" t="s">
        <v>105</v>
      </c>
      <c r="N76" t="s">
        <v>126</v>
      </c>
      <c r="O76" t="s">
        <v>105</v>
      </c>
      <c r="P76" t="s">
        <v>79</v>
      </c>
      <c r="Q76" t="s">
        <v>79</v>
      </c>
      <c r="R76" t="s">
        <v>79</v>
      </c>
      <c r="S76" t="s">
        <v>105</v>
      </c>
      <c r="U76">
        <f t="shared" si="3"/>
        <v>0.29411764705882354</v>
      </c>
    </row>
    <row r="77" spans="1:21" ht="17" x14ac:dyDescent="0.2">
      <c r="A77" s="20"/>
      <c r="B77" s="2" t="s">
        <v>50</v>
      </c>
      <c r="C77" s="2" t="s">
        <v>78</v>
      </c>
      <c r="D77" s="2" t="s">
        <v>79</v>
      </c>
      <c r="E77" s="2" t="s">
        <v>78</v>
      </c>
      <c r="F77" t="s">
        <v>78</v>
      </c>
      <c r="G77" s="15" t="s">
        <v>105</v>
      </c>
      <c r="H77" t="s">
        <v>78</v>
      </c>
      <c r="I77" t="s">
        <v>78</v>
      </c>
      <c r="J77" t="s">
        <v>105</v>
      </c>
      <c r="K77" t="s">
        <v>78</v>
      </c>
      <c r="L77" s="17" t="s">
        <v>78</v>
      </c>
      <c r="M77" t="s">
        <v>107</v>
      </c>
      <c r="N77" t="s">
        <v>100</v>
      </c>
      <c r="O77" t="s">
        <v>105</v>
      </c>
      <c r="P77" t="s">
        <v>79</v>
      </c>
      <c r="Q77" t="s">
        <v>78</v>
      </c>
      <c r="R77" t="s">
        <v>78</v>
      </c>
      <c r="S77" t="s">
        <v>107</v>
      </c>
      <c r="U77">
        <f t="shared" si="3"/>
        <v>0.70588235294117652</v>
      </c>
    </row>
    <row r="78" spans="1:21" ht="34" x14ac:dyDescent="0.2">
      <c r="A78" s="20"/>
      <c r="B78" s="3" t="s">
        <v>80</v>
      </c>
      <c r="C78" s="3" t="s">
        <v>78</v>
      </c>
      <c r="D78" s="3" t="s">
        <v>79</v>
      </c>
      <c r="E78" s="3" t="s">
        <v>78</v>
      </c>
      <c r="F78" t="s">
        <v>79</v>
      </c>
      <c r="G78" s="15" t="s">
        <v>105</v>
      </c>
      <c r="H78" t="s">
        <v>79</v>
      </c>
      <c r="I78" t="s">
        <v>78</v>
      </c>
      <c r="J78" t="s">
        <v>105</v>
      </c>
      <c r="K78" t="s">
        <v>78</v>
      </c>
      <c r="L78" s="17" t="s">
        <v>79</v>
      </c>
      <c r="M78" t="s">
        <v>105</v>
      </c>
      <c r="N78" t="s">
        <v>100</v>
      </c>
      <c r="O78" t="s">
        <v>105</v>
      </c>
      <c r="P78" t="s">
        <v>79</v>
      </c>
      <c r="Q78" t="s">
        <v>79</v>
      </c>
      <c r="R78" t="s">
        <v>79</v>
      </c>
      <c r="S78" t="s">
        <v>105</v>
      </c>
      <c r="U78">
        <f t="shared" si="3"/>
        <v>0.29411764705882354</v>
      </c>
    </row>
    <row r="79" spans="1:21" ht="34" x14ac:dyDescent="0.2">
      <c r="A79" s="20"/>
      <c r="B79" s="3" t="s">
        <v>7</v>
      </c>
      <c r="C79" s="3" t="s">
        <v>78</v>
      </c>
      <c r="D79" s="3" t="s">
        <v>79</v>
      </c>
      <c r="E79" s="3" t="s">
        <v>79</v>
      </c>
      <c r="F79" t="s">
        <v>78</v>
      </c>
      <c r="G79" s="15" t="s">
        <v>107</v>
      </c>
      <c r="H79" t="s">
        <v>78</v>
      </c>
      <c r="I79" t="s">
        <v>78</v>
      </c>
      <c r="J79" t="s">
        <v>107</v>
      </c>
      <c r="K79" t="s">
        <v>79</v>
      </c>
      <c r="L79" s="17" t="s">
        <v>79</v>
      </c>
      <c r="M79" t="s">
        <v>107</v>
      </c>
      <c r="N79" t="s">
        <v>100</v>
      </c>
      <c r="O79" t="s">
        <v>107</v>
      </c>
      <c r="P79" t="s">
        <v>79</v>
      </c>
      <c r="Q79" t="s">
        <v>79</v>
      </c>
      <c r="R79" t="s">
        <v>78</v>
      </c>
      <c r="S79" t="s">
        <v>107</v>
      </c>
      <c r="U79">
        <f t="shared" si="3"/>
        <v>0.6470588235294118</v>
      </c>
    </row>
    <row r="80" spans="1:21" ht="34" x14ac:dyDescent="0.2">
      <c r="A80" s="20"/>
      <c r="B80" s="3" t="s">
        <v>8</v>
      </c>
      <c r="C80" s="3" t="s">
        <v>78</v>
      </c>
      <c r="D80" s="3" t="s">
        <v>79</v>
      </c>
      <c r="E80" s="3" t="s">
        <v>78</v>
      </c>
      <c r="F80" t="s">
        <v>79</v>
      </c>
      <c r="G80" s="15" t="s">
        <v>107</v>
      </c>
      <c r="H80" t="s">
        <v>78</v>
      </c>
      <c r="I80" t="s">
        <v>79</v>
      </c>
      <c r="J80" t="s">
        <v>107</v>
      </c>
      <c r="K80" t="s">
        <v>79</v>
      </c>
      <c r="L80" s="17" t="s">
        <v>79</v>
      </c>
      <c r="M80" t="s">
        <v>107</v>
      </c>
      <c r="N80" t="s">
        <v>134</v>
      </c>
      <c r="O80" t="s">
        <v>105</v>
      </c>
      <c r="P80" t="s">
        <v>79</v>
      </c>
      <c r="Q80" t="s">
        <v>79</v>
      </c>
      <c r="R80" t="s">
        <v>79</v>
      </c>
      <c r="S80" t="s">
        <v>105</v>
      </c>
      <c r="U80">
        <f t="shared" si="3"/>
        <v>0.41176470588235292</v>
      </c>
    </row>
    <row r="82" spans="2:21" ht="20" x14ac:dyDescent="0.25">
      <c r="B82" s="9" t="s">
        <v>88</v>
      </c>
      <c r="C82" s="4">
        <f>COUNTIF(C70:C80,"JA") / COUNTA(C70:C80)</f>
        <v>1</v>
      </c>
      <c r="D82" s="4">
        <f>COUNTIF(D70:D80,"JA") / COUNTA(D70:D80)</f>
        <v>0.27272727272727271</v>
      </c>
      <c r="E82" s="4">
        <f>COUNTIF(E70:E80,"JA") / COUNTA(E70:E80)</f>
        <v>0.72727272727272729</v>
      </c>
      <c r="F82" s="4">
        <f>COUNTIF(F70:F80,"JA") / COUNTA(F70:F80)</f>
        <v>0.36363636363636365</v>
      </c>
      <c r="G82" s="4">
        <f>COUNTIF(G70:G80,"YES") / COUNTA(G70:G80)</f>
        <v>0.27272727272727271</v>
      </c>
      <c r="H82" s="4">
        <f>COUNTIF(H70:H80,"JA") / COUNTA(H70:H80)</f>
        <v>0.72727272727272729</v>
      </c>
      <c r="I82" s="4">
        <f>COUNTIF(I70:I80,"JA") / COUNTA(I70:I80)</f>
        <v>0.81818181818181823</v>
      </c>
      <c r="J82" s="4">
        <f>COUNTIF(J70:J80,"YES") / COUNTA(J70:J80)</f>
        <v>0.63636363636363635</v>
      </c>
      <c r="K82" s="4">
        <f>COUNTIF(K70:K80,"JA") / COUNTA(K70:K80)</f>
        <v>0.45454545454545453</v>
      </c>
      <c r="L82" s="4">
        <f>COUNTIF(L70:L80,"JA") / COUNTA(L70:L80)</f>
        <v>9.0909090909090912E-2</v>
      </c>
      <c r="M82" s="4">
        <f>COUNTIF(M70:M80,"YES") / COUNTA(M70:M80)</f>
        <v>0.63636363636363635</v>
      </c>
      <c r="N82" s="4">
        <f>COUNTIF(N70:N80,"JA") / COUNTA(N70:N80)</f>
        <v>0.81818181818181823</v>
      </c>
      <c r="O82" s="4">
        <f>COUNTIF(O70:O80,"YES") / COUNTA(O70:O80)</f>
        <v>0.36363636363636365</v>
      </c>
      <c r="P82" s="4">
        <f>COUNTIF(P70:P80,"JA") / COUNTA(P70:P80)</f>
        <v>0</v>
      </c>
      <c r="Q82" s="4">
        <f>COUNTIF(Q70:Q80,"JA") / COUNTA(Q70:Q80)</f>
        <v>0.27272727272727271</v>
      </c>
      <c r="R82" s="4">
        <f>COUNTIF(R70:R80,"JA") / COUNTA(R70:R80)</f>
        <v>0.45454545454545453</v>
      </c>
      <c r="S82" s="4">
        <f>COUNTIF(S70:S80,"YES") / COUNTA(S70:S80)</f>
        <v>0.27272727272727271</v>
      </c>
      <c r="T82" s="4"/>
      <c r="U82" s="4">
        <f>SUM(C82:S82) / COUNTA(C82:S82)</f>
        <v>0.48128342245989303</v>
      </c>
    </row>
    <row r="83" spans="2:21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ht="20" x14ac:dyDescent="0.25">
      <c r="B85" s="9" t="s">
        <v>89</v>
      </c>
      <c r="C85" s="4">
        <f>(COUNTIF(C9:C13,"JA")+COUNTIF(C17:C20,"JA")+COUNTIF(C24:C37,"JA")+COUNTIF(C41:C48,"JA")+COUNTIF(C52:C58,"JA")+COUNTIF(C62:C66,"JA")+COUNTIF(C70:C80,"JA")) / (COUNTA(C9:C13)+COUNTA(C17:C20)+COUNTA(C24:C37)+COUNTA(C41:C48)+COUNTA(C52:C58)+COUNTA(C62:C66)+COUNTA(C70:C80))</f>
        <v>0.96296296296296291</v>
      </c>
      <c r="D85" s="4">
        <f>(COUNTIF(D9:D13,"JA")+COUNTIF(D17:D20,"JA")+COUNTIF(D24:D37,"JA")+COUNTIF(D41:D48,"JA")+COUNTIF(D52:D58,"JA")+COUNTIF(D62:D66,"JA")+COUNTIF(D70:D80,"JA")) / (COUNTA(D9:D13)+COUNTA(D17:D20)+COUNTA(D24:D37)+COUNTA(D41:D48)+COUNTA(D52:D58)+COUNTA(D62:D66)+COUNTA(D70:D80))</f>
        <v>0.59259259259259256</v>
      </c>
      <c r="E85" s="4">
        <f>(COUNTIF(E9:E13,"JA")+COUNTIF(E17:E20,"JA")+COUNTIF(E24:E37,"JA")+COUNTIF(E41:E48,"JA")+COUNTIF(E52:E58,"JA")+COUNTIF(E62:E66,"JA")+COUNTIF(E70:E80,"JA")) / (COUNTA(B9:B13)+COUNTA(B17:B20)+COUNTA(B24:B37)+COUNTA(B41:B48)+COUNTA(B52:B58)+COUNTA(B62:B66)+COUNTA(B70:B80))</f>
        <v>0.94444444444444442</v>
      </c>
      <c r="F85" s="4">
        <f>(COUNTIF(F9:F13,"JA")+COUNTIF(F17:F20,"JA")+COUNTIF(F24:F37,"JA")+COUNTIF(F41:F48,"JA")+COUNTIF(F52:F58,"JA")+COUNTIF(F62:F66,"JA")+COUNTIF(F70:F80,"JA")) / (COUNTA(B9:B13)+COUNTA(B17:B20)+COUNTA(B24:B37)+COUNTA(B41:B48)+COUNTA(B52:B58)+COUNTA(B62:B66)+COUNTA(B70:B80))</f>
        <v>0.64814814814814814</v>
      </c>
      <c r="G85" s="4">
        <f>(COUNTIF(G9:G13,"YES")+COUNTIF(G17:G20,"YES")+COUNTIF(G24:G37,"YES")+COUNTIF(G41:G48,"YES")+COUNTIF(G52:G58,"YES")+COUNTIF(G62:G66,"YES")+COUNTIF(G70:G80,"YES")) / (COUNTA(B9:B13)+COUNTA(B17:B20)+COUNTA(B24:B37)+COUNTA(B41:B48)+COUNTA(B52:B58)+COUNTA(B62:B66)+COUNTA(B70:B80))</f>
        <v>0.33333333333333331</v>
      </c>
      <c r="H85" s="4">
        <f>(COUNTIF(H9:H13,"JA")+COUNTIF(H17:H20,"JA")+COUNTIF(H24:H37,"JA")+COUNTIF(H41:H48,"JA")+COUNTIF(H52:H58,"JA")+COUNTIF(H62:H66,"JA")+COUNTIF(H70:H80,"JA")) / (COUNTA(B9:B13)+COUNTA(B17:B20)+COUNTA(B24:B37)+COUNTA(B41:B48)+COUNTA(B52:B58)+COUNTA(B62:B66)+COUNTA(B70:B80))</f>
        <v>0.90740740740740744</v>
      </c>
      <c r="I85" s="4">
        <f>(COUNTIF(I9:I13,"JA")+COUNTIF(I17:I20,"JA")+COUNTIF(I24:I37,"JA")+COUNTIF(I41:I48,"JA")+COUNTIF(I52:I58,"JA")+COUNTIF(I62:I66,"JA")+COUNTIF(I70:I80,"JA")) / (COUNTA(B9:B13)+COUNTA(B17:B20)+COUNTA(B24:B37)+COUNTA(B41:B48)+COUNTA(B52:B58)+COUNTA(B62:B66)+COUNTA(B70:B80))</f>
        <v>0.90740740740740744</v>
      </c>
      <c r="J85" s="4">
        <f>(COUNTIF(J9:J13,"YES")+COUNTIF(J17:J20,"YES")+COUNTIF(J24:J37,"YES")+COUNTIF(J41:J48,"YES")+COUNTIF(J52:J58,"YES")+COUNTIF(J62:J66,"YES")+COUNTIF(J70:J80,"YES")) / (COUNTA(B9:B13)+COUNTA(B17:B20)+COUNTA(B24:B37)+COUNTA(B41:B48)+COUNTA(B52:B58)+COUNTA(B62:B66)+COUNTA(B70:B80))</f>
        <v>0.72222222222222221</v>
      </c>
      <c r="K85" s="4">
        <f>(COUNTIF(K9:K13,"JA")+COUNTIF(K17:K20,"JA")+COUNTIF(K24:K37,"JA")+COUNTIF(K41:K48,"JA")+COUNTIF(K52:K58,"JA")+COUNTIF(K62:K66,"JA")+COUNTIF(K70:K80,"JA")) / (COUNTA(B9:B13)+COUNTA(B17:B20)+COUNTA(B24:B37)+COUNTA(B41:B48)+COUNTA(B52:B58)+COUNTA(B62:B66)+COUNTA(B70:B80))</f>
        <v>0.77777777777777779</v>
      </c>
      <c r="L85" s="4">
        <f>(COUNTIF(L9:L13,"JA")+COUNTIF(L17:L20,"JA")+COUNTIF(L24:L37,"JA")+COUNTIF(L41:L48,"JA")+COUNTIF(L52:L58,"JA")+COUNTIF(L62:L66,"JA")+COUNTIF(L70:L80,"JA")) / (COUNTA(B9:B13)+COUNTA(B17:B20)+COUNTA(B24:B37)+COUNTA(B41:B48)+COUNTA(B52:B58)+COUNTA(B62:B66)+COUNTA(B70:B80))</f>
        <v>0.33333333333333331</v>
      </c>
      <c r="M85" s="4">
        <f>(COUNTIF(M9:M13,"YES")+COUNTIF(M17:M20,"YES")+COUNTIF(M24:M37,"YES")+COUNTIF(M41:M48,"YES")+COUNTIF(M52:M58,"YES")+COUNTIF(M62:M66,"YES")+COUNTIF(M70:M80,"YES")) / (COUNTA(B9:B13)+COUNTA(B17:B20)+COUNTA(B24:B37)+COUNTA(B41:B48)+COUNTA(B52:B58)+COUNTA(B62:B66)+COUNTA(B70:B80))</f>
        <v>0.79629629629629628</v>
      </c>
      <c r="N85" s="4">
        <f>(COUNTIF(N9:N13,"JA")+COUNTIF(N17:N20,"JA")+COUNTIF(N24:N37,"JA")+COUNTIF(N41:N48,"JA")+COUNTIF(N52:N58,"JA")+COUNTIF(N62:N66,"JA")+COUNTIF(N70:N80,"JA")) / (COUNTA(B9:B13)+COUNTA(B17:B20)+COUNTA(B24:B37)+COUNTA(B41:B48)+COUNTA(B52:B58)+COUNTA(B62:B66)+COUNTA(B70:B80))</f>
        <v>0.85185185185185186</v>
      </c>
      <c r="O85" s="4">
        <f>(COUNTIF(O9:O13,"YES")+COUNTIF(O17:O20,"YES")+COUNTIF(O24:O37,"YES")+COUNTIF(O41:O48,"YES")+COUNTIF(O52:O58,"YES")+COUNTIF(O62:O66,"YES")+COUNTIF(O70:O80,"YES")) / (COUNTA(B9:B13)+COUNTA(B17:B20)+COUNTA(B24:B37)+COUNTA(B41:B48)+COUNTA(B52:B58)+COUNTA(B62:B66)+COUNTA(B70:B80))</f>
        <v>0.33333333333333331</v>
      </c>
      <c r="P85" s="4">
        <f>(COUNTIF(P9:P13,"JA")+COUNTIF(P17:P20,"JA")+COUNTIF(P24:P37,"JA")+COUNTIF(P41:P48,"JA")+COUNTIF(P52:P58,"JA")+COUNTIF(P62:P66,"JA")+COUNTIF(P70:P80,"JA")) / (COUNTA(B9:B13)+COUNTA(B17:B20)+COUNTA(B24:B37)+COUNTA(B41:B48)+COUNTA(B52:B58)+COUNTA(B62:B66)+COUNTA(B70:B80))</f>
        <v>0.3888888888888889</v>
      </c>
      <c r="Q85" s="4">
        <f>(COUNTIF(Q9:Q13,"JA")+COUNTIF(Q17:Q20,"JA")+COUNTIF(Q24:Q37,"JA")+COUNTIF(Q41:Q48,"JA")+COUNTIF(Q52:Q58,"JA")+COUNTIF(Q62:Q66,"JA")+COUNTIF(Q70:Q80,"JA")) / (COUNTA(B9:B13)+COUNTA(B17:B20)+COUNTA(B24:B37)+COUNTA(B41:B48)+COUNTA(B52:B58)+COUNTA(B62:B66)+COUNTA(B70:B80))</f>
        <v>0.72222222222222221</v>
      </c>
      <c r="R85" s="4">
        <f>(COUNTIF(R9:R13,"JA")+COUNTIF(R17:R20,"JA")+COUNTIF(R24:R37,"JA")+COUNTIF(R41:R48,"JA")+COUNTIF(R52:R58,"JA")+COUNTIF(R62:R66,"JA")+COUNTIF(R70:R80,"JA")) / (COUNTA(B9:B13)+COUNTA(B17:B20)+COUNTA(B24:B37)+COUNTA(B41:B48)+COUNTA(B52:B58)+COUNTA(B62:B66)+COUNTA(B70:B80))</f>
        <v>0.7407407407407407</v>
      </c>
      <c r="S85" s="4">
        <f>(COUNTIF(S9:S13,"YES")+COUNTIF(S17:S20,"YES")+COUNTIF(S24:S37,"YES")+COUNTIF(S41:S48,"YES")+COUNTIF(S52:S58,"YES")+COUNTIF(S62:S66,"YES")+COUNTIF(S70:S80,"YES")) / (COUNTA(B9:B13)+COUNTA(B17:B20)+COUNTA(B24:B37)+COUNTA(B41:B48)+COUNTA(B52:B58)+COUNTA(B62:B66)+COUNTA(B70:B80))</f>
        <v>0.62962962962962965</v>
      </c>
      <c r="T85" s="4"/>
      <c r="U85" s="4">
        <f>SUM(C85:S85) / COUNTA(C85:S85)</f>
        <v>0.68191721132897598</v>
      </c>
    </row>
    <row r="86" spans="2:21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2:21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2:21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2:21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2:21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2:21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2:21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21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21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21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21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2:21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2:21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2:21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2:21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21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21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21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2:21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2:21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2:21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2:21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2:21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2:21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2:21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21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21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21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21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2:21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2:2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2:21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2:21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21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21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21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2:21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2:21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2:21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2:21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2:21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2:21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2:21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21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21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21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2:21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2:21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2:21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2:21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2:2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2:21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2:21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21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2:21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2:21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2:21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2:21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2:21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2:21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2:21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2:21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2:21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21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21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21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2:21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2:21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2:21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2:21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2:21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2:21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21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21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21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21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2:21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2:21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2:21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2:21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1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1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1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1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2:21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2:21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2:21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2:21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1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1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1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2:21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2:21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2:21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2:21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2:21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2:21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2:21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21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21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21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2:21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2:21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2:21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2:21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2:21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2:21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2:21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21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21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21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2:21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2:21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2:21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2:21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2:21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2:21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2:21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21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21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21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2:21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2:21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2:21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2:21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2:21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2:21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2:21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1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1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1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2:21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2:21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2:21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2:21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2:21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2:21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2:21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1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1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1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2:21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2:21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2:21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2:21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2:21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2:21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2:21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1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1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1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2:21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2:21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2:21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2:21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2:21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2:21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2:21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1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1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1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2:21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2:21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2:21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2:21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2:21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2:21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2:21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</sheetData>
  <mergeCells count="8">
    <mergeCell ref="A1:A6"/>
    <mergeCell ref="A41:A48"/>
    <mergeCell ref="A52:A58"/>
    <mergeCell ref="A62:A66"/>
    <mergeCell ref="A70:A80"/>
    <mergeCell ref="A9:A13"/>
    <mergeCell ref="A17:A20"/>
    <mergeCell ref="A24:A37"/>
  </mergeCells>
  <conditionalFormatting sqref="C9:C13">
    <cfRule type="containsText" dxfId="8" priority="9" operator="containsText" text="JA">
      <formula>NOT(ISERROR(SEARCH("JA",C9)))</formula>
    </cfRule>
    <cfRule type="containsText" dxfId="7" priority="10" operator="containsText" text="NEIN">
      <formula>NOT(ISERROR(SEARCH("NEIN",C9)))</formula>
    </cfRule>
    <cfRule type="cellIs" dxfId="6" priority="11" operator="equal">
      <formula>"NEIN"</formula>
    </cfRule>
  </conditionalFormatting>
  <conditionalFormatting sqref="C17:C20 C24:C37 C41:C48 C52:C58 C62:C66 C70:C80">
    <cfRule type="containsText" dxfId="5" priority="7" operator="containsText" text="JA">
      <formula>NOT(ISERROR(SEARCH("JA",C17)))</formula>
    </cfRule>
    <cfRule type="containsText" dxfId="4" priority="8" operator="containsText" text="NEIN">
      <formula>NOT(ISERROR(SEARCH("NEIN",C17)))</formula>
    </cfRule>
  </conditionalFormatting>
  <conditionalFormatting sqref="D9:F80 H9:I80 K9:L80 N9:N80 P9:R80">
    <cfRule type="containsText" dxfId="3" priority="3" operator="containsText" text="JA">
      <formula>NOT(ISERROR(SEARCH("JA",D9)))</formula>
    </cfRule>
    <cfRule type="containsText" dxfId="2" priority="4" operator="containsText" text="NEIN">
      <formula>NOT(ISERROR(SEARCH("NEIN",D9)))</formula>
    </cfRule>
  </conditionalFormatting>
  <conditionalFormatting sqref="G9:G80 J9:J80 M9:M80 O9:O80 S9:S80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Funktionale Anforderungen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Behnke</dc:creator>
  <cp:lastModifiedBy>Marvin Behnke</cp:lastModifiedBy>
  <dcterms:created xsi:type="dcterms:W3CDTF">2025-06-20T15:34:24Z</dcterms:created>
  <dcterms:modified xsi:type="dcterms:W3CDTF">2025-08-28T10:45:22Z</dcterms:modified>
</cp:coreProperties>
</file>