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ichi\OneDrive\Desktop\Michelle\Master Biologie\4. Masterarbeit\Bodenproben\"/>
    </mc:Choice>
  </mc:AlternateContent>
  <xr:revisionPtr revIDLastSave="0" documentId="13_ncr:1_{F54ED51C-EDD1-441D-A5E0-9B528B0DDFAA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Körnung Größenklassen" sheetId="4" r:id="rId1"/>
    <sheet name="Körnung Einzelmessungen" sheetId="5" r:id="rId2"/>
    <sheet name="Gesamt" sheetId="11" r:id="rId3"/>
    <sheet name="RFA" sheetId="1" r:id="rId4"/>
    <sheet name="Körnung Statistik" sheetId="6" r:id="rId5"/>
    <sheet name="RFA for Appendix" sheetId="12" r:id="rId6"/>
    <sheet name="CN+pH" sheetId="8" r:id="rId7"/>
    <sheet name="Carbonate" sheetId="10" r:id="rId8"/>
    <sheet name="Color" sheetId="7" r:id="rId9"/>
    <sheet name="Bemerkungen_Körnung Einwaage" sheetId="3" r:id="rId10"/>
  </sheets>
  <definedNames>
    <definedName name="sieving" localSheetId="0">'Körnung Größenklassen'!$A$1:$L$79</definedName>
  </definedNames>
  <calcPr calcId="191029"/>
</workbook>
</file>

<file path=xl/calcChain.xml><?xml version="1.0" encoding="utf-8"?>
<calcChain xmlns="http://schemas.openxmlformats.org/spreadsheetml/2006/main">
  <c r="H86" i="1" l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10" i="1"/>
  <c r="C111" i="1"/>
  <c r="D86" i="1"/>
  <c r="S102" i="1"/>
  <c r="K28" i="8" l="1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L36" i="10" l="1"/>
  <c r="L34" i="10"/>
  <c r="L33" i="10"/>
  <c r="L32" i="10"/>
  <c r="L31" i="10"/>
  <c r="L30" i="10"/>
  <c r="L26" i="10"/>
  <c r="L25" i="10"/>
  <c r="L24" i="10"/>
  <c r="L21" i="10"/>
  <c r="L20" i="10"/>
  <c r="L18" i="10"/>
  <c r="L17" i="10"/>
  <c r="L16" i="10"/>
  <c r="L15" i="10"/>
  <c r="L14" i="10"/>
  <c r="L13" i="10"/>
  <c r="L12" i="10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7" i="12"/>
  <c r="C28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8" i="12"/>
  <c r="AA3" i="12"/>
  <c r="AB3" i="12"/>
  <c r="AA4" i="12"/>
  <c r="AB4" i="12"/>
  <c r="AA5" i="12"/>
  <c r="AB5" i="12"/>
  <c r="AA6" i="12"/>
  <c r="AB6" i="12"/>
  <c r="AA7" i="12"/>
  <c r="AB7" i="12"/>
  <c r="AA8" i="12"/>
  <c r="AB8" i="12"/>
  <c r="AA9" i="12"/>
  <c r="AB9" i="12"/>
  <c r="AA10" i="12"/>
  <c r="AA11" i="12"/>
  <c r="AB11" i="12"/>
  <c r="AA12" i="12"/>
  <c r="AB12" i="12"/>
  <c r="AA13" i="12"/>
  <c r="AB13" i="12"/>
  <c r="AA14" i="12"/>
  <c r="AB14" i="12"/>
  <c r="AA15" i="12"/>
  <c r="AB15" i="12"/>
  <c r="AA16" i="12"/>
  <c r="AB16" i="12"/>
  <c r="AA17" i="12"/>
  <c r="AB17" i="12"/>
  <c r="AA18" i="12"/>
  <c r="AB18" i="12"/>
  <c r="AA19" i="12"/>
  <c r="AB19" i="12"/>
  <c r="AA20" i="12"/>
  <c r="AB20" i="12"/>
  <c r="AA21" i="12"/>
  <c r="AB21" i="12"/>
  <c r="AA22" i="12"/>
  <c r="AB22" i="12"/>
  <c r="AA23" i="12"/>
  <c r="AB23" i="12"/>
  <c r="AA24" i="12"/>
  <c r="AB24" i="12"/>
  <c r="AA25" i="12"/>
  <c r="AB25" i="12"/>
  <c r="AA26" i="12"/>
  <c r="AA27" i="12"/>
  <c r="AB27" i="12"/>
  <c r="AA28" i="12"/>
  <c r="Z3" i="12"/>
  <c r="Z4" i="12"/>
  <c r="Z5" i="12"/>
  <c r="Z6" i="12"/>
  <c r="Z7" i="12"/>
  <c r="Z8" i="12"/>
  <c r="Z9" i="12"/>
  <c r="Z10" i="12"/>
  <c r="Z11" i="12"/>
  <c r="Z12" i="12"/>
  <c r="Z13" i="12"/>
  <c r="Z14" i="12"/>
  <c r="Z15" i="12"/>
  <c r="Z16" i="12"/>
  <c r="Z17" i="12"/>
  <c r="Z18" i="12"/>
  <c r="Z19" i="12"/>
  <c r="Z20" i="12"/>
  <c r="Z21" i="12"/>
  <c r="Z22" i="12"/>
  <c r="Z23" i="12"/>
  <c r="Z24" i="12"/>
  <c r="Z25" i="12"/>
  <c r="Z26" i="12"/>
  <c r="Z27" i="12"/>
  <c r="Z28" i="12"/>
  <c r="U3" i="12"/>
  <c r="V3" i="12"/>
  <c r="W3" i="12"/>
  <c r="X3" i="12"/>
  <c r="Y3" i="12"/>
  <c r="U4" i="12"/>
  <c r="V4" i="12"/>
  <c r="W4" i="12"/>
  <c r="X4" i="12"/>
  <c r="Y4" i="12"/>
  <c r="U5" i="12"/>
  <c r="V5" i="12"/>
  <c r="W5" i="12"/>
  <c r="X5" i="12"/>
  <c r="Y5" i="12"/>
  <c r="U6" i="12"/>
  <c r="V6" i="12"/>
  <c r="W6" i="12"/>
  <c r="X6" i="12"/>
  <c r="Y6" i="12"/>
  <c r="U7" i="12"/>
  <c r="V7" i="12"/>
  <c r="W7" i="12"/>
  <c r="X7" i="12"/>
  <c r="Y7" i="12"/>
  <c r="U8" i="12"/>
  <c r="V8" i="12"/>
  <c r="W8" i="12"/>
  <c r="X8" i="12"/>
  <c r="Y8" i="12"/>
  <c r="U9" i="12"/>
  <c r="V9" i="12"/>
  <c r="W9" i="12"/>
  <c r="X9" i="12"/>
  <c r="Y9" i="12"/>
  <c r="U10" i="12"/>
  <c r="V10" i="12"/>
  <c r="W10" i="12"/>
  <c r="X10" i="12"/>
  <c r="Y10" i="12"/>
  <c r="U11" i="12"/>
  <c r="V11" i="12"/>
  <c r="W11" i="12"/>
  <c r="X11" i="12"/>
  <c r="Y11" i="12"/>
  <c r="U12" i="12"/>
  <c r="V12" i="12"/>
  <c r="W12" i="12"/>
  <c r="X12" i="12"/>
  <c r="Y12" i="12"/>
  <c r="U13" i="12"/>
  <c r="V13" i="12"/>
  <c r="W13" i="12"/>
  <c r="X13" i="12"/>
  <c r="Y13" i="12"/>
  <c r="U14" i="12"/>
  <c r="V14" i="12"/>
  <c r="W14" i="12"/>
  <c r="X14" i="12"/>
  <c r="Y14" i="12"/>
  <c r="U15" i="12"/>
  <c r="V15" i="12"/>
  <c r="W15" i="12"/>
  <c r="X15" i="12"/>
  <c r="Y15" i="12"/>
  <c r="U16" i="12"/>
  <c r="V16" i="12"/>
  <c r="W16" i="12"/>
  <c r="X16" i="12"/>
  <c r="Y16" i="12"/>
  <c r="U17" i="12"/>
  <c r="V17" i="12"/>
  <c r="W17" i="12"/>
  <c r="X17" i="12"/>
  <c r="Y17" i="12"/>
  <c r="U18" i="12"/>
  <c r="V18" i="12"/>
  <c r="W18" i="12"/>
  <c r="X18" i="12"/>
  <c r="Y18" i="12"/>
  <c r="U19" i="12"/>
  <c r="V19" i="12"/>
  <c r="W19" i="12"/>
  <c r="X19" i="12"/>
  <c r="Y19" i="12"/>
  <c r="U20" i="12"/>
  <c r="V20" i="12"/>
  <c r="W20" i="12"/>
  <c r="X20" i="12"/>
  <c r="Y20" i="12"/>
  <c r="U21" i="12"/>
  <c r="V21" i="12"/>
  <c r="W21" i="12"/>
  <c r="X21" i="12"/>
  <c r="Y21" i="12"/>
  <c r="U22" i="12"/>
  <c r="V22" i="12"/>
  <c r="W22" i="12"/>
  <c r="X22" i="12"/>
  <c r="Y22" i="12"/>
  <c r="U23" i="12"/>
  <c r="V23" i="12"/>
  <c r="W23" i="12"/>
  <c r="X23" i="12"/>
  <c r="Y23" i="12"/>
  <c r="U24" i="12"/>
  <c r="V24" i="12"/>
  <c r="W24" i="12"/>
  <c r="X24" i="12"/>
  <c r="Y24" i="12"/>
  <c r="U25" i="12"/>
  <c r="V25" i="12"/>
  <c r="W25" i="12"/>
  <c r="X25" i="12"/>
  <c r="Y25" i="12"/>
  <c r="U26" i="12"/>
  <c r="V26" i="12"/>
  <c r="W26" i="12"/>
  <c r="X26" i="12"/>
  <c r="Y26" i="12"/>
  <c r="U27" i="12"/>
  <c r="V27" i="12"/>
  <c r="W27" i="12"/>
  <c r="X27" i="12"/>
  <c r="Y27" i="12"/>
  <c r="U28" i="12"/>
  <c r="V28" i="12"/>
  <c r="W28" i="12"/>
  <c r="X28" i="12"/>
  <c r="Y28" i="12"/>
  <c r="Q3" i="12"/>
  <c r="R3" i="12"/>
  <c r="S3" i="12"/>
  <c r="Q4" i="12"/>
  <c r="R4" i="12"/>
  <c r="S4" i="12"/>
  <c r="Q5" i="12"/>
  <c r="R5" i="12"/>
  <c r="S5" i="12"/>
  <c r="Q6" i="12"/>
  <c r="R6" i="12"/>
  <c r="S6" i="12"/>
  <c r="Q7" i="12"/>
  <c r="R7" i="12"/>
  <c r="S7" i="12"/>
  <c r="Q8" i="12"/>
  <c r="R8" i="12"/>
  <c r="S8" i="12"/>
  <c r="Q9" i="12"/>
  <c r="R9" i="12"/>
  <c r="S9" i="12"/>
  <c r="Q10" i="12"/>
  <c r="R10" i="12"/>
  <c r="S10" i="12"/>
  <c r="Q11" i="12"/>
  <c r="R11" i="12"/>
  <c r="S11" i="12"/>
  <c r="Q12" i="12"/>
  <c r="R12" i="12"/>
  <c r="S12" i="12"/>
  <c r="Q13" i="12"/>
  <c r="R13" i="12"/>
  <c r="S13" i="12"/>
  <c r="Q14" i="12"/>
  <c r="R14" i="12"/>
  <c r="S14" i="12"/>
  <c r="Q15" i="12"/>
  <c r="R15" i="12"/>
  <c r="S15" i="12"/>
  <c r="Q16" i="12"/>
  <c r="R16" i="12"/>
  <c r="S16" i="12"/>
  <c r="Q17" i="12"/>
  <c r="R17" i="12"/>
  <c r="S17" i="12"/>
  <c r="Q18" i="12"/>
  <c r="R18" i="12"/>
  <c r="S18" i="12"/>
  <c r="Q19" i="12"/>
  <c r="R19" i="12"/>
  <c r="S19" i="12"/>
  <c r="Q20" i="12"/>
  <c r="R20" i="12"/>
  <c r="S20" i="12"/>
  <c r="Q21" i="12"/>
  <c r="R21" i="12"/>
  <c r="S21" i="12"/>
  <c r="Q22" i="12"/>
  <c r="R22" i="12"/>
  <c r="S22" i="12"/>
  <c r="Q23" i="12"/>
  <c r="R23" i="12"/>
  <c r="S23" i="12"/>
  <c r="Q24" i="12"/>
  <c r="R24" i="12"/>
  <c r="S24" i="12"/>
  <c r="Q25" i="12"/>
  <c r="R25" i="12"/>
  <c r="S25" i="12"/>
  <c r="Q26" i="12"/>
  <c r="R26" i="12"/>
  <c r="S26" i="12"/>
  <c r="Q27" i="12"/>
  <c r="R27" i="12"/>
  <c r="S27" i="12"/>
  <c r="Q28" i="12"/>
  <c r="R28" i="12"/>
  <c r="S28" i="12"/>
  <c r="N3" i="12"/>
  <c r="O3" i="12"/>
  <c r="P3" i="12"/>
  <c r="N4" i="12"/>
  <c r="O4" i="12"/>
  <c r="P4" i="12"/>
  <c r="N5" i="12"/>
  <c r="O5" i="12"/>
  <c r="P5" i="12"/>
  <c r="N6" i="12"/>
  <c r="O6" i="12"/>
  <c r="P6" i="12"/>
  <c r="N7" i="12"/>
  <c r="O7" i="12"/>
  <c r="P7" i="12"/>
  <c r="N8" i="12"/>
  <c r="O8" i="12"/>
  <c r="P8" i="12"/>
  <c r="N9" i="12"/>
  <c r="O9" i="12"/>
  <c r="P9" i="12"/>
  <c r="N10" i="12"/>
  <c r="O10" i="12"/>
  <c r="P10" i="12"/>
  <c r="N11" i="12"/>
  <c r="O11" i="12"/>
  <c r="P11" i="12"/>
  <c r="N12" i="12"/>
  <c r="O12" i="12"/>
  <c r="P12" i="12"/>
  <c r="N13" i="12"/>
  <c r="O13" i="12"/>
  <c r="P13" i="12"/>
  <c r="N14" i="12"/>
  <c r="O14" i="12"/>
  <c r="P14" i="12"/>
  <c r="N15" i="12"/>
  <c r="O15" i="12"/>
  <c r="P15" i="12"/>
  <c r="N16" i="12"/>
  <c r="O16" i="12"/>
  <c r="P16" i="12"/>
  <c r="N17" i="12"/>
  <c r="O17" i="12"/>
  <c r="P17" i="12"/>
  <c r="N18" i="12"/>
  <c r="O18" i="12"/>
  <c r="P18" i="12"/>
  <c r="N19" i="12"/>
  <c r="O19" i="12"/>
  <c r="P19" i="12"/>
  <c r="N20" i="12"/>
  <c r="O20" i="12"/>
  <c r="P20" i="12"/>
  <c r="N21" i="12"/>
  <c r="O21" i="12"/>
  <c r="P21" i="12"/>
  <c r="N22" i="12"/>
  <c r="O22" i="12"/>
  <c r="P22" i="12"/>
  <c r="N23" i="12"/>
  <c r="O23" i="12"/>
  <c r="P23" i="12"/>
  <c r="N24" i="12"/>
  <c r="O24" i="12"/>
  <c r="P24" i="12"/>
  <c r="N25" i="12"/>
  <c r="O25" i="12"/>
  <c r="P25" i="12"/>
  <c r="N26" i="12"/>
  <c r="O26" i="12"/>
  <c r="P26" i="12"/>
  <c r="N27" i="12"/>
  <c r="O27" i="12"/>
  <c r="P27" i="12"/>
  <c r="N28" i="12"/>
  <c r="O28" i="12"/>
  <c r="P28" i="12"/>
  <c r="J3" i="12"/>
  <c r="K3" i="12"/>
  <c r="L3" i="12"/>
  <c r="M3" i="12"/>
  <c r="J4" i="12"/>
  <c r="K4" i="12"/>
  <c r="L4" i="12"/>
  <c r="M4" i="12"/>
  <c r="J5" i="12"/>
  <c r="K5" i="12"/>
  <c r="L5" i="12"/>
  <c r="M5" i="12"/>
  <c r="J6" i="12"/>
  <c r="L6" i="12"/>
  <c r="M6" i="12"/>
  <c r="J7" i="12"/>
  <c r="K7" i="12"/>
  <c r="L7" i="12"/>
  <c r="M7" i="12"/>
  <c r="J8" i="12"/>
  <c r="L8" i="12"/>
  <c r="M8" i="12"/>
  <c r="J9" i="12"/>
  <c r="K9" i="12"/>
  <c r="L9" i="12"/>
  <c r="M9" i="12"/>
  <c r="J10" i="12"/>
  <c r="K10" i="12"/>
  <c r="L10" i="12"/>
  <c r="M10" i="12"/>
  <c r="J11" i="12"/>
  <c r="K11" i="12"/>
  <c r="L11" i="12"/>
  <c r="M11" i="12"/>
  <c r="J12" i="12"/>
  <c r="K12" i="12"/>
  <c r="L12" i="12"/>
  <c r="M12" i="12"/>
  <c r="J13" i="12"/>
  <c r="K13" i="12"/>
  <c r="L13" i="12"/>
  <c r="M13" i="12"/>
  <c r="J14" i="12"/>
  <c r="K14" i="12"/>
  <c r="L14" i="12"/>
  <c r="M14" i="12"/>
  <c r="J15" i="12"/>
  <c r="K15" i="12"/>
  <c r="L15" i="12"/>
  <c r="M15" i="12"/>
  <c r="J16" i="12"/>
  <c r="K16" i="12"/>
  <c r="L16" i="12"/>
  <c r="M16" i="12"/>
  <c r="J17" i="12"/>
  <c r="K17" i="12"/>
  <c r="L17" i="12"/>
  <c r="M17" i="12"/>
  <c r="J18" i="12"/>
  <c r="K18" i="12"/>
  <c r="L18" i="12"/>
  <c r="M18" i="12"/>
  <c r="J19" i="12"/>
  <c r="K19" i="12"/>
  <c r="L19" i="12"/>
  <c r="M19" i="12"/>
  <c r="J20" i="12"/>
  <c r="K20" i="12"/>
  <c r="L20" i="12"/>
  <c r="M20" i="12"/>
  <c r="J21" i="12"/>
  <c r="K21" i="12"/>
  <c r="L21" i="12"/>
  <c r="M21" i="12"/>
  <c r="J22" i="12"/>
  <c r="K22" i="12"/>
  <c r="L22" i="12"/>
  <c r="M22" i="12"/>
  <c r="J23" i="12"/>
  <c r="K23" i="12"/>
  <c r="L23" i="12"/>
  <c r="M23" i="12"/>
  <c r="J24" i="12"/>
  <c r="K24" i="12"/>
  <c r="L24" i="12"/>
  <c r="M24" i="12"/>
  <c r="J25" i="12"/>
  <c r="K25" i="12"/>
  <c r="L25" i="12"/>
  <c r="M25" i="12"/>
  <c r="J26" i="12"/>
  <c r="K26" i="12"/>
  <c r="L26" i="12"/>
  <c r="M26" i="12"/>
  <c r="J27" i="12"/>
  <c r="K27" i="12"/>
  <c r="L27" i="12"/>
  <c r="M27" i="12"/>
  <c r="J28" i="12"/>
  <c r="K28" i="12"/>
  <c r="L28" i="12"/>
  <c r="M28" i="12"/>
  <c r="F3" i="12"/>
  <c r="G3" i="12"/>
  <c r="H3" i="12"/>
  <c r="I3" i="12"/>
  <c r="F4" i="12"/>
  <c r="G4" i="12"/>
  <c r="H4" i="12"/>
  <c r="I4" i="12"/>
  <c r="F5" i="12"/>
  <c r="G5" i="12"/>
  <c r="H5" i="12"/>
  <c r="I5" i="12"/>
  <c r="F6" i="12"/>
  <c r="G6" i="12"/>
  <c r="H6" i="12"/>
  <c r="I6" i="12"/>
  <c r="F7" i="12"/>
  <c r="G7" i="12"/>
  <c r="H7" i="12"/>
  <c r="I7" i="12"/>
  <c r="F8" i="12"/>
  <c r="G8" i="12"/>
  <c r="H8" i="12"/>
  <c r="I8" i="12"/>
  <c r="F9" i="12"/>
  <c r="G9" i="12"/>
  <c r="H9" i="12"/>
  <c r="I9" i="12"/>
  <c r="F10" i="12"/>
  <c r="G10" i="12"/>
  <c r="H10" i="12"/>
  <c r="I10" i="12"/>
  <c r="F11" i="12"/>
  <c r="G11" i="12"/>
  <c r="H11" i="12"/>
  <c r="I11" i="12"/>
  <c r="F12" i="12"/>
  <c r="G12" i="12"/>
  <c r="H12" i="12"/>
  <c r="I12" i="12"/>
  <c r="F13" i="12"/>
  <c r="G13" i="12"/>
  <c r="H13" i="12"/>
  <c r="I13" i="12"/>
  <c r="F14" i="12"/>
  <c r="G14" i="12"/>
  <c r="H14" i="12"/>
  <c r="I14" i="12"/>
  <c r="F15" i="12"/>
  <c r="G15" i="12"/>
  <c r="H15" i="12"/>
  <c r="I15" i="12"/>
  <c r="F16" i="12"/>
  <c r="G16" i="12"/>
  <c r="H16" i="12"/>
  <c r="I16" i="12"/>
  <c r="F17" i="12"/>
  <c r="G17" i="12"/>
  <c r="H17" i="12"/>
  <c r="I17" i="12"/>
  <c r="F18" i="12"/>
  <c r="G18" i="12"/>
  <c r="H18" i="12"/>
  <c r="I18" i="12"/>
  <c r="F19" i="12"/>
  <c r="G19" i="12"/>
  <c r="H19" i="12"/>
  <c r="I19" i="12"/>
  <c r="F20" i="12"/>
  <c r="G20" i="12"/>
  <c r="H20" i="12"/>
  <c r="I20" i="12"/>
  <c r="F21" i="12"/>
  <c r="G21" i="12"/>
  <c r="H21" i="12"/>
  <c r="I21" i="12"/>
  <c r="F22" i="12"/>
  <c r="G22" i="12"/>
  <c r="H22" i="12"/>
  <c r="I22" i="12"/>
  <c r="F23" i="12"/>
  <c r="G23" i="12"/>
  <c r="H23" i="12"/>
  <c r="I23" i="12"/>
  <c r="F24" i="12"/>
  <c r="G24" i="12"/>
  <c r="H24" i="12"/>
  <c r="I24" i="12"/>
  <c r="F25" i="12"/>
  <c r="G25" i="12"/>
  <c r="H25" i="12"/>
  <c r="I25" i="12"/>
  <c r="F26" i="12"/>
  <c r="G26" i="12"/>
  <c r="H26" i="12"/>
  <c r="I26" i="12"/>
  <c r="F27" i="12"/>
  <c r="G27" i="12"/>
  <c r="H27" i="12"/>
  <c r="I27" i="12"/>
  <c r="F28" i="12"/>
  <c r="G28" i="12"/>
  <c r="H28" i="12"/>
  <c r="I28" i="12"/>
  <c r="I100" i="1"/>
  <c r="X100" i="1" s="1"/>
  <c r="Q100" i="1"/>
  <c r="AO103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4" i="1"/>
  <c r="AO105" i="1"/>
  <c r="AO106" i="1"/>
  <c r="AO107" i="1"/>
  <c r="AO108" i="1"/>
  <c r="AO109" i="1"/>
  <c r="AO110" i="1"/>
  <c r="AO111" i="1"/>
  <c r="AM86" i="1"/>
  <c r="AN86" i="1"/>
  <c r="AM87" i="1"/>
  <c r="AN87" i="1"/>
  <c r="AM88" i="1"/>
  <c r="AN88" i="1"/>
  <c r="AM89" i="1"/>
  <c r="AN89" i="1"/>
  <c r="AM90" i="1"/>
  <c r="AN90" i="1"/>
  <c r="AM91" i="1"/>
  <c r="AN91" i="1"/>
  <c r="AM92" i="1"/>
  <c r="AN92" i="1"/>
  <c r="AM93" i="1"/>
  <c r="AN93" i="1"/>
  <c r="AM94" i="1"/>
  <c r="AN94" i="1"/>
  <c r="AM95" i="1"/>
  <c r="AN95" i="1"/>
  <c r="AM96" i="1"/>
  <c r="AN96" i="1"/>
  <c r="AM97" i="1"/>
  <c r="AN97" i="1"/>
  <c r="AM98" i="1"/>
  <c r="AN98" i="1"/>
  <c r="AM99" i="1"/>
  <c r="AN99" i="1"/>
  <c r="AM100" i="1"/>
  <c r="AN100" i="1"/>
  <c r="AM101" i="1"/>
  <c r="AN101" i="1"/>
  <c r="AM102" i="1"/>
  <c r="AN102" i="1"/>
  <c r="AM103" i="1"/>
  <c r="AN103" i="1"/>
  <c r="AM104" i="1"/>
  <c r="AN104" i="1"/>
  <c r="AM105" i="1"/>
  <c r="AN105" i="1"/>
  <c r="AM106" i="1"/>
  <c r="AN106" i="1"/>
  <c r="AM107" i="1"/>
  <c r="AN107" i="1"/>
  <c r="AM108" i="1"/>
  <c r="AN108" i="1"/>
  <c r="AM109" i="1"/>
  <c r="AN109" i="1"/>
  <c r="AM110" i="1"/>
  <c r="AN110" i="1"/>
  <c r="AM111" i="1"/>
  <c r="AN111" i="1"/>
  <c r="AK86" i="1"/>
  <c r="AH86" i="1"/>
  <c r="AL86" i="1"/>
  <c r="AK87" i="1"/>
  <c r="AH87" i="1"/>
  <c r="AL87" i="1"/>
  <c r="AK88" i="1"/>
  <c r="AH88" i="1"/>
  <c r="AL88" i="1"/>
  <c r="AK89" i="1"/>
  <c r="AH89" i="1"/>
  <c r="AL89" i="1"/>
  <c r="AK90" i="1"/>
  <c r="AH90" i="1"/>
  <c r="AL90" i="1"/>
  <c r="AK91" i="1"/>
  <c r="AH91" i="1"/>
  <c r="AL91" i="1"/>
  <c r="AK92" i="1"/>
  <c r="AH92" i="1"/>
  <c r="AL92" i="1"/>
  <c r="AK93" i="1"/>
  <c r="AH93" i="1"/>
  <c r="AL93" i="1"/>
  <c r="AK94" i="1"/>
  <c r="AH94" i="1"/>
  <c r="AL94" i="1"/>
  <c r="AK95" i="1"/>
  <c r="AH95" i="1"/>
  <c r="AL95" i="1"/>
  <c r="AK96" i="1"/>
  <c r="AH96" i="1"/>
  <c r="AL96" i="1"/>
  <c r="AK97" i="1"/>
  <c r="AH97" i="1"/>
  <c r="AL97" i="1"/>
  <c r="AK98" i="1"/>
  <c r="AH98" i="1"/>
  <c r="AL98" i="1"/>
  <c r="AK99" i="1"/>
  <c r="AH99" i="1"/>
  <c r="AL99" i="1"/>
  <c r="AK100" i="1"/>
  <c r="AH100" i="1"/>
  <c r="AL100" i="1"/>
  <c r="AK101" i="1"/>
  <c r="AH101" i="1"/>
  <c r="AL101" i="1"/>
  <c r="AK102" i="1"/>
  <c r="AH102" i="1"/>
  <c r="AL102" i="1"/>
  <c r="AK103" i="1"/>
  <c r="AH103" i="1"/>
  <c r="AL103" i="1"/>
  <c r="AK104" i="1"/>
  <c r="AH104" i="1"/>
  <c r="AL104" i="1"/>
  <c r="AK105" i="1"/>
  <c r="AH105" i="1"/>
  <c r="AL105" i="1"/>
  <c r="AK106" i="1"/>
  <c r="AH106" i="1"/>
  <c r="AL106" i="1"/>
  <c r="AK107" i="1"/>
  <c r="AH107" i="1"/>
  <c r="AL107" i="1"/>
  <c r="AK108" i="1"/>
  <c r="AH108" i="1"/>
  <c r="AL108" i="1"/>
  <c r="AK109" i="1"/>
  <c r="AH109" i="1"/>
  <c r="AL109" i="1"/>
  <c r="AK110" i="1"/>
  <c r="AH110" i="1"/>
  <c r="AL110" i="1"/>
  <c r="AK111" i="1"/>
  <c r="AH111" i="1"/>
  <c r="AL111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1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86" i="1"/>
  <c r="Y111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86" i="1"/>
  <c r="X104" i="1"/>
  <c r="X105" i="1"/>
  <c r="X106" i="1"/>
  <c r="X107" i="1"/>
  <c r="X108" i="1"/>
  <c r="X109" i="1"/>
  <c r="X110" i="1"/>
  <c r="X111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1" i="1"/>
  <c r="X102" i="1"/>
  <c r="X103" i="1"/>
  <c r="X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3" i="1"/>
  <c r="S104" i="1"/>
  <c r="S105" i="1"/>
  <c r="S106" i="1"/>
  <c r="S107" i="1"/>
  <c r="S108" i="1"/>
  <c r="S109" i="1"/>
  <c r="S110" i="1"/>
  <c r="S111" i="1"/>
  <c r="S86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92" i="1"/>
  <c r="R93" i="1"/>
  <c r="R87" i="1"/>
  <c r="R88" i="1"/>
  <c r="R89" i="1"/>
  <c r="R90" i="1"/>
  <c r="R91" i="1"/>
  <c r="R86" i="1"/>
  <c r="Q106" i="1"/>
  <c r="Q107" i="1"/>
  <c r="Q108" i="1"/>
  <c r="Q109" i="1"/>
  <c r="Q110" i="1"/>
  <c r="Q111" i="1"/>
  <c r="Q95" i="1"/>
  <c r="Q96" i="1"/>
  <c r="Q97" i="1"/>
  <c r="Q98" i="1"/>
  <c r="Q99" i="1"/>
  <c r="Q101" i="1"/>
  <c r="Q102" i="1"/>
  <c r="Q103" i="1"/>
  <c r="Q104" i="1"/>
  <c r="Q105" i="1"/>
  <c r="Q90" i="1"/>
  <c r="Q91" i="1"/>
  <c r="Q92" i="1"/>
  <c r="Q93" i="1"/>
  <c r="Q94" i="1"/>
  <c r="Q89" i="1"/>
  <c r="Q88" i="1"/>
  <c r="Q87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Q86" i="1"/>
  <c r="D87" i="1"/>
  <c r="D88" i="1"/>
  <c r="D89" i="1"/>
  <c r="D90" i="1"/>
  <c r="D104" i="1"/>
  <c r="E104" i="1"/>
  <c r="F104" i="1"/>
  <c r="G104" i="1"/>
  <c r="I104" i="1"/>
  <c r="J104" i="1"/>
  <c r="K104" i="1"/>
  <c r="L104" i="1"/>
  <c r="M104" i="1"/>
  <c r="N104" i="1"/>
  <c r="N99" i="1" l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100" i="1"/>
  <c r="N101" i="1"/>
  <c r="N102" i="1"/>
  <c r="N103" i="1"/>
  <c r="N105" i="1"/>
  <c r="N106" i="1"/>
  <c r="N107" i="1"/>
  <c r="N108" i="1"/>
  <c r="N109" i="1"/>
  <c r="N110" i="1"/>
  <c r="N111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1" i="1"/>
  <c r="I102" i="1"/>
  <c r="I103" i="1"/>
  <c r="I105" i="1"/>
  <c r="I106" i="1"/>
  <c r="I107" i="1"/>
  <c r="I108" i="1"/>
  <c r="I109" i="1"/>
  <c r="I110" i="1"/>
  <c r="I111" i="1"/>
  <c r="G103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5" i="1"/>
  <c r="G106" i="1"/>
  <c r="G107" i="1"/>
  <c r="G108" i="1"/>
  <c r="G109" i="1"/>
  <c r="G110" i="1"/>
  <c r="G111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5" i="1"/>
  <c r="F106" i="1"/>
  <c r="F107" i="1"/>
  <c r="F108" i="1"/>
  <c r="F109" i="1"/>
  <c r="F111" i="1"/>
  <c r="E97" i="1"/>
  <c r="E86" i="1"/>
  <c r="E87" i="1"/>
  <c r="E88" i="1"/>
  <c r="E89" i="1"/>
  <c r="E90" i="1"/>
  <c r="E91" i="1"/>
  <c r="E92" i="1"/>
  <c r="E93" i="1"/>
  <c r="E94" i="1"/>
  <c r="E95" i="1"/>
  <c r="E96" i="1"/>
  <c r="E98" i="1"/>
  <c r="E99" i="1"/>
  <c r="E100" i="1"/>
  <c r="E101" i="1"/>
  <c r="E102" i="1"/>
  <c r="E103" i="1"/>
  <c r="E105" i="1"/>
  <c r="E106" i="1"/>
  <c r="E107" i="1"/>
  <c r="E108" i="1"/>
  <c r="E109" i="1"/>
  <c r="E110" i="1"/>
  <c r="E111" i="1"/>
  <c r="D111" i="1"/>
  <c r="D110" i="1"/>
  <c r="D109" i="1"/>
  <c r="D108" i="1"/>
  <c r="D107" i="1"/>
  <c r="D106" i="1"/>
  <c r="D105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H3" i="8" l="1"/>
  <c r="H4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4" i="8"/>
  <c r="F3" i="8"/>
  <c r="G87" i="10" l="1"/>
  <c r="G15" i="10"/>
  <c r="G71" i="11" l="1"/>
  <c r="E77" i="11"/>
  <c r="G47" i="11"/>
  <c r="F41" i="11"/>
  <c r="E38" i="11"/>
  <c r="G23" i="11"/>
  <c r="F17" i="11"/>
  <c r="E8" i="11"/>
  <c r="D3" i="11"/>
  <c r="D4" i="11"/>
  <c r="D5" i="11"/>
  <c r="G5" i="11" s="1"/>
  <c r="D6" i="11"/>
  <c r="D7" i="11"/>
  <c r="D8" i="11"/>
  <c r="D9" i="11"/>
  <c r="D10" i="11"/>
  <c r="G8" i="11" s="1"/>
  <c r="D11" i="11"/>
  <c r="G11" i="11" s="1"/>
  <c r="D12" i="11"/>
  <c r="D13" i="11"/>
  <c r="D14" i="11"/>
  <c r="G14" i="11" s="1"/>
  <c r="D15" i="11"/>
  <c r="D16" i="11"/>
  <c r="D17" i="11"/>
  <c r="G17" i="11" s="1"/>
  <c r="D18" i="11"/>
  <c r="D19" i="11"/>
  <c r="D20" i="11"/>
  <c r="G20" i="11" s="1"/>
  <c r="D21" i="11"/>
  <c r="D22" i="11"/>
  <c r="D23" i="11"/>
  <c r="D24" i="11"/>
  <c r="D25" i="11"/>
  <c r="D26" i="11"/>
  <c r="G26" i="11" s="1"/>
  <c r="D27" i="11"/>
  <c r="D28" i="11"/>
  <c r="D29" i="11"/>
  <c r="G29" i="11" s="1"/>
  <c r="D30" i="11"/>
  <c r="D31" i="11"/>
  <c r="D32" i="11"/>
  <c r="D33" i="11"/>
  <c r="D34" i="11"/>
  <c r="G32" i="11" s="1"/>
  <c r="D35" i="11"/>
  <c r="G35" i="11" s="1"/>
  <c r="D36" i="11"/>
  <c r="D37" i="11"/>
  <c r="D38" i="11"/>
  <c r="G38" i="11" s="1"/>
  <c r="D39" i="11"/>
  <c r="D40" i="11"/>
  <c r="D41" i="11"/>
  <c r="G41" i="11" s="1"/>
  <c r="D42" i="11"/>
  <c r="D43" i="11"/>
  <c r="D44" i="11"/>
  <c r="G44" i="11" s="1"/>
  <c r="D45" i="11"/>
  <c r="D46" i="11"/>
  <c r="D47" i="11"/>
  <c r="D48" i="11"/>
  <c r="D49" i="11"/>
  <c r="D50" i="11"/>
  <c r="G50" i="11" s="1"/>
  <c r="D51" i="11"/>
  <c r="D52" i="11"/>
  <c r="D53" i="11"/>
  <c r="G53" i="11" s="1"/>
  <c r="D54" i="11"/>
  <c r="D55" i="11"/>
  <c r="D56" i="11"/>
  <c r="G56" i="11" s="1"/>
  <c r="D57" i="11"/>
  <c r="D58" i="11"/>
  <c r="D59" i="11"/>
  <c r="G59" i="11" s="1"/>
  <c r="D60" i="11"/>
  <c r="D61" i="11"/>
  <c r="D62" i="11"/>
  <c r="G62" i="11" s="1"/>
  <c r="D63" i="11"/>
  <c r="D64" i="11"/>
  <c r="D65" i="11"/>
  <c r="G65" i="11" s="1"/>
  <c r="D66" i="11"/>
  <c r="D67" i="11"/>
  <c r="D68" i="11"/>
  <c r="G68" i="11" s="1"/>
  <c r="D69" i="11"/>
  <c r="D70" i="11"/>
  <c r="D71" i="11"/>
  <c r="D72" i="11"/>
  <c r="D73" i="11"/>
  <c r="D74" i="11"/>
  <c r="G74" i="11" s="1"/>
  <c r="D75" i="11"/>
  <c r="D76" i="11"/>
  <c r="D77" i="11"/>
  <c r="G77" i="11" s="1"/>
  <c r="D78" i="11"/>
  <c r="D79" i="11"/>
  <c r="D2" i="11"/>
  <c r="G2" i="11" s="1"/>
  <c r="C3" i="11"/>
  <c r="C4" i="11"/>
  <c r="C5" i="11"/>
  <c r="F5" i="11" s="1"/>
  <c r="C6" i="11"/>
  <c r="C7" i="11"/>
  <c r="C8" i="11"/>
  <c r="F8" i="11" s="1"/>
  <c r="C9" i="11"/>
  <c r="C10" i="11"/>
  <c r="C11" i="11"/>
  <c r="F11" i="11" s="1"/>
  <c r="C12" i="11"/>
  <c r="C13" i="11"/>
  <c r="C14" i="11"/>
  <c r="F14" i="11" s="1"/>
  <c r="C15" i="11"/>
  <c r="C16" i="11"/>
  <c r="C17" i="11"/>
  <c r="C18" i="11"/>
  <c r="C19" i="11"/>
  <c r="C20" i="11"/>
  <c r="F20" i="11" s="1"/>
  <c r="C21" i="11"/>
  <c r="C22" i="11"/>
  <c r="C23" i="11"/>
  <c r="C24" i="11"/>
  <c r="F23" i="11" s="1"/>
  <c r="C25" i="11"/>
  <c r="C26" i="11"/>
  <c r="C27" i="11"/>
  <c r="F26" i="11" s="1"/>
  <c r="C28" i="11"/>
  <c r="C29" i="11"/>
  <c r="F29" i="11" s="1"/>
  <c r="C30" i="11"/>
  <c r="C31" i="11"/>
  <c r="C32" i="11"/>
  <c r="F32" i="11" s="1"/>
  <c r="C33" i="11"/>
  <c r="C34" i="11"/>
  <c r="C35" i="11"/>
  <c r="F35" i="11" s="1"/>
  <c r="C36" i="11"/>
  <c r="C37" i="11"/>
  <c r="C38" i="11"/>
  <c r="F38" i="11" s="1"/>
  <c r="C39" i="11"/>
  <c r="C40" i="11"/>
  <c r="C41" i="11"/>
  <c r="C42" i="11"/>
  <c r="C43" i="11"/>
  <c r="C44" i="11"/>
  <c r="F44" i="11" s="1"/>
  <c r="C45" i="11"/>
  <c r="C46" i="11"/>
  <c r="C47" i="11"/>
  <c r="C48" i="11"/>
  <c r="F47" i="11" s="1"/>
  <c r="C49" i="11"/>
  <c r="C50" i="11"/>
  <c r="C51" i="11"/>
  <c r="F50" i="11" s="1"/>
  <c r="C52" i="11"/>
  <c r="C53" i="11"/>
  <c r="F53" i="11" s="1"/>
  <c r="C54" i="11"/>
  <c r="C55" i="11"/>
  <c r="C56" i="11"/>
  <c r="F56" i="11" s="1"/>
  <c r="C57" i="11"/>
  <c r="C58" i="11"/>
  <c r="C59" i="11"/>
  <c r="F59" i="11" s="1"/>
  <c r="C60" i="11"/>
  <c r="C61" i="11"/>
  <c r="C62" i="11"/>
  <c r="F62" i="11" s="1"/>
  <c r="C63" i="11"/>
  <c r="C64" i="11"/>
  <c r="C65" i="11"/>
  <c r="F65" i="11" s="1"/>
  <c r="C66" i="11"/>
  <c r="C67" i="11"/>
  <c r="C68" i="11"/>
  <c r="F68" i="11" s="1"/>
  <c r="C69" i="11"/>
  <c r="C70" i="11"/>
  <c r="C71" i="11"/>
  <c r="C72" i="11"/>
  <c r="F71" i="11" s="1"/>
  <c r="C73" i="11"/>
  <c r="C74" i="11"/>
  <c r="C75" i="11"/>
  <c r="C76" i="11"/>
  <c r="F74" i="11" s="1"/>
  <c r="C77" i="11"/>
  <c r="F77" i="11" s="1"/>
  <c r="C78" i="11"/>
  <c r="C79" i="11"/>
  <c r="C2" i="11"/>
  <c r="F2" i="11" s="1"/>
  <c r="B21" i="11"/>
  <c r="B22" i="11"/>
  <c r="B23" i="11"/>
  <c r="E23" i="11" s="1"/>
  <c r="B24" i="11"/>
  <c r="B25" i="11"/>
  <c r="B26" i="11"/>
  <c r="E26" i="11" s="1"/>
  <c r="B27" i="11"/>
  <c r="B28" i="11"/>
  <c r="B29" i="11"/>
  <c r="E29" i="11" s="1"/>
  <c r="B30" i="11"/>
  <c r="B31" i="11"/>
  <c r="B32" i="11"/>
  <c r="E32" i="11" s="1"/>
  <c r="B33" i="11"/>
  <c r="B34" i="11"/>
  <c r="B35" i="11"/>
  <c r="B36" i="11"/>
  <c r="E35" i="11" s="1"/>
  <c r="B37" i="11"/>
  <c r="B38" i="11"/>
  <c r="B39" i="11"/>
  <c r="B40" i="11"/>
  <c r="B41" i="11"/>
  <c r="E41" i="11" s="1"/>
  <c r="B42" i="11"/>
  <c r="B43" i="11"/>
  <c r="B44" i="11"/>
  <c r="E44" i="11" s="1"/>
  <c r="B45" i="11"/>
  <c r="B46" i="11"/>
  <c r="B47" i="11"/>
  <c r="E47" i="11" s="1"/>
  <c r="B48" i="11"/>
  <c r="B49" i="11"/>
  <c r="B50" i="11"/>
  <c r="E50" i="11" s="1"/>
  <c r="B51" i="11"/>
  <c r="B52" i="11"/>
  <c r="B53" i="11"/>
  <c r="E53" i="11" s="1"/>
  <c r="B54" i="11"/>
  <c r="B55" i="11"/>
  <c r="B56" i="11"/>
  <c r="E56" i="11" s="1"/>
  <c r="B57" i="11"/>
  <c r="B58" i="11"/>
  <c r="B59" i="11"/>
  <c r="B60" i="11"/>
  <c r="E59" i="11" s="1"/>
  <c r="B61" i="11"/>
  <c r="B62" i="11"/>
  <c r="E62" i="11" s="1"/>
  <c r="B63" i="11"/>
  <c r="B64" i="11"/>
  <c r="B65" i="11"/>
  <c r="E65" i="11" s="1"/>
  <c r="B66" i="11"/>
  <c r="B67" i="11"/>
  <c r="B68" i="11"/>
  <c r="E68" i="11" s="1"/>
  <c r="B69" i="11"/>
  <c r="B70" i="11"/>
  <c r="B71" i="11"/>
  <c r="E71" i="11" s="1"/>
  <c r="B72" i="11"/>
  <c r="B73" i="11"/>
  <c r="B74" i="11"/>
  <c r="E74" i="11" s="1"/>
  <c r="B75" i="11"/>
  <c r="B76" i="11"/>
  <c r="B77" i="11"/>
  <c r="B78" i="11"/>
  <c r="B79" i="11"/>
  <c r="B3" i="11"/>
  <c r="B4" i="11"/>
  <c r="B5" i="11"/>
  <c r="E5" i="11" s="1"/>
  <c r="B6" i="11"/>
  <c r="B7" i="11"/>
  <c r="B8" i="11"/>
  <c r="B9" i="11"/>
  <c r="B10" i="11"/>
  <c r="B11" i="11"/>
  <c r="E11" i="11" s="1"/>
  <c r="B12" i="11"/>
  <c r="B13" i="11"/>
  <c r="B14" i="11"/>
  <c r="B15" i="11"/>
  <c r="E14" i="11" s="1"/>
  <c r="B16" i="11"/>
  <c r="B17" i="11"/>
  <c r="B18" i="11"/>
  <c r="B19" i="11"/>
  <c r="E17" i="11" s="1"/>
  <c r="B20" i="11"/>
  <c r="E20" i="11" s="1"/>
  <c r="B2" i="11"/>
  <c r="E2" i="11" s="1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2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5" i="4"/>
  <c r="N4" i="4"/>
  <c r="N6" i="4"/>
  <c r="N7" i="4"/>
  <c r="N8" i="4"/>
  <c r="N3" i="4"/>
  <c r="N2" i="4"/>
  <c r="G68" i="10"/>
  <c r="H68" i="10" s="1"/>
  <c r="G90" i="10" l="1"/>
  <c r="H90" i="10" s="1"/>
  <c r="G89" i="10"/>
  <c r="H89" i="10" s="1"/>
  <c r="G88" i="10"/>
  <c r="H88" i="10" s="1"/>
  <c r="H87" i="10"/>
  <c r="K37" i="10" s="1"/>
  <c r="G86" i="10"/>
  <c r="H86" i="10" s="1"/>
  <c r="G85" i="10"/>
  <c r="H85" i="10" s="1"/>
  <c r="G84" i="10"/>
  <c r="H84" i="10" s="1"/>
  <c r="K36" i="10" s="1"/>
  <c r="G83" i="10"/>
  <c r="H83" i="10" s="1"/>
  <c r="G82" i="10"/>
  <c r="H82" i="10" s="1"/>
  <c r="G81" i="10"/>
  <c r="H81" i="10" s="1"/>
  <c r="G80" i="10"/>
  <c r="H80" i="10" s="1"/>
  <c r="G79" i="10"/>
  <c r="H79" i="10" s="1"/>
  <c r="G78" i="10"/>
  <c r="H78" i="10" s="1"/>
  <c r="G77" i="10"/>
  <c r="H77" i="10" s="1"/>
  <c r="G76" i="10"/>
  <c r="H76" i="10" s="1"/>
  <c r="G75" i="10"/>
  <c r="H75" i="10" s="1"/>
  <c r="K33" i="10" s="1"/>
  <c r="G74" i="10"/>
  <c r="H74" i="10" s="1"/>
  <c r="G73" i="10"/>
  <c r="H73" i="10" s="1"/>
  <c r="G72" i="10"/>
  <c r="H72" i="10" s="1"/>
  <c r="G71" i="10"/>
  <c r="H71" i="10" s="1"/>
  <c r="G70" i="10"/>
  <c r="H70" i="10" s="1"/>
  <c r="G69" i="10"/>
  <c r="H69" i="10" s="1"/>
  <c r="G67" i="10"/>
  <c r="H67" i="10" s="1"/>
  <c r="G66" i="10"/>
  <c r="H66" i="10" s="1"/>
  <c r="K30" i="10" s="1"/>
  <c r="G65" i="10"/>
  <c r="H65" i="10" s="1"/>
  <c r="G64" i="10"/>
  <c r="H64" i="10" s="1"/>
  <c r="G63" i="10"/>
  <c r="H63" i="10" s="1"/>
  <c r="G62" i="10"/>
  <c r="H62" i="10" s="1"/>
  <c r="G61" i="10"/>
  <c r="H61" i="10" s="1"/>
  <c r="G60" i="10"/>
  <c r="H60" i="10" s="1"/>
  <c r="G59" i="10"/>
  <c r="H59" i="10" s="1"/>
  <c r="G58" i="10"/>
  <c r="H58" i="10" s="1"/>
  <c r="G57" i="10"/>
  <c r="H57" i="10" s="1"/>
  <c r="G56" i="10"/>
  <c r="H56" i="10" s="1"/>
  <c r="G55" i="10"/>
  <c r="H55" i="10" s="1"/>
  <c r="G54" i="10"/>
  <c r="H54" i="10" s="1"/>
  <c r="K26" i="10" s="1"/>
  <c r="G53" i="10"/>
  <c r="H53" i="10" s="1"/>
  <c r="G52" i="10"/>
  <c r="H52" i="10" s="1"/>
  <c r="G51" i="10"/>
  <c r="H51" i="10" s="1"/>
  <c r="K25" i="10" s="1"/>
  <c r="G50" i="10"/>
  <c r="H50" i="10" s="1"/>
  <c r="G49" i="10"/>
  <c r="H49" i="10" s="1"/>
  <c r="G48" i="10"/>
  <c r="H48" i="10" s="1"/>
  <c r="G47" i="10"/>
  <c r="H47" i="10" s="1"/>
  <c r="G46" i="10"/>
  <c r="H46" i="10" s="1"/>
  <c r="G45" i="10"/>
  <c r="H45" i="10" s="1"/>
  <c r="G44" i="10"/>
  <c r="H44" i="10" s="1"/>
  <c r="G43" i="10"/>
  <c r="H43" i="10" s="1"/>
  <c r="G42" i="10"/>
  <c r="H42" i="10" s="1"/>
  <c r="K22" i="10" s="1"/>
  <c r="G41" i="10"/>
  <c r="H41" i="10" s="1"/>
  <c r="G40" i="10"/>
  <c r="H40" i="10" s="1"/>
  <c r="G39" i="10"/>
  <c r="H39" i="10" s="1"/>
  <c r="G38" i="10"/>
  <c r="H38" i="10" s="1"/>
  <c r="G37" i="10"/>
  <c r="H37" i="10" s="1"/>
  <c r="G36" i="10"/>
  <c r="H36" i="10" s="1"/>
  <c r="G35" i="10"/>
  <c r="H35" i="10" s="1"/>
  <c r="G34" i="10"/>
  <c r="H34" i="10" s="1"/>
  <c r="G33" i="10"/>
  <c r="H33" i="10" s="1"/>
  <c r="G32" i="10"/>
  <c r="H32" i="10" s="1"/>
  <c r="G31" i="10"/>
  <c r="H31" i="10" s="1"/>
  <c r="G30" i="10"/>
  <c r="H30" i="10" s="1"/>
  <c r="K18" i="10" s="1"/>
  <c r="G29" i="10"/>
  <c r="H29" i="10" s="1"/>
  <c r="G28" i="10"/>
  <c r="H28" i="10" s="1"/>
  <c r="G27" i="10"/>
  <c r="H27" i="10" s="1"/>
  <c r="K17" i="10" s="1"/>
  <c r="G26" i="10"/>
  <c r="H26" i="10" s="1"/>
  <c r="G25" i="10"/>
  <c r="H25" i="10" s="1"/>
  <c r="G24" i="10"/>
  <c r="H24" i="10" s="1"/>
  <c r="G23" i="10"/>
  <c r="H23" i="10" s="1"/>
  <c r="G22" i="10"/>
  <c r="H22" i="10" s="1"/>
  <c r="G21" i="10"/>
  <c r="H21" i="10" s="1"/>
  <c r="G20" i="10"/>
  <c r="H20" i="10" s="1"/>
  <c r="G19" i="10"/>
  <c r="H19" i="10" s="1"/>
  <c r="G18" i="10"/>
  <c r="H18" i="10" s="1"/>
  <c r="K14" i="10" s="1"/>
  <c r="G17" i="10"/>
  <c r="H17" i="10" s="1"/>
  <c r="G16" i="10"/>
  <c r="H16" i="10" s="1"/>
  <c r="H15" i="10"/>
  <c r="G14" i="10"/>
  <c r="H14" i="10" s="1"/>
  <c r="G13" i="10"/>
  <c r="H13" i="10" s="1"/>
  <c r="G12" i="10"/>
  <c r="H12" i="10" s="1"/>
  <c r="K12" i="10" s="1"/>
  <c r="G9" i="10"/>
  <c r="H9" i="10" s="1"/>
  <c r="G8" i="10"/>
  <c r="H8" i="10" s="1"/>
  <c r="G7" i="10"/>
  <c r="H7" i="10" s="1"/>
  <c r="G6" i="10"/>
  <c r="H6" i="10" s="1"/>
  <c r="G5" i="10"/>
  <c r="H5" i="10" s="1"/>
  <c r="K20" i="10" l="1"/>
  <c r="K28" i="10"/>
  <c r="K31" i="10"/>
  <c r="K15" i="10"/>
  <c r="K23" i="10"/>
  <c r="K34" i="10"/>
  <c r="K13" i="10"/>
  <c r="K21" i="10"/>
  <c r="K29" i="10"/>
  <c r="K32" i="10"/>
  <c r="K16" i="10"/>
  <c r="K24" i="10"/>
  <c r="K35" i="10"/>
  <c r="K19" i="10"/>
  <c r="K27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ieving" type="6" refreshedVersion="6" background="1" saveData="1">
    <textPr prompt="0" codePage="850" sourceFile="C:\Users\rerdweg\Desktop\Masterrarbeit Michelle Jusufovic\sieving.dat" thousands=" " tab="0" space="1" consecutive="1">
      <textFields count="4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<sst xmlns="http://schemas.openxmlformats.org/spreadsheetml/2006/main" count="1489" uniqueCount="665">
  <si>
    <t>Labor Nr.</t>
  </si>
  <si>
    <t>Konzentration</t>
  </si>
  <si>
    <t>Einwaage</t>
  </si>
  <si>
    <t>Bemerkung</t>
  </si>
  <si>
    <t>Probe</t>
  </si>
  <si>
    <t xml:space="preserve"> </t>
  </si>
  <si>
    <t>0,4+0,5g</t>
  </si>
  <si>
    <t>Individuelle Proben Nr.</t>
  </si>
  <si>
    <t>N %</t>
  </si>
  <si>
    <t>C %</t>
  </si>
  <si>
    <t>0,35+0,4g</t>
  </si>
  <si>
    <t>alle RFA-Proben gemahlen</t>
  </si>
  <si>
    <t>0,35+0,45g</t>
  </si>
  <si>
    <t>LKÄ_01_1</t>
  </si>
  <si>
    <t>LKÄ_01_2</t>
  </si>
  <si>
    <t>LKÄ_01_3</t>
  </si>
  <si>
    <t>LKÄ_02_1</t>
  </si>
  <si>
    <t>LKÄ_02_2</t>
  </si>
  <si>
    <t>LKÄ_02_3</t>
  </si>
  <si>
    <t>LKÄ_03_1</t>
  </si>
  <si>
    <t>LKÄ_03_2</t>
  </si>
  <si>
    <t>LKÄ_03_3</t>
  </si>
  <si>
    <t>LKÄ_04_1</t>
  </si>
  <si>
    <t>LKÄ_04_2</t>
  </si>
  <si>
    <t>LKÄ_04_3</t>
  </si>
  <si>
    <t>LKÄ_05_1</t>
  </si>
  <si>
    <t>LKÄ_05_2</t>
  </si>
  <si>
    <t>LKÄ_05_3</t>
  </si>
  <si>
    <t>LKÄ_06_1</t>
  </si>
  <si>
    <t>LKÄ_06_2</t>
  </si>
  <si>
    <t>LKÄ_06_3</t>
  </si>
  <si>
    <t>LKÄ_K1_1</t>
  </si>
  <si>
    <t>LKÄ_K1_2</t>
  </si>
  <si>
    <t>LKÄ_K1_3</t>
  </si>
  <si>
    <t>LKÄ_K2_1</t>
  </si>
  <si>
    <t>LKÄ_K2_2</t>
  </si>
  <si>
    <t>LKÄ_K2_3</t>
  </si>
  <si>
    <t>LKÄ_K3_1</t>
  </si>
  <si>
    <t>LKÄ_K3_2</t>
  </si>
  <si>
    <t>LKÄ_K3_3</t>
  </si>
  <si>
    <t>LKÄ_K4_1</t>
  </si>
  <si>
    <t>LKÄ_K4_2</t>
  </si>
  <si>
    <t>LKÄ_K4_3</t>
  </si>
  <si>
    <t>LKÄ_K5_1</t>
  </si>
  <si>
    <t>LKÄ_K5_2</t>
  </si>
  <si>
    <t>LKÄ_K5_3</t>
  </si>
  <si>
    <t>LKÄ_K6_1</t>
  </si>
  <si>
    <t>LKÄ_K6_2</t>
  </si>
  <si>
    <t>LKÄ_K6_3</t>
  </si>
  <si>
    <t>LKÄ_E1_1</t>
  </si>
  <si>
    <t>LKÄ_E1_2</t>
  </si>
  <si>
    <t>LKÄ_E1_3</t>
  </si>
  <si>
    <t>LKÄ_E2_1</t>
  </si>
  <si>
    <t>LKÄ_E2_2</t>
  </si>
  <si>
    <t>LKÄ_E2_3</t>
  </si>
  <si>
    <t>LKÄ_E3_1</t>
  </si>
  <si>
    <t>LKÄ_E3_2</t>
  </si>
  <si>
    <t>LKÄ_E3_3</t>
  </si>
  <si>
    <t>LKÄ_E4_1</t>
  </si>
  <si>
    <t>LKÄ_E4_2</t>
  </si>
  <si>
    <t>LKÄ_E4_3</t>
  </si>
  <si>
    <t>LKÄ_E5_1</t>
  </si>
  <si>
    <t>LKÄ_E5_2</t>
  </si>
  <si>
    <t>LKÄ_E5_3</t>
  </si>
  <si>
    <t>LKÄ_E6_1</t>
  </si>
  <si>
    <t>LKÄ_E6_2</t>
  </si>
  <si>
    <t>LKÄ_E6_3</t>
  </si>
  <si>
    <t>0,55+0,65g</t>
  </si>
  <si>
    <t>20+22/93+94%</t>
  </si>
  <si>
    <t>16+18/86+88%</t>
  </si>
  <si>
    <t>0,45+0,50g</t>
  </si>
  <si>
    <t>0,4+0,55g</t>
  </si>
  <si>
    <t>14+17/82+88%</t>
  </si>
  <si>
    <t>25+29/96+98%</t>
  </si>
  <si>
    <t>0,44+0,54g</t>
  </si>
  <si>
    <t>18+24/93+97%</t>
  </si>
  <si>
    <t>14+18/85+91%</t>
  </si>
  <si>
    <t>0,4+0,45g</t>
  </si>
  <si>
    <t>14+16/83+82%</t>
  </si>
  <si>
    <t>ok 9+11/75+77%</t>
  </si>
  <si>
    <t>13+15/83+87%</t>
  </si>
  <si>
    <t>0,45+0,5g</t>
  </si>
  <si>
    <t>0,4+0,6g</t>
  </si>
  <si>
    <t>20+27/94+98%</t>
  </si>
  <si>
    <t>0,6+0,7g</t>
  </si>
  <si>
    <t>23+26/96+98%</t>
  </si>
  <si>
    <t>21+28/95+98%</t>
  </si>
  <si>
    <t>0,3+0,4g</t>
  </si>
  <si>
    <t>11+15/70+80%</t>
  </si>
  <si>
    <t>12+15/73+85%</t>
  </si>
  <si>
    <t>13+17/78+86%</t>
  </si>
  <si>
    <t>48+48/100+100%</t>
  </si>
  <si>
    <t>0,65+0,75g</t>
  </si>
  <si>
    <t>48+50/100+100%</t>
  </si>
  <si>
    <t>37+43/99+100%</t>
  </si>
  <si>
    <t>0,2+0,25g</t>
  </si>
  <si>
    <t>12+14/76+81%</t>
  </si>
  <si>
    <t>0,2+0,3g</t>
  </si>
  <si>
    <t>9+13/64+81%</t>
  </si>
  <si>
    <t>13+19/81+90%</t>
  </si>
  <si>
    <t>ok 12/79%</t>
  </si>
  <si>
    <t>0,3g</t>
  </si>
  <si>
    <t>17+18/87+88%</t>
  </si>
  <si>
    <t>20+24/91+94%</t>
  </si>
  <si>
    <t>19+23/90+94%</t>
  </si>
  <si>
    <t>0,25+0,3g</t>
  </si>
  <si>
    <t>ok 8+9/65+68%</t>
  </si>
  <si>
    <t>12+15/78+88%</t>
  </si>
  <si>
    <t>0,3+0,35g</t>
  </si>
  <si>
    <t>ok 12+12/77+79%</t>
  </si>
  <si>
    <t>4+6/38+43%</t>
  </si>
  <si>
    <t>2+4/29+40%</t>
  </si>
  <si>
    <t>5+3/30+34%</t>
  </si>
  <si>
    <t>6+7/51+60%</t>
  </si>
  <si>
    <t>0,25+0,30g</t>
  </si>
  <si>
    <t>ok 8+8/57+64%</t>
  </si>
  <si>
    <t>7+9/58+70%</t>
  </si>
  <si>
    <t>ok 12/78%</t>
  </si>
  <si>
    <t>0,35g</t>
  </si>
  <si>
    <t>7/70%</t>
  </si>
  <si>
    <t>11+13/76+83%</t>
  </si>
  <si>
    <t>ok 8+10/67+77%</t>
  </si>
  <si>
    <t>ok 8+8/65+66%</t>
  </si>
  <si>
    <t>0,1+0,15g</t>
  </si>
  <si>
    <t>6+7/57+66%</t>
  </si>
  <si>
    <t>10+7/71+74%</t>
  </si>
  <si>
    <t>0,1g</t>
  </si>
  <si>
    <t>9/67%</t>
  </si>
  <si>
    <t>ok 11+12/74+78%</t>
  </si>
  <si>
    <t>0,6+0,62g</t>
  </si>
  <si>
    <t>5+5/48+50%</t>
  </si>
  <si>
    <t>0,7+0,8+0,9g</t>
  </si>
  <si>
    <t>7+6+7/56+60+64%</t>
  </si>
  <si>
    <t>0,8+0,9g</t>
  </si>
  <si>
    <t>6+6/54+58%</t>
  </si>
  <si>
    <t>ok 8+8/58+66%</t>
  </si>
  <si>
    <t>6+8/61+64%</t>
  </si>
  <si>
    <t>ok 9+11/73+81%</t>
  </si>
  <si>
    <t>ok 8+10/64+74%</t>
  </si>
  <si>
    <t>4+10/52+67%</t>
  </si>
  <si>
    <t>4+6/41+56%</t>
  </si>
  <si>
    <t>0,15+0,25g</t>
  </si>
  <si>
    <t>LKÄ_P1.1_1</t>
  </si>
  <si>
    <t>LKÄ_P1.1_2</t>
  </si>
  <si>
    <t>LKÄ_P1.1_3</t>
  </si>
  <si>
    <t>LKÄ_P1.2_1</t>
  </si>
  <si>
    <t>LKÄ_P1.2_2</t>
  </si>
  <si>
    <t>LKÄ_P1.2_3</t>
  </si>
  <si>
    <t>LKÄ_P1.3_1</t>
  </si>
  <si>
    <t>LKÄ_P1.3_2</t>
  </si>
  <si>
    <t>LKÄ_P1.3_3</t>
  </si>
  <si>
    <t>LKÄ_P1.4_1</t>
  </si>
  <si>
    <t>LKÄ_P1.4_2</t>
  </si>
  <si>
    <t>LKÄ_P1.4_3</t>
  </si>
  <si>
    <t>LKÄ_P1.5_1</t>
  </si>
  <si>
    <t>LKÄ_P1.5_2</t>
  </si>
  <si>
    <t>LKÄ_P1.5_3</t>
  </si>
  <si>
    <t>LKÄ_P1.6_1</t>
  </si>
  <si>
    <t>LKÄ_P1.6_2</t>
  </si>
  <si>
    <t>LKÄ_P1.6_3</t>
  </si>
  <si>
    <t>LKÄ_P2.1_1</t>
  </si>
  <si>
    <t>LKÄ_P2.1_2</t>
  </si>
  <si>
    <t>LKÄ_P2.1_3</t>
  </si>
  <si>
    <t>LKÄ_P2.2_1</t>
  </si>
  <si>
    <t>LKÄ_P2.2_2</t>
  </si>
  <si>
    <t>LKÄ_P2.2_3</t>
  </si>
  <si>
    <t>Dateiname</t>
  </si>
  <si>
    <t>L*(C)</t>
  </si>
  <si>
    <t>a*(C)</t>
  </si>
  <si>
    <t>b*(C)</t>
  </si>
  <si>
    <t>u*(C)</t>
  </si>
  <si>
    <t>v*(C)</t>
  </si>
  <si>
    <t>C*(C)</t>
  </si>
  <si>
    <t>h(C)</t>
  </si>
  <si>
    <t>Munsell C Hue</t>
  </si>
  <si>
    <t>Munsell C Value</t>
  </si>
  <si>
    <t>Munsell C Chroma</t>
  </si>
  <si>
    <t>Dominierende Wellenlänge(C)</t>
  </si>
  <si>
    <t>Sättigung(C)</t>
  </si>
  <si>
    <t>X(C)</t>
  </si>
  <si>
    <t>Y(C)</t>
  </si>
  <si>
    <t>Z(C)</t>
  </si>
  <si>
    <t>x(C)</t>
  </si>
  <si>
    <t>y(C)</t>
  </si>
  <si>
    <t>360nm</t>
  </si>
  <si>
    <t>370nm</t>
  </si>
  <si>
    <t>380nm</t>
  </si>
  <si>
    <t>390nm</t>
  </si>
  <si>
    <t>400nm</t>
  </si>
  <si>
    <t>410nm</t>
  </si>
  <si>
    <t>420nm</t>
  </si>
  <si>
    <t>430nm</t>
  </si>
  <si>
    <t>440nm</t>
  </si>
  <si>
    <t>450nm</t>
  </si>
  <si>
    <t>460nm</t>
  </si>
  <si>
    <t>470nm</t>
  </si>
  <si>
    <t>480nm</t>
  </si>
  <si>
    <t>490nm</t>
  </si>
  <si>
    <t>500nm</t>
  </si>
  <si>
    <t>510nm</t>
  </si>
  <si>
    <t>520nm</t>
  </si>
  <si>
    <t>530nm</t>
  </si>
  <si>
    <t>540nm</t>
  </si>
  <si>
    <t>550nm</t>
  </si>
  <si>
    <t>560nm</t>
  </si>
  <si>
    <t>570nm</t>
  </si>
  <si>
    <t>580nm</t>
  </si>
  <si>
    <t>590nm</t>
  </si>
  <si>
    <t>600nm</t>
  </si>
  <si>
    <t>610nm</t>
  </si>
  <si>
    <t>620nm</t>
  </si>
  <si>
    <t>630nm</t>
  </si>
  <si>
    <t>640nm</t>
  </si>
  <si>
    <t>650nm</t>
  </si>
  <si>
    <t>660nm</t>
  </si>
  <si>
    <t>670nm</t>
  </si>
  <si>
    <t>680nm</t>
  </si>
  <si>
    <t>690nm</t>
  </si>
  <si>
    <t>700nm</t>
  </si>
  <si>
    <t>710nm</t>
  </si>
  <si>
    <t>720nm</t>
  </si>
  <si>
    <t>730nm</t>
  </si>
  <si>
    <t>740nm</t>
  </si>
  <si>
    <t>Probe#3388</t>
  </si>
  <si>
    <t>1,5Y</t>
  </si>
  <si>
    <t>Probe#3389</t>
  </si>
  <si>
    <t>1,4Y</t>
  </si>
  <si>
    <t>Probe#3390</t>
  </si>
  <si>
    <t>1,0Y</t>
  </si>
  <si>
    <t>Probe#3391</t>
  </si>
  <si>
    <t>8,9YR</t>
  </si>
  <si>
    <t>Probe#3392</t>
  </si>
  <si>
    <t>8,8YR</t>
  </si>
  <si>
    <t>Probe#3393</t>
  </si>
  <si>
    <t>7,8YR</t>
  </si>
  <si>
    <t>Probe#3394</t>
  </si>
  <si>
    <t>1,2Y</t>
  </si>
  <si>
    <t>Probe#3395</t>
  </si>
  <si>
    <t>Probe#3396</t>
  </si>
  <si>
    <t>1,1Y</t>
  </si>
  <si>
    <t>Probe#3397</t>
  </si>
  <si>
    <t>2,1Y</t>
  </si>
  <si>
    <t>Probe#3398</t>
  </si>
  <si>
    <t>2,5Y</t>
  </si>
  <si>
    <t>Probe#3399</t>
  </si>
  <si>
    <t>Probe#3400</t>
  </si>
  <si>
    <t>Probe#3401</t>
  </si>
  <si>
    <t>Probe#3402</t>
  </si>
  <si>
    <t>Probe#3403</t>
  </si>
  <si>
    <t>1,8Y</t>
  </si>
  <si>
    <t>Probe#3404</t>
  </si>
  <si>
    <t>1,7Y</t>
  </si>
  <si>
    <t>Probe#3405</t>
  </si>
  <si>
    <t>Probe#3406</t>
  </si>
  <si>
    <t>Probe#3407</t>
  </si>
  <si>
    <t>Probe#3408</t>
  </si>
  <si>
    <t>Probe#3409</t>
  </si>
  <si>
    <t>10,0YR</t>
  </si>
  <si>
    <t>Probe#3410</t>
  </si>
  <si>
    <t>Probe#3411</t>
  </si>
  <si>
    <t>0,1Y</t>
  </si>
  <si>
    <t>Probe#3413</t>
  </si>
  <si>
    <t>Probe#3414</t>
  </si>
  <si>
    <t>Probe#3415</t>
  </si>
  <si>
    <t>Probe#3416</t>
  </si>
  <si>
    <t>Probe#3417</t>
  </si>
  <si>
    <t>Probe#3418</t>
  </si>
  <si>
    <t>0,8Y</t>
  </si>
  <si>
    <t>Probe#3419</t>
  </si>
  <si>
    <t>0,9Y</t>
  </si>
  <si>
    <t>Probe#3420</t>
  </si>
  <si>
    <t>Probe#3455</t>
  </si>
  <si>
    <t>Probe#3456</t>
  </si>
  <si>
    <t>0,7Y</t>
  </si>
  <si>
    <t>Probe#3457</t>
  </si>
  <si>
    <t>Probe#3458</t>
  </si>
  <si>
    <t>Probe#3459</t>
  </si>
  <si>
    <t>Probe#3460</t>
  </si>
  <si>
    <t>Probe#3461</t>
  </si>
  <si>
    <t>Probe#3462</t>
  </si>
  <si>
    <t>Probe#3463</t>
  </si>
  <si>
    <t>Probe#3464</t>
  </si>
  <si>
    <t>Probe#3465</t>
  </si>
  <si>
    <t>Probe#3466</t>
  </si>
  <si>
    <t>9,9YR</t>
  </si>
  <si>
    <t>Probe#3467</t>
  </si>
  <si>
    <t>0,6Y</t>
  </si>
  <si>
    <t>Probe#3468</t>
  </si>
  <si>
    <t>Probe#3469</t>
  </si>
  <si>
    <t>Probe#3470</t>
  </si>
  <si>
    <t>Probe#3471</t>
  </si>
  <si>
    <t>Probe#3472</t>
  </si>
  <si>
    <t>Probe#3473</t>
  </si>
  <si>
    <t>0,4Y</t>
  </si>
  <si>
    <t>Probe#3474</t>
  </si>
  <si>
    <t>9,3YR</t>
  </si>
  <si>
    <t>Probe#3475</t>
  </si>
  <si>
    <t>8,3YR</t>
  </si>
  <si>
    <t>Probe#3476</t>
  </si>
  <si>
    <t>8,6YR</t>
  </si>
  <si>
    <t>Probe#3477</t>
  </si>
  <si>
    <t>Probe#3478</t>
  </si>
  <si>
    <t>1,3Y</t>
  </si>
  <si>
    <t>Probe#3479</t>
  </si>
  <si>
    <t>Probe#3480</t>
  </si>
  <si>
    <t>Probe#3481</t>
  </si>
  <si>
    <t>Probe#3482</t>
  </si>
  <si>
    <t>Probe#3483</t>
  </si>
  <si>
    <t>0,2Y</t>
  </si>
  <si>
    <t>Probe#3484</t>
  </si>
  <si>
    <t>Probe#3485</t>
  </si>
  <si>
    <t>Probe#3486</t>
  </si>
  <si>
    <t>Probe#3487</t>
  </si>
  <si>
    <t>Probe#3488</t>
  </si>
  <si>
    <t>Probe#3489</t>
  </si>
  <si>
    <t>2,2Y</t>
  </si>
  <si>
    <t>Probe#3490</t>
  </si>
  <si>
    <t>Probe#3491</t>
  </si>
  <si>
    <t>2,0Y</t>
  </si>
  <si>
    <t>Probe#3492</t>
  </si>
  <si>
    <t>9,2YR</t>
  </si>
  <si>
    <t>Probe#3493</t>
  </si>
  <si>
    <t>Probe#3494</t>
  </si>
  <si>
    <t>Probe#3495</t>
  </si>
  <si>
    <t>9,5YR</t>
  </si>
  <si>
    <t>Probe#3496</t>
  </si>
  <si>
    <t>Probe#3497</t>
  </si>
  <si>
    <t>9,4YR</t>
  </si>
  <si>
    <t>Probe#3498</t>
  </si>
  <si>
    <t>9,8YR</t>
  </si>
  <si>
    <t>Probe#3499</t>
  </si>
  <si>
    <t>Probe#3500</t>
  </si>
  <si>
    <t>Labor Nr</t>
  </si>
  <si>
    <t>0,2g</t>
  </si>
  <si>
    <t>14/80%</t>
  </si>
  <si>
    <t>ok 8/67%</t>
  </si>
  <si>
    <t>5+8/57+67%</t>
  </si>
  <si>
    <t>5+11/53+67%</t>
  </si>
  <si>
    <t>6+9/51+64%</t>
  </si>
  <si>
    <t>6+7/49+56%</t>
  </si>
  <si>
    <t>3+5/41+54%</t>
  </si>
  <si>
    <t>0,25+0,35g</t>
  </si>
  <si>
    <t>2+4/33+44%</t>
  </si>
  <si>
    <t>5+5/46+58%</t>
  </si>
  <si>
    <t>2+5/42+52%</t>
  </si>
  <si>
    <t>3+5/36+44%</t>
  </si>
  <si>
    <t>3+4/44+47%</t>
  </si>
  <si>
    <t>ok 10+11/75+74%</t>
  </si>
  <si>
    <t>0,35+0,37g</t>
  </si>
  <si>
    <t>3+8/62+65%</t>
  </si>
  <si>
    <t>10+13/62+76%</t>
  </si>
  <si>
    <t>8+14/66+77%</t>
  </si>
  <si>
    <t>ok 11+11/74+81%</t>
  </si>
  <si>
    <t>7+9/65+68%</t>
  </si>
  <si>
    <t>3+7/48+64%</t>
  </si>
  <si>
    <t>7+8/56+70%</t>
  </si>
  <si>
    <t>5+8/56+65%</t>
  </si>
  <si>
    <t>3+7/40+52%</t>
  </si>
  <si>
    <t>3+6/34+41%</t>
  </si>
  <si>
    <t>2+5/35+39%</t>
  </si>
  <si>
    <t>4+5/43+51%</t>
  </si>
  <si>
    <t>5+5/51+55%</t>
  </si>
  <si>
    <t>pH-Wert</t>
  </si>
  <si>
    <t>2023_08_31</t>
  </si>
  <si>
    <t>Element</t>
  </si>
  <si>
    <t>Bescheibung</t>
  </si>
  <si>
    <t>Methode</t>
  </si>
  <si>
    <t>Auswertung</t>
  </si>
  <si>
    <t>Na</t>
  </si>
  <si>
    <t>Mg</t>
  </si>
  <si>
    <t>Al</t>
  </si>
  <si>
    <t>Si</t>
  </si>
  <si>
    <t>P</t>
  </si>
  <si>
    <t>S</t>
  </si>
  <si>
    <t>Cl</t>
  </si>
  <si>
    <t>K</t>
  </si>
  <si>
    <t>Ca</t>
  </si>
  <si>
    <t>Ti</t>
  </si>
  <si>
    <t>V</t>
  </si>
  <si>
    <t>Cr</t>
  </si>
  <si>
    <t>Mn</t>
  </si>
  <si>
    <t>Fe</t>
  </si>
  <si>
    <t>Ni</t>
  </si>
  <si>
    <t>Cu</t>
  </si>
  <si>
    <t>Zn</t>
  </si>
  <si>
    <t>Ga</t>
  </si>
  <si>
    <t>Ge</t>
  </si>
  <si>
    <t>As</t>
  </si>
  <si>
    <t>Br</t>
  </si>
  <si>
    <t>Rb</t>
  </si>
  <si>
    <t>Sr</t>
  </si>
  <si>
    <t>Y</t>
  </si>
  <si>
    <t>Zr</t>
  </si>
  <si>
    <t>Nb</t>
  </si>
  <si>
    <t>Sn</t>
  </si>
  <si>
    <t>Ba</t>
  </si>
  <si>
    <t>Ce</t>
  </si>
  <si>
    <t>Nd</t>
  </si>
  <si>
    <t>Hf</t>
  </si>
  <si>
    <t>W</t>
  </si>
  <si>
    <t>Tl</t>
  </si>
  <si>
    <t>Pb</t>
  </si>
  <si>
    <t>Th</t>
  </si>
  <si>
    <t>U</t>
  </si>
  <si>
    <t>Summenkonzentration</t>
  </si>
  <si>
    <t>Einheit</t>
  </si>
  <si>
    <t>mg/kg</t>
  </si>
  <si>
    <t>%</t>
  </si>
  <si>
    <t>Pellets-Helium_2_8_2</t>
  </si>
  <si>
    <t>&lt; 20</t>
  </si>
  <si>
    <t>7/61%</t>
  </si>
  <si>
    <t>ok 9+10/62+69%</t>
  </si>
  <si>
    <t>5+11/62+72%</t>
  </si>
  <si>
    <t>0,2+0,3 g</t>
  </si>
  <si>
    <t>7+9/63+71%</t>
  </si>
  <si>
    <t>0,3+0,35/0,4</t>
  </si>
  <si>
    <t>4+5/45+52%</t>
  </si>
  <si>
    <t>7+10/56+64%</t>
  </si>
  <si>
    <t>7+11/54+71%</t>
  </si>
  <si>
    <t>3+5/38+49%</t>
  </si>
  <si>
    <t>5+6/53+62%</t>
  </si>
  <si>
    <t>4+6/48+59%</t>
  </si>
  <si>
    <t>17+18/85+88%</t>
  </si>
  <si>
    <t>16+20/85+90%</t>
  </si>
  <si>
    <t>5+6/47+53%</t>
  </si>
  <si>
    <t>ok 11/73%</t>
  </si>
  <si>
    <t>0,45g</t>
  </si>
  <si>
    <t>ok 9/67%</t>
  </si>
  <si>
    <t>5+12/70+76%</t>
  </si>
  <si>
    <t>0,7+0,8g</t>
  </si>
  <si>
    <t>10+15/79+84%</t>
  </si>
  <si>
    <t>4+8/52+61%</t>
  </si>
  <si>
    <t>ok 9+12/74+78%</t>
  </si>
  <si>
    <t>ok 11/70%</t>
  </si>
  <si>
    <t>14+14/76+81%</t>
  </si>
  <si>
    <t>1+1/22+26%</t>
  </si>
  <si>
    <t>3+2/25+30%</t>
  </si>
  <si>
    <t>3+4/29+36%</t>
  </si>
  <si>
    <t>ok 9+10/70+78%</t>
  </si>
  <si>
    <t>8+9/68+77%</t>
  </si>
  <si>
    <t>ok 10+9/74+73%</t>
  </si>
  <si>
    <t>3+3/29+42%</t>
  </si>
  <si>
    <t>3+6/45+48%</t>
  </si>
  <si>
    <t>0,4g</t>
  </si>
  <si>
    <t>10/73%</t>
  </si>
  <si>
    <t>ok 9/68%</t>
  </si>
  <si>
    <t>ok 8/54%</t>
  </si>
  <si>
    <t>7/47%</t>
  </si>
  <si>
    <t>ok 8/61%</t>
  </si>
  <si>
    <t>Proben    Nr.</t>
  </si>
  <si>
    <t xml:space="preserve">Labor Nr. </t>
  </si>
  <si>
    <t>Luftdruck
[mmHg]</t>
  </si>
  <si>
    <t>Temperatur
[°C]</t>
  </si>
  <si>
    <t>Einwaage
[g]</t>
  </si>
  <si>
    <t>Verbrauch
[ml]</t>
  </si>
  <si>
    <t>Karbonat-gehalt
[%]</t>
  </si>
  <si>
    <t>Karbonat-gehalt %     x Faktor</t>
  </si>
  <si>
    <t>Datum</t>
  </si>
  <si>
    <t>mbar/1,3322</t>
  </si>
  <si>
    <r>
      <t>CaCO</t>
    </r>
    <r>
      <rPr>
        <b/>
        <vertAlign val="subscript"/>
        <sz val="10"/>
        <rFont val="Arial"/>
        <family val="2"/>
      </rPr>
      <t>3</t>
    </r>
  </si>
  <si>
    <t>CaCO3</t>
  </si>
  <si>
    <t>+ 4,5 mbar</t>
  </si>
  <si>
    <t>mbar entspricht hPa</t>
  </si>
  <si>
    <t>6/67%</t>
  </si>
  <si>
    <t>13/75%</t>
  </si>
  <si>
    <t>6+8/58+61%</t>
  </si>
  <si>
    <t>7+7/53+60%</t>
  </si>
  <si>
    <t>10+15/68+79%</t>
  </si>
  <si>
    <t>0,15+0,2g</t>
  </si>
  <si>
    <t>11+13/70+77%</t>
  </si>
  <si>
    <t>0,5+0,55g</t>
  </si>
  <si>
    <t>8+6/54+57%</t>
  </si>
  <si>
    <t>8+11/63+69%</t>
  </si>
  <si>
    <t>0,5+0,7+1g</t>
  </si>
  <si>
    <t>6+11+13/48+62+69%</t>
  </si>
  <si>
    <t>0,6+0,8g</t>
  </si>
  <si>
    <t>5+9/47+58%</t>
  </si>
  <si>
    <t>0,5+0,6g</t>
  </si>
  <si>
    <t>4+6/41+50%</t>
  </si>
  <si>
    <t>ok 9+11/67+73%</t>
  </si>
  <si>
    <t>Kohle</t>
  </si>
  <si>
    <t>Kohle, Glas</t>
  </si>
  <si>
    <t>Schlacke</t>
  </si>
  <si>
    <t>Steine?</t>
  </si>
  <si>
    <t>Schlacke?</t>
  </si>
  <si>
    <t>Kohle, Ziegel</t>
  </si>
  <si>
    <t>Kohle?</t>
  </si>
  <si>
    <t>Kohle/Schlacke</t>
  </si>
  <si>
    <t>Kohle, Schlacke</t>
  </si>
  <si>
    <t>Kohle, Kalk</t>
  </si>
  <si>
    <t>Kohle?, oranges Gestein</t>
  </si>
  <si>
    <t>Kalk, Ziegel, Kohle?</t>
  </si>
  <si>
    <t>Mörtel?</t>
  </si>
  <si>
    <t>Mörtel?, Kohle</t>
  </si>
  <si>
    <t>5+9/56+61%</t>
  </si>
  <si>
    <t>ok 9/62%</t>
  </si>
  <si>
    <t>0,8g</t>
  </si>
  <si>
    <t>9/58%</t>
  </si>
  <si>
    <t>0,7g</t>
  </si>
  <si>
    <t>ok 9/53%</t>
  </si>
  <si>
    <t>&lt; 0,2</t>
  </si>
  <si>
    <t>&lt; 0,63</t>
  </si>
  <si>
    <t>&lt; 2</t>
  </si>
  <si>
    <t>&lt; 6,3</t>
  </si>
  <si>
    <t>&lt; 36</t>
  </si>
  <si>
    <t>&lt; 63</t>
  </si>
  <si>
    <t>&lt; 200</t>
  </si>
  <si>
    <t>&lt; 630</t>
  </si>
  <si>
    <t>&lt; 2000</t>
  </si>
  <si>
    <t>µm</t>
  </si>
  <si>
    <t>Diameter of Channel Center [µm]</t>
  </si>
  <si>
    <t>Sample ID</t>
  </si>
  <si>
    <t>mean GS</t>
  </si>
  <si>
    <t>mode</t>
  </si>
  <si>
    <t>median</t>
  </si>
  <si>
    <t>d10</t>
  </si>
  <si>
    <t>d90</t>
  </si>
  <si>
    <t>S.D. (LS13320)</t>
  </si>
  <si>
    <t>skewness</t>
  </si>
  <si>
    <t>LK�_01_1</t>
  </si>
  <si>
    <t>LK�_01_2</t>
  </si>
  <si>
    <t>LK�_01_3</t>
  </si>
  <si>
    <t>LK�_02_1</t>
  </si>
  <si>
    <t>LK�_02_2</t>
  </si>
  <si>
    <t>LK�_02_3</t>
  </si>
  <si>
    <t>LK�_03_1</t>
  </si>
  <si>
    <t>LK�_03_2</t>
  </si>
  <si>
    <t>LK�_03_3</t>
  </si>
  <si>
    <t>LK�_04_1</t>
  </si>
  <si>
    <t>LK�_04_2</t>
  </si>
  <si>
    <t>LK�_04_3</t>
  </si>
  <si>
    <t>LK�_05_1</t>
  </si>
  <si>
    <t>LK�_05_2</t>
  </si>
  <si>
    <t>LK�_05_3</t>
  </si>
  <si>
    <t>LK�_06_1</t>
  </si>
  <si>
    <t>LK�_06_2</t>
  </si>
  <si>
    <t>LK�_06_3</t>
  </si>
  <si>
    <t>LK�_K1_1</t>
  </si>
  <si>
    <t>LK�_K1_2</t>
  </si>
  <si>
    <t>LK�_K1_3</t>
  </si>
  <si>
    <t>LK�_K2_1</t>
  </si>
  <si>
    <t>LK�_K2_2</t>
  </si>
  <si>
    <t>LK�_K2_3</t>
  </si>
  <si>
    <t>LK�_K3_1</t>
  </si>
  <si>
    <t>LK�_K3_2</t>
  </si>
  <si>
    <t>LK�_K3_3</t>
  </si>
  <si>
    <t>LK�_K4_1</t>
  </si>
  <si>
    <t>LK�_K4_2</t>
  </si>
  <si>
    <t>LK�_K4_3</t>
  </si>
  <si>
    <t>LK�_K5_1</t>
  </si>
  <si>
    <t>LK�_K5_2</t>
  </si>
  <si>
    <t>LK�_K5_3</t>
  </si>
  <si>
    <t>LK�_K6_1</t>
  </si>
  <si>
    <t>LK�_K6_2</t>
  </si>
  <si>
    <t>LK�_K6_3</t>
  </si>
  <si>
    <t>LK�_E1_1</t>
  </si>
  <si>
    <t>LK�_E1_2</t>
  </si>
  <si>
    <t>LK�_E1_3</t>
  </si>
  <si>
    <t>LK�_E2_1</t>
  </si>
  <si>
    <t>LK�_E2_2</t>
  </si>
  <si>
    <t>LK�_E2_3</t>
  </si>
  <si>
    <t>LK�_E3_1</t>
  </si>
  <si>
    <t>LK�_E3_2</t>
  </si>
  <si>
    <t>LK�_E3_3</t>
  </si>
  <si>
    <t>LK�_E4_1</t>
  </si>
  <si>
    <t>LK�_E4_2</t>
  </si>
  <si>
    <t>LK�_E4_3</t>
  </si>
  <si>
    <t>LK�_E5_1</t>
  </si>
  <si>
    <t>LK�_E5_2</t>
  </si>
  <si>
    <t>LK�_E5_3</t>
  </si>
  <si>
    <t>LK�_E6_1</t>
  </si>
  <si>
    <t>LK�_E6_2</t>
  </si>
  <si>
    <t>LK�_E6_3</t>
  </si>
  <si>
    <t>LK�_P1.1_1</t>
  </si>
  <si>
    <t>LK�_P1.1_2</t>
  </si>
  <si>
    <t>LK�_P1.1_3</t>
  </si>
  <si>
    <t>LK�_P1.2_1</t>
  </si>
  <si>
    <t>LK�_P1.2_2</t>
  </si>
  <si>
    <t>LK�_P1.2_3</t>
  </si>
  <si>
    <t>LK�_P1.3_1</t>
  </si>
  <si>
    <t>LK�_P1.3_2</t>
  </si>
  <si>
    <t>LK�_P1.3_3</t>
  </si>
  <si>
    <t>LK�_P1.4_1</t>
  </si>
  <si>
    <t>LK�_P1.4_2</t>
  </si>
  <si>
    <t>LK�_P1.4_3</t>
  </si>
  <si>
    <t>LK�_P1.5_1</t>
  </si>
  <si>
    <t>LK�_P1.5_2</t>
  </si>
  <si>
    <t>LK�_P1.5_3</t>
  </si>
  <si>
    <t>LK�_P1.6_1</t>
  </si>
  <si>
    <t>LK�_P1.6_2</t>
  </si>
  <si>
    <t>LK�_P1.6_3</t>
  </si>
  <si>
    <t>LK�_P2.1_1</t>
  </si>
  <si>
    <t>LK�_P2.1_2</t>
  </si>
  <si>
    <t>LK�_P2.1_3</t>
  </si>
  <si>
    <t>LK�_P2.2_1</t>
  </si>
  <si>
    <t>LK�_P2.2_2</t>
  </si>
  <si>
    <t>LK�_P2.2_3</t>
  </si>
  <si>
    <t xml:space="preserve">Summe Ton </t>
  </si>
  <si>
    <t>Summe Schluff</t>
  </si>
  <si>
    <t>Summe Sand</t>
  </si>
  <si>
    <t>pH</t>
  </si>
  <si>
    <t>Kalk</t>
  </si>
  <si>
    <t>Orte</t>
  </si>
  <si>
    <t>Mittelwert Ton</t>
  </si>
  <si>
    <t>Mittelwert Schluff</t>
  </si>
  <si>
    <t>Mittelwert Sand</t>
  </si>
  <si>
    <t>Bodenart</t>
  </si>
  <si>
    <t>Sand</t>
  </si>
  <si>
    <t>Lehm</t>
  </si>
  <si>
    <t xml:space="preserve">Schluff </t>
  </si>
  <si>
    <t>sandiger Schluff</t>
  </si>
  <si>
    <t>lehmiger Sand</t>
  </si>
  <si>
    <t>schluffiger Sand</t>
  </si>
  <si>
    <t>pH &lt; 7</t>
  </si>
  <si>
    <t>O1,K1,K2,K5,K6, E4,E5,E6, P1.4, P1.5, P1.6, P2.1,P2.2</t>
  </si>
  <si>
    <t>pH &gt; 7</t>
  </si>
  <si>
    <t>O2, O3, O4, O5, O6, K3, K4, E1, E2, E3, P1.1, P1.2, P1.3</t>
  </si>
  <si>
    <t>C/N Verhältnis</t>
  </si>
  <si>
    <t>O1</t>
  </si>
  <si>
    <t>O2</t>
  </si>
  <si>
    <t>O3</t>
  </si>
  <si>
    <t>O4</t>
  </si>
  <si>
    <t>O5</t>
  </si>
  <si>
    <t>O6</t>
  </si>
  <si>
    <t>C/N Verhältnis - Mittelwert</t>
  </si>
  <si>
    <t>K1</t>
  </si>
  <si>
    <t>K2</t>
  </si>
  <si>
    <t>K3</t>
  </si>
  <si>
    <t>K4</t>
  </si>
  <si>
    <t>K5</t>
  </si>
  <si>
    <t>K6</t>
  </si>
  <si>
    <t>E1</t>
  </si>
  <si>
    <t>E2</t>
  </si>
  <si>
    <t>E3</t>
  </si>
  <si>
    <t>E4</t>
  </si>
  <si>
    <t>E5</t>
  </si>
  <si>
    <t>E6</t>
  </si>
  <si>
    <t>P1.1</t>
  </si>
  <si>
    <t>P1.2</t>
  </si>
  <si>
    <t>P1.3</t>
  </si>
  <si>
    <t>P1.4</t>
  </si>
  <si>
    <t>P1.5</t>
  </si>
  <si>
    <t>P1.6</t>
  </si>
  <si>
    <t>P2.1</t>
  </si>
  <si>
    <t>P2.2</t>
  </si>
  <si>
    <t>Standardabweichung</t>
  </si>
  <si>
    <t>Mittelwert von:</t>
  </si>
  <si>
    <t>Nickel (Ni)</t>
  </si>
  <si>
    <t>Kuper (Cu)</t>
  </si>
  <si>
    <t>Eisen (Fe)</t>
  </si>
  <si>
    <t>Mangan (Mn)</t>
  </si>
  <si>
    <t>Kalium (K)</t>
  </si>
  <si>
    <t>Schwefel (S)</t>
  </si>
  <si>
    <t>Phosphor (P)</t>
  </si>
  <si>
    <t>Aluminium (Al)</t>
  </si>
  <si>
    <t>Zink (Zn)</t>
  </si>
  <si>
    <t>Blei (Pb)</t>
  </si>
  <si>
    <t>g/kg</t>
  </si>
  <si>
    <t>[mg/kg]</t>
  </si>
  <si>
    <t>Kupfer (Cu)</t>
  </si>
  <si>
    <t>Standardab.</t>
  </si>
  <si>
    <t xml:space="preserve">pH </t>
  </si>
  <si>
    <t>Kalkgehalt [%]</t>
  </si>
  <si>
    <t>Magnesium (Mg)</t>
  </si>
  <si>
    <t>Calcium (Ca)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</si>
</sst>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b/>
      <sz val="26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Arial"/>
      <family val="2"/>
    </font>
    <font>
      <b/>
      <vertAlign val="subscript"/>
      <sz val="10"/>
      <name val="Arial"/>
      <family val="2"/>
    </font>
    <font>
      <sz val="8"/>
      <name val="Calibri"/>
      <family val="2"/>
      <scheme val="minor"/>
    </font>
    <font>
      <sz val="10"/>
      <color indexed="8"/>
      <name val="Arial"/>
      <family val="2"/>
    </font>
    <font>
      <b/>
      <sz val="12"/>
      <color theme="1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</cellStyleXfs>
  <cellXfs count="220">
    <xf numFmtId="0" fontId="0" fillId="0" borderId="0" xfId="0"/>
    <xf numFmtId="0" fontId="0" fillId="0" borderId="10" xfId="0" applyBorder="1"/>
    <xf numFmtId="164" fontId="0" fillId="0" borderId="0" xfId="0" applyNumberFormat="1"/>
    <xf numFmtId="0" fontId="19" fillId="0" borderId="11" xfId="0" applyFont="1" applyBorder="1"/>
    <xf numFmtId="0" fontId="19" fillId="0" borderId="12" xfId="0" applyFont="1" applyBorder="1"/>
    <xf numFmtId="0" fontId="0" fillId="33" borderId="10" xfId="0" applyFill="1" applyBorder="1"/>
    <xf numFmtId="14" fontId="0" fillId="0" borderId="0" xfId="0" applyNumberFormat="1"/>
    <xf numFmtId="0" fontId="14" fillId="0" borderId="0" xfId="0" applyFont="1"/>
    <xf numFmtId="0" fontId="0" fillId="0" borderId="13" xfId="0" applyBorder="1"/>
    <xf numFmtId="0" fontId="0" fillId="33" borderId="0" xfId="0" applyFill="1"/>
    <xf numFmtId="2" fontId="18" fillId="34" borderId="10" xfId="0" applyNumberFormat="1" applyFont="1" applyFill="1" applyBorder="1"/>
    <xf numFmtId="0" fontId="18" fillId="34" borderId="10" xfId="0" applyFont="1" applyFill="1" applyBorder="1"/>
    <xf numFmtId="0" fontId="16" fillId="0" borderId="0" xfId="0" applyFont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22" fillId="35" borderId="10" xfId="0" applyFont="1" applyFill="1" applyBorder="1" applyAlignment="1">
      <alignment horizontal="center" vertical="center" wrapText="1"/>
    </xf>
    <xf numFmtId="0" fontId="0" fillId="0" borderId="14" xfId="0" applyBorder="1"/>
    <xf numFmtId="0" fontId="22" fillId="35" borderId="14" xfId="0" applyFont="1" applyFill="1" applyBorder="1" applyAlignment="1">
      <alignment horizontal="center" vertical="center"/>
    </xf>
    <xf numFmtId="0" fontId="21" fillId="0" borderId="10" xfId="0" applyFont="1" applyBorder="1"/>
    <xf numFmtId="14" fontId="24" fillId="0" borderId="10" xfId="0" applyNumberFormat="1" applyFont="1" applyBorder="1"/>
    <xf numFmtId="14" fontId="24" fillId="0" borderId="14" xfId="0" applyNumberFormat="1" applyFont="1" applyBorder="1"/>
    <xf numFmtId="0" fontId="21" fillId="0" borderId="14" xfId="0" applyFont="1" applyBorder="1"/>
    <xf numFmtId="0" fontId="0" fillId="0" borderId="18" xfId="0" applyBorder="1"/>
    <xf numFmtId="0" fontId="23" fillId="33" borderId="0" xfId="0" applyFont="1" applyFill="1" applyAlignment="1">
      <alignment vertical="center" textRotation="90"/>
    </xf>
    <xf numFmtId="0" fontId="0" fillId="0" borderId="10" xfId="0" applyBorder="1" applyAlignment="1">
      <alignment horizontal="left"/>
    </xf>
    <xf numFmtId="0" fontId="24" fillId="0" borderId="14" xfId="0" applyFont="1" applyBorder="1"/>
    <xf numFmtId="0" fontId="24" fillId="0" borderId="10" xfId="0" applyFont="1" applyBorder="1"/>
    <xf numFmtId="0" fontId="21" fillId="0" borderId="0" xfId="0" applyFont="1"/>
    <xf numFmtId="0" fontId="24" fillId="0" borderId="0" xfId="0" applyFont="1"/>
    <xf numFmtId="0" fontId="20" fillId="0" borderId="10" xfId="0" applyFont="1" applyBorder="1"/>
    <xf numFmtId="0" fontId="22" fillId="35" borderId="17" xfId="0" applyFont="1" applyFill="1" applyBorder="1" applyAlignment="1">
      <alignment horizontal="center" vertical="center"/>
    </xf>
    <xf numFmtId="2" fontId="22" fillId="35" borderId="1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8" fillId="0" borderId="0" xfId="42" applyFont="1"/>
    <xf numFmtId="166" fontId="21" fillId="0" borderId="0" xfId="42" applyNumberFormat="1"/>
    <xf numFmtId="165" fontId="21" fillId="0" borderId="0" xfId="42" applyNumberFormat="1"/>
    <xf numFmtId="2" fontId="21" fillId="0" borderId="0" xfId="42" applyNumberFormat="1"/>
    <xf numFmtId="0" fontId="21" fillId="0" borderId="0" xfId="42"/>
    <xf numFmtId="0" fontId="21" fillId="0" borderId="0" xfId="42" applyAlignment="1">
      <alignment horizontal="center"/>
    </xf>
    <xf numFmtId="0" fontId="18" fillId="0" borderId="0" xfId="42" applyFont="1" applyAlignment="1">
      <alignment horizontal="center"/>
    </xf>
    <xf numFmtId="0" fontId="25" fillId="37" borderId="10" xfId="42" applyFont="1" applyFill="1" applyBorder="1" applyAlignment="1">
      <alignment horizontal="center" vertical="center" wrapText="1"/>
    </xf>
    <xf numFmtId="0" fontId="25" fillId="37" borderId="10" xfId="42" applyFont="1" applyFill="1" applyBorder="1" applyAlignment="1">
      <alignment horizontal="center" vertical="center"/>
    </xf>
    <xf numFmtId="166" fontId="25" fillId="37" borderId="10" xfId="42" applyNumberFormat="1" applyFont="1" applyFill="1" applyBorder="1" applyAlignment="1">
      <alignment horizontal="center" vertical="center" wrapText="1"/>
    </xf>
    <xf numFmtId="165" fontId="25" fillId="37" borderId="10" xfId="42" applyNumberFormat="1" applyFont="1" applyFill="1" applyBorder="1" applyAlignment="1">
      <alignment horizontal="center" vertical="center" wrapText="1"/>
    </xf>
    <xf numFmtId="2" fontId="25" fillId="37" borderId="10" xfId="42" applyNumberFormat="1" applyFont="1" applyFill="1" applyBorder="1" applyAlignment="1">
      <alignment horizontal="center" vertical="center" wrapText="1"/>
    </xf>
    <xf numFmtId="0" fontId="16" fillId="37" borderId="10" xfId="42" applyFont="1" applyFill="1" applyBorder="1" applyAlignment="1">
      <alignment horizontal="center" vertical="center"/>
    </xf>
    <xf numFmtId="0" fontId="18" fillId="0" borderId="10" xfId="42" applyFont="1" applyBorder="1" applyAlignment="1">
      <alignment horizontal="center" wrapText="1"/>
    </xf>
    <xf numFmtId="0" fontId="18" fillId="0" borderId="10" xfId="42" applyFont="1" applyBorder="1" applyAlignment="1">
      <alignment horizontal="center"/>
    </xf>
    <xf numFmtId="166" fontId="21" fillId="0" borderId="10" xfId="42" applyNumberFormat="1" applyBorder="1"/>
    <xf numFmtId="165" fontId="21" fillId="0" borderId="10" xfId="42" applyNumberFormat="1" applyBorder="1"/>
    <xf numFmtId="2" fontId="21" fillId="0" borderId="10" xfId="42" applyNumberFormat="1" applyBorder="1" applyAlignment="1">
      <alignment wrapText="1"/>
    </xf>
    <xf numFmtId="2" fontId="21" fillId="0" borderId="10" xfId="42" applyNumberFormat="1" applyBorder="1"/>
    <xf numFmtId="14" fontId="21" fillId="0" borderId="10" xfId="42" applyNumberFormat="1" applyBorder="1"/>
    <xf numFmtId="49" fontId="21" fillId="0" borderId="0" xfId="42" applyNumberFormat="1"/>
    <xf numFmtId="166" fontId="21" fillId="0" borderId="10" xfId="42" applyNumberFormat="1" applyBorder="1" applyAlignment="1">
      <alignment horizontal="right" vertical="center"/>
    </xf>
    <xf numFmtId="165" fontId="21" fillId="0" borderId="10" xfId="42" applyNumberFormat="1" applyBorder="1" applyAlignment="1">
      <alignment horizontal="right" vertical="center"/>
    </xf>
    <xf numFmtId="2" fontId="21" fillId="0" borderId="10" xfId="42" applyNumberFormat="1" applyBorder="1" applyAlignment="1">
      <alignment horizontal="right" vertical="center" wrapText="1"/>
    </xf>
    <xf numFmtId="0" fontId="18" fillId="0" borderId="14" xfId="42" applyFont="1" applyBorder="1"/>
    <xf numFmtId="166" fontId="21" fillId="0" borderId="14" xfId="42" applyNumberFormat="1" applyBorder="1"/>
    <xf numFmtId="166" fontId="21" fillId="0" borderId="14" xfId="42" applyNumberFormat="1" applyBorder="1" applyAlignment="1">
      <alignment wrapText="1"/>
    </xf>
    <xf numFmtId="0" fontId="18" fillId="0" borderId="20" xfId="42" applyFont="1" applyBorder="1"/>
    <xf numFmtId="166" fontId="21" fillId="0" borderId="20" xfId="42" applyNumberFormat="1" applyBorder="1"/>
    <xf numFmtId="166" fontId="21" fillId="0" borderId="20" xfId="42" applyNumberFormat="1" applyBorder="1" applyAlignment="1">
      <alignment wrapText="1"/>
    </xf>
    <xf numFmtId="2" fontId="21" fillId="36" borderId="20" xfId="42" applyNumberFormat="1" applyFill="1" applyBorder="1"/>
    <xf numFmtId="0" fontId="18" fillId="0" borderId="10" xfId="42" applyFont="1" applyBorder="1"/>
    <xf numFmtId="166" fontId="21" fillId="0" borderId="10" xfId="42" applyNumberFormat="1" applyBorder="1" applyAlignment="1">
      <alignment wrapText="1"/>
    </xf>
    <xf numFmtId="2" fontId="21" fillId="36" borderId="10" xfId="42" applyNumberFormat="1" applyFill="1" applyBorder="1"/>
    <xf numFmtId="0" fontId="18" fillId="0" borderId="21" xfId="42" applyFont="1" applyBorder="1"/>
    <xf numFmtId="166" fontId="21" fillId="0" borderId="21" xfId="42" applyNumberFormat="1" applyBorder="1"/>
    <xf numFmtId="165" fontId="21" fillId="0" borderId="21" xfId="42" applyNumberFormat="1" applyBorder="1"/>
    <xf numFmtId="166" fontId="21" fillId="0" borderId="21" xfId="42" applyNumberFormat="1" applyBorder="1" applyAlignment="1">
      <alignment wrapText="1"/>
    </xf>
    <xf numFmtId="2" fontId="21" fillId="36" borderId="21" xfId="42" applyNumberFormat="1" applyFill="1" applyBorder="1"/>
    <xf numFmtId="166" fontId="21" fillId="0" borderId="15" xfId="42" applyNumberFormat="1" applyBorder="1"/>
    <xf numFmtId="165" fontId="21" fillId="0" borderId="15" xfId="42" applyNumberFormat="1" applyBorder="1"/>
    <xf numFmtId="166" fontId="21" fillId="0" borderId="15" xfId="42" applyNumberFormat="1" applyBorder="1" applyAlignment="1">
      <alignment wrapText="1"/>
    </xf>
    <xf numFmtId="2" fontId="21" fillId="36" borderId="15" xfId="42" applyNumberFormat="1" applyFill="1" applyBorder="1"/>
    <xf numFmtId="0" fontId="21" fillId="0" borderId="10" xfId="42" applyBorder="1"/>
    <xf numFmtId="165" fontId="21" fillId="0" borderId="14" xfId="42" applyNumberFormat="1" applyBorder="1"/>
    <xf numFmtId="165" fontId="21" fillId="0" borderId="20" xfId="42" applyNumberFormat="1" applyBorder="1"/>
    <xf numFmtId="0" fontId="18" fillId="0" borderId="15" xfId="42" applyFont="1" applyBorder="1"/>
    <xf numFmtId="166" fontId="21" fillId="0" borderId="0" xfId="42" applyNumberFormat="1" applyAlignment="1">
      <alignment wrapText="1"/>
    </xf>
    <xf numFmtId="14" fontId="21" fillId="0" borderId="0" xfId="42" applyNumberFormat="1" applyAlignment="1">
      <alignment vertical="center"/>
    </xf>
    <xf numFmtId="2" fontId="21" fillId="36" borderId="14" xfId="42" applyNumberFormat="1" applyFill="1" applyBorder="1"/>
    <xf numFmtId="0" fontId="18" fillId="38" borderId="10" xfId="42" applyFont="1" applyFill="1" applyBorder="1"/>
    <xf numFmtId="166" fontId="21" fillId="38" borderId="10" xfId="42" applyNumberFormat="1" applyFill="1" applyBorder="1"/>
    <xf numFmtId="165" fontId="21" fillId="38" borderId="10" xfId="42" applyNumberFormat="1" applyFill="1" applyBorder="1"/>
    <xf numFmtId="166" fontId="21" fillId="38" borderId="10" xfId="42" applyNumberFormat="1" applyFill="1" applyBorder="1" applyAlignment="1">
      <alignment wrapText="1"/>
    </xf>
    <xf numFmtId="0" fontId="18" fillId="38" borderId="20" xfId="42" applyFont="1" applyFill="1" applyBorder="1"/>
    <xf numFmtId="166" fontId="21" fillId="38" borderId="20" xfId="42" applyNumberFormat="1" applyFill="1" applyBorder="1"/>
    <xf numFmtId="165" fontId="21" fillId="38" borderId="20" xfId="42" applyNumberFormat="1" applyFill="1" applyBorder="1"/>
    <xf numFmtId="166" fontId="21" fillId="38" borderId="20" xfId="42" applyNumberFormat="1" applyFill="1" applyBorder="1" applyAlignment="1">
      <alignment wrapText="1"/>
    </xf>
    <xf numFmtId="0" fontId="16" fillId="39" borderId="0" xfId="0" applyFont="1" applyFill="1" applyAlignment="1">
      <alignment horizontal="center" vertical="center"/>
    </xf>
    <xf numFmtId="0" fontId="16" fillId="34" borderId="0" xfId="0" applyFont="1" applyFill="1" applyAlignment="1">
      <alignment horizontal="center" vertical="center"/>
    </xf>
    <xf numFmtId="0" fontId="16" fillId="40" borderId="0" xfId="0" applyFont="1" applyFill="1" applyAlignment="1">
      <alignment horizontal="center" vertical="center"/>
    </xf>
    <xf numFmtId="0" fontId="16" fillId="41" borderId="0" xfId="0" applyFont="1" applyFill="1" applyAlignment="1">
      <alignment horizontal="center" vertical="center"/>
    </xf>
    <xf numFmtId="0" fontId="16" fillId="42" borderId="0" xfId="0" applyFont="1" applyFill="1" applyAlignment="1">
      <alignment horizontal="center" vertical="center"/>
    </xf>
    <xf numFmtId="2" fontId="0" fillId="0" borderId="0" xfId="0" applyNumberFormat="1"/>
    <xf numFmtId="0" fontId="16" fillId="43" borderId="0" xfId="0" applyFont="1" applyFill="1" applyAlignment="1">
      <alignment horizontal="center" vertical="center"/>
    </xf>
    <xf numFmtId="0" fontId="16" fillId="44" borderId="0" xfId="0" applyFont="1" applyFill="1" applyAlignment="1">
      <alignment horizontal="center" vertical="center"/>
    </xf>
    <xf numFmtId="0" fontId="16" fillId="45" borderId="0" xfId="0" applyFont="1" applyFill="1" applyAlignment="1">
      <alignment horizontal="center" vertical="center"/>
    </xf>
    <xf numFmtId="2" fontId="0" fillId="43" borderId="0" xfId="0" applyNumberFormat="1" applyFill="1"/>
    <xf numFmtId="2" fontId="0" fillId="44" borderId="0" xfId="0" applyNumberFormat="1" applyFill="1"/>
    <xf numFmtId="2" fontId="0" fillId="45" borderId="0" xfId="0" applyNumberFormat="1" applyFill="1"/>
    <xf numFmtId="2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21" fillId="0" borderId="0" xfId="42" applyNumberFormat="1" applyAlignment="1">
      <alignment horizontal="center"/>
    </xf>
    <xf numFmtId="0" fontId="0" fillId="39" borderId="0" xfId="0" applyFill="1"/>
    <xf numFmtId="0" fontId="0" fillId="34" borderId="0" xfId="0" applyFill="1"/>
    <xf numFmtId="0" fontId="0" fillId="40" borderId="0" xfId="0" applyFill="1"/>
    <xf numFmtId="0" fontId="0" fillId="46" borderId="0" xfId="0" applyFill="1"/>
    <xf numFmtId="0" fontId="0" fillId="47" borderId="0" xfId="0" applyFill="1"/>
    <xf numFmtId="0" fontId="16" fillId="0" borderId="24" xfId="0" applyFont="1" applyBorder="1"/>
    <xf numFmtId="0" fontId="16" fillId="45" borderId="25" xfId="0" applyFont="1" applyFill="1" applyBorder="1" applyAlignment="1">
      <alignment horizontal="center" vertical="center"/>
    </xf>
    <xf numFmtId="0" fontId="16" fillId="44" borderId="25" xfId="0" applyFont="1" applyFill="1" applyBorder="1" applyAlignment="1">
      <alignment horizontal="center" vertical="center"/>
    </xf>
    <xf numFmtId="0" fontId="16" fillId="43" borderId="25" xfId="0" applyFont="1" applyFill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16" fillId="39" borderId="28" xfId="0" applyFont="1" applyFill="1" applyBorder="1" applyAlignment="1">
      <alignment horizontal="center" vertical="center"/>
    </xf>
    <xf numFmtId="0" fontId="0" fillId="0" borderId="28" xfId="0" applyBorder="1"/>
    <xf numFmtId="2" fontId="0" fillId="45" borderId="28" xfId="0" applyNumberFormat="1" applyFill="1" applyBorder="1"/>
    <xf numFmtId="2" fontId="0" fillId="44" borderId="28" xfId="0" applyNumberFormat="1" applyFill="1" applyBorder="1"/>
    <xf numFmtId="2" fontId="0" fillId="43" borderId="28" xfId="0" applyNumberFormat="1" applyFill="1" applyBorder="1"/>
    <xf numFmtId="164" fontId="0" fillId="0" borderId="28" xfId="0" applyNumberFormat="1" applyBorder="1"/>
    <xf numFmtId="2" fontId="0" fillId="0" borderId="28" xfId="0" applyNumberFormat="1" applyBorder="1"/>
    <xf numFmtId="0" fontId="16" fillId="34" borderId="28" xfId="0" applyFont="1" applyFill="1" applyBorder="1" applyAlignment="1">
      <alignment horizontal="center" vertical="center"/>
    </xf>
    <xf numFmtId="0" fontId="16" fillId="40" borderId="28" xfId="0" applyFont="1" applyFill="1" applyBorder="1" applyAlignment="1">
      <alignment horizontal="center" vertical="center"/>
    </xf>
    <xf numFmtId="0" fontId="16" fillId="41" borderId="28" xfId="0" applyFont="1" applyFill="1" applyBorder="1" applyAlignment="1">
      <alignment horizontal="center" vertical="center"/>
    </xf>
    <xf numFmtId="0" fontId="16" fillId="42" borderId="28" xfId="0" applyFont="1" applyFill="1" applyBorder="1" applyAlignment="1">
      <alignment horizontal="center" vertical="center"/>
    </xf>
    <xf numFmtId="2" fontId="0" fillId="36" borderId="0" xfId="0" applyNumberFormat="1" applyFill="1" applyAlignment="1">
      <alignment horizontal="center" vertical="center" wrapText="1"/>
    </xf>
    <xf numFmtId="0" fontId="0" fillId="36" borderId="0" xfId="0" applyFill="1"/>
    <xf numFmtId="2" fontId="0" fillId="36" borderId="0" xfId="0" applyNumberFormat="1" applyFill="1" applyAlignment="1">
      <alignment horizontal="center" vertical="center"/>
    </xf>
    <xf numFmtId="0" fontId="22" fillId="35" borderId="29" xfId="0" applyFont="1" applyFill="1" applyBorder="1" applyAlignment="1">
      <alignment horizontal="center" vertical="center"/>
    </xf>
    <xf numFmtId="14" fontId="24" fillId="39" borderId="10" xfId="0" applyNumberFormat="1" applyFont="1" applyFill="1" applyBorder="1"/>
    <xf numFmtId="0" fontId="0" fillId="39" borderId="10" xfId="0" applyFill="1" applyBorder="1" applyAlignment="1">
      <alignment horizontal="center" vertical="center"/>
    </xf>
    <xf numFmtId="2" fontId="0" fillId="39" borderId="10" xfId="0" applyNumberFormat="1" applyFill="1" applyBorder="1" applyAlignment="1">
      <alignment horizontal="center" vertical="center"/>
    </xf>
    <xf numFmtId="2" fontId="0" fillId="39" borderId="19" xfId="0" applyNumberFormat="1" applyFill="1" applyBorder="1" applyAlignment="1">
      <alignment horizontal="center" vertical="center"/>
    </xf>
    <xf numFmtId="2" fontId="0" fillId="39" borderId="10" xfId="0" applyNumberFormat="1" applyFill="1" applyBorder="1" applyAlignment="1">
      <alignment horizontal="center" vertical="center" wrapText="1"/>
    </xf>
    <xf numFmtId="2" fontId="0" fillId="39" borderId="14" xfId="0" applyNumberFormat="1" applyFill="1" applyBorder="1" applyAlignment="1">
      <alignment horizontal="center" vertical="center"/>
    </xf>
    <xf numFmtId="2" fontId="0" fillId="39" borderId="17" xfId="0" applyNumberFormat="1" applyFill="1" applyBorder="1" applyAlignment="1">
      <alignment horizontal="center" vertical="center"/>
    </xf>
    <xf numFmtId="14" fontId="24" fillId="34" borderId="10" xfId="0" applyNumberFormat="1" applyFont="1" applyFill="1" applyBorder="1"/>
    <xf numFmtId="0" fontId="0" fillId="34" borderId="10" xfId="0" applyFill="1" applyBorder="1" applyAlignment="1">
      <alignment horizontal="center" vertical="center"/>
    </xf>
    <xf numFmtId="2" fontId="0" fillId="34" borderId="10" xfId="0" applyNumberFormat="1" applyFill="1" applyBorder="1" applyAlignment="1">
      <alignment horizontal="center" vertical="center"/>
    </xf>
    <xf numFmtId="2" fontId="0" fillId="34" borderId="19" xfId="0" applyNumberFormat="1" applyFill="1" applyBorder="1" applyAlignment="1">
      <alignment horizontal="center" vertical="center"/>
    </xf>
    <xf numFmtId="2" fontId="0" fillId="34" borderId="10" xfId="0" applyNumberFormat="1" applyFill="1" applyBorder="1" applyAlignment="1">
      <alignment horizontal="center" vertical="center" wrapText="1"/>
    </xf>
    <xf numFmtId="14" fontId="24" fillId="40" borderId="10" xfId="0" applyNumberFormat="1" applyFont="1" applyFill="1" applyBorder="1"/>
    <xf numFmtId="0" fontId="0" fillId="40" borderId="10" xfId="0" applyFill="1" applyBorder="1" applyAlignment="1">
      <alignment horizontal="center" vertical="center"/>
    </xf>
    <xf numFmtId="2" fontId="0" fillId="40" borderId="10" xfId="0" applyNumberFormat="1" applyFill="1" applyBorder="1" applyAlignment="1">
      <alignment horizontal="center" vertical="center"/>
    </xf>
    <xf numFmtId="0" fontId="0" fillId="46" borderId="10" xfId="0" applyFill="1" applyBorder="1" applyAlignment="1">
      <alignment horizontal="left"/>
    </xf>
    <xf numFmtId="0" fontId="0" fillId="46" borderId="10" xfId="0" applyFill="1" applyBorder="1" applyAlignment="1">
      <alignment horizontal="center" vertical="center"/>
    </xf>
    <xf numFmtId="2" fontId="0" fillId="46" borderId="10" xfId="0" applyNumberFormat="1" applyFill="1" applyBorder="1" applyAlignment="1">
      <alignment horizontal="center" vertical="center"/>
    </xf>
    <xf numFmtId="0" fontId="0" fillId="48" borderId="10" xfId="0" applyFill="1" applyBorder="1" applyAlignment="1">
      <alignment horizontal="left"/>
    </xf>
    <xf numFmtId="0" fontId="0" fillId="48" borderId="10" xfId="0" applyFill="1" applyBorder="1" applyAlignment="1">
      <alignment horizontal="center" vertical="center"/>
    </xf>
    <xf numFmtId="2" fontId="0" fillId="48" borderId="10" xfId="0" applyNumberFormat="1" applyFill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0" fontId="28" fillId="0" borderId="0" xfId="0" applyFont="1" applyAlignment="1">
      <alignment horizontal="center" vertical="center"/>
    </xf>
    <xf numFmtId="2" fontId="0" fillId="39" borderId="14" xfId="0" applyNumberFormat="1" applyFill="1" applyBorder="1"/>
    <xf numFmtId="2" fontId="0" fillId="39" borderId="16" xfId="0" applyNumberFormat="1" applyFill="1" applyBorder="1"/>
    <xf numFmtId="2" fontId="0" fillId="39" borderId="15" xfId="0" applyNumberFormat="1" applyFill="1" applyBorder="1"/>
    <xf numFmtId="2" fontId="0" fillId="34" borderId="14" xfId="0" applyNumberFormat="1" applyFill="1" applyBorder="1"/>
    <xf numFmtId="2" fontId="0" fillId="34" borderId="16" xfId="0" applyNumberFormat="1" applyFill="1" applyBorder="1"/>
    <xf numFmtId="2" fontId="0" fillId="34" borderId="15" xfId="0" applyNumberFormat="1" applyFill="1" applyBorder="1"/>
    <xf numFmtId="2" fontId="0" fillId="40" borderId="14" xfId="0" applyNumberFormat="1" applyFill="1" applyBorder="1"/>
    <xf numFmtId="2" fontId="0" fillId="40" borderId="16" xfId="0" applyNumberFormat="1" applyFill="1" applyBorder="1"/>
    <xf numFmtId="2" fontId="0" fillId="40" borderId="15" xfId="0" applyNumberFormat="1" applyFill="1" applyBorder="1"/>
    <xf numFmtId="2" fontId="0" fillId="46" borderId="14" xfId="0" applyNumberFormat="1" applyFill="1" applyBorder="1"/>
    <xf numFmtId="2" fontId="0" fillId="46" borderId="16" xfId="0" applyNumberFormat="1" applyFill="1" applyBorder="1"/>
    <xf numFmtId="2" fontId="0" fillId="46" borderId="15" xfId="0" applyNumberFormat="1" applyFill="1" applyBorder="1"/>
    <xf numFmtId="2" fontId="0" fillId="48" borderId="14" xfId="0" applyNumberFormat="1" applyFill="1" applyBorder="1"/>
    <xf numFmtId="2" fontId="0" fillId="48" borderId="16" xfId="0" applyNumberFormat="1" applyFill="1" applyBorder="1"/>
    <xf numFmtId="2" fontId="0" fillId="48" borderId="15" xfId="0" applyNumberFormat="1" applyFill="1" applyBorder="1"/>
    <xf numFmtId="0" fontId="0" fillId="0" borderId="11" xfId="0" applyBorder="1"/>
    <xf numFmtId="14" fontId="0" fillId="0" borderId="11" xfId="0" applyNumberFormat="1" applyBorder="1"/>
    <xf numFmtId="0" fontId="0" fillId="0" borderId="30" xfId="0" applyBorder="1"/>
    <xf numFmtId="14" fontId="0" fillId="0" borderId="30" xfId="0" applyNumberFormat="1" applyBorder="1"/>
    <xf numFmtId="2" fontId="0" fillId="49" borderId="0" xfId="0" applyNumberFormat="1" applyFill="1"/>
    <xf numFmtId="2" fontId="0" fillId="50" borderId="0" xfId="0" applyNumberFormat="1" applyFill="1"/>
    <xf numFmtId="2" fontId="0" fillId="51" borderId="0" xfId="0" applyNumberFormat="1" applyFill="1"/>
    <xf numFmtId="2" fontId="0" fillId="52" borderId="0" xfId="0" applyNumberFormat="1" applyFill="1"/>
    <xf numFmtId="0" fontId="16" fillId="0" borderId="0" xfId="0" applyFont="1"/>
    <xf numFmtId="0" fontId="29" fillId="0" borderId="0" xfId="0" applyFont="1"/>
    <xf numFmtId="0" fontId="16" fillId="49" borderId="0" xfId="0" applyFont="1" applyFill="1"/>
    <xf numFmtId="0" fontId="16" fillId="43" borderId="0" xfId="0" applyFont="1" applyFill="1"/>
    <xf numFmtId="0" fontId="16" fillId="50" borderId="0" xfId="0" applyFont="1" applyFill="1"/>
    <xf numFmtId="0" fontId="16" fillId="51" borderId="0" xfId="0" applyFont="1" applyFill="1"/>
    <xf numFmtId="0" fontId="16" fillId="52" borderId="0" xfId="0" applyFont="1" applyFill="1"/>
    <xf numFmtId="2" fontId="0" fillId="0" borderId="30" xfId="0" applyNumberFormat="1" applyBorder="1"/>
    <xf numFmtId="2" fontId="0" fillId="0" borderId="27" xfId="0" applyNumberFormat="1" applyBorder="1"/>
    <xf numFmtId="0" fontId="16" fillId="50" borderId="28" xfId="0" applyFont="1" applyFill="1" applyBorder="1"/>
    <xf numFmtId="0" fontId="16" fillId="43" borderId="28" xfId="0" applyFont="1" applyFill="1" applyBorder="1"/>
    <xf numFmtId="0" fontId="16" fillId="49" borderId="28" xfId="0" applyFont="1" applyFill="1" applyBorder="1"/>
    <xf numFmtId="0" fontId="16" fillId="51" borderId="28" xfId="0" applyFont="1" applyFill="1" applyBorder="1"/>
    <xf numFmtId="0" fontId="21" fillId="39" borderId="0" xfId="42" applyFill="1"/>
    <xf numFmtId="2" fontId="21" fillId="39" borderId="0" xfId="42" applyNumberFormat="1" applyFill="1"/>
    <xf numFmtId="0" fontId="21" fillId="53" borderId="0" xfId="42" applyFill="1"/>
    <xf numFmtId="2" fontId="21" fillId="53" borderId="0" xfId="42" applyNumberFormat="1" applyFill="1"/>
    <xf numFmtId="0" fontId="21" fillId="54" borderId="0" xfId="42" applyFill="1"/>
    <xf numFmtId="2" fontId="21" fillId="54" borderId="0" xfId="42" applyNumberFormat="1" applyFill="1"/>
    <xf numFmtId="0" fontId="21" fillId="41" borderId="0" xfId="42" applyFill="1"/>
    <xf numFmtId="2" fontId="21" fillId="41" borderId="0" xfId="42" applyNumberFormat="1" applyFill="1"/>
    <xf numFmtId="0" fontId="21" fillId="55" borderId="0" xfId="42" applyFill="1"/>
    <xf numFmtId="2" fontId="21" fillId="55" borderId="0" xfId="42" applyNumberFormat="1" applyFill="1"/>
    <xf numFmtId="0" fontId="21" fillId="39" borderId="0" xfId="42" applyFill="1" applyAlignment="1">
      <alignment horizontal="left"/>
    </xf>
    <xf numFmtId="0" fontId="21" fillId="34" borderId="0" xfId="0" applyFont="1" applyFill="1"/>
    <xf numFmtId="2" fontId="0" fillId="0" borderId="0" xfId="0" applyNumberFormat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4" fontId="21" fillId="0" borderId="22" xfId="42" applyNumberFormat="1" applyBorder="1" applyAlignment="1">
      <alignment horizontal="center" vertical="center"/>
    </xf>
    <xf numFmtId="14" fontId="21" fillId="0" borderId="16" xfId="42" applyNumberFormat="1" applyBorder="1" applyAlignment="1">
      <alignment horizontal="center" vertical="center"/>
    </xf>
    <xf numFmtId="14" fontId="21" fillId="0" borderId="15" xfId="42" applyNumberFormat="1" applyBorder="1" applyAlignment="1">
      <alignment horizontal="center" vertical="center"/>
    </xf>
    <xf numFmtId="14" fontId="21" fillId="0" borderId="14" xfId="42" applyNumberFormat="1" applyBorder="1" applyAlignment="1">
      <alignment horizontal="center" vertical="center"/>
    </xf>
    <xf numFmtId="14" fontId="21" fillId="0" borderId="23" xfId="42" applyNumberFormat="1" applyBorder="1" applyAlignment="1">
      <alignment horizontal="center" vertical="center"/>
    </xf>
    <xf numFmtId="2" fontId="18" fillId="34" borderId="10" xfId="0" applyNumberFormat="1" applyFont="1" applyFill="1" applyBorder="1" applyAlignment="1">
      <alignment horizontal="center" wrapText="1"/>
    </xf>
    <xf numFmtId="0" fontId="23" fillId="33" borderId="14" xfId="0" applyFont="1" applyFill="1" applyBorder="1" applyAlignment="1">
      <alignment horizontal="center" vertical="center" textRotation="90"/>
    </xf>
    <xf numFmtId="0" fontId="23" fillId="33" borderId="16" xfId="0" applyFont="1" applyFill="1" applyBorder="1" applyAlignment="1">
      <alignment horizontal="center" vertical="center" textRotation="90"/>
    </xf>
    <xf numFmtId="0" fontId="23" fillId="33" borderId="15" xfId="0" applyFont="1" applyFill="1" applyBorder="1" applyAlignment="1">
      <alignment horizontal="center" vertical="center" textRotation="90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Standard 2" xfId="42" xr:uid="{00000000-0005-0000-0000-000022000000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CCCC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RFA!$X$84:$X$85</c:f>
              <c:strCache>
                <c:ptCount val="2"/>
                <c:pt idx="0">
                  <c:v>Mangan (Mn)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RFA!$W$86:$W$111</c:f>
              <c:strCache>
                <c:ptCount val="26"/>
                <c:pt idx="0">
                  <c:v>O1</c:v>
                </c:pt>
                <c:pt idx="1">
                  <c:v>O2</c:v>
                </c:pt>
                <c:pt idx="2">
                  <c:v>O3</c:v>
                </c:pt>
                <c:pt idx="3">
                  <c:v>O4</c:v>
                </c:pt>
                <c:pt idx="4">
                  <c:v>O5</c:v>
                </c:pt>
                <c:pt idx="5">
                  <c:v>O6</c:v>
                </c:pt>
                <c:pt idx="6">
                  <c:v>K1</c:v>
                </c:pt>
                <c:pt idx="7">
                  <c:v>K2</c:v>
                </c:pt>
                <c:pt idx="8">
                  <c:v>K3</c:v>
                </c:pt>
                <c:pt idx="9">
                  <c:v>K4</c:v>
                </c:pt>
                <c:pt idx="10">
                  <c:v>K5</c:v>
                </c:pt>
                <c:pt idx="11">
                  <c:v>K6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E4</c:v>
                </c:pt>
                <c:pt idx="16">
                  <c:v>E5</c:v>
                </c:pt>
                <c:pt idx="17">
                  <c:v>E6</c:v>
                </c:pt>
                <c:pt idx="18">
                  <c:v>P1.1</c:v>
                </c:pt>
                <c:pt idx="19">
                  <c:v>P1.2</c:v>
                </c:pt>
                <c:pt idx="20">
                  <c:v>P1.3</c:v>
                </c:pt>
                <c:pt idx="21">
                  <c:v>P1.4</c:v>
                </c:pt>
                <c:pt idx="22">
                  <c:v>P1.5</c:v>
                </c:pt>
                <c:pt idx="23">
                  <c:v>P1.6</c:v>
                </c:pt>
                <c:pt idx="24">
                  <c:v>P2.1</c:v>
                </c:pt>
                <c:pt idx="25">
                  <c:v>P2.2</c:v>
                </c:pt>
              </c:strCache>
            </c:strRef>
          </c:cat>
          <c:val>
            <c:numRef>
              <c:f>RFA!$X$86:$X$111</c:f>
              <c:numCache>
                <c:formatCode>0.00</c:formatCode>
                <c:ptCount val="26"/>
                <c:pt idx="0">
                  <c:v>0.52375000000000005</c:v>
                </c:pt>
                <c:pt idx="1">
                  <c:v>0.64473333333333327</c:v>
                </c:pt>
                <c:pt idx="2">
                  <c:v>0.44431666666666658</c:v>
                </c:pt>
                <c:pt idx="3">
                  <c:v>0.4768</c:v>
                </c:pt>
                <c:pt idx="4">
                  <c:v>0.68093333333333339</c:v>
                </c:pt>
                <c:pt idx="5">
                  <c:v>0.42649999999999999</c:v>
                </c:pt>
                <c:pt idx="6">
                  <c:v>0.4594166666666667</c:v>
                </c:pt>
                <c:pt idx="7">
                  <c:v>0.21771666666666667</c:v>
                </c:pt>
                <c:pt idx="8">
                  <c:v>0.56558333333333333</c:v>
                </c:pt>
                <c:pt idx="9">
                  <c:v>0.4574833333333333</c:v>
                </c:pt>
                <c:pt idx="10">
                  <c:v>0.52919999999999989</c:v>
                </c:pt>
                <c:pt idx="11">
                  <c:v>0.40756666666666669</c:v>
                </c:pt>
                <c:pt idx="12">
                  <c:v>0.40006666666666668</c:v>
                </c:pt>
                <c:pt idx="13">
                  <c:v>0.33918333333333334</c:v>
                </c:pt>
                <c:pt idx="14">
                  <c:v>2.9826666666666664</c:v>
                </c:pt>
                <c:pt idx="15">
                  <c:v>0.39291666666666669</c:v>
                </c:pt>
                <c:pt idx="16">
                  <c:v>0.44500000000000001</c:v>
                </c:pt>
                <c:pt idx="17">
                  <c:v>0.10629999999999999</c:v>
                </c:pt>
                <c:pt idx="18">
                  <c:v>0.83513333333333328</c:v>
                </c:pt>
                <c:pt idx="19">
                  <c:v>0.53531666666666677</c:v>
                </c:pt>
                <c:pt idx="20">
                  <c:v>0.60476666666666667</c:v>
                </c:pt>
                <c:pt idx="21">
                  <c:v>0.5476833333333333</c:v>
                </c:pt>
                <c:pt idx="22">
                  <c:v>0.47578333333333328</c:v>
                </c:pt>
                <c:pt idx="23">
                  <c:v>6.4216666666666672E-2</c:v>
                </c:pt>
                <c:pt idx="24">
                  <c:v>0.58068333333333333</c:v>
                </c:pt>
                <c:pt idx="25">
                  <c:v>0.11158333333333333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B-41F0-8D7E-7BFF345DB8EE}"/>
            </c:ext>
          </c:extLst>
        </c:ser>
        <c:ser>
          <c:idx val="1"/>
          <c:order val="1"/>
          <c:tx>
            <c:strRef>
              <c:f>RFA!$Y$84:$Y$85</c:f>
              <c:strCache>
                <c:ptCount val="2"/>
                <c:pt idx="0">
                  <c:v>Nickel (Ni)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RFA!$W$86:$W$111</c:f>
              <c:strCache>
                <c:ptCount val="26"/>
                <c:pt idx="0">
                  <c:v>O1</c:v>
                </c:pt>
                <c:pt idx="1">
                  <c:v>O2</c:v>
                </c:pt>
                <c:pt idx="2">
                  <c:v>O3</c:v>
                </c:pt>
                <c:pt idx="3">
                  <c:v>O4</c:v>
                </c:pt>
                <c:pt idx="4">
                  <c:v>O5</c:v>
                </c:pt>
                <c:pt idx="5">
                  <c:v>O6</c:v>
                </c:pt>
                <c:pt idx="6">
                  <c:v>K1</c:v>
                </c:pt>
                <c:pt idx="7">
                  <c:v>K2</c:v>
                </c:pt>
                <c:pt idx="8">
                  <c:v>K3</c:v>
                </c:pt>
                <c:pt idx="9">
                  <c:v>K4</c:v>
                </c:pt>
                <c:pt idx="10">
                  <c:v>K5</c:v>
                </c:pt>
                <c:pt idx="11">
                  <c:v>K6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E4</c:v>
                </c:pt>
                <c:pt idx="16">
                  <c:v>E5</c:v>
                </c:pt>
                <c:pt idx="17">
                  <c:v>E6</c:v>
                </c:pt>
                <c:pt idx="18">
                  <c:v>P1.1</c:v>
                </c:pt>
                <c:pt idx="19">
                  <c:v>P1.2</c:v>
                </c:pt>
                <c:pt idx="20">
                  <c:v>P1.3</c:v>
                </c:pt>
                <c:pt idx="21">
                  <c:v>P1.4</c:v>
                </c:pt>
                <c:pt idx="22">
                  <c:v>P1.5</c:v>
                </c:pt>
                <c:pt idx="23">
                  <c:v>P1.6</c:v>
                </c:pt>
                <c:pt idx="24">
                  <c:v>P2.1</c:v>
                </c:pt>
                <c:pt idx="25">
                  <c:v>P2.2</c:v>
                </c:pt>
              </c:strCache>
            </c:strRef>
          </c:cat>
          <c:val>
            <c:numRef>
              <c:f>RFA!$Y$86:$Y$111</c:f>
              <c:numCache>
                <c:formatCode>0.00</c:formatCode>
                <c:ptCount val="26"/>
                <c:pt idx="0">
                  <c:v>6.720000000000001E-2</c:v>
                </c:pt>
                <c:pt idx="1">
                  <c:v>5.7466666666666659E-2</c:v>
                </c:pt>
                <c:pt idx="2">
                  <c:v>2.6699999999999998E-2</c:v>
                </c:pt>
                <c:pt idx="3">
                  <c:v>3.638333333333333E-2</c:v>
                </c:pt>
                <c:pt idx="4">
                  <c:v>3.6966666666666662E-2</c:v>
                </c:pt>
                <c:pt idx="5">
                  <c:v>3.1616666666666668E-2</c:v>
                </c:pt>
                <c:pt idx="6">
                  <c:v>5.1483333333333325E-2</c:v>
                </c:pt>
                <c:pt idx="7">
                  <c:v>1.3650000000000001E-2</c:v>
                </c:pt>
                <c:pt idx="8">
                  <c:v>3.15E-2</c:v>
                </c:pt>
                <c:pt idx="9">
                  <c:v>2.8783333333333331E-2</c:v>
                </c:pt>
                <c:pt idx="10">
                  <c:v>2.6550000000000001E-2</c:v>
                </c:pt>
                <c:pt idx="11">
                  <c:v>2.1350000000000004E-2</c:v>
                </c:pt>
                <c:pt idx="12">
                  <c:v>3.0766666666666664E-2</c:v>
                </c:pt>
                <c:pt idx="13">
                  <c:v>2.2099999999999998E-2</c:v>
                </c:pt>
                <c:pt idx="14">
                  <c:v>6.3416666666666663E-2</c:v>
                </c:pt>
                <c:pt idx="15">
                  <c:v>3.4033333333333332E-2</c:v>
                </c:pt>
                <c:pt idx="16">
                  <c:v>2.5683333333333332E-2</c:v>
                </c:pt>
                <c:pt idx="17">
                  <c:v>1.8683333333333333E-2</c:v>
                </c:pt>
                <c:pt idx="18">
                  <c:v>2.5350000000000004E-2</c:v>
                </c:pt>
                <c:pt idx="19">
                  <c:v>2.9916666666666668E-2</c:v>
                </c:pt>
                <c:pt idx="20">
                  <c:v>3.046666666666667E-2</c:v>
                </c:pt>
                <c:pt idx="21">
                  <c:v>1.9233333333333331E-2</c:v>
                </c:pt>
                <c:pt idx="22">
                  <c:v>4.8916666666666664E-2</c:v>
                </c:pt>
                <c:pt idx="23">
                  <c:v>1.4633333333333333E-2</c:v>
                </c:pt>
                <c:pt idx="24">
                  <c:v>3.1316666666666666E-2</c:v>
                </c:pt>
                <c:pt idx="25">
                  <c:v>1.3849999999999999E-2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EB-41F0-8D7E-7BFF345DB8EE}"/>
            </c:ext>
          </c:extLst>
        </c:ser>
        <c:ser>
          <c:idx val="2"/>
          <c:order val="2"/>
          <c:tx>
            <c:strRef>
              <c:f>RFA!$Z$84:$Z$85</c:f>
              <c:strCache>
                <c:ptCount val="2"/>
                <c:pt idx="0">
                  <c:v>Kupfer (Cu)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RFA!$W$86:$W$111</c:f>
              <c:strCache>
                <c:ptCount val="26"/>
                <c:pt idx="0">
                  <c:v>O1</c:v>
                </c:pt>
                <c:pt idx="1">
                  <c:v>O2</c:v>
                </c:pt>
                <c:pt idx="2">
                  <c:v>O3</c:v>
                </c:pt>
                <c:pt idx="3">
                  <c:v>O4</c:v>
                </c:pt>
                <c:pt idx="4">
                  <c:v>O5</c:v>
                </c:pt>
                <c:pt idx="5">
                  <c:v>O6</c:v>
                </c:pt>
                <c:pt idx="6">
                  <c:v>K1</c:v>
                </c:pt>
                <c:pt idx="7">
                  <c:v>K2</c:v>
                </c:pt>
                <c:pt idx="8">
                  <c:v>K3</c:v>
                </c:pt>
                <c:pt idx="9">
                  <c:v>K4</c:v>
                </c:pt>
                <c:pt idx="10">
                  <c:v>K5</c:v>
                </c:pt>
                <c:pt idx="11">
                  <c:v>K6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E4</c:v>
                </c:pt>
                <c:pt idx="16">
                  <c:v>E5</c:v>
                </c:pt>
                <c:pt idx="17">
                  <c:v>E6</c:v>
                </c:pt>
                <c:pt idx="18">
                  <c:v>P1.1</c:v>
                </c:pt>
                <c:pt idx="19">
                  <c:v>P1.2</c:v>
                </c:pt>
                <c:pt idx="20">
                  <c:v>P1.3</c:v>
                </c:pt>
                <c:pt idx="21">
                  <c:v>P1.4</c:v>
                </c:pt>
                <c:pt idx="22">
                  <c:v>P1.5</c:v>
                </c:pt>
                <c:pt idx="23">
                  <c:v>P1.6</c:v>
                </c:pt>
                <c:pt idx="24">
                  <c:v>P2.1</c:v>
                </c:pt>
                <c:pt idx="25">
                  <c:v>P2.2</c:v>
                </c:pt>
              </c:strCache>
            </c:strRef>
          </c:cat>
          <c:val>
            <c:numRef>
              <c:f>RFA!$Z$86:$Z$111</c:f>
              <c:numCache>
                <c:formatCode>0.00</c:formatCode>
                <c:ptCount val="26"/>
                <c:pt idx="0">
                  <c:v>5.8183333333333337E-2</c:v>
                </c:pt>
                <c:pt idx="1">
                  <c:v>7.4200000000000002E-2</c:v>
                </c:pt>
                <c:pt idx="2">
                  <c:v>4.65E-2</c:v>
                </c:pt>
                <c:pt idx="3">
                  <c:v>3.5133333333333336E-2</c:v>
                </c:pt>
                <c:pt idx="4">
                  <c:v>9.2566666666666658E-2</c:v>
                </c:pt>
                <c:pt idx="5">
                  <c:v>1.9583333333333331E-2</c:v>
                </c:pt>
                <c:pt idx="6">
                  <c:v>6.1399999999999996E-2</c:v>
                </c:pt>
                <c:pt idx="7">
                  <c:v>6.083333333333333E-3</c:v>
                </c:pt>
                <c:pt idx="8">
                  <c:v>2.283333333333333E-2</c:v>
                </c:pt>
                <c:pt idx="9">
                  <c:v>1.8599999999999998E-2</c:v>
                </c:pt>
                <c:pt idx="10">
                  <c:v>2.4833333333333332E-2</c:v>
                </c:pt>
                <c:pt idx="11">
                  <c:v>1.9216666666666667E-2</c:v>
                </c:pt>
                <c:pt idx="12">
                  <c:v>1.9300000000000001E-2</c:v>
                </c:pt>
                <c:pt idx="13">
                  <c:v>1.3083333333333334E-2</c:v>
                </c:pt>
                <c:pt idx="14">
                  <c:v>0.15278333333333333</c:v>
                </c:pt>
                <c:pt idx="15">
                  <c:v>3.0016666666666667E-2</c:v>
                </c:pt>
                <c:pt idx="16">
                  <c:v>2.9366666666666662E-2</c:v>
                </c:pt>
                <c:pt idx="17">
                  <c:v>2.9149999999999995E-2</c:v>
                </c:pt>
                <c:pt idx="18">
                  <c:v>2.5349999999999998E-2</c:v>
                </c:pt>
                <c:pt idx="19">
                  <c:v>1.3116666666666667E-2</c:v>
                </c:pt>
                <c:pt idx="20">
                  <c:v>2.2599999999999999E-2</c:v>
                </c:pt>
                <c:pt idx="21">
                  <c:v>2.6333333333333334E-2</c:v>
                </c:pt>
                <c:pt idx="22">
                  <c:v>4.3083333333333335E-2</c:v>
                </c:pt>
                <c:pt idx="23">
                  <c:v>1.8099999999999998E-2</c:v>
                </c:pt>
                <c:pt idx="24">
                  <c:v>1.3699999999999997E-2</c:v>
                </c:pt>
                <c:pt idx="25">
                  <c:v>1.3950000000000001E-2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EB-41F0-8D7E-7BFF345DB8EE}"/>
            </c:ext>
          </c:extLst>
        </c:ser>
        <c:ser>
          <c:idx val="3"/>
          <c:order val="3"/>
          <c:tx>
            <c:strRef>
              <c:f>RFA!$AA$84:$AA$85</c:f>
              <c:strCache>
                <c:ptCount val="2"/>
                <c:pt idx="0">
                  <c:v>Zink (Zn)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strRef>
              <c:f>RFA!$W$86:$W$111</c:f>
              <c:strCache>
                <c:ptCount val="26"/>
                <c:pt idx="0">
                  <c:v>O1</c:v>
                </c:pt>
                <c:pt idx="1">
                  <c:v>O2</c:v>
                </c:pt>
                <c:pt idx="2">
                  <c:v>O3</c:v>
                </c:pt>
                <c:pt idx="3">
                  <c:v>O4</c:v>
                </c:pt>
                <c:pt idx="4">
                  <c:v>O5</c:v>
                </c:pt>
                <c:pt idx="5">
                  <c:v>O6</c:v>
                </c:pt>
                <c:pt idx="6">
                  <c:v>K1</c:v>
                </c:pt>
                <c:pt idx="7">
                  <c:v>K2</c:v>
                </c:pt>
                <c:pt idx="8">
                  <c:v>K3</c:v>
                </c:pt>
                <c:pt idx="9">
                  <c:v>K4</c:v>
                </c:pt>
                <c:pt idx="10">
                  <c:v>K5</c:v>
                </c:pt>
                <c:pt idx="11">
                  <c:v>K6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E4</c:v>
                </c:pt>
                <c:pt idx="16">
                  <c:v>E5</c:v>
                </c:pt>
                <c:pt idx="17">
                  <c:v>E6</c:v>
                </c:pt>
                <c:pt idx="18">
                  <c:v>P1.1</c:v>
                </c:pt>
                <c:pt idx="19">
                  <c:v>P1.2</c:v>
                </c:pt>
                <c:pt idx="20">
                  <c:v>P1.3</c:v>
                </c:pt>
                <c:pt idx="21">
                  <c:v>P1.4</c:v>
                </c:pt>
                <c:pt idx="22">
                  <c:v>P1.5</c:v>
                </c:pt>
                <c:pt idx="23">
                  <c:v>P1.6</c:v>
                </c:pt>
                <c:pt idx="24">
                  <c:v>P2.1</c:v>
                </c:pt>
                <c:pt idx="25">
                  <c:v>P2.2</c:v>
                </c:pt>
              </c:strCache>
            </c:strRef>
          </c:cat>
          <c:val>
            <c:numRef>
              <c:f>RFA!$AA$86:$AA$111</c:f>
              <c:numCache>
                <c:formatCode>0.00</c:formatCode>
                <c:ptCount val="26"/>
                <c:pt idx="0">
                  <c:v>8.1666666666666665E-2</c:v>
                </c:pt>
                <c:pt idx="1">
                  <c:v>0.12809999999999999</c:v>
                </c:pt>
                <c:pt idx="2">
                  <c:v>0.14983333333333335</c:v>
                </c:pt>
                <c:pt idx="3">
                  <c:v>7.3499999999999996E-2</c:v>
                </c:pt>
                <c:pt idx="4">
                  <c:v>0.29625000000000001</c:v>
                </c:pt>
                <c:pt idx="5">
                  <c:v>7.6266666666666663E-2</c:v>
                </c:pt>
                <c:pt idx="6">
                  <c:v>0.13965</c:v>
                </c:pt>
                <c:pt idx="7">
                  <c:v>3.8116666666666667E-2</c:v>
                </c:pt>
                <c:pt idx="8">
                  <c:v>0.14311666666666667</c:v>
                </c:pt>
                <c:pt idx="9">
                  <c:v>9.7366666666666671E-2</c:v>
                </c:pt>
                <c:pt idx="10">
                  <c:v>0.13150000000000001</c:v>
                </c:pt>
                <c:pt idx="11">
                  <c:v>9.2016666666666663E-2</c:v>
                </c:pt>
                <c:pt idx="12">
                  <c:v>7.035000000000001E-2</c:v>
                </c:pt>
                <c:pt idx="13">
                  <c:v>5.2033333333333341E-2</c:v>
                </c:pt>
                <c:pt idx="14">
                  <c:v>0.54736666666666667</c:v>
                </c:pt>
                <c:pt idx="15">
                  <c:v>0.21018333333333331</c:v>
                </c:pt>
                <c:pt idx="16">
                  <c:v>0.2309333333333333</c:v>
                </c:pt>
                <c:pt idx="17">
                  <c:v>6.8583333333333329E-2</c:v>
                </c:pt>
                <c:pt idx="18">
                  <c:v>0.12283333333333332</c:v>
                </c:pt>
                <c:pt idx="19">
                  <c:v>4.8199999999999993E-2</c:v>
                </c:pt>
                <c:pt idx="20">
                  <c:v>0.12691666666666668</c:v>
                </c:pt>
                <c:pt idx="21">
                  <c:v>0.16223333333333331</c:v>
                </c:pt>
                <c:pt idx="22">
                  <c:v>0.1885</c:v>
                </c:pt>
                <c:pt idx="23">
                  <c:v>4.4683333333333339E-2</c:v>
                </c:pt>
                <c:pt idx="24">
                  <c:v>5.0250000000000003E-2</c:v>
                </c:pt>
                <c:pt idx="25">
                  <c:v>4.1800000000000004E-2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EB-41F0-8D7E-7BFF345DB8EE}"/>
            </c:ext>
          </c:extLst>
        </c:ser>
        <c:ser>
          <c:idx val="4"/>
          <c:order val="4"/>
          <c:tx>
            <c:strRef>
              <c:f>RFA!$AB$84:$AB$85</c:f>
              <c:strCache>
                <c:ptCount val="2"/>
                <c:pt idx="0">
                  <c:v>Blei (Pb)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  <a:effectLst/>
          </c:spPr>
          <c:invertIfNegative val="0"/>
          <c:cat>
            <c:strRef>
              <c:f>RFA!$W$86:$W$111</c:f>
              <c:strCache>
                <c:ptCount val="26"/>
                <c:pt idx="0">
                  <c:v>O1</c:v>
                </c:pt>
                <c:pt idx="1">
                  <c:v>O2</c:v>
                </c:pt>
                <c:pt idx="2">
                  <c:v>O3</c:v>
                </c:pt>
                <c:pt idx="3">
                  <c:v>O4</c:v>
                </c:pt>
                <c:pt idx="4">
                  <c:v>O5</c:v>
                </c:pt>
                <c:pt idx="5">
                  <c:v>O6</c:v>
                </c:pt>
                <c:pt idx="6">
                  <c:v>K1</c:v>
                </c:pt>
                <c:pt idx="7">
                  <c:v>K2</c:v>
                </c:pt>
                <c:pt idx="8">
                  <c:v>K3</c:v>
                </c:pt>
                <c:pt idx="9">
                  <c:v>K4</c:v>
                </c:pt>
                <c:pt idx="10">
                  <c:v>K5</c:v>
                </c:pt>
                <c:pt idx="11">
                  <c:v>K6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E4</c:v>
                </c:pt>
                <c:pt idx="16">
                  <c:v>E5</c:v>
                </c:pt>
                <c:pt idx="17">
                  <c:v>E6</c:v>
                </c:pt>
                <c:pt idx="18">
                  <c:v>P1.1</c:v>
                </c:pt>
                <c:pt idx="19">
                  <c:v>P1.2</c:v>
                </c:pt>
                <c:pt idx="20">
                  <c:v>P1.3</c:v>
                </c:pt>
                <c:pt idx="21">
                  <c:v>P1.4</c:v>
                </c:pt>
                <c:pt idx="22">
                  <c:v>P1.5</c:v>
                </c:pt>
                <c:pt idx="23">
                  <c:v>P1.6</c:v>
                </c:pt>
                <c:pt idx="24">
                  <c:v>P2.1</c:v>
                </c:pt>
                <c:pt idx="25">
                  <c:v>P2.2</c:v>
                </c:pt>
              </c:strCache>
            </c:strRef>
          </c:cat>
          <c:val>
            <c:numRef>
              <c:f>RFA!$AB$86:$AB$111</c:f>
              <c:numCache>
                <c:formatCode>0.00</c:formatCode>
                <c:ptCount val="26"/>
                <c:pt idx="0">
                  <c:v>4.4283333333333334E-2</c:v>
                </c:pt>
                <c:pt idx="1">
                  <c:v>6.993333333333332E-2</c:v>
                </c:pt>
                <c:pt idx="2">
                  <c:v>3.6716666666666668E-2</c:v>
                </c:pt>
                <c:pt idx="3">
                  <c:v>5.5616666666666668E-2</c:v>
                </c:pt>
                <c:pt idx="4">
                  <c:v>0.10428333333333334</c:v>
                </c:pt>
                <c:pt idx="5">
                  <c:v>2.8366666666666665E-2</c:v>
                </c:pt>
                <c:pt idx="6">
                  <c:v>4.781666666666666E-2</c:v>
                </c:pt>
                <c:pt idx="7">
                  <c:v>1.1583333333333334E-2</c:v>
                </c:pt>
                <c:pt idx="8">
                  <c:v>5.1799999999999992E-2</c:v>
                </c:pt>
                <c:pt idx="9">
                  <c:v>3.6150000000000002E-2</c:v>
                </c:pt>
                <c:pt idx="10">
                  <c:v>4.6833333333333338E-2</c:v>
                </c:pt>
                <c:pt idx="11">
                  <c:v>4.5299999999999993E-2</c:v>
                </c:pt>
                <c:pt idx="12">
                  <c:v>2.6766666666666664E-2</c:v>
                </c:pt>
                <c:pt idx="13">
                  <c:v>1.9800000000000002E-2</c:v>
                </c:pt>
                <c:pt idx="14">
                  <c:v>0.12145</c:v>
                </c:pt>
                <c:pt idx="15">
                  <c:v>0.1008</c:v>
                </c:pt>
                <c:pt idx="16">
                  <c:v>0.12171666666666665</c:v>
                </c:pt>
                <c:pt idx="17">
                  <c:v>0.14320000000000002</c:v>
                </c:pt>
                <c:pt idx="18">
                  <c:v>5.2450000000000011E-2</c:v>
                </c:pt>
                <c:pt idx="19">
                  <c:v>1.5766666666666665E-2</c:v>
                </c:pt>
                <c:pt idx="20">
                  <c:v>3.1083333333333331E-2</c:v>
                </c:pt>
                <c:pt idx="21">
                  <c:v>6.9183333333333333E-2</c:v>
                </c:pt>
                <c:pt idx="22">
                  <c:v>8.2366666666666657E-2</c:v>
                </c:pt>
                <c:pt idx="23">
                  <c:v>7.7650000000000011E-2</c:v>
                </c:pt>
                <c:pt idx="24">
                  <c:v>1.695E-2</c:v>
                </c:pt>
                <c:pt idx="25">
                  <c:v>7.3799999999999991E-2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EB-41F0-8D7E-7BFF345DB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4426143"/>
        <c:axId val="776182223"/>
      </c:barChart>
      <c:catAx>
        <c:axId val="76442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6182223"/>
        <c:crosses val="autoZero"/>
        <c:auto val="1"/>
        <c:lblAlgn val="ctr"/>
        <c:lblOffset val="100"/>
        <c:noMultiLvlLbl val="0"/>
      </c:catAx>
      <c:valAx>
        <c:axId val="77618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gemessenen Elemente in g/kg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162549577136191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442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99675580959721"/>
          <c:y val="0.90670032786590415"/>
          <c:w val="0.67494374118366351"/>
          <c:h val="6.65958594561807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RFA!$Q$84:$Q$85</c:f>
              <c:strCache>
                <c:ptCount val="2"/>
                <c:pt idx="0">
                  <c:v>Aluminium (Al)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RFA!$P$86:$P$111</c:f>
              <c:strCache>
                <c:ptCount val="26"/>
                <c:pt idx="0">
                  <c:v>O1</c:v>
                </c:pt>
                <c:pt idx="1">
                  <c:v>O2</c:v>
                </c:pt>
                <c:pt idx="2">
                  <c:v>O3</c:v>
                </c:pt>
                <c:pt idx="3">
                  <c:v>O4</c:v>
                </c:pt>
                <c:pt idx="4">
                  <c:v>O5</c:v>
                </c:pt>
                <c:pt idx="5">
                  <c:v>O6</c:v>
                </c:pt>
                <c:pt idx="6">
                  <c:v>K1</c:v>
                </c:pt>
                <c:pt idx="7">
                  <c:v>K2</c:v>
                </c:pt>
                <c:pt idx="8">
                  <c:v>K3</c:v>
                </c:pt>
                <c:pt idx="9">
                  <c:v>K4</c:v>
                </c:pt>
                <c:pt idx="10">
                  <c:v>K5</c:v>
                </c:pt>
                <c:pt idx="11">
                  <c:v>K6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E4</c:v>
                </c:pt>
                <c:pt idx="16">
                  <c:v>E5</c:v>
                </c:pt>
                <c:pt idx="17">
                  <c:v>E6</c:v>
                </c:pt>
                <c:pt idx="18">
                  <c:v>P1.1</c:v>
                </c:pt>
                <c:pt idx="19">
                  <c:v>P1.2</c:v>
                </c:pt>
                <c:pt idx="20">
                  <c:v>P1.3</c:v>
                </c:pt>
                <c:pt idx="21">
                  <c:v>P1.4</c:v>
                </c:pt>
                <c:pt idx="22">
                  <c:v>P1.5</c:v>
                </c:pt>
                <c:pt idx="23">
                  <c:v>P1.6</c:v>
                </c:pt>
                <c:pt idx="24">
                  <c:v>P2.1</c:v>
                </c:pt>
                <c:pt idx="25">
                  <c:v>P2.2</c:v>
                </c:pt>
              </c:strCache>
            </c:strRef>
          </c:cat>
          <c:val>
            <c:numRef>
              <c:f>RFA!$Q$86:$Q$111</c:f>
              <c:numCache>
                <c:formatCode>0.00</c:formatCode>
                <c:ptCount val="26"/>
                <c:pt idx="0">
                  <c:v>88.545000000000002</c:v>
                </c:pt>
                <c:pt idx="1">
                  <c:v>80.401666666666671</c:v>
                </c:pt>
                <c:pt idx="2">
                  <c:v>42.3</c:v>
                </c:pt>
                <c:pt idx="3">
                  <c:v>66.98833333333333</c:v>
                </c:pt>
                <c:pt idx="4">
                  <c:v>46.576666666666661</c:v>
                </c:pt>
                <c:pt idx="5">
                  <c:v>36.344999999999999</c:v>
                </c:pt>
                <c:pt idx="6">
                  <c:v>84.04</c:v>
                </c:pt>
                <c:pt idx="7">
                  <c:v>32.278333333333329</c:v>
                </c:pt>
                <c:pt idx="8">
                  <c:v>49.366666666666667</c:v>
                </c:pt>
                <c:pt idx="9">
                  <c:v>50.63</c:v>
                </c:pt>
                <c:pt idx="10">
                  <c:v>50.615000000000002</c:v>
                </c:pt>
                <c:pt idx="11">
                  <c:v>50.38</c:v>
                </c:pt>
                <c:pt idx="12">
                  <c:v>34.843333333333334</c:v>
                </c:pt>
                <c:pt idx="13">
                  <c:v>35.703333333333333</c:v>
                </c:pt>
                <c:pt idx="14">
                  <c:v>60.284999999999997</c:v>
                </c:pt>
                <c:pt idx="15">
                  <c:v>53.411666666666662</c:v>
                </c:pt>
                <c:pt idx="16">
                  <c:v>41.113333333333337</c:v>
                </c:pt>
                <c:pt idx="17">
                  <c:v>29.896666666666668</c:v>
                </c:pt>
                <c:pt idx="18">
                  <c:v>46.501666666666665</c:v>
                </c:pt>
                <c:pt idx="19">
                  <c:v>54.19</c:v>
                </c:pt>
                <c:pt idx="20">
                  <c:v>48.274999999999999</c:v>
                </c:pt>
                <c:pt idx="21">
                  <c:v>37.193333333333335</c:v>
                </c:pt>
                <c:pt idx="22">
                  <c:v>101.86833333333333</c:v>
                </c:pt>
                <c:pt idx="23">
                  <c:v>24.393333333333331</c:v>
                </c:pt>
                <c:pt idx="24">
                  <c:v>59.81</c:v>
                </c:pt>
                <c:pt idx="25">
                  <c:v>28.664999999999999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2-4DA8-856A-7D1247900749}"/>
            </c:ext>
          </c:extLst>
        </c:ser>
        <c:ser>
          <c:idx val="1"/>
          <c:order val="1"/>
          <c:tx>
            <c:strRef>
              <c:f>RFA!$R$84:$R$85</c:f>
              <c:strCache>
                <c:ptCount val="2"/>
                <c:pt idx="0">
                  <c:v>Phosphor (P)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RFA!$P$86:$P$111</c:f>
              <c:strCache>
                <c:ptCount val="26"/>
                <c:pt idx="0">
                  <c:v>O1</c:v>
                </c:pt>
                <c:pt idx="1">
                  <c:v>O2</c:v>
                </c:pt>
                <c:pt idx="2">
                  <c:v>O3</c:v>
                </c:pt>
                <c:pt idx="3">
                  <c:v>O4</c:v>
                </c:pt>
                <c:pt idx="4">
                  <c:v>O5</c:v>
                </c:pt>
                <c:pt idx="5">
                  <c:v>O6</c:v>
                </c:pt>
                <c:pt idx="6">
                  <c:v>K1</c:v>
                </c:pt>
                <c:pt idx="7">
                  <c:v>K2</c:v>
                </c:pt>
                <c:pt idx="8">
                  <c:v>K3</c:v>
                </c:pt>
                <c:pt idx="9">
                  <c:v>K4</c:v>
                </c:pt>
                <c:pt idx="10">
                  <c:v>K5</c:v>
                </c:pt>
                <c:pt idx="11">
                  <c:v>K6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E4</c:v>
                </c:pt>
                <c:pt idx="16">
                  <c:v>E5</c:v>
                </c:pt>
                <c:pt idx="17">
                  <c:v>E6</c:v>
                </c:pt>
                <c:pt idx="18">
                  <c:v>P1.1</c:v>
                </c:pt>
                <c:pt idx="19">
                  <c:v>P1.2</c:v>
                </c:pt>
                <c:pt idx="20">
                  <c:v>P1.3</c:v>
                </c:pt>
                <c:pt idx="21">
                  <c:v>P1.4</c:v>
                </c:pt>
                <c:pt idx="22">
                  <c:v>P1.5</c:v>
                </c:pt>
                <c:pt idx="23">
                  <c:v>P1.6</c:v>
                </c:pt>
                <c:pt idx="24">
                  <c:v>P2.1</c:v>
                </c:pt>
                <c:pt idx="25">
                  <c:v>P2.2</c:v>
                </c:pt>
              </c:strCache>
            </c:strRef>
          </c:cat>
          <c:val>
            <c:numRef>
              <c:f>RFA!$R$86:$R$111</c:f>
              <c:numCache>
                <c:formatCode>0.00</c:formatCode>
                <c:ptCount val="26"/>
                <c:pt idx="0">
                  <c:v>0.59581666666666677</c:v>
                </c:pt>
                <c:pt idx="1">
                  <c:v>0.61741666666666661</c:v>
                </c:pt>
                <c:pt idx="2">
                  <c:v>2.5303333333333335</c:v>
                </c:pt>
                <c:pt idx="3">
                  <c:v>0.72248333333333326</c:v>
                </c:pt>
                <c:pt idx="4">
                  <c:v>6.0054999999999996</c:v>
                </c:pt>
                <c:pt idx="5">
                  <c:v>0.76506666666666656</c:v>
                </c:pt>
                <c:pt idx="6">
                  <c:v>0.63286666666666669</c:v>
                </c:pt>
                <c:pt idx="7">
                  <c:v>0.75385000000000002</c:v>
                </c:pt>
                <c:pt idx="8">
                  <c:v>0.84099999999999997</c:v>
                </c:pt>
                <c:pt idx="9">
                  <c:v>0.72450000000000003</c:v>
                </c:pt>
                <c:pt idx="10">
                  <c:v>1.1588999999999998</c:v>
                </c:pt>
                <c:pt idx="11">
                  <c:v>1.1783333333333332</c:v>
                </c:pt>
                <c:pt idx="12">
                  <c:v>0.86746666666666672</c:v>
                </c:pt>
                <c:pt idx="13">
                  <c:v>0.59161666666666668</c:v>
                </c:pt>
                <c:pt idx="14">
                  <c:v>0.98981666666666657</c:v>
                </c:pt>
                <c:pt idx="15">
                  <c:v>1.2515000000000001</c:v>
                </c:pt>
                <c:pt idx="16">
                  <c:v>1.5156666666666667</c:v>
                </c:pt>
                <c:pt idx="17">
                  <c:v>1.0063333333333333</c:v>
                </c:pt>
                <c:pt idx="18">
                  <c:v>1.1035666666666666</c:v>
                </c:pt>
                <c:pt idx="19">
                  <c:v>0.81230000000000002</c:v>
                </c:pt>
                <c:pt idx="20">
                  <c:v>0.77396666666666658</c:v>
                </c:pt>
                <c:pt idx="21">
                  <c:v>2.4466666666666663</c:v>
                </c:pt>
                <c:pt idx="22">
                  <c:v>0.49585000000000007</c:v>
                </c:pt>
                <c:pt idx="23">
                  <c:v>0.89783333333333337</c:v>
                </c:pt>
                <c:pt idx="24">
                  <c:v>0.87116666666666664</c:v>
                </c:pt>
                <c:pt idx="25">
                  <c:v>0.65696666666666659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E2-4DA8-856A-7D1247900749}"/>
            </c:ext>
          </c:extLst>
        </c:ser>
        <c:ser>
          <c:idx val="2"/>
          <c:order val="2"/>
          <c:tx>
            <c:strRef>
              <c:f>RFA!$S$84:$S$85</c:f>
              <c:strCache>
                <c:ptCount val="2"/>
                <c:pt idx="0">
                  <c:v>Schwefel (S)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RFA!$P$86:$P$111</c:f>
              <c:strCache>
                <c:ptCount val="26"/>
                <c:pt idx="0">
                  <c:v>O1</c:v>
                </c:pt>
                <c:pt idx="1">
                  <c:v>O2</c:v>
                </c:pt>
                <c:pt idx="2">
                  <c:v>O3</c:v>
                </c:pt>
                <c:pt idx="3">
                  <c:v>O4</c:v>
                </c:pt>
                <c:pt idx="4">
                  <c:v>O5</c:v>
                </c:pt>
                <c:pt idx="5">
                  <c:v>O6</c:v>
                </c:pt>
                <c:pt idx="6">
                  <c:v>K1</c:v>
                </c:pt>
                <c:pt idx="7">
                  <c:v>K2</c:v>
                </c:pt>
                <c:pt idx="8">
                  <c:v>K3</c:v>
                </c:pt>
                <c:pt idx="9">
                  <c:v>K4</c:v>
                </c:pt>
                <c:pt idx="10">
                  <c:v>K5</c:v>
                </c:pt>
                <c:pt idx="11">
                  <c:v>K6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E4</c:v>
                </c:pt>
                <c:pt idx="16">
                  <c:v>E5</c:v>
                </c:pt>
                <c:pt idx="17">
                  <c:v>E6</c:v>
                </c:pt>
                <c:pt idx="18">
                  <c:v>P1.1</c:v>
                </c:pt>
                <c:pt idx="19">
                  <c:v>P1.2</c:v>
                </c:pt>
                <c:pt idx="20">
                  <c:v>P1.3</c:v>
                </c:pt>
                <c:pt idx="21">
                  <c:v>P1.4</c:v>
                </c:pt>
                <c:pt idx="22">
                  <c:v>P1.5</c:v>
                </c:pt>
                <c:pt idx="23">
                  <c:v>P1.6</c:v>
                </c:pt>
                <c:pt idx="24">
                  <c:v>P2.1</c:v>
                </c:pt>
                <c:pt idx="25">
                  <c:v>P2.2</c:v>
                </c:pt>
              </c:strCache>
            </c:strRef>
          </c:cat>
          <c:val>
            <c:numRef>
              <c:f>RFA!$S$86:$S$111</c:f>
              <c:numCache>
                <c:formatCode>0.00</c:formatCode>
                <c:ptCount val="26"/>
                <c:pt idx="0">
                  <c:v>4.0921666666666665</c:v>
                </c:pt>
                <c:pt idx="1">
                  <c:v>8.1406666666666663</c:v>
                </c:pt>
                <c:pt idx="2">
                  <c:v>1.0161333333333333</c:v>
                </c:pt>
                <c:pt idx="3">
                  <c:v>3.512316666666667</c:v>
                </c:pt>
                <c:pt idx="4">
                  <c:v>1.6858333333333333</c:v>
                </c:pt>
                <c:pt idx="5">
                  <c:v>0.49468333333333336</c:v>
                </c:pt>
                <c:pt idx="6">
                  <c:v>3.1823333333333337</c:v>
                </c:pt>
                <c:pt idx="7">
                  <c:v>0.34721666666666667</c:v>
                </c:pt>
                <c:pt idx="8">
                  <c:v>0.71693333333333331</c:v>
                </c:pt>
                <c:pt idx="9">
                  <c:v>0.4436166666666666</c:v>
                </c:pt>
                <c:pt idx="10">
                  <c:v>1.3917999999999999</c:v>
                </c:pt>
                <c:pt idx="11">
                  <c:v>0.41121666666666667</c:v>
                </c:pt>
                <c:pt idx="12">
                  <c:v>0.92261666666666664</c:v>
                </c:pt>
                <c:pt idx="13">
                  <c:v>0.54416666666666658</c:v>
                </c:pt>
                <c:pt idx="14">
                  <c:v>2.7568333333333337</c:v>
                </c:pt>
                <c:pt idx="15">
                  <c:v>1.6871666666666667</c:v>
                </c:pt>
                <c:pt idx="16">
                  <c:v>1.5321666666666667</c:v>
                </c:pt>
                <c:pt idx="17">
                  <c:v>1.8046666666666666</c:v>
                </c:pt>
                <c:pt idx="18">
                  <c:v>1.6545000000000001</c:v>
                </c:pt>
                <c:pt idx="19">
                  <c:v>1.6083333333333331E-2</c:v>
                </c:pt>
                <c:pt idx="20">
                  <c:v>0.73016666666666663</c:v>
                </c:pt>
                <c:pt idx="21">
                  <c:v>1.3146499999999999</c:v>
                </c:pt>
                <c:pt idx="22">
                  <c:v>1.3106333333333333</c:v>
                </c:pt>
                <c:pt idx="23">
                  <c:v>1.3319333333333334</c:v>
                </c:pt>
                <c:pt idx="24">
                  <c:v>0</c:v>
                </c:pt>
                <c:pt idx="25">
                  <c:v>0.82174999999999998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E2-4DA8-856A-7D1247900749}"/>
            </c:ext>
          </c:extLst>
        </c:ser>
        <c:ser>
          <c:idx val="3"/>
          <c:order val="3"/>
          <c:tx>
            <c:strRef>
              <c:f>RFA!$T$84:$T$85</c:f>
              <c:strCache>
                <c:ptCount val="2"/>
                <c:pt idx="0">
                  <c:v>Kalium (K)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strRef>
              <c:f>RFA!$P$86:$P$111</c:f>
              <c:strCache>
                <c:ptCount val="26"/>
                <c:pt idx="0">
                  <c:v>O1</c:v>
                </c:pt>
                <c:pt idx="1">
                  <c:v>O2</c:v>
                </c:pt>
                <c:pt idx="2">
                  <c:v>O3</c:v>
                </c:pt>
                <c:pt idx="3">
                  <c:v>O4</c:v>
                </c:pt>
                <c:pt idx="4">
                  <c:v>O5</c:v>
                </c:pt>
                <c:pt idx="5">
                  <c:v>O6</c:v>
                </c:pt>
                <c:pt idx="6">
                  <c:v>K1</c:v>
                </c:pt>
                <c:pt idx="7">
                  <c:v>K2</c:v>
                </c:pt>
                <c:pt idx="8">
                  <c:v>K3</c:v>
                </c:pt>
                <c:pt idx="9">
                  <c:v>K4</c:v>
                </c:pt>
                <c:pt idx="10">
                  <c:v>K5</c:v>
                </c:pt>
                <c:pt idx="11">
                  <c:v>K6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E4</c:v>
                </c:pt>
                <c:pt idx="16">
                  <c:v>E5</c:v>
                </c:pt>
                <c:pt idx="17">
                  <c:v>E6</c:v>
                </c:pt>
                <c:pt idx="18">
                  <c:v>P1.1</c:v>
                </c:pt>
                <c:pt idx="19">
                  <c:v>P1.2</c:v>
                </c:pt>
                <c:pt idx="20">
                  <c:v>P1.3</c:v>
                </c:pt>
                <c:pt idx="21">
                  <c:v>P1.4</c:v>
                </c:pt>
                <c:pt idx="22">
                  <c:v>P1.5</c:v>
                </c:pt>
                <c:pt idx="23">
                  <c:v>P1.6</c:v>
                </c:pt>
                <c:pt idx="24">
                  <c:v>P2.1</c:v>
                </c:pt>
                <c:pt idx="25">
                  <c:v>P2.2</c:v>
                </c:pt>
              </c:strCache>
            </c:strRef>
          </c:cat>
          <c:val>
            <c:numRef>
              <c:f>RFA!$T$86:$T$111</c:f>
              <c:numCache>
                <c:formatCode>0.00</c:formatCode>
                <c:ptCount val="26"/>
                <c:pt idx="0">
                  <c:v>25.993333333333332</c:v>
                </c:pt>
                <c:pt idx="1">
                  <c:v>22.396666666666668</c:v>
                </c:pt>
                <c:pt idx="2">
                  <c:v>10.211666666666666</c:v>
                </c:pt>
                <c:pt idx="3">
                  <c:v>18.18</c:v>
                </c:pt>
                <c:pt idx="4">
                  <c:v>10.896666666666667</c:v>
                </c:pt>
                <c:pt idx="5">
                  <c:v>8.9846666666666657</c:v>
                </c:pt>
                <c:pt idx="6">
                  <c:v>21.184999999999999</c:v>
                </c:pt>
                <c:pt idx="7">
                  <c:v>11.868333333333334</c:v>
                </c:pt>
                <c:pt idx="8">
                  <c:v>14.626666666666667</c:v>
                </c:pt>
                <c:pt idx="9">
                  <c:v>14.673333333333334</c:v>
                </c:pt>
                <c:pt idx="10">
                  <c:v>15.578333333333333</c:v>
                </c:pt>
                <c:pt idx="11">
                  <c:v>15.626666666666667</c:v>
                </c:pt>
                <c:pt idx="12">
                  <c:v>11.296666666666667</c:v>
                </c:pt>
                <c:pt idx="13">
                  <c:v>11.484999999999999</c:v>
                </c:pt>
                <c:pt idx="14">
                  <c:v>15.708333333333334</c:v>
                </c:pt>
                <c:pt idx="15">
                  <c:v>12.128333333333334</c:v>
                </c:pt>
                <c:pt idx="16">
                  <c:v>10.841666666666667</c:v>
                </c:pt>
                <c:pt idx="17">
                  <c:v>8.9224999999999994</c:v>
                </c:pt>
                <c:pt idx="18">
                  <c:v>11.6595</c:v>
                </c:pt>
                <c:pt idx="19">
                  <c:v>17.223333333333333</c:v>
                </c:pt>
                <c:pt idx="20">
                  <c:v>14.881666666666666</c:v>
                </c:pt>
                <c:pt idx="21">
                  <c:v>8.0619999999999994</c:v>
                </c:pt>
                <c:pt idx="22">
                  <c:v>24.878333333333334</c:v>
                </c:pt>
                <c:pt idx="23">
                  <c:v>8.7391666666666659</c:v>
                </c:pt>
                <c:pt idx="24">
                  <c:v>18.53833333333333</c:v>
                </c:pt>
                <c:pt idx="25">
                  <c:v>10.541666666666666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E2-4DA8-856A-7D1247900749}"/>
            </c:ext>
          </c:extLst>
        </c:ser>
        <c:ser>
          <c:idx val="4"/>
          <c:order val="4"/>
          <c:tx>
            <c:strRef>
              <c:f>RFA!$U$84:$U$85</c:f>
              <c:strCache>
                <c:ptCount val="2"/>
                <c:pt idx="0">
                  <c:v>Eisen (Fe)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RFA!$P$86:$P$111</c:f>
              <c:strCache>
                <c:ptCount val="26"/>
                <c:pt idx="0">
                  <c:v>O1</c:v>
                </c:pt>
                <c:pt idx="1">
                  <c:v>O2</c:v>
                </c:pt>
                <c:pt idx="2">
                  <c:v>O3</c:v>
                </c:pt>
                <c:pt idx="3">
                  <c:v>O4</c:v>
                </c:pt>
                <c:pt idx="4">
                  <c:v>O5</c:v>
                </c:pt>
                <c:pt idx="5">
                  <c:v>O6</c:v>
                </c:pt>
                <c:pt idx="6">
                  <c:v>K1</c:v>
                </c:pt>
                <c:pt idx="7">
                  <c:v>K2</c:v>
                </c:pt>
                <c:pt idx="8">
                  <c:v>K3</c:v>
                </c:pt>
                <c:pt idx="9">
                  <c:v>K4</c:v>
                </c:pt>
                <c:pt idx="10">
                  <c:v>K5</c:v>
                </c:pt>
                <c:pt idx="11">
                  <c:v>K6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E4</c:v>
                </c:pt>
                <c:pt idx="16">
                  <c:v>E5</c:v>
                </c:pt>
                <c:pt idx="17">
                  <c:v>E6</c:v>
                </c:pt>
                <c:pt idx="18">
                  <c:v>P1.1</c:v>
                </c:pt>
                <c:pt idx="19">
                  <c:v>P1.2</c:v>
                </c:pt>
                <c:pt idx="20">
                  <c:v>P1.3</c:v>
                </c:pt>
                <c:pt idx="21">
                  <c:v>P1.4</c:v>
                </c:pt>
                <c:pt idx="22">
                  <c:v>P1.5</c:v>
                </c:pt>
                <c:pt idx="23">
                  <c:v>P1.6</c:v>
                </c:pt>
                <c:pt idx="24">
                  <c:v>P2.1</c:v>
                </c:pt>
                <c:pt idx="25">
                  <c:v>P2.2</c:v>
                </c:pt>
              </c:strCache>
            </c:strRef>
          </c:cat>
          <c:val>
            <c:numRef>
              <c:f>RFA!$U$86:$U$111</c:f>
              <c:numCache>
                <c:formatCode>0.00</c:formatCode>
                <c:ptCount val="26"/>
                <c:pt idx="0">
                  <c:v>38.513333333333335</c:v>
                </c:pt>
                <c:pt idx="1">
                  <c:v>45.335000000000001</c:v>
                </c:pt>
                <c:pt idx="2">
                  <c:v>16.984999999999999</c:v>
                </c:pt>
                <c:pt idx="3">
                  <c:v>41.193333333333335</c:v>
                </c:pt>
                <c:pt idx="4">
                  <c:v>23.133333333333333</c:v>
                </c:pt>
                <c:pt idx="5">
                  <c:v>18.638333333333332</c:v>
                </c:pt>
                <c:pt idx="6">
                  <c:v>31.105</c:v>
                </c:pt>
                <c:pt idx="7">
                  <c:v>7.2320000000000002</c:v>
                </c:pt>
                <c:pt idx="8">
                  <c:v>20.733333333333331</c:v>
                </c:pt>
                <c:pt idx="9">
                  <c:v>20.738333333333333</c:v>
                </c:pt>
                <c:pt idx="10">
                  <c:v>18.596666666666668</c:v>
                </c:pt>
                <c:pt idx="11">
                  <c:v>16.7</c:v>
                </c:pt>
                <c:pt idx="12">
                  <c:v>14.51</c:v>
                </c:pt>
                <c:pt idx="13">
                  <c:v>12.505000000000001</c:v>
                </c:pt>
                <c:pt idx="14">
                  <c:v>33.103333333333339</c:v>
                </c:pt>
                <c:pt idx="15">
                  <c:v>26.233333333333331</c:v>
                </c:pt>
                <c:pt idx="16">
                  <c:v>20.871666666666666</c:v>
                </c:pt>
                <c:pt idx="17">
                  <c:v>11.3505</c:v>
                </c:pt>
                <c:pt idx="18">
                  <c:v>16.184999999999999</c:v>
                </c:pt>
                <c:pt idx="19">
                  <c:v>22.678333333333331</c:v>
                </c:pt>
                <c:pt idx="20">
                  <c:v>22.02</c:v>
                </c:pt>
                <c:pt idx="21">
                  <c:v>21.443333333333332</c:v>
                </c:pt>
                <c:pt idx="22">
                  <c:v>30.441666666666666</c:v>
                </c:pt>
                <c:pt idx="23">
                  <c:v>5.32</c:v>
                </c:pt>
                <c:pt idx="24">
                  <c:v>24.271666666666668</c:v>
                </c:pt>
                <c:pt idx="25">
                  <c:v>9.5181666666666658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E2-4DA8-856A-7D1247900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416863"/>
        <c:axId val="776187679"/>
      </c:barChart>
      <c:catAx>
        <c:axId val="29541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6187679"/>
        <c:crosses val="autoZero"/>
        <c:auto val="1"/>
        <c:lblAlgn val="ctr"/>
        <c:lblOffset val="100"/>
        <c:noMultiLvlLbl val="0"/>
      </c:catAx>
      <c:valAx>
        <c:axId val="77618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aseline="0"/>
                  <a:t>gemessenen Elemente in g/kg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2.2222222222222223E-2"/>
              <c:y val="0.19685549722951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541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mbria" panose="02040503050406030204" pitchFamily="18" charset="0"/>
                <a:ea typeface="Cambria" panose="02040503050406030204" pitchFamily="18" charset="0"/>
              </a:rPr>
              <a:t>C/N Verhältnis - Mittelwerte</a:t>
            </a:r>
          </a:p>
        </c:rich>
      </c:tx>
      <c:layout>
        <c:manualLayout>
          <c:xMode val="edge"/>
          <c:yMode val="edge"/>
          <c:x val="0.28802152665623276"/>
          <c:y val="2.8333330854476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'CN+pH'!$H$2</c:f>
              <c:strCache>
                <c:ptCount val="1"/>
                <c:pt idx="0">
                  <c:v>C/N Verhältnis - Mittelwert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20000"/>
                  <a:lumOff val="80000"/>
                </a:schemeClr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solidFill>
                  <a:schemeClr val="accent6">
                    <a:lumMod val="40000"/>
                    <a:lumOff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16-401A-A9AB-AED7D5C2F435}"/>
              </c:ext>
            </c:extLst>
          </c:dPt>
          <c:dPt>
            <c:idx val="1"/>
            <c:marker>
              <c:symbol val="circle"/>
              <c:size val="7"/>
              <c:spPr>
                <a:solidFill>
                  <a:schemeClr val="accent6">
                    <a:lumMod val="40000"/>
                    <a:lumOff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7916-401A-A9AB-AED7D5C2F435}"/>
              </c:ext>
            </c:extLst>
          </c:dPt>
          <c:dPt>
            <c:idx val="2"/>
            <c:marker>
              <c:symbol val="circle"/>
              <c:size val="7"/>
              <c:spPr>
                <a:solidFill>
                  <a:schemeClr val="accent6">
                    <a:lumMod val="40000"/>
                    <a:lumOff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7916-401A-A9AB-AED7D5C2F435}"/>
              </c:ext>
            </c:extLst>
          </c:dPt>
          <c:dPt>
            <c:idx val="3"/>
            <c:marker>
              <c:symbol val="circle"/>
              <c:size val="7"/>
              <c:spPr>
                <a:solidFill>
                  <a:schemeClr val="accent6">
                    <a:lumMod val="40000"/>
                    <a:lumOff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7916-401A-A9AB-AED7D5C2F435}"/>
              </c:ext>
            </c:extLst>
          </c:dPt>
          <c:dPt>
            <c:idx val="4"/>
            <c:marker>
              <c:symbol val="circle"/>
              <c:size val="7"/>
              <c:spPr>
                <a:solidFill>
                  <a:schemeClr val="accent6">
                    <a:lumMod val="40000"/>
                    <a:lumOff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7916-401A-A9AB-AED7D5C2F435}"/>
              </c:ext>
            </c:extLst>
          </c:dPt>
          <c:dPt>
            <c:idx val="5"/>
            <c:marker>
              <c:symbol val="circle"/>
              <c:size val="7"/>
              <c:spPr>
                <a:solidFill>
                  <a:schemeClr val="accent6">
                    <a:lumMod val="40000"/>
                    <a:lumOff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7916-401A-A9AB-AED7D5C2F435}"/>
              </c:ext>
            </c:extLst>
          </c:dPt>
          <c:dPt>
            <c:idx val="6"/>
            <c:marker>
              <c:symbol val="circle"/>
              <c:size val="7"/>
              <c:spPr>
                <a:solidFill>
                  <a:schemeClr val="accent4">
                    <a:lumMod val="40000"/>
                    <a:lumOff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916-401A-A9AB-AED7D5C2F435}"/>
              </c:ext>
            </c:extLst>
          </c:dPt>
          <c:dPt>
            <c:idx val="7"/>
            <c:marker>
              <c:symbol val="circle"/>
              <c:size val="7"/>
              <c:spPr>
                <a:solidFill>
                  <a:schemeClr val="accent4">
                    <a:lumMod val="40000"/>
                    <a:lumOff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916-401A-A9AB-AED7D5C2F435}"/>
              </c:ext>
            </c:extLst>
          </c:dPt>
          <c:dPt>
            <c:idx val="8"/>
            <c:marker>
              <c:symbol val="circle"/>
              <c:size val="7"/>
              <c:spPr>
                <a:solidFill>
                  <a:schemeClr val="accent4">
                    <a:lumMod val="40000"/>
                    <a:lumOff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916-401A-A9AB-AED7D5C2F435}"/>
              </c:ext>
            </c:extLst>
          </c:dPt>
          <c:dPt>
            <c:idx val="9"/>
            <c:marker>
              <c:symbol val="circle"/>
              <c:size val="7"/>
              <c:spPr>
                <a:solidFill>
                  <a:schemeClr val="accent4">
                    <a:lumMod val="40000"/>
                    <a:lumOff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916-401A-A9AB-AED7D5C2F435}"/>
              </c:ext>
            </c:extLst>
          </c:dPt>
          <c:dPt>
            <c:idx val="10"/>
            <c:marker>
              <c:symbol val="circle"/>
              <c:size val="7"/>
              <c:spPr>
                <a:solidFill>
                  <a:schemeClr val="accent4">
                    <a:lumMod val="40000"/>
                    <a:lumOff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916-401A-A9AB-AED7D5C2F435}"/>
              </c:ext>
            </c:extLst>
          </c:dPt>
          <c:dPt>
            <c:idx val="11"/>
            <c:marker>
              <c:symbol val="circle"/>
              <c:size val="7"/>
              <c:spPr>
                <a:solidFill>
                  <a:schemeClr val="accent4">
                    <a:lumMod val="40000"/>
                    <a:lumOff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916-401A-A9AB-AED7D5C2F435}"/>
              </c:ext>
            </c:extLst>
          </c:dPt>
          <c:dPt>
            <c:idx val="12"/>
            <c:marker>
              <c:symbol val="circle"/>
              <c:size val="7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7916-401A-A9AB-AED7D5C2F435}"/>
              </c:ext>
            </c:extLst>
          </c:dPt>
          <c:dPt>
            <c:idx val="13"/>
            <c:marker>
              <c:symbol val="circle"/>
              <c:size val="7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7916-401A-A9AB-AED7D5C2F435}"/>
              </c:ext>
            </c:extLst>
          </c:dPt>
          <c:dPt>
            <c:idx val="14"/>
            <c:marker>
              <c:symbol val="circle"/>
              <c:size val="7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7916-401A-A9AB-AED7D5C2F435}"/>
              </c:ext>
            </c:extLst>
          </c:dPt>
          <c:dPt>
            <c:idx val="15"/>
            <c:marker>
              <c:symbol val="circle"/>
              <c:size val="7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7916-401A-A9AB-AED7D5C2F435}"/>
              </c:ext>
            </c:extLst>
          </c:dPt>
          <c:dPt>
            <c:idx val="16"/>
            <c:marker>
              <c:symbol val="circle"/>
              <c:size val="7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7916-401A-A9AB-AED7D5C2F435}"/>
              </c:ext>
            </c:extLst>
          </c:dPt>
          <c:dPt>
            <c:idx val="17"/>
            <c:marker>
              <c:symbol val="circle"/>
              <c:size val="7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7916-401A-A9AB-AED7D5C2F435}"/>
              </c:ext>
            </c:extLst>
          </c:dPt>
          <c:dPt>
            <c:idx val="18"/>
            <c:marker>
              <c:symbol val="circle"/>
              <c:size val="7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7916-401A-A9AB-AED7D5C2F435}"/>
              </c:ext>
            </c:extLst>
          </c:dPt>
          <c:dPt>
            <c:idx val="19"/>
            <c:marker>
              <c:symbol val="circle"/>
              <c:size val="7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7916-401A-A9AB-AED7D5C2F435}"/>
              </c:ext>
            </c:extLst>
          </c:dPt>
          <c:dPt>
            <c:idx val="20"/>
            <c:marker>
              <c:symbol val="circle"/>
              <c:size val="7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7916-401A-A9AB-AED7D5C2F435}"/>
              </c:ext>
            </c:extLst>
          </c:dPt>
          <c:dPt>
            <c:idx val="21"/>
            <c:marker>
              <c:symbol val="circle"/>
              <c:size val="7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7916-401A-A9AB-AED7D5C2F435}"/>
              </c:ext>
            </c:extLst>
          </c:dPt>
          <c:dPt>
            <c:idx val="22"/>
            <c:marker>
              <c:symbol val="circle"/>
              <c:size val="7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7916-401A-A9AB-AED7D5C2F435}"/>
              </c:ext>
            </c:extLst>
          </c:dPt>
          <c:dPt>
            <c:idx val="23"/>
            <c:marker>
              <c:symbol val="circle"/>
              <c:size val="7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7916-401A-A9AB-AED7D5C2F435}"/>
              </c:ext>
            </c:extLst>
          </c:dPt>
          <c:dPt>
            <c:idx val="24"/>
            <c:marker>
              <c:symbol val="circle"/>
              <c:size val="7"/>
              <c:spPr>
                <a:solidFill>
                  <a:schemeClr val="accent1">
                    <a:lumMod val="7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7916-401A-A9AB-AED7D5C2F435}"/>
              </c:ext>
            </c:extLst>
          </c:dPt>
          <c:dPt>
            <c:idx val="25"/>
            <c:marker>
              <c:symbol val="circle"/>
              <c:size val="7"/>
              <c:spPr>
                <a:solidFill>
                  <a:schemeClr val="accent1">
                    <a:lumMod val="7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7916-401A-A9AB-AED7D5C2F435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'CN+pH'!$I$3:$I$28</c:f>
                <c:numCache>
                  <c:formatCode>General</c:formatCode>
                  <c:ptCount val="26"/>
                  <c:pt idx="0">
                    <c:v>6.7231769819392193</c:v>
                  </c:pt>
                  <c:pt idx="1">
                    <c:v>15.044524787139245</c:v>
                  </c:pt>
                  <c:pt idx="2">
                    <c:v>1.4255470771589109</c:v>
                  </c:pt>
                  <c:pt idx="3">
                    <c:v>25.650054364308147</c:v>
                  </c:pt>
                  <c:pt idx="4">
                    <c:v>0.49367103453489736</c:v>
                  </c:pt>
                  <c:pt idx="5">
                    <c:v>6.1246680817988217</c:v>
                  </c:pt>
                  <c:pt idx="6">
                    <c:v>9.4329831993819813</c:v>
                  </c:pt>
                  <c:pt idx="7">
                    <c:v>0.92323956835866106</c:v>
                  </c:pt>
                  <c:pt idx="8">
                    <c:v>3.8708790335684857</c:v>
                  </c:pt>
                  <c:pt idx="9">
                    <c:v>2.1485145395286431</c:v>
                  </c:pt>
                  <c:pt idx="10">
                    <c:v>1.5642228159962566</c:v>
                  </c:pt>
                  <c:pt idx="11">
                    <c:v>0.7044384027786974</c:v>
                  </c:pt>
                  <c:pt idx="12">
                    <c:v>3.0005614359232542</c:v>
                  </c:pt>
                  <c:pt idx="13">
                    <c:v>2.4625852458649895</c:v>
                  </c:pt>
                  <c:pt idx="14">
                    <c:v>9.7824898678468646</c:v>
                  </c:pt>
                  <c:pt idx="15">
                    <c:v>0.3097854302102151</c:v>
                  </c:pt>
                  <c:pt idx="16">
                    <c:v>1.3752896906811054</c:v>
                  </c:pt>
                  <c:pt idx="17">
                    <c:v>2.076511096904833</c:v>
                  </c:pt>
                  <c:pt idx="18">
                    <c:v>4.7414209446455349</c:v>
                  </c:pt>
                  <c:pt idx="19">
                    <c:v>3.9766025770191784</c:v>
                  </c:pt>
                  <c:pt idx="20">
                    <c:v>21.444335782778957</c:v>
                  </c:pt>
                  <c:pt idx="21">
                    <c:v>1.746685362710422</c:v>
                  </c:pt>
                  <c:pt idx="22">
                    <c:v>1.1740218559820934</c:v>
                  </c:pt>
                  <c:pt idx="23">
                    <c:v>2.1537393367015918</c:v>
                  </c:pt>
                  <c:pt idx="24">
                    <c:v>5.0378447192078024</c:v>
                  </c:pt>
                  <c:pt idx="25">
                    <c:v>1.3955812921314967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'CN+pH'!$G$3:$G$28</c:f>
              <c:strCache>
                <c:ptCount val="26"/>
                <c:pt idx="0">
                  <c:v>O1</c:v>
                </c:pt>
                <c:pt idx="1">
                  <c:v>O2</c:v>
                </c:pt>
                <c:pt idx="2">
                  <c:v>O3</c:v>
                </c:pt>
                <c:pt idx="3">
                  <c:v>O4</c:v>
                </c:pt>
                <c:pt idx="4">
                  <c:v>O5</c:v>
                </c:pt>
                <c:pt idx="5">
                  <c:v>O6</c:v>
                </c:pt>
                <c:pt idx="6">
                  <c:v>K1</c:v>
                </c:pt>
                <c:pt idx="7">
                  <c:v>K2</c:v>
                </c:pt>
                <c:pt idx="8">
                  <c:v>K3</c:v>
                </c:pt>
                <c:pt idx="9">
                  <c:v>K4</c:v>
                </c:pt>
                <c:pt idx="10">
                  <c:v>K5</c:v>
                </c:pt>
                <c:pt idx="11">
                  <c:v>K6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E4</c:v>
                </c:pt>
                <c:pt idx="16">
                  <c:v>E5</c:v>
                </c:pt>
                <c:pt idx="17">
                  <c:v>E6</c:v>
                </c:pt>
                <c:pt idx="18">
                  <c:v>P1.1</c:v>
                </c:pt>
                <c:pt idx="19">
                  <c:v>P1.2</c:v>
                </c:pt>
                <c:pt idx="20">
                  <c:v>P1.3</c:v>
                </c:pt>
                <c:pt idx="21">
                  <c:v>P1.4</c:v>
                </c:pt>
                <c:pt idx="22">
                  <c:v>P1.5</c:v>
                </c:pt>
                <c:pt idx="23">
                  <c:v>P1.6</c:v>
                </c:pt>
                <c:pt idx="24">
                  <c:v>P2.1</c:v>
                </c:pt>
                <c:pt idx="25">
                  <c:v>P2.2</c:v>
                </c:pt>
              </c:strCache>
            </c:strRef>
          </c:cat>
          <c:val>
            <c:numRef>
              <c:f>'CN+pH'!$H$3:$H$28</c:f>
              <c:numCache>
                <c:formatCode>0.00</c:formatCode>
                <c:ptCount val="26"/>
                <c:pt idx="0">
                  <c:v>64.782075139515356</c:v>
                </c:pt>
                <c:pt idx="1">
                  <c:v>67.730729645532577</c:v>
                </c:pt>
                <c:pt idx="2">
                  <c:v>24.6892718326751</c:v>
                </c:pt>
                <c:pt idx="3">
                  <c:v>56.750930980994895</c:v>
                </c:pt>
                <c:pt idx="4">
                  <c:v>19.794849115508171</c:v>
                </c:pt>
                <c:pt idx="5">
                  <c:v>52.312865497076025</c:v>
                </c:pt>
                <c:pt idx="6">
                  <c:v>41.24171774055668</c:v>
                </c:pt>
                <c:pt idx="7">
                  <c:v>13.970263070263067</c:v>
                </c:pt>
                <c:pt idx="8">
                  <c:v>32.016531287875182</c:v>
                </c:pt>
                <c:pt idx="9">
                  <c:v>27.957603131586868</c:v>
                </c:pt>
                <c:pt idx="10">
                  <c:v>20.4796759409037</c:v>
                </c:pt>
                <c:pt idx="11">
                  <c:v>16.907090370860129</c:v>
                </c:pt>
                <c:pt idx="12">
                  <c:v>41.865411721645948</c:v>
                </c:pt>
                <c:pt idx="13">
                  <c:v>51.325167758104932</c:v>
                </c:pt>
                <c:pt idx="14">
                  <c:v>36.167218213210909</c:v>
                </c:pt>
                <c:pt idx="15">
                  <c:v>16.859165303179964</c:v>
                </c:pt>
                <c:pt idx="16">
                  <c:v>18.058657290385064</c:v>
                </c:pt>
                <c:pt idx="17">
                  <c:v>27.052973014128224</c:v>
                </c:pt>
                <c:pt idx="18">
                  <c:v>34.057990629752979</c:v>
                </c:pt>
                <c:pt idx="19">
                  <c:v>62.833333333333336</c:v>
                </c:pt>
                <c:pt idx="20">
                  <c:v>60.20025252525253</c:v>
                </c:pt>
                <c:pt idx="21">
                  <c:v>16.003596593908512</c:v>
                </c:pt>
                <c:pt idx="22">
                  <c:v>28.608593823630162</c:v>
                </c:pt>
                <c:pt idx="23">
                  <c:v>28.957451911030933</c:v>
                </c:pt>
                <c:pt idx="24">
                  <c:v>11.634531590413943</c:v>
                </c:pt>
                <c:pt idx="25">
                  <c:v>25.313400651701116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16-401A-A9AB-AED7D5C2F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320320"/>
        <c:axId val="1302812928"/>
      </c:lineChart>
      <c:catAx>
        <c:axId val="73132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latin typeface="Cambria" panose="02040503050406030204" pitchFamily="18" charset="0"/>
                    <a:ea typeface="Cambria" panose="02040503050406030204" pitchFamily="18" charset="0"/>
                  </a:rPr>
                  <a:t>Untersuchungsgebiete</a:t>
                </a:r>
              </a:p>
            </c:rich>
          </c:tx>
          <c:layout>
            <c:manualLayout>
              <c:xMode val="edge"/>
              <c:yMode val="edge"/>
              <c:x val="0.40722871459002147"/>
              <c:y val="0.904587322433304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2812928"/>
        <c:crosses val="autoZero"/>
        <c:auto val="1"/>
        <c:lblAlgn val="ctr"/>
        <c:lblOffset val="100"/>
        <c:noMultiLvlLbl val="0"/>
      </c:catAx>
      <c:valAx>
        <c:axId val="130281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latin typeface="Cambria" panose="02040503050406030204" pitchFamily="18" charset="0"/>
                    <a:ea typeface="Cambria" panose="02040503050406030204" pitchFamily="18" charset="0"/>
                  </a:rPr>
                  <a:t>C/N -</a:t>
                </a:r>
                <a:r>
                  <a:rPr lang="de-DE" baseline="0">
                    <a:latin typeface="Cambria" panose="02040503050406030204" pitchFamily="18" charset="0"/>
                    <a:ea typeface="Cambria" panose="02040503050406030204" pitchFamily="18" charset="0"/>
                  </a:rPr>
                  <a:t> Verhältnis</a:t>
                </a:r>
                <a:endParaRPr lang="de-DE">
                  <a:latin typeface="Cambria" panose="02040503050406030204" pitchFamily="18" charset="0"/>
                  <a:ea typeface="Cambria" panose="02040503050406030204" pitchFamily="18" charset="0"/>
                </a:endParaRPr>
              </a:p>
            </c:rich>
          </c:tx>
          <c:layout>
            <c:manualLayout>
              <c:xMode val="edge"/>
              <c:yMode val="edge"/>
              <c:x val="8.34451410617113E-3"/>
              <c:y val="0.2354533258571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132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Osthalde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Carbonate!$J$12</c:f>
              <c:strCache>
                <c:ptCount val="1"/>
                <c:pt idx="0">
                  <c:v>O1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Carbonate!$K$12</c:f>
              <c:numCache>
                <c:formatCode>0.00</c:formatCode>
                <c:ptCount val="1"/>
                <c:pt idx="0">
                  <c:v>0.75603904848684678</c:v>
                </c:pt>
              </c:numCache>
            </c:numRef>
          </c:xVal>
          <c:yVal>
            <c:numRef>
              <c:f>Carbonate!$K$12</c:f>
              <c:numCache>
                <c:formatCode>0.00</c:formatCode>
                <c:ptCount val="1"/>
                <c:pt idx="0">
                  <c:v>0.75603904848684678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31-49D9-9CC0-A9BE7CACC2A5}"/>
            </c:ext>
          </c:extLst>
        </c:ser>
        <c:ser>
          <c:idx val="5"/>
          <c:order val="1"/>
          <c:tx>
            <c:strRef>
              <c:f>Carbonate!$J$13</c:f>
              <c:strCache>
                <c:ptCount val="1"/>
                <c:pt idx="0">
                  <c:v>O2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Carbonate!$L$13</c:f>
                <c:numCache>
                  <c:formatCode>General</c:formatCode>
                  <c:ptCount val="1"/>
                  <c:pt idx="0">
                    <c:v>5.6543047848455465</c:v>
                  </c:pt>
                </c:numCache>
              </c:numRef>
            </c:plus>
            <c:minus>
              <c:numRef>
                <c:f>Carbonate!$L$13</c:f>
                <c:numCache>
                  <c:formatCode>General</c:formatCode>
                  <c:ptCount val="1"/>
                  <c:pt idx="0">
                    <c:v>5.6543047848455465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Carbonate!$K$13</c:f>
              <c:numCache>
                <c:formatCode>0.00</c:formatCode>
                <c:ptCount val="1"/>
                <c:pt idx="0">
                  <c:v>4.9218397507353222</c:v>
                </c:pt>
              </c:numCache>
            </c:numRef>
          </c:xVal>
          <c:yVal>
            <c:numRef>
              <c:f>Carbonate!$K$13</c:f>
              <c:numCache>
                <c:formatCode>0.00</c:formatCode>
                <c:ptCount val="1"/>
                <c:pt idx="0">
                  <c:v>4.9218397507353222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31-49D9-9CC0-A9BE7CACC2A5}"/>
            </c:ext>
          </c:extLst>
        </c:ser>
        <c:ser>
          <c:idx val="1"/>
          <c:order val="2"/>
          <c:tx>
            <c:strRef>
              <c:f>Carbonate!$J$14</c:f>
              <c:strCache>
                <c:ptCount val="1"/>
                <c:pt idx="0">
                  <c:v>O3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Carbonate!$L$14</c:f>
                <c:numCache>
                  <c:formatCode>General</c:formatCode>
                  <c:ptCount val="1"/>
                  <c:pt idx="0">
                    <c:v>1.1421404215434288</c:v>
                  </c:pt>
                </c:numCache>
              </c:numRef>
            </c:plus>
            <c:minus>
              <c:numRef>
                <c:f>Carbonate!$L$14</c:f>
                <c:numCache>
                  <c:formatCode>General</c:formatCode>
                  <c:ptCount val="1"/>
                  <c:pt idx="0">
                    <c:v>1.1421404215434288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Carbonate!$K$14</c:f>
              <c:numCache>
                <c:formatCode>0.00</c:formatCode>
                <c:ptCount val="1"/>
                <c:pt idx="0">
                  <c:v>9.9748755980245196</c:v>
                </c:pt>
              </c:numCache>
            </c:numRef>
          </c:xVal>
          <c:yVal>
            <c:numRef>
              <c:f>Carbonate!$K$14</c:f>
              <c:numCache>
                <c:formatCode>0.00</c:formatCode>
                <c:ptCount val="1"/>
                <c:pt idx="0">
                  <c:v>9.9748755980245196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31-49D9-9CC0-A9BE7CACC2A5}"/>
            </c:ext>
          </c:extLst>
        </c:ser>
        <c:ser>
          <c:idx val="2"/>
          <c:order val="3"/>
          <c:tx>
            <c:strRef>
              <c:f>Carbonate!$J$15</c:f>
              <c:strCache>
                <c:ptCount val="1"/>
                <c:pt idx="0">
                  <c:v>O4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Carbonate!$L$15</c:f>
                <c:numCache>
                  <c:formatCode>General</c:formatCode>
                  <c:ptCount val="1"/>
                  <c:pt idx="0">
                    <c:v>5.7818667871231391</c:v>
                  </c:pt>
                </c:numCache>
              </c:numRef>
            </c:plus>
            <c:minus>
              <c:numRef>
                <c:f>Carbonate!$L$15</c:f>
                <c:numCache>
                  <c:formatCode>General</c:formatCode>
                  <c:ptCount val="1"/>
                  <c:pt idx="0">
                    <c:v>5.7818667871231391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Carbonate!$K$15</c:f>
              <c:numCache>
                <c:formatCode>0.00</c:formatCode>
                <c:ptCount val="1"/>
                <c:pt idx="0">
                  <c:v>7.9408674862377886</c:v>
                </c:pt>
              </c:numCache>
            </c:numRef>
          </c:xVal>
          <c:yVal>
            <c:numRef>
              <c:f>Carbonate!$K$15</c:f>
              <c:numCache>
                <c:formatCode>0.00</c:formatCode>
                <c:ptCount val="1"/>
                <c:pt idx="0">
                  <c:v>7.9408674862377886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31-49D9-9CC0-A9BE7CACC2A5}"/>
            </c:ext>
          </c:extLst>
        </c:ser>
        <c:ser>
          <c:idx val="3"/>
          <c:order val="4"/>
          <c:tx>
            <c:strRef>
              <c:f>Carbonate!$J$16</c:f>
              <c:strCache>
                <c:ptCount val="1"/>
                <c:pt idx="0">
                  <c:v>O5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Carbonate!$L$16</c:f>
                <c:numCache>
                  <c:formatCode>General</c:formatCode>
                  <c:ptCount val="1"/>
                  <c:pt idx="0">
                    <c:v>1.1051381384055645</c:v>
                  </c:pt>
                </c:numCache>
              </c:numRef>
            </c:plus>
            <c:minus>
              <c:numRef>
                <c:f>Carbonate!$L$16</c:f>
                <c:numCache>
                  <c:formatCode>General</c:formatCode>
                  <c:ptCount val="1"/>
                  <c:pt idx="0">
                    <c:v>1.1051381384055645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Carbonate!$K$16</c:f>
              <c:numCache>
                <c:formatCode>0.00</c:formatCode>
                <c:ptCount val="1"/>
                <c:pt idx="0">
                  <c:v>9.0952216224689657</c:v>
                </c:pt>
              </c:numCache>
            </c:numRef>
          </c:xVal>
          <c:yVal>
            <c:numRef>
              <c:f>Carbonate!$K$16</c:f>
              <c:numCache>
                <c:formatCode>0.00</c:formatCode>
                <c:ptCount val="1"/>
                <c:pt idx="0">
                  <c:v>9.0952216224689657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31-49D9-9CC0-A9BE7CACC2A5}"/>
            </c:ext>
          </c:extLst>
        </c:ser>
        <c:ser>
          <c:idx val="4"/>
          <c:order val="5"/>
          <c:tx>
            <c:strRef>
              <c:f>Carbonate!$J$17</c:f>
              <c:strCache>
                <c:ptCount val="1"/>
                <c:pt idx="0">
                  <c:v>O6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Carbonate!$L$17</c:f>
                <c:numCache>
                  <c:formatCode>General</c:formatCode>
                  <c:ptCount val="1"/>
                  <c:pt idx="0">
                    <c:v>3.8904447144267071</c:v>
                  </c:pt>
                </c:numCache>
              </c:numRef>
            </c:plus>
            <c:minus>
              <c:numRef>
                <c:f>Carbonate!$L$17</c:f>
                <c:numCache>
                  <c:formatCode>General</c:formatCode>
                  <c:ptCount val="1"/>
                  <c:pt idx="0">
                    <c:v>3.8904447144267071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Carbonate!$K$17</c:f>
              <c:numCache>
                <c:formatCode>0.00</c:formatCode>
                <c:ptCount val="1"/>
                <c:pt idx="0">
                  <c:v>39.380986891474713</c:v>
                </c:pt>
              </c:numCache>
            </c:numRef>
          </c:xVal>
          <c:yVal>
            <c:numRef>
              <c:f>Carbonate!$K$17</c:f>
              <c:numCache>
                <c:formatCode>0.00</c:formatCode>
                <c:ptCount val="1"/>
                <c:pt idx="0">
                  <c:v>39.380986891474713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31-49D9-9CC0-A9BE7CACC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933151"/>
        <c:axId val="755459759"/>
      </c:scatterChart>
      <c:valAx>
        <c:axId val="51693315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755459759"/>
        <c:crosses val="autoZero"/>
        <c:crossBetween val="midCat"/>
      </c:valAx>
      <c:valAx>
        <c:axId val="75545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693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Kurl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Carbonate!$J$18</c:f>
              <c:strCache>
                <c:ptCount val="1"/>
                <c:pt idx="0">
                  <c:v>K1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Carbonate!$L$18</c:f>
                <c:numCache>
                  <c:formatCode>General</c:formatCode>
                  <c:ptCount val="1"/>
                  <c:pt idx="0">
                    <c:v>1.7262444777840842</c:v>
                  </c:pt>
                </c:numCache>
              </c:numRef>
            </c:plus>
            <c:minus>
              <c:numRef>
                <c:f>Carbonate!$L$18</c:f>
                <c:numCache>
                  <c:formatCode>General</c:formatCode>
                  <c:ptCount val="1"/>
                  <c:pt idx="0">
                    <c:v>1.7262444777840842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Carbonate!$K$18</c:f>
              <c:numCache>
                <c:formatCode>0.00</c:formatCode>
                <c:ptCount val="1"/>
                <c:pt idx="0">
                  <c:v>1.7446723488685842</c:v>
                </c:pt>
              </c:numCache>
            </c:numRef>
          </c:xVal>
          <c:yVal>
            <c:numRef>
              <c:f>Carbonate!$K$18</c:f>
              <c:numCache>
                <c:formatCode>0.00</c:formatCode>
                <c:ptCount val="1"/>
                <c:pt idx="0">
                  <c:v>1.7446723488685842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C7-486B-A71A-9A01F11A1B4C}"/>
            </c:ext>
          </c:extLst>
        </c:ser>
        <c:ser>
          <c:idx val="0"/>
          <c:order val="1"/>
          <c:tx>
            <c:strRef>
              <c:f>Carbonate!$J$19</c:f>
              <c:strCache>
                <c:ptCount val="1"/>
                <c:pt idx="0">
                  <c:v>K2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Carbonate!$K$19</c:f>
              <c:numCache>
                <c:formatCode>0.00</c:formatCode>
                <c:ptCount val="1"/>
                <c:pt idx="0">
                  <c:v>0</c:v>
                </c:pt>
              </c:numCache>
            </c:numRef>
          </c:xVal>
          <c:yVal>
            <c:numRef>
              <c:f>Carbonate!$K$19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C7-486B-A71A-9A01F11A1B4C}"/>
            </c:ext>
          </c:extLst>
        </c:ser>
        <c:ser>
          <c:idx val="2"/>
          <c:order val="2"/>
          <c:tx>
            <c:strRef>
              <c:f>Carbonate!$J$20</c:f>
              <c:strCache>
                <c:ptCount val="1"/>
                <c:pt idx="0">
                  <c:v>K3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Carbonate!$L$20</c:f>
                <c:numCache>
                  <c:formatCode>General</c:formatCode>
                  <c:ptCount val="1"/>
                  <c:pt idx="0">
                    <c:v>1.093157820185255</c:v>
                  </c:pt>
                </c:numCache>
              </c:numRef>
            </c:plus>
            <c:minus>
              <c:numRef>
                <c:f>Carbonate!$L$20</c:f>
                <c:numCache>
                  <c:formatCode>General</c:formatCode>
                  <c:ptCount val="1"/>
                  <c:pt idx="0">
                    <c:v>1.093157820185255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Carbonate!$K$20</c:f>
              <c:numCache>
                <c:formatCode>0.00</c:formatCode>
                <c:ptCount val="1"/>
                <c:pt idx="0">
                  <c:v>8.6276322948238349</c:v>
                </c:pt>
              </c:numCache>
            </c:numRef>
          </c:xVal>
          <c:yVal>
            <c:numRef>
              <c:f>Carbonate!$K$20</c:f>
              <c:numCache>
                <c:formatCode>0.00</c:formatCode>
                <c:ptCount val="1"/>
                <c:pt idx="0">
                  <c:v>8.6276322948238349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C7-486B-A71A-9A01F11A1B4C}"/>
            </c:ext>
          </c:extLst>
        </c:ser>
        <c:ser>
          <c:idx val="3"/>
          <c:order val="3"/>
          <c:tx>
            <c:strRef>
              <c:f>Carbonate!$J$21</c:f>
              <c:strCache>
                <c:ptCount val="1"/>
                <c:pt idx="0">
                  <c:v>K4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Carbonate!$L$21</c:f>
                <c:numCache>
                  <c:formatCode>General</c:formatCode>
                  <c:ptCount val="1"/>
                  <c:pt idx="0">
                    <c:v>0.18962809973830522</c:v>
                  </c:pt>
                </c:numCache>
              </c:numRef>
            </c:plus>
            <c:minus>
              <c:numRef>
                <c:f>Carbonate!$L$21</c:f>
                <c:numCache>
                  <c:formatCode>General</c:formatCode>
                  <c:ptCount val="1"/>
                  <c:pt idx="0">
                    <c:v>0.18962809973830522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Carbonate!$K$21</c:f>
              <c:numCache>
                <c:formatCode>0.00</c:formatCode>
                <c:ptCount val="1"/>
                <c:pt idx="0">
                  <c:v>9.2001790597328093</c:v>
                </c:pt>
              </c:numCache>
            </c:numRef>
          </c:xVal>
          <c:yVal>
            <c:numRef>
              <c:f>Carbonate!$K$21</c:f>
              <c:numCache>
                <c:formatCode>0.00</c:formatCode>
                <c:ptCount val="1"/>
                <c:pt idx="0">
                  <c:v>9.2001790597328093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C7-486B-A71A-9A01F11A1B4C}"/>
            </c:ext>
          </c:extLst>
        </c:ser>
        <c:ser>
          <c:idx val="4"/>
          <c:order val="4"/>
          <c:tx>
            <c:strRef>
              <c:f>Carbonate!$J$22</c:f>
              <c:strCache>
                <c:ptCount val="1"/>
                <c:pt idx="0">
                  <c:v>K5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Carbonate!$K$22</c:f>
              <c:numCache>
                <c:formatCode>0.00</c:formatCode>
                <c:ptCount val="1"/>
                <c:pt idx="0">
                  <c:v>0</c:v>
                </c:pt>
              </c:numCache>
            </c:numRef>
          </c:xVal>
          <c:yVal>
            <c:numRef>
              <c:f>Carbonate!$K$22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C7-486B-A71A-9A01F11A1B4C}"/>
            </c:ext>
          </c:extLst>
        </c:ser>
        <c:ser>
          <c:idx val="5"/>
          <c:order val="5"/>
          <c:tx>
            <c:strRef>
              <c:f>Carbonate!$J$23</c:f>
              <c:strCache>
                <c:ptCount val="1"/>
                <c:pt idx="0">
                  <c:v>K6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Carbonate!$K$23</c:f>
              <c:numCache>
                <c:formatCode>0.00</c:formatCode>
                <c:ptCount val="1"/>
                <c:pt idx="0">
                  <c:v>0</c:v>
                </c:pt>
              </c:numCache>
            </c:numRef>
          </c:xVal>
          <c:yVal>
            <c:numRef>
              <c:f>Carbonate!$K$23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C7-486B-A71A-9A01F11A1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370591"/>
        <c:axId val="296287935"/>
      </c:scatterChart>
      <c:valAx>
        <c:axId val="79537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6287935"/>
        <c:crosses val="autoZero"/>
        <c:crossBetween val="midCat"/>
      </c:valAx>
      <c:valAx>
        <c:axId val="29628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Kalkgehalt</a:t>
                </a:r>
                <a:r>
                  <a:rPr lang="de-DE" baseline="0"/>
                  <a:t> in %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5370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Ewald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Carbonate!$J$24</c:f>
              <c:strCache>
                <c:ptCount val="1"/>
                <c:pt idx="0">
                  <c:v>E1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Carbonate!$L$24</c:f>
                <c:numCache>
                  <c:formatCode>General</c:formatCode>
                  <c:ptCount val="1"/>
                  <c:pt idx="0">
                    <c:v>0.62082098354493975</c:v>
                  </c:pt>
                </c:numCache>
              </c:numRef>
            </c:plus>
            <c:minus>
              <c:numRef>
                <c:f>Carbonate!$L$24</c:f>
                <c:numCache>
                  <c:formatCode>General</c:formatCode>
                  <c:ptCount val="1"/>
                  <c:pt idx="0">
                    <c:v>0.62082098354493975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Carbonate!$K$24</c:f>
              <c:numCache>
                <c:formatCode>0.00</c:formatCode>
                <c:ptCount val="1"/>
                <c:pt idx="0">
                  <c:v>4.4033477322252521</c:v>
                </c:pt>
              </c:numCache>
            </c:numRef>
          </c:xVal>
          <c:yVal>
            <c:numRef>
              <c:f>Carbonate!$K$24</c:f>
              <c:numCache>
                <c:formatCode>0.00</c:formatCode>
                <c:ptCount val="1"/>
                <c:pt idx="0">
                  <c:v>4.4033477322252521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8C-4FCA-B522-769523EC8CB3}"/>
            </c:ext>
          </c:extLst>
        </c:ser>
        <c:ser>
          <c:idx val="1"/>
          <c:order val="1"/>
          <c:tx>
            <c:strRef>
              <c:f>Carbonate!$J$25</c:f>
              <c:strCache>
                <c:ptCount val="1"/>
                <c:pt idx="0">
                  <c:v>E2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Carbonate!$L$25</c:f>
                <c:numCache>
                  <c:formatCode>General</c:formatCode>
                  <c:ptCount val="1"/>
                  <c:pt idx="0">
                    <c:v>0.16289717132780995</c:v>
                  </c:pt>
                </c:numCache>
              </c:numRef>
            </c:plus>
            <c:minus>
              <c:numRef>
                <c:f>Carbonate!$L$25</c:f>
                <c:numCache>
                  <c:formatCode>General</c:formatCode>
                  <c:ptCount val="1"/>
                  <c:pt idx="0">
                    <c:v>0.16289717132780995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Carbonate!$K$25</c:f>
              <c:numCache>
                <c:formatCode>0.00</c:formatCode>
                <c:ptCount val="1"/>
                <c:pt idx="0">
                  <c:v>5.534379007073194</c:v>
                </c:pt>
              </c:numCache>
            </c:numRef>
          </c:xVal>
          <c:yVal>
            <c:numRef>
              <c:f>Carbonate!$K$25</c:f>
              <c:numCache>
                <c:formatCode>0.00</c:formatCode>
                <c:ptCount val="1"/>
                <c:pt idx="0">
                  <c:v>5.534379007073194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8C-4FCA-B522-769523EC8CB3}"/>
            </c:ext>
          </c:extLst>
        </c:ser>
        <c:ser>
          <c:idx val="2"/>
          <c:order val="2"/>
          <c:tx>
            <c:strRef>
              <c:f>Carbonate!$J$26</c:f>
              <c:strCache>
                <c:ptCount val="1"/>
                <c:pt idx="0">
                  <c:v>E3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Carbonate!$L$26</c:f>
                <c:numCache>
                  <c:formatCode>General</c:formatCode>
                  <c:ptCount val="1"/>
                  <c:pt idx="0">
                    <c:v>3.8801496009100185</c:v>
                  </c:pt>
                </c:numCache>
              </c:numRef>
            </c:plus>
            <c:minus>
              <c:numRef>
                <c:f>Carbonate!$L$26</c:f>
                <c:numCache>
                  <c:formatCode>General</c:formatCode>
                  <c:ptCount val="1"/>
                  <c:pt idx="0">
                    <c:v>3.8801496009100185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Carbonate!$K$26</c:f>
              <c:numCache>
                <c:formatCode>0.00</c:formatCode>
                <c:ptCount val="1"/>
                <c:pt idx="0">
                  <c:v>11.85552132560916</c:v>
                </c:pt>
              </c:numCache>
            </c:numRef>
          </c:xVal>
          <c:yVal>
            <c:numRef>
              <c:f>Carbonate!$K$26</c:f>
              <c:numCache>
                <c:formatCode>0.00</c:formatCode>
                <c:ptCount val="1"/>
                <c:pt idx="0">
                  <c:v>11.85552132560916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8C-4FCA-B522-769523EC8CB3}"/>
            </c:ext>
          </c:extLst>
        </c:ser>
        <c:ser>
          <c:idx val="3"/>
          <c:order val="3"/>
          <c:tx>
            <c:strRef>
              <c:f>Carbonate!$J$27</c:f>
              <c:strCache>
                <c:ptCount val="1"/>
                <c:pt idx="0">
                  <c:v>E4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Carbonate!$K$27</c:f>
              <c:numCache>
                <c:formatCode>0.00</c:formatCode>
                <c:ptCount val="1"/>
                <c:pt idx="0">
                  <c:v>0</c:v>
                </c:pt>
              </c:numCache>
            </c:numRef>
          </c:xVal>
          <c:yVal>
            <c:numRef>
              <c:f>Carbonate!$K$27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8C-4FCA-B522-769523EC8CB3}"/>
            </c:ext>
          </c:extLst>
        </c:ser>
        <c:ser>
          <c:idx val="4"/>
          <c:order val="4"/>
          <c:tx>
            <c:strRef>
              <c:f>Carbonate!$J$28</c:f>
              <c:strCache>
                <c:ptCount val="1"/>
                <c:pt idx="0">
                  <c:v>E5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Carbonate!$K$28</c:f>
              <c:numCache>
                <c:formatCode>0.00</c:formatCode>
                <c:ptCount val="1"/>
                <c:pt idx="0">
                  <c:v>0</c:v>
                </c:pt>
              </c:numCache>
            </c:numRef>
          </c:xVal>
          <c:yVal>
            <c:numRef>
              <c:f>Carbonate!$K$28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8C-4FCA-B522-769523EC8CB3}"/>
            </c:ext>
          </c:extLst>
        </c:ser>
        <c:ser>
          <c:idx val="5"/>
          <c:order val="5"/>
          <c:tx>
            <c:strRef>
              <c:f>Carbonate!$J$29</c:f>
              <c:strCache>
                <c:ptCount val="1"/>
                <c:pt idx="0">
                  <c:v>E6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Carbonate!$K$29</c:f>
              <c:numCache>
                <c:formatCode>0.00</c:formatCode>
                <c:ptCount val="1"/>
                <c:pt idx="0">
                  <c:v>0</c:v>
                </c:pt>
              </c:numCache>
            </c:numRef>
          </c:xVal>
          <c:yVal>
            <c:numRef>
              <c:f>Carbonate!$K$29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8C-4FCA-B522-769523EC8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183567"/>
        <c:axId val="477976847"/>
      </c:scatterChart>
      <c:valAx>
        <c:axId val="76418356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477976847"/>
        <c:crosses val="autoZero"/>
        <c:crossBetween val="midCat"/>
      </c:valAx>
      <c:valAx>
        <c:axId val="47797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4183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Polsum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Carbonate!$J$30</c:f>
              <c:strCache>
                <c:ptCount val="1"/>
                <c:pt idx="0">
                  <c:v>P1.1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Carbonate!$K$30</c:f>
              <c:numCache>
                <c:formatCode>0.00</c:formatCode>
                <c:ptCount val="1"/>
                <c:pt idx="0">
                  <c:v>6.0972250431308082</c:v>
                </c:pt>
              </c:numCache>
            </c:numRef>
          </c:xVal>
          <c:yVal>
            <c:numRef>
              <c:f>Carbonate!$K$30</c:f>
              <c:numCache>
                <c:formatCode>0.00</c:formatCode>
                <c:ptCount val="1"/>
                <c:pt idx="0">
                  <c:v>6.0972250431308082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A9-4584-A8C5-4E4E7EB94198}"/>
            </c:ext>
          </c:extLst>
        </c:ser>
        <c:ser>
          <c:idx val="1"/>
          <c:order val="1"/>
          <c:tx>
            <c:strRef>
              <c:f>Carbonate!$J$31</c:f>
              <c:strCache>
                <c:ptCount val="1"/>
                <c:pt idx="0">
                  <c:v>P1.2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Carbonate!$L$31</c:f>
                <c:numCache>
                  <c:formatCode>General</c:formatCode>
                  <c:ptCount val="1"/>
                  <c:pt idx="0">
                    <c:v>2.2975705879896826</c:v>
                  </c:pt>
                </c:numCache>
              </c:numRef>
            </c:plus>
            <c:minus>
              <c:numRef>
                <c:f>Carbonate!$L$31</c:f>
                <c:numCache>
                  <c:formatCode>General</c:formatCode>
                  <c:ptCount val="1"/>
                  <c:pt idx="0">
                    <c:v>2.2975705879896826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Carbonate!$K$31</c:f>
              <c:numCache>
                <c:formatCode>0.00</c:formatCode>
                <c:ptCount val="1"/>
                <c:pt idx="0">
                  <c:v>6.1106795439787023</c:v>
                </c:pt>
              </c:numCache>
            </c:numRef>
          </c:xVal>
          <c:yVal>
            <c:numRef>
              <c:f>Carbonate!$K$31</c:f>
              <c:numCache>
                <c:formatCode>0.00</c:formatCode>
                <c:ptCount val="1"/>
                <c:pt idx="0">
                  <c:v>6.1106795439787023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A9-4584-A8C5-4E4E7EB94198}"/>
            </c:ext>
          </c:extLst>
        </c:ser>
        <c:ser>
          <c:idx val="2"/>
          <c:order val="2"/>
          <c:tx>
            <c:strRef>
              <c:f>Carbonate!$J$32</c:f>
              <c:strCache>
                <c:ptCount val="1"/>
                <c:pt idx="0">
                  <c:v>P1.3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Carbonate!$L$32</c:f>
                <c:numCache>
                  <c:formatCode>General</c:formatCode>
                  <c:ptCount val="1"/>
                  <c:pt idx="0">
                    <c:v>3.2210141776075631</c:v>
                  </c:pt>
                </c:numCache>
              </c:numRef>
            </c:plus>
            <c:minus>
              <c:numRef>
                <c:f>Carbonate!$L$32</c:f>
                <c:numCache>
                  <c:formatCode>General</c:formatCode>
                  <c:ptCount val="1"/>
                  <c:pt idx="0">
                    <c:v>3.2210141776075631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Carbonate!$K$32</c:f>
              <c:numCache>
                <c:formatCode>0.00</c:formatCode>
                <c:ptCount val="1"/>
                <c:pt idx="0">
                  <c:v>8.2946008120042389</c:v>
                </c:pt>
              </c:numCache>
            </c:numRef>
          </c:xVal>
          <c:yVal>
            <c:numRef>
              <c:f>Carbonate!$K$32</c:f>
              <c:numCache>
                <c:formatCode>0.00</c:formatCode>
                <c:ptCount val="1"/>
                <c:pt idx="0">
                  <c:v>8.2946008120042389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A9-4584-A8C5-4E4E7EB94198}"/>
            </c:ext>
          </c:extLst>
        </c:ser>
        <c:ser>
          <c:idx val="3"/>
          <c:order val="3"/>
          <c:tx>
            <c:strRef>
              <c:f>Carbonate!$J$33</c:f>
              <c:strCache>
                <c:ptCount val="1"/>
                <c:pt idx="0">
                  <c:v>P1.4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Carbonate!$L$33</c:f>
                <c:numCache>
                  <c:formatCode>General</c:formatCode>
                  <c:ptCount val="1"/>
                  <c:pt idx="0">
                    <c:v>5.5117812599205518</c:v>
                  </c:pt>
                </c:numCache>
              </c:numRef>
            </c:plus>
            <c:minus>
              <c:numRef>
                <c:f>Carbonate!$L$33</c:f>
                <c:numCache>
                  <c:formatCode>General</c:formatCode>
                  <c:ptCount val="1"/>
                  <c:pt idx="0">
                    <c:v>5.5117812599205518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Carbonate!$K$33</c:f>
              <c:numCache>
                <c:formatCode>0.00</c:formatCode>
                <c:ptCount val="1"/>
                <c:pt idx="0">
                  <c:v>3.8974179053067548</c:v>
                </c:pt>
              </c:numCache>
            </c:numRef>
          </c:xVal>
          <c:yVal>
            <c:numRef>
              <c:f>Carbonate!$K$33</c:f>
              <c:numCache>
                <c:formatCode>0.00</c:formatCode>
                <c:ptCount val="1"/>
                <c:pt idx="0">
                  <c:v>3.8974179053067548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A9-4584-A8C5-4E4E7EB94198}"/>
            </c:ext>
          </c:extLst>
        </c:ser>
        <c:ser>
          <c:idx val="4"/>
          <c:order val="4"/>
          <c:tx>
            <c:strRef>
              <c:f>Carbonate!$J$34</c:f>
              <c:strCache>
                <c:ptCount val="1"/>
                <c:pt idx="0">
                  <c:v>P1.5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Carbonate!$K$34</c:f>
              <c:numCache>
                <c:formatCode>0.00</c:formatCode>
                <c:ptCount val="1"/>
                <c:pt idx="0">
                  <c:v>0</c:v>
                </c:pt>
              </c:numCache>
            </c:numRef>
          </c:xVal>
          <c:yVal>
            <c:numRef>
              <c:f>Carbonate!$K$34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A9-4584-A8C5-4E4E7EB94198}"/>
            </c:ext>
          </c:extLst>
        </c:ser>
        <c:ser>
          <c:idx val="5"/>
          <c:order val="5"/>
          <c:tx>
            <c:strRef>
              <c:f>Carbonate!$J$35</c:f>
              <c:strCache>
                <c:ptCount val="1"/>
                <c:pt idx="0">
                  <c:v>P1.6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Carbonate!$K$35</c:f>
              <c:numCache>
                <c:formatCode>0.00</c:formatCode>
                <c:ptCount val="1"/>
                <c:pt idx="0">
                  <c:v>0</c:v>
                </c:pt>
              </c:numCache>
            </c:numRef>
          </c:xVal>
          <c:yVal>
            <c:numRef>
              <c:f>Carbonate!$K$35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A9-4584-A8C5-4E4E7EB94198}"/>
            </c:ext>
          </c:extLst>
        </c:ser>
        <c:ser>
          <c:idx val="6"/>
          <c:order val="6"/>
          <c:tx>
            <c:strRef>
              <c:f>Carbonate!$J$36</c:f>
              <c:strCache>
                <c:ptCount val="1"/>
                <c:pt idx="0">
                  <c:v>P2.1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Carbonate!$L$36</c:f>
                <c:numCache>
                  <c:formatCode>General</c:formatCode>
                  <c:ptCount val="1"/>
                  <c:pt idx="0">
                    <c:v>0.49866812183044995</c:v>
                  </c:pt>
                </c:numCache>
              </c:numRef>
            </c:plus>
            <c:minus>
              <c:numRef>
                <c:f>Carbonate!$L$36</c:f>
                <c:numCache>
                  <c:formatCode>General</c:formatCode>
                  <c:ptCount val="1"/>
                  <c:pt idx="0">
                    <c:v>0.49866812183044995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Carbonate!$K$36</c:f>
              <c:numCache>
                <c:formatCode>0.00</c:formatCode>
                <c:ptCount val="1"/>
                <c:pt idx="0">
                  <c:v>0.50801763397872468</c:v>
                </c:pt>
              </c:numCache>
            </c:numRef>
          </c:xVal>
          <c:yVal>
            <c:numRef>
              <c:f>Carbonate!$K$36</c:f>
              <c:numCache>
                <c:formatCode>0.00</c:formatCode>
                <c:ptCount val="1"/>
                <c:pt idx="0">
                  <c:v>0.50801763397872468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A9-4584-A8C5-4E4E7EB94198}"/>
            </c:ext>
          </c:extLst>
        </c:ser>
        <c:ser>
          <c:idx val="7"/>
          <c:order val="7"/>
          <c:tx>
            <c:strRef>
              <c:f>Carbonate!$J$37</c:f>
              <c:strCache>
                <c:ptCount val="1"/>
                <c:pt idx="0">
                  <c:v>P2.2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Carbonate!$K$37</c:f>
              <c:numCache>
                <c:formatCode>0.00</c:formatCode>
                <c:ptCount val="1"/>
                <c:pt idx="0">
                  <c:v>0</c:v>
                </c:pt>
              </c:numCache>
            </c:numRef>
          </c:xVal>
          <c:yVal>
            <c:numRef>
              <c:f>Carbonate!$K$37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EA9-4584-A8C5-4E4E7EB94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183567"/>
        <c:axId val="477965439"/>
      </c:scatterChart>
      <c:valAx>
        <c:axId val="76418356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477965439"/>
        <c:crosses val="autoZero"/>
        <c:crossBetween val="midCat"/>
      </c:valAx>
      <c:valAx>
        <c:axId val="47796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4183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601980</xdr:colOff>
      <xdr:row>112</xdr:row>
      <xdr:rowOff>76200</xdr:rowOff>
    </xdr:from>
    <xdr:to>
      <xdr:col>28</xdr:col>
      <xdr:colOff>838200</xdr:colOff>
      <xdr:row>129</xdr:row>
      <xdr:rowOff>121920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6CFCB93-DCE6-A235-0695-608C6FD70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76200</xdr:colOff>
      <xdr:row>112</xdr:row>
      <xdr:rowOff>60960</xdr:rowOff>
    </xdr:from>
    <xdr:to>
      <xdr:col>21</xdr:col>
      <xdr:colOff>99060</xdr:colOff>
      <xdr:row>129</xdr:row>
      <xdr:rowOff>60960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DC3566C-7DD7-B7DD-1E89-C9EAEF299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182075</xdr:colOff>
      <xdr:row>29</xdr:row>
      <xdr:rowOff>62063</xdr:rowOff>
    </xdr:from>
    <xdr:to>
      <xdr:col>11</xdr:col>
      <xdr:colOff>345905</xdr:colOff>
      <xdr:row>44</xdr:row>
      <xdr:rowOff>62063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E2D71BAA-9273-DC21-E4BC-B9221AB95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</xdr:colOff>
      <xdr:row>10</xdr:row>
      <xdr:rowOff>121920</xdr:rowOff>
    </xdr:from>
    <xdr:to>
      <xdr:col>17</xdr:col>
      <xdr:colOff>662940</xdr:colOff>
      <xdr:row>25</xdr:row>
      <xdr:rowOff>121920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084FC950-C0BC-71EA-EE16-B72C311E9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670560</xdr:colOff>
      <xdr:row>10</xdr:row>
      <xdr:rowOff>137160</xdr:rowOff>
    </xdr:from>
    <xdr:to>
      <xdr:col>23</xdr:col>
      <xdr:colOff>533400</xdr:colOff>
      <xdr:row>25</xdr:row>
      <xdr:rowOff>137160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68CBB345-87E6-DED2-521C-2C64B3436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15240</xdr:colOff>
      <xdr:row>25</xdr:row>
      <xdr:rowOff>129540</xdr:rowOff>
    </xdr:from>
    <xdr:to>
      <xdr:col>17</xdr:col>
      <xdr:colOff>662940</xdr:colOff>
      <xdr:row>40</xdr:row>
      <xdr:rowOff>15240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D9773D8B-10FE-47D5-E8A4-86272C0D7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624840</xdr:colOff>
      <xdr:row>25</xdr:row>
      <xdr:rowOff>129540</xdr:rowOff>
    </xdr:from>
    <xdr:to>
      <xdr:col>23</xdr:col>
      <xdr:colOff>487680</xdr:colOff>
      <xdr:row>40</xdr:row>
      <xdr:rowOff>15240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20988EDF-CA9A-F50C-C829-73F800DAE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eving" connectionId="1" xr16:uid="{9F21E98E-5F12-4165-8352-693707EDF39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P2" sqref="P2:P4"/>
    </sheetView>
  </sheetViews>
  <sheetFormatPr baseColWidth="10" defaultRowHeight="14.4" x14ac:dyDescent="0.3"/>
  <cols>
    <col min="1" max="1" width="8.44140625" bestFit="1" customWidth="1"/>
    <col min="2" max="2" width="18.44140625" customWidth="1"/>
    <col min="3" max="4" width="10" bestFit="1" customWidth="1"/>
    <col min="5" max="12" width="11" bestFit="1" customWidth="1"/>
    <col min="14" max="14" width="12.77734375" customWidth="1"/>
    <col min="15" max="15" width="17.5546875" customWidth="1"/>
    <col min="16" max="16" width="16.21875" customWidth="1"/>
  </cols>
  <sheetData>
    <row r="1" spans="1:16" x14ac:dyDescent="0.3">
      <c r="A1" s="12" t="s">
        <v>332</v>
      </c>
      <c r="C1" s="102" t="s">
        <v>500</v>
      </c>
      <c r="D1" s="102" t="s">
        <v>501</v>
      </c>
      <c r="E1" s="102" t="s">
        <v>502</v>
      </c>
      <c r="F1" s="101" t="s">
        <v>503</v>
      </c>
      <c r="G1" s="101" t="s">
        <v>409</v>
      </c>
      <c r="H1" s="101" t="s">
        <v>504</v>
      </c>
      <c r="I1" s="101" t="s">
        <v>505</v>
      </c>
      <c r="J1" s="100" t="s">
        <v>506</v>
      </c>
      <c r="K1" s="100" t="s">
        <v>507</v>
      </c>
      <c r="L1" s="100" t="s">
        <v>508</v>
      </c>
      <c r="M1" s="12" t="s">
        <v>509</v>
      </c>
      <c r="N1" s="102" t="s">
        <v>597</v>
      </c>
      <c r="O1" s="101" t="s">
        <v>598</v>
      </c>
      <c r="P1" s="100" t="s">
        <v>599</v>
      </c>
    </row>
    <row r="2" spans="1:16" x14ac:dyDescent="0.3">
      <c r="A2" s="94">
        <v>44261</v>
      </c>
      <c r="B2" t="s">
        <v>519</v>
      </c>
      <c r="C2" s="105">
        <v>0.70045880000000005</v>
      </c>
      <c r="D2" s="105">
        <v>2.3480319999999999</v>
      </c>
      <c r="E2" s="105">
        <v>3.6886551000000001</v>
      </c>
      <c r="F2" s="104">
        <v>7.6946769000000002</v>
      </c>
      <c r="G2" s="104">
        <v>7.9659051999999999</v>
      </c>
      <c r="H2" s="104">
        <v>3.3209228999999998</v>
      </c>
      <c r="I2" s="104">
        <v>2.9245128999999999</v>
      </c>
      <c r="J2" s="103">
        <v>7.7530956</v>
      </c>
      <c r="K2" s="103">
        <v>20.1691666</v>
      </c>
      <c r="L2" s="103">
        <v>43.434581799999997</v>
      </c>
      <c r="N2" s="2">
        <f>SUM(C2:E2)</f>
        <v>6.7371458999999998</v>
      </c>
      <c r="O2" s="99">
        <f>SUM(F2:I2)</f>
        <v>21.906017899999998</v>
      </c>
      <c r="P2" s="99">
        <f>SUM(J2:L2)</f>
        <v>71.356843999999995</v>
      </c>
    </row>
    <row r="3" spans="1:16" x14ac:dyDescent="0.3">
      <c r="A3" s="94">
        <v>44262</v>
      </c>
      <c r="B3" t="s">
        <v>520</v>
      </c>
      <c r="C3" s="105">
        <v>0.56869729999999996</v>
      </c>
      <c r="D3" s="105">
        <v>2.4083393000000002</v>
      </c>
      <c r="E3" s="105">
        <v>3.5864201000000002</v>
      </c>
      <c r="F3" s="104">
        <v>7.1320209999999999</v>
      </c>
      <c r="G3" s="104">
        <v>7.2081232000000002</v>
      </c>
      <c r="H3" s="104">
        <v>3.1813641000000001</v>
      </c>
      <c r="I3" s="104">
        <v>3.0345783000000002</v>
      </c>
      <c r="J3" s="103">
        <v>8.1845607999999999</v>
      </c>
      <c r="K3" s="103">
        <v>20.013484999999999</v>
      </c>
      <c r="L3" s="103">
        <v>44.682403600000001</v>
      </c>
      <c r="N3" s="2">
        <f>SUM(C3:E3)</f>
        <v>6.5634566999999997</v>
      </c>
      <c r="O3" s="99">
        <f t="shared" ref="O3:O66" si="0">SUM(F3:I3)</f>
        <v>20.5560866</v>
      </c>
      <c r="P3" s="99">
        <f t="shared" ref="P3:P66" si="1">SUM(J3:L3)</f>
        <v>72.880449400000003</v>
      </c>
    </row>
    <row r="4" spans="1:16" s="123" customFormat="1" ht="15" thickBot="1" x14ac:dyDescent="0.35">
      <c r="A4" s="122">
        <v>44263</v>
      </c>
      <c r="B4" s="123" t="s">
        <v>521</v>
      </c>
      <c r="C4" s="124">
        <v>0.58605050000000003</v>
      </c>
      <c r="D4" s="124">
        <v>2.4694132999999998</v>
      </c>
      <c r="E4" s="124">
        <v>3.7249045000000001</v>
      </c>
      <c r="F4" s="125">
        <v>6.7009138999999998</v>
      </c>
      <c r="G4" s="125">
        <v>7.2784547999999996</v>
      </c>
      <c r="H4" s="125">
        <v>3.7621821999999998</v>
      </c>
      <c r="I4" s="125">
        <v>3.9655914000000001</v>
      </c>
      <c r="J4" s="126">
        <v>10.182849900000001</v>
      </c>
      <c r="K4" s="126">
        <v>21.600910200000001</v>
      </c>
      <c r="L4" s="126">
        <v>39.728729199999997</v>
      </c>
      <c r="N4" s="127">
        <f t="shared" ref="N4:N67" si="2">SUM(C4:E4)</f>
        <v>6.7803683000000001</v>
      </c>
      <c r="O4" s="128">
        <f t="shared" si="0"/>
        <v>21.707142300000001</v>
      </c>
      <c r="P4" s="128">
        <f t="shared" si="1"/>
        <v>71.512489299999999</v>
      </c>
    </row>
    <row r="5" spans="1:16" x14ac:dyDescent="0.3">
      <c r="A5" s="94">
        <v>44264</v>
      </c>
      <c r="B5" t="s">
        <v>522</v>
      </c>
      <c r="C5" s="105">
        <v>1.2440941000000001</v>
      </c>
      <c r="D5" s="105">
        <v>4.6749476999999997</v>
      </c>
      <c r="E5" s="105">
        <v>8.7497033999999996</v>
      </c>
      <c r="F5" s="104">
        <v>13.118612300000001</v>
      </c>
      <c r="G5" s="104">
        <v>11.809742</v>
      </c>
      <c r="H5" s="104">
        <v>4.8714599999999999</v>
      </c>
      <c r="I5" s="104">
        <v>4.6852837000000003</v>
      </c>
      <c r="J5" s="103">
        <v>12.028324100000001</v>
      </c>
      <c r="K5" s="103">
        <v>20.226058999999999</v>
      </c>
      <c r="L5" s="103">
        <v>18.591804499999999</v>
      </c>
      <c r="N5" s="2">
        <f>SUM(C5:E5)</f>
        <v>14.6687452</v>
      </c>
      <c r="O5" s="99">
        <f t="shared" si="0"/>
        <v>34.485098000000001</v>
      </c>
      <c r="P5" s="99">
        <f t="shared" si="1"/>
        <v>50.846187599999993</v>
      </c>
    </row>
    <row r="6" spans="1:16" x14ac:dyDescent="0.3">
      <c r="A6" s="94">
        <v>44265</v>
      </c>
      <c r="B6" t="s">
        <v>523</v>
      </c>
      <c r="C6" s="105">
        <v>0.98990359999999999</v>
      </c>
      <c r="D6" s="105">
        <v>3.2825362999999999</v>
      </c>
      <c r="E6" s="105">
        <v>5.2203407000000004</v>
      </c>
      <c r="F6" s="104">
        <v>9.2394198999999997</v>
      </c>
      <c r="G6" s="104">
        <v>11.0139847</v>
      </c>
      <c r="H6" s="104">
        <v>5.1667098999999999</v>
      </c>
      <c r="I6" s="104">
        <v>4.4455413999999998</v>
      </c>
      <c r="J6" s="103">
        <v>10.445888500000001</v>
      </c>
      <c r="K6" s="103">
        <v>19.237316100000001</v>
      </c>
      <c r="L6" s="103">
        <v>30.958373999999999</v>
      </c>
      <c r="N6" s="2">
        <f t="shared" si="2"/>
        <v>9.4927805999999997</v>
      </c>
      <c r="O6" s="99">
        <f t="shared" si="0"/>
        <v>29.8656559</v>
      </c>
      <c r="P6" s="99">
        <f t="shared" si="1"/>
        <v>60.641578600000003</v>
      </c>
    </row>
    <row r="7" spans="1:16" s="123" customFormat="1" ht="15" thickBot="1" x14ac:dyDescent="0.35">
      <c r="A7" s="122">
        <v>44266</v>
      </c>
      <c r="B7" s="123" t="s">
        <v>524</v>
      </c>
      <c r="C7" s="124">
        <v>1.0737589999999999</v>
      </c>
      <c r="D7" s="124">
        <v>3.1893983000000001</v>
      </c>
      <c r="E7" s="124">
        <v>4.6591144</v>
      </c>
      <c r="F7" s="125">
        <v>8.2911415000000002</v>
      </c>
      <c r="G7" s="125">
        <v>9.5875281999999995</v>
      </c>
      <c r="H7" s="125">
        <v>4.6470336999999997</v>
      </c>
      <c r="I7" s="125">
        <v>4.3025054999999996</v>
      </c>
      <c r="J7" s="126">
        <v>11.18993</v>
      </c>
      <c r="K7" s="126">
        <v>20.9690437</v>
      </c>
      <c r="L7" s="126">
        <v>32.090530399999999</v>
      </c>
      <c r="N7" s="127">
        <f t="shared" si="2"/>
        <v>8.9222716999999996</v>
      </c>
      <c r="O7" s="128">
        <f t="shared" si="0"/>
        <v>26.828208899999996</v>
      </c>
      <c r="P7" s="128">
        <f t="shared" si="1"/>
        <v>64.249504099999996</v>
      </c>
    </row>
    <row r="8" spans="1:16" x14ac:dyDescent="0.3">
      <c r="A8" s="94">
        <v>44267</v>
      </c>
      <c r="B8" t="s">
        <v>525</v>
      </c>
      <c r="C8" s="105">
        <v>1.0945815999999999</v>
      </c>
      <c r="D8" s="105">
        <v>3.5200138000000001</v>
      </c>
      <c r="E8" s="105">
        <v>6.3094701999999998</v>
      </c>
      <c r="F8" s="104">
        <v>9.0062970999999994</v>
      </c>
      <c r="G8" s="104">
        <v>11.3640785</v>
      </c>
      <c r="H8" s="104">
        <v>10.121757499999999</v>
      </c>
      <c r="I8" s="104">
        <v>12.7584114</v>
      </c>
      <c r="J8" s="103">
        <v>16.033580799999999</v>
      </c>
      <c r="K8" s="103">
        <v>20.977783200000001</v>
      </c>
      <c r="L8" s="103">
        <v>8.8140105999999996</v>
      </c>
      <c r="N8" s="2">
        <f t="shared" si="2"/>
        <v>10.924065599999999</v>
      </c>
      <c r="O8" s="99">
        <f t="shared" si="0"/>
        <v>43.250544499999997</v>
      </c>
      <c r="P8" s="99">
        <f t="shared" si="1"/>
        <v>45.825374600000004</v>
      </c>
    </row>
    <row r="9" spans="1:16" x14ac:dyDescent="0.3">
      <c r="A9" s="94">
        <v>44268</v>
      </c>
      <c r="B9" t="s">
        <v>526</v>
      </c>
      <c r="C9" s="105">
        <v>1.0759308000000001</v>
      </c>
      <c r="D9" s="105">
        <v>3.3776267</v>
      </c>
      <c r="E9" s="105">
        <v>5.6984896999999997</v>
      </c>
      <c r="F9" s="104">
        <v>7.3669175999999998</v>
      </c>
      <c r="G9" s="104">
        <v>9.0225372000000004</v>
      </c>
      <c r="H9" s="104">
        <v>8.3760280999999992</v>
      </c>
      <c r="I9" s="104">
        <v>10.7360992</v>
      </c>
      <c r="J9" s="103">
        <v>19.600254100000001</v>
      </c>
      <c r="K9" s="103">
        <v>29.077133199999999</v>
      </c>
      <c r="L9" s="103">
        <v>5.6689758000000001</v>
      </c>
      <c r="N9" s="2">
        <f t="shared" si="2"/>
        <v>10.1520472</v>
      </c>
      <c r="O9" s="99">
        <f t="shared" si="0"/>
        <v>35.5015821</v>
      </c>
      <c r="P9" s="99">
        <f t="shared" si="1"/>
        <v>54.346363099999998</v>
      </c>
    </row>
    <row r="10" spans="1:16" s="123" customFormat="1" ht="15" thickBot="1" x14ac:dyDescent="0.35">
      <c r="A10" s="122">
        <v>44269</v>
      </c>
      <c r="B10" s="123" t="s">
        <v>527</v>
      </c>
      <c r="C10" s="124">
        <v>1.0661153000000001</v>
      </c>
      <c r="D10" s="124">
        <v>3.4373832000000002</v>
      </c>
      <c r="E10" s="124">
        <v>5.7613139000000002</v>
      </c>
      <c r="F10" s="125">
        <v>7.3330916999999998</v>
      </c>
      <c r="G10" s="125">
        <v>8.7804126999999994</v>
      </c>
      <c r="H10" s="125">
        <v>7.7813052999999996</v>
      </c>
      <c r="I10" s="125">
        <v>10.443065600000001</v>
      </c>
      <c r="J10" s="126">
        <v>19.458240499999999</v>
      </c>
      <c r="K10" s="126">
        <v>29.1846237</v>
      </c>
      <c r="L10" s="126">
        <v>6.7544402999999997</v>
      </c>
      <c r="N10" s="127">
        <f t="shared" si="2"/>
        <v>10.2648124</v>
      </c>
      <c r="O10" s="128">
        <f t="shared" si="0"/>
        <v>34.3378753</v>
      </c>
      <c r="P10" s="128">
        <f t="shared" si="1"/>
        <v>55.397304499999997</v>
      </c>
    </row>
    <row r="11" spans="1:16" x14ac:dyDescent="0.3">
      <c r="A11" s="94">
        <v>44270</v>
      </c>
      <c r="B11" t="s">
        <v>528</v>
      </c>
      <c r="C11" s="105">
        <v>1.1374656999999999</v>
      </c>
      <c r="D11" s="105">
        <v>4.432518</v>
      </c>
      <c r="E11" s="105">
        <v>6.1199349999999999</v>
      </c>
      <c r="F11" s="104">
        <v>10.1921444</v>
      </c>
      <c r="G11" s="104">
        <v>12.278345099999999</v>
      </c>
      <c r="H11" s="104">
        <v>6.0117493</v>
      </c>
      <c r="I11" s="104">
        <v>6.0249633999999999</v>
      </c>
      <c r="J11" s="103">
        <v>11.8182411</v>
      </c>
      <c r="K11" s="103">
        <v>19.069599199999999</v>
      </c>
      <c r="L11" s="103">
        <v>22.9150314</v>
      </c>
      <c r="N11" s="2">
        <f t="shared" si="2"/>
        <v>11.6899187</v>
      </c>
      <c r="O11" s="99">
        <f t="shared" si="0"/>
        <v>34.507202199999995</v>
      </c>
      <c r="P11" s="99">
        <f t="shared" si="1"/>
        <v>53.802871699999997</v>
      </c>
    </row>
    <row r="12" spans="1:16" x14ac:dyDescent="0.3">
      <c r="A12" s="94">
        <v>44271</v>
      </c>
      <c r="B12" t="s">
        <v>529</v>
      </c>
      <c r="C12" s="105">
        <v>0.97704139999999995</v>
      </c>
      <c r="D12" s="105">
        <v>4.0199289</v>
      </c>
      <c r="E12" s="105">
        <v>5.4238634000000001</v>
      </c>
      <c r="F12" s="104">
        <v>7.7307338999999997</v>
      </c>
      <c r="G12" s="104">
        <v>9.0735148999999993</v>
      </c>
      <c r="H12" s="104">
        <v>6.5863303999999996</v>
      </c>
      <c r="I12" s="104">
        <v>7.8407134999999997</v>
      </c>
      <c r="J12" s="103">
        <v>13.797412899999999</v>
      </c>
      <c r="K12" s="103">
        <v>21.4410782</v>
      </c>
      <c r="L12" s="103">
        <v>23.1093826</v>
      </c>
      <c r="N12" s="2">
        <f t="shared" si="2"/>
        <v>10.420833699999999</v>
      </c>
      <c r="O12" s="99">
        <f t="shared" si="0"/>
        <v>31.231292699999997</v>
      </c>
      <c r="P12" s="99">
        <f t="shared" si="1"/>
        <v>58.347873699999994</v>
      </c>
    </row>
    <row r="13" spans="1:16" s="123" customFormat="1" ht="15" thickBot="1" x14ac:dyDescent="0.35">
      <c r="A13" s="122">
        <v>44272</v>
      </c>
      <c r="B13" s="123" t="s">
        <v>530</v>
      </c>
      <c r="C13" s="124">
        <v>2.1161856999999999</v>
      </c>
      <c r="D13" s="124">
        <v>6.6020408000000002</v>
      </c>
      <c r="E13" s="124">
        <v>10.811036100000001</v>
      </c>
      <c r="F13" s="125">
        <v>15.063274399999999</v>
      </c>
      <c r="G13" s="125">
        <v>12.7515182</v>
      </c>
      <c r="H13" s="125">
        <v>9.4892731000000001</v>
      </c>
      <c r="I13" s="125">
        <v>13.226577799999999</v>
      </c>
      <c r="J13" s="126">
        <v>16.365646399999999</v>
      </c>
      <c r="K13" s="126">
        <v>12.4309235</v>
      </c>
      <c r="L13" s="126">
        <v>1.1435089000000001</v>
      </c>
      <c r="N13" s="127">
        <f t="shared" si="2"/>
        <v>19.529262600000003</v>
      </c>
      <c r="O13" s="128">
        <f t="shared" si="0"/>
        <v>50.530643499999996</v>
      </c>
      <c r="P13" s="128">
        <f t="shared" si="1"/>
        <v>29.940078800000002</v>
      </c>
    </row>
    <row r="14" spans="1:16" x14ac:dyDescent="0.3">
      <c r="A14" s="94">
        <v>44273</v>
      </c>
      <c r="B14" t="s">
        <v>531</v>
      </c>
      <c r="C14" s="105">
        <v>0.74296739999999994</v>
      </c>
      <c r="D14" s="105">
        <v>2.3175123000000002</v>
      </c>
      <c r="E14" s="105">
        <v>4.8509636</v>
      </c>
      <c r="F14" s="104">
        <v>10.174045599999999</v>
      </c>
      <c r="G14" s="104">
        <v>14.1779194</v>
      </c>
      <c r="H14" s="104">
        <v>9.0215302000000008</v>
      </c>
      <c r="I14" s="104">
        <v>9.4387740999999998</v>
      </c>
      <c r="J14" s="103">
        <v>14.05653</v>
      </c>
      <c r="K14" s="103">
        <v>23.334457400000002</v>
      </c>
      <c r="L14" s="103">
        <v>11.8852768</v>
      </c>
      <c r="N14" s="2">
        <f t="shared" si="2"/>
        <v>7.9114433000000002</v>
      </c>
      <c r="O14" s="99">
        <f t="shared" si="0"/>
        <v>42.812269299999997</v>
      </c>
      <c r="P14" s="99">
        <f t="shared" si="1"/>
        <v>49.2762642</v>
      </c>
    </row>
    <row r="15" spans="1:16" x14ac:dyDescent="0.3">
      <c r="A15" s="94">
        <v>44274</v>
      </c>
      <c r="B15" t="s">
        <v>532</v>
      </c>
      <c r="C15" s="105">
        <v>0.81762259999999998</v>
      </c>
      <c r="D15" s="105">
        <v>2.5034255999999999</v>
      </c>
      <c r="E15" s="105">
        <v>5.0970502</v>
      </c>
      <c r="F15" s="104">
        <v>10.326582</v>
      </c>
      <c r="G15" s="104">
        <v>13.7234745</v>
      </c>
      <c r="H15" s="104">
        <v>8.5433502000000008</v>
      </c>
      <c r="I15" s="104">
        <v>9.1732177999999998</v>
      </c>
      <c r="J15" s="103">
        <v>15.320060700000001</v>
      </c>
      <c r="K15" s="103">
        <v>22.825752300000001</v>
      </c>
      <c r="L15" s="103">
        <v>11.6694794</v>
      </c>
      <c r="N15" s="2">
        <f t="shared" si="2"/>
        <v>8.4180983999999999</v>
      </c>
      <c r="O15" s="99">
        <f t="shared" si="0"/>
        <v>41.766624500000006</v>
      </c>
      <c r="P15" s="99">
        <f t="shared" si="1"/>
        <v>49.815292400000004</v>
      </c>
    </row>
    <row r="16" spans="1:16" s="123" customFormat="1" ht="15" thickBot="1" x14ac:dyDescent="0.35">
      <c r="A16" s="122">
        <v>44275</v>
      </c>
      <c r="B16" s="123" t="s">
        <v>533</v>
      </c>
      <c r="C16" s="124">
        <v>0.88754789999999995</v>
      </c>
      <c r="D16" s="124">
        <v>2.8524976</v>
      </c>
      <c r="E16" s="124">
        <v>5.5732841000000004</v>
      </c>
      <c r="F16" s="125">
        <v>10.022209200000001</v>
      </c>
      <c r="G16" s="125">
        <v>12.756330500000001</v>
      </c>
      <c r="H16" s="125">
        <v>8.5186385999999992</v>
      </c>
      <c r="I16" s="125">
        <v>9.2632294000000002</v>
      </c>
      <c r="J16" s="126">
        <v>15.6031914</v>
      </c>
      <c r="K16" s="126">
        <v>24.632240299999999</v>
      </c>
      <c r="L16" s="126">
        <v>9.8908156999999992</v>
      </c>
      <c r="N16" s="127">
        <f t="shared" si="2"/>
        <v>9.3133295999999994</v>
      </c>
      <c r="O16" s="128">
        <f t="shared" si="0"/>
        <v>40.560407699999999</v>
      </c>
      <c r="P16" s="128">
        <f t="shared" si="1"/>
        <v>50.126247399999997</v>
      </c>
    </row>
    <row r="17" spans="1:16" x14ac:dyDescent="0.3">
      <c r="A17" s="94">
        <v>44276</v>
      </c>
      <c r="B17" t="s">
        <v>534</v>
      </c>
      <c r="C17" s="105">
        <v>1.9728140999999999</v>
      </c>
      <c r="D17" s="105">
        <v>7.8348174000000004</v>
      </c>
      <c r="E17" s="105">
        <v>15.760518100000001</v>
      </c>
      <c r="F17" s="104">
        <v>21.757556900000001</v>
      </c>
      <c r="G17" s="104">
        <v>15.794303899999999</v>
      </c>
      <c r="H17" s="104">
        <v>6.5125808999999997</v>
      </c>
      <c r="I17" s="104">
        <v>7.7288895000000002</v>
      </c>
      <c r="J17" s="103">
        <v>11.859710700000001</v>
      </c>
      <c r="K17" s="103">
        <v>9.6908493</v>
      </c>
      <c r="L17" s="103">
        <v>1.0879517000000001</v>
      </c>
      <c r="N17" s="2">
        <f t="shared" si="2"/>
        <v>25.568149599999998</v>
      </c>
      <c r="O17" s="99">
        <f t="shared" si="0"/>
        <v>51.793331200000004</v>
      </c>
      <c r="P17" s="99">
        <f t="shared" si="1"/>
        <v>22.638511700000002</v>
      </c>
    </row>
    <row r="18" spans="1:16" x14ac:dyDescent="0.3">
      <c r="A18" s="94">
        <v>44277</v>
      </c>
      <c r="B18" t="s">
        <v>535</v>
      </c>
      <c r="C18" s="105">
        <v>2.1589987000000002</v>
      </c>
      <c r="D18" s="105">
        <v>8.4595403999999998</v>
      </c>
      <c r="E18" s="105">
        <v>17.289573699999998</v>
      </c>
      <c r="F18" s="104">
        <v>25.2274952</v>
      </c>
      <c r="G18" s="104">
        <v>17.508533499999999</v>
      </c>
      <c r="H18" s="104">
        <v>5.6749048000000002</v>
      </c>
      <c r="I18" s="104">
        <v>5.9770050000000001</v>
      </c>
      <c r="J18" s="103">
        <v>10.5619049</v>
      </c>
      <c r="K18" s="103">
        <v>7.1420288000000003</v>
      </c>
      <c r="L18" s="103">
        <v>0</v>
      </c>
      <c r="N18" s="2">
        <f t="shared" si="2"/>
        <v>27.908112799999998</v>
      </c>
      <c r="O18" s="99">
        <f t="shared" si="0"/>
        <v>54.387938499999997</v>
      </c>
      <c r="P18" s="99">
        <f t="shared" si="1"/>
        <v>17.7039337</v>
      </c>
    </row>
    <row r="19" spans="1:16" s="123" customFormat="1" ht="15" thickBot="1" x14ac:dyDescent="0.35">
      <c r="A19" s="122">
        <v>44278</v>
      </c>
      <c r="B19" s="123" t="s">
        <v>536</v>
      </c>
      <c r="C19" s="124">
        <v>2.2959356</v>
      </c>
      <c r="D19" s="124">
        <v>9.2648457999999998</v>
      </c>
      <c r="E19" s="124">
        <v>18.860221899999999</v>
      </c>
      <c r="F19" s="125">
        <v>26.689569500000001</v>
      </c>
      <c r="G19" s="125">
        <v>17.888717700000001</v>
      </c>
      <c r="H19" s="125">
        <v>5.4125977000000001</v>
      </c>
      <c r="I19" s="125">
        <v>5.4500732000000003</v>
      </c>
      <c r="J19" s="126">
        <v>9.5126266000000008</v>
      </c>
      <c r="K19" s="126">
        <v>4.6254271999999998</v>
      </c>
      <c r="L19" s="126">
        <v>0</v>
      </c>
      <c r="N19" s="127">
        <f t="shared" si="2"/>
        <v>30.421003299999999</v>
      </c>
      <c r="O19" s="128">
        <f t="shared" si="0"/>
        <v>55.440958100000003</v>
      </c>
      <c r="P19" s="128">
        <f t="shared" si="1"/>
        <v>14.138053800000002</v>
      </c>
    </row>
    <row r="20" spans="1:16" x14ac:dyDescent="0.3">
      <c r="A20" s="95">
        <v>44279</v>
      </c>
      <c r="B20" t="s">
        <v>537</v>
      </c>
      <c r="C20" s="105">
        <v>0.79998630000000004</v>
      </c>
      <c r="D20" s="105">
        <v>2.6465507000000001</v>
      </c>
      <c r="E20" s="105">
        <v>4.0384769</v>
      </c>
      <c r="F20" s="104">
        <v>6.6115903999999999</v>
      </c>
      <c r="G20" s="104">
        <v>8.1545457999999993</v>
      </c>
      <c r="H20" s="104">
        <v>5.4453696999999996</v>
      </c>
      <c r="I20" s="104">
        <v>6.4096165000000003</v>
      </c>
      <c r="J20" s="103">
        <v>11.364414200000001</v>
      </c>
      <c r="K20" s="103">
        <v>26.599548299999999</v>
      </c>
      <c r="L20" s="103">
        <v>27.9299088</v>
      </c>
      <c r="N20" s="2">
        <f t="shared" si="2"/>
        <v>7.4850139000000002</v>
      </c>
      <c r="O20" s="99">
        <f t="shared" si="0"/>
        <v>26.621122399999997</v>
      </c>
      <c r="P20" s="99">
        <f t="shared" si="1"/>
        <v>65.893871300000001</v>
      </c>
    </row>
    <row r="21" spans="1:16" x14ac:dyDescent="0.3">
      <c r="A21" s="95">
        <v>44280</v>
      </c>
      <c r="B21" t="s">
        <v>538</v>
      </c>
      <c r="C21" s="105">
        <v>0.92918900000000004</v>
      </c>
      <c r="D21" s="105">
        <v>3.2730443</v>
      </c>
      <c r="E21" s="105">
        <v>4.6755915000000003</v>
      </c>
      <c r="F21" s="104">
        <v>7.9942894000000004</v>
      </c>
      <c r="G21" s="104">
        <v>8.9213714999999993</v>
      </c>
      <c r="H21" s="104">
        <v>5.2101765000000002</v>
      </c>
      <c r="I21" s="104">
        <v>5.9664115999999998</v>
      </c>
      <c r="J21" s="103">
        <v>11.1984482</v>
      </c>
      <c r="K21" s="103">
        <v>25.081363700000001</v>
      </c>
      <c r="L21" s="103">
        <v>26.750114400000001</v>
      </c>
      <c r="N21" s="2">
        <f t="shared" si="2"/>
        <v>8.8778247999999991</v>
      </c>
      <c r="O21" s="99">
        <f t="shared" si="0"/>
        <v>28.092248999999999</v>
      </c>
      <c r="P21" s="99">
        <f t="shared" si="1"/>
        <v>63.0299263</v>
      </c>
    </row>
    <row r="22" spans="1:16" s="123" customFormat="1" ht="15" thickBot="1" x14ac:dyDescent="0.35">
      <c r="A22" s="129">
        <v>44281</v>
      </c>
      <c r="B22" s="123" t="s">
        <v>539</v>
      </c>
      <c r="C22" s="124">
        <v>0.75544089999999997</v>
      </c>
      <c r="D22" s="124">
        <v>2.8660667000000002</v>
      </c>
      <c r="E22" s="124">
        <v>4.5749664000000001</v>
      </c>
      <c r="F22" s="125">
        <v>8.4240189000000001</v>
      </c>
      <c r="G22" s="125">
        <v>8.2842959999999994</v>
      </c>
      <c r="H22" s="125">
        <v>4.1098803999999998</v>
      </c>
      <c r="I22" s="125">
        <v>4.1906071000000003</v>
      </c>
      <c r="J22" s="126">
        <v>8.7680816999999998</v>
      </c>
      <c r="K22" s="126">
        <v>21.1709785</v>
      </c>
      <c r="L22" s="126">
        <v>36.855678599999997</v>
      </c>
      <c r="N22" s="127">
        <f t="shared" si="2"/>
        <v>8.1964740000000003</v>
      </c>
      <c r="O22" s="128">
        <f t="shared" si="0"/>
        <v>25.0088024</v>
      </c>
      <c r="P22" s="128">
        <f t="shared" si="1"/>
        <v>66.794738800000005</v>
      </c>
    </row>
    <row r="23" spans="1:16" x14ac:dyDescent="0.3">
      <c r="A23" s="95">
        <v>44282</v>
      </c>
      <c r="B23" t="s">
        <v>540</v>
      </c>
      <c r="C23" s="105">
        <v>0.32064409999999999</v>
      </c>
      <c r="D23" s="105">
        <v>0.83728899999999995</v>
      </c>
      <c r="E23" s="105">
        <v>1.5517508</v>
      </c>
      <c r="F23" s="104">
        <v>1.6865696999999999</v>
      </c>
      <c r="G23" s="104">
        <v>2.0731301000000002</v>
      </c>
      <c r="H23" s="104">
        <v>1.9118648</v>
      </c>
      <c r="I23" s="104">
        <v>3.4208813</v>
      </c>
      <c r="J23" s="103">
        <v>23.006547900000001</v>
      </c>
      <c r="K23" s="103">
        <v>63.281753500000001</v>
      </c>
      <c r="L23" s="103">
        <v>1.9095534999999999</v>
      </c>
      <c r="N23" s="2">
        <f t="shared" si="2"/>
        <v>2.7096838999999999</v>
      </c>
      <c r="O23" s="99">
        <f t="shared" si="0"/>
        <v>9.0924458999999995</v>
      </c>
      <c r="P23" s="99">
        <f t="shared" si="1"/>
        <v>88.197854899999996</v>
      </c>
    </row>
    <row r="24" spans="1:16" x14ac:dyDescent="0.3">
      <c r="A24" s="95">
        <v>44283</v>
      </c>
      <c r="B24" t="s">
        <v>541</v>
      </c>
      <c r="C24" s="105">
        <v>0.30536570000000002</v>
      </c>
      <c r="D24" s="105">
        <v>0.89780749999999998</v>
      </c>
      <c r="E24" s="105">
        <v>1.8151025999999999</v>
      </c>
      <c r="F24" s="104">
        <v>1.8819341999999999</v>
      </c>
      <c r="G24" s="104">
        <v>2.2310376000000001</v>
      </c>
      <c r="H24" s="104">
        <v>2.1595602</v>
      </c>
      <c r="I24" s="104">
        <v>4.0689286999999998</v>
      </c>
      <c r="J24" s="103">
        <v>29.695630999999999</v>
      </c>
      <c r="K24" s="103">
        <v>56.026489300000001</v>
      </c>
      <c r="L24" s="103">
        <v>0.91815849999999999</v>
      </c>
      <c r="N24" s="2">
        <f t="shared" si="2"/>
        <v>3.0182757999999996</v>
      </c>
      <c r="O24" s="99">
        <f t="shared" si="0"/>
        <v>10.341460699999999</v>
      </c>
      <c r="P24" s="99">
        <f t="shared" si="1"/>
        <v>86.640278800000004</v>
      </c>
    </row>
    <row r="25" spans="1:16" s="123" customFormat="1" ht="15" thickBot="1" x14ac:dyDescent="0.35">
      <c r="A25" s="129">
        <v>44284</v>
      </c>
      <c r="B25" s="123" t="s">
        <v>542</v>
      </c>
      <c r="C25" s="124">
        <v>0.25130059999999999</v>
      </c>
      <c r="D25" s="124">
        <v>0.75871619999999995</v>
      </c>
      <c r="E25" s="124">
        <v>1.4632609999999999</v>
      </c>
      <c r="F25" s="125">
        <v>1.4156778000000001</v>
      </c>
      <c r="G25" s="125">
        <v>1.6471553000000001</v>
      </c>
      <c r="H25" s="125">
        <v>1.6764296999999999</v>
      </c>
      <c r="I25" s="125">
        <v>3.6572485000000001</v>
      </c>
      <c r="J25" s="126">
        <v>30.235576600000002</v>
      </c>
      <c r="K25" s="126">
        <v>58.096843700000001</v>
      </c>
      <c r="L25" s="126">
        <v>0.79779049999999996</v>
      </c>
      <c r="N25" s="127">
        <f t="shared" si="2"/>
        <v>2.4732778</v>
      </c>
      <c r="O25" s="128">
        <f t="shared" si="0"/>
        <v>8.3965113000000002</v>
      </c>
      <c r="P25" s="128">
        <f t="shared" si="1"/>
        <v>89.1302108</v>
      </c>
    </row>
    <row r="26" spans="1:16" x14ac:dyDescent="0.3">
      <c r="A26" s="95">
        <v>44285</v>
      </c>
      <c r="B26" t="s">
        <v>543</v>
      </c>
      <c r="C26" s="105">
        <v>1.1951217999999999</v>
      </c>
      <c r="D26" s="105">
        <v>3.0560798999999998</v>
      </c>
      <c r="E26" s="105">
        <v>4.5194673999999999</v>
      </c>
      <c r="F26" s="104">
        <v>5.9305677000000001</v>
      </c>
      <c r="G26" s="104">
        <v>13.5300446</v>
      </c>
      <c r="H26" s="104">
        <v>18.5541801</v>
      </c>
      <c r="I26" s="104">
        <v>26.7847443</v>
      </c>
      <c r="J26" s="103">
        <v>16.747474700000001</v>
      </c>
      <c r="K26" s="103">
        <v>7.6346664000000004</v>
      </c>
      <c r="L26" s="103">
        <v>2.0476608000000001</v>
      </c>
      <c r="N26" s="2">
        <f t="shared" si="2"/>
        <v>8.7706690999999992</v>
      </c>
      <c r="O26" s="99">
        <f t="shared" si="0"/>
        <v>64.799536700000004</v>
      </c>
      <c r="P26" s="99">
        <f t="shared" si="1"/>
        <v>26.429801900000001</v>
      </c>
    </row>
    <row r="27" spans="1:16" x14ac:dyDescent="0.3">
      <c r="A27" s="95">
        <v>44286</v>
      </c>
      <c r="B27" t="s">
        <v>544</v>
      </c>
      <c r="C27" s="105">
        <v>1.1516588999999999</v>
      </c>
      <c r="D27" s="105">
        <v>3.0291758</v>
      </c>
      <c r="E27" s="105">
        <v>4.6628493999999998</v>
      </c>
      <c r="F27" s="104">
        <v>6.4504995000000003</v>
      </c>
      <c r="G27" s="104">
        <v>13.303773899999999</v>
      </c>
      <c r="H27" s="104">
        <v>17.394695299999999</v>
      </c>
      <c r="I27" s="104">
        <v>25.106689500000002</v>
      </c>
      <c r="J27" s="103">
        <v>15.4732056</v>
      </c>
      <c r="K27" s="103">
        <v>9.7623061999999994</v>
      </c>
      <c r="L27" s="103">
        <v>3.6651305999999999</v>
      </c>
      <c r="N27" s="2">
        <f t="shared" si="2"/>
        <v>8.8436841000000008</v>
      </c>
      <c r="O27" s="99">
        <f t="shared" si="0"/>
        <v>62.255658199999999</v>
      </c>
      <c r="P27" s="99">
        <f t="shared" si="1"/>
        <v>28.900642399999999</v>
      </c>
    </row>
    <row r="28" spans="1:16" s="123" customFormat="1" ht="15" thickBot="1" x14ac:dyDescent="0.35">
      <c r="A28" s="129">
        <v>44287</v>
      </c>
      <c r="B28" s="123" t="s">
        <v>545</v>
      </c>
      <c r="C28" s="124">
        <v>1.1769342</v>
      </c>
      <c r="D28" s="124">
        <v>3.2325043999999998</v>
      </c>
      <c r="E28" s="124">
        <v>5.1764121000000003</v>
      </c>
      <c r="F28" s="125">
        <v>7.2742852999999998</v>
      </c>
      <c r="G28" s="125">
        <v>13.6208954</v>
      </c>
      <c r="H28" s="125">
        <v>16.351564400000001</v>
      </c>
      <c r="I28" s="125">
        <v>22.9992065</v>
      </c>
      <c r="J28" s="126">
        <v>15.0406876</v>
      </c>
      <c r="K28" s="126">
        <v>9.5242844000000009</v>
      </c>
      <c r="L28" s="126">
        <v>5.6032257000000003</v>
      </c>
      <c r="N28" s="127">
        <f t="shared" si="2"/>
        <v>9.5858506999999999</v>
      </c>
      <c r="O28" s="128">
        <f t="shared" si="0"/>
        <v>60.245951599999998</v>
      </c>
      <c r="P28" s="128">
        <f t="shared" si="1"/>
        <v>30.1681977</v>
      </c>
    </row>
    <row r="29" spans="1:16" x14ac:dyDescent="0.3">
      <c r="A29" s="95">
        <v>44288</v>
      </c>
      <c r="B29" t="s">
        <v>546</v>
      </c>
      <c r="C29" s="105">
        <v>1.4399649000000001</v>
      </c>
      <c r="D29" s="105">
        <v>3.7796873999999998</v>
      </c>
      <c r="E29" s="105">
        <v>5.7417831000000001</v>
      </c>
      <c r="F29" s="104">
        <v>7.5520515000000001</v>
      </c>
      <c r="G29" s="104">
        <v>14.353342100000001</v>
      </c>
      <c r="H29" s="104">
        <v>18.358188599999998</v>
      </c>
      <c r="I29" s="104">
        <v>24.6936073</v>
      </c>
      <c r="J29" s="103">
        <v>13.6903915</v>
      </c>
      <c r="K29" s="103">
        <v>7.6420592999999997</v>
      </c>
      <c r="L29" s="103">
        <v>2.7489319000000001</v>
      </c>
      <c r="N29" s="2">
        <f t="shared" si="2"/>
        <v>10.961435399999999</v>
      </c>
      <c r="O29" s="99">
        <f t="shared" si="0"/>
        <v>64.957189499999998</v>
      </c>
      <c r="P29" s="99">
        <f t="shared" si="1"/>
        <v>24.081382699999999</v>
      </c>
    </row>
    <row r="30" spans="1:16" x14ac:dyDescent="0.3">
      <c r="A30" s="95">
        <v>44289</v>
      </c>
      <c r="B30" t="s">
        <v>547</v>
      </c>
      <c r="C30" s="105">
        <v>1.6380155000000001</v>
      </c>
      <c r="D30" s="105">
        <v>4.5622338999999998</v>
      </c>
      <c r="E30" s="105">
        <v>7.0255584999999998</v>
      </c>
      <c r="F30" s="104">
        <v>9.3150072000000002</v>
      </c>
      <c r="G30" s="104">
        <v>12.893858</v>
      </c>
      <c r="H30" s="104">
        <v>13.0260696</v>
      </c>
      <c r="I30" s="104">
        <v>18.305072800000001</v>
      </c>
      <c r="J30" s="103">
        <v>17.693527199999998</v>
      </c>
      <c r="K30" s="103">
        <v>13.9721756</v>
      </c>
      <c r="L30" s="103">
        <v>1.5684817</v>
      </c>
      <c r="N30" s="2">
        <f t="shared" si="2"/>
        <v>13.2258079</v>
      </c>
      <c r="O30" s="99">
        <f t="shared" si="0"/>
        <v>53.540007599999996</v>
      </c>
      <c r="P30" s="99">
        <f t="shared" si="1"/>
        <v>33.234184499999998</v>
      </c>
    </row>
    <row r="31" spans="1:16" s="123" customFormat="1" ht="15" thickBot="1" x14ac:dyDescent="0.35">
      <c r="A31" s="129">
        <v>44290</v>
      </c>
      <c r="B31" s="123" t="s">
        <v>548</v>
      </c>
      <c r="C31" s="124">
        <v>1.5167911000000001</v>
      </c>
      <c r="D31" s="124">
        <v>4.0885897</v>
      </c>
      <c r="E31" s="124">
        <v>6.2691422000000001</v>
      </c>
      <c r="F31" s="125">
        <v>8.3193301999999996</v>
      </c>
      <c r="G31" s="125">
        <v>13.7547169</v>
      </c>
      <c r="H31" s="125">
        <v>17.498344400000001</v>
      </c>
      <c r="I31" s="125">
        <v>25.9137421</v>
      </c>
      <c r="J31" s="126">
        <v>16.114997899999999</v>
      </c>
      <c r="K31" s="126">
        <v>5.9586867999999997</v>
      </c>
      <c r="L31" s="126">
        <v>0.56566640000000001</v>
      </c>
      <c r="N31" s="127">
        <f t="shared" si="2"/>
        <v>11.874523</v>
      </c>
      <c r="O31" s="128">
        <f t="shared" si="0"/>
        <v>65.486133600000002</v>
      </c>
      <c r="P31" s="128">
        <f t="shared" si="1"/>
        <v>22.639351099999999</v>
      </c>
    </row>
    <row r="32" spans="1:16" x14ac:dyDescent="0.3">
      <c r="A32" s="95">
        <v>44291</v>
      </c>
      <c r="B32" t="s">
        <v>549</v>
      </c>
      <c r="C32" s="105">
        <v>1.3815907000000001</v>
      </c>
      <c r="D32" s="105">
        <v>3.6181435999999998</v>
      </c>
      <c r="E32" s="105">
        <v>5.2589687999999999</v>
      </c>
      <c r="F32" s="104">
        <v>6.4014129999999998</v>
      </c>
      <c r="G32" s="104">
        <v>15.043317800000001</v>
      </c>
      <c r="H32" s="104">
        <v>21.1635971</v>
      </c>
      <c r="I32" s="104">
        <v>28.937915799999999</v>
      </c>
      <c r="J32" s="103">
        <v>12.7118988</v>
      </c>
      <c r="K32" s="103">
        <v>4.1121901999999997</v>
      </c>
      <c r="L32" s="103">
        <v>1.3709564999999999</v>
      </c>
      <c r="N32" s="2">
        <f t="shared" si="2"/>
        <v>10.2587031</v>
      </c>
      <c r="O32" s="99">
        <f t="shared" si="0"/>
        <v>71.546243700000005</v>
      </c>
      <c r="P32" s="99">
        <f t="shared" si="1"/>
        <v>18.195045499999999</v>
      </c>
    </row>
    <row r="33" spans="1:16" x14ac:dyDescent="0.3">
      <c r="A33" s="95">
        <v>44292</v>
      </c>
      <c r="B33" t="s">
        <v>550</v>
      </c>
      <c r="C33" s="105">
        <v>1.4357975000000001</v>
      </c>
      <c r="D33" s="105">
        <v>3.5858661999999999</v>
      </c>
      <c r="E33" s="105">
        <v>4.9920949999999999</v>
      </c>
      <c r="F33" s="104">
        <v>6.0736837000000001</v>
      </c>
      <c r="G33" s="104">
        <v>15.043697399999999</v>
      </c>
      <c r="H33" s="104">
        <v>21.742944699999999</v>
      </c>
      <c r="I33" s="104">
        <v>29.645706199999999</v>
      </c>
      <c r="J33" s="103">
        <v>12.963668800000001</v>
      </c>
      <c r="K33" s="103">
        <v>4.0398407000000001</v>
      </c>
      <c r="L33" s="103">
        <v>0.47667690000000001</v>
      </c>
      <c r="N33" s="2">
        <f t="shared" si="2"/>
        <v>10.0137587</v>
      </c>
      <c r="O33" s="99">
        <f t="shared" si="0"/>
        <v>72.506032000000005</v>
      </c>
      <c r="P33" s="99">
        <f t="shared" si="1"/>
        <v>17.480186400000001</v>
      </c>
    </row>
    <row r="34" spans="1:16" s="123" customFormat="1" ht="15" thickBot="1" x14ac:dyDescent="0.35">
      <c r="A34" s="129">
        <v>44293</v>
      </c>
      <c r="B34" s="123" t="s">
        <v>551</v>
      </c>
      <c r="C34" s="124">
        <v>1.2823268000000001</v>
      </c>
      <c r="D34" s="124">
        <v>3.3946681000000001</v>
      </c>
      <c r="E34" s="124">
        <v>4.8969883999999997</v>
      </c>
      <c r="F34" s="125">
        <v>6.3700142</v>
      </c>
      <c r="G34" s="125">
        <v>10.662692099999999</v>
      </c>
      <c r="H34" s="125">
        <v>12.652710000000001</v>
      </c>
      <c r="I34" s="125">
        <v>22.101871500000001</v>
      </c>
      <c r="J34" s="126">
        <v>20.078746800000001</v>
      </c>
      <c r="K34" s="126">
        <v>11.5359421</v>
      </c>
      <c r="L34" s="126">
        <v>7.0240479000000002</v>
      </c>
      <c r="N34" s="127">
        <f t="shared" si="2"/>
        <v>9.5739833000000001</v>
      </c>
      <c r="O34" s="128">
        <f t="shared" si="0"/>
        <v>51.787287800000001</v>
      </c>
      <c r="P34" s="128">
        <f t="shared" si="1"/>
        <v>38.638736800000004</v>
      </c>
    </row>
    <row r="35" spans="1:16" x14ac:dyDescent="0.3">
      <c r="A35" s="95">
        <v>44294</v>
      </c>
      <c r="B35" t="s">
        <v>552</v>
      </c>
      <c r="C35" s="105">
        <v>1.4588627999999999</v>
      </c>
      <c r="D35" s="105">
        <v>3.6681360999999999</v>
      </c>
      <c r="E35" s="105">
        <v>5.2442636</v>
      </c>
      <c r="F35" s="104">
        <v>6.4356298000000001</v>
      </c>
      <c r="G35" s="104">
        <v>15.100296</v>
      </c>
      <c r="H35" s="104">
        <v>21.736446399999998</v>
      </c>
      <c r="I35" s="104">
        <v>30.363925900000002</v>
      </c>
      <c r="J35" s="103">
        <v>13.018341100000001</v>
      </c>
      <c r="K35" s="103">
        <v>2.7850722999999999</v>
      </c>
      <c r="L35" s="103">
        <v>0.1890182</v>
      </c>
      <c r="N35" s="2">
        <f t="shared" si="2"/>
        <v>10.3712625</v>
      </c>
      <c r="O35" s="99">
        <f t="shared" si="0"/>
        <v>73.636298100000005</v>
      </c>
      <c r="P35" s="99">
        <f t="shared" si="1"/>
        <v>15.9924316</v>
      </c>
    </row>
    <row r="36" spans="1:16" x14ac:dyDescent="0.3">
      <c r="A36" s="95">
        <v>44295</v>
      </c>
      <c r="B36" t="s">
        <v>553</v>
      </c>
      <c r="C36" s="105">
        <v>1.3625263000000001</v>
      </c>
      <c r="D36" s="105">
        <v>3.5031395000000001</v>
      </c>
      <c r="E36" s="105">
        <v>5.1609968999999998</v>
      </c>
      <c r="F36" s="104">
        <v>6.3833846999999997</v>
      </c>
      <c r="G36" s="104">
        <v>15.8856144</v>
      </c>
      <c r="H36" s="104">
        <v>22.6725998</v>
      </c>
      <c r="I36" s="104">
        <v>30.271972699999999</v>
      </c>
      <c r="J36" s="103">
        <v>12.735733</v>
      </c>
      <c r="K36" s="103">
        <v>1.9658509</v>
      </c>
      <c r="L36" s="103">
        <v>5.8166500000000003E-2</v>
      </c>
      <c r="N36" s="2">
        <f t="shared" si="2"/>
        <v>10.026662699999999</v>
      </c>
      <c r="O36" s="99">
        <f t="shared" si="0"/>
        <v>75.213571599999995</v>
      </c>
      <c r="P36" s="99">
        <f t="shared" si="1"/>
        <v>14.7597504</v>
      </c>
    </row>
    <row r="37" spans="1:16" s="123" customFormat="1" ht="15" thickBot="1" x14ac:dyDescent="0.35">
      <c r="A37" s="129">
        <v>44296</v>
      </c>
      <c r="B37" s="123" t="s">
        <v>554</v>
      </c>
      <c r="C37" s="124">
        <v>1.3476037000000001</v>
      </c>
      <c r="D37" s="124">
        <v>3.4564018000000001</v>
      </c>
      <c r="E37" s="124">
        <v>5.0896701999999996</v>
      </c>
      <c r="F37" s="125">
        <v>6.1835642000000002</v>
      </c>
      <c r="G37" s="125">
        <v>15.288766900000001</v>
      </c>
      <c r="H37" s="125">
        <v>22.1273327</v>
      </c>
      <c r="I37" s="125">
        <v>30.305275000000002</v>
      </c>
      <c r="J37" s="126">
        <v>13.3994751</v>
      </c>
      <c r="K37" s="126">
        <v>2.6131438999999999</v>
      </c>
      <c r="L37" s="126">
        <v>0.1887819</v>
      </c>
      <c r="N37" s="127">
        <f t="shared" si="2"/>
        <v>9.8936756999999993</v>
      </c>
      <c r="O37" s="128">
        <f t="shared" si="0"/>
        <v>73.904938799999996</v>
      </c>
      <c r="P37" s="128">
        <f t="shared" si="1"/>
        <v>16.201400899999999</v>
      </c>
    </row>
    <row r="38" spans="1:16" x14ac:dyDescent="0.3">
      <c r="A38" s="96">
        <v>44297</v>
      </c>
      <c r="B38" t="s">
        <v>555</v>
      </c>
      <c r="C38" s="105">
        <v>0.65000270000000004</v>
      </c>
      <c r="D38" s="105">
        <v>1.9220642999999999</v>
      </c>
      <c r="E38" s="105">
        <v>3.3992279000000001</v>
      </c>
      <c r="F38" s="104">
        <v>4.9748435000000004</v>
      </c>
      <c r="G38" s="104">
        <v>6.5168227999999999</v>
      </c>
      <c r="H38" s="104">
        <v>5.8001918999999997</v>
      </c>
      <c r="I38" s="104">
        <v>10.666278800000001</v>
      </c>
      <c r="J38" s="103">
        <v>27.6269341</v>
      </c>
      <c r="K38" s="103">
        <v>32.808647200000003</v>
      </c>
      <c r="L38" s="103">
        <v>5.6349869000000004</v>
      </c>
      <c r="N38" s="2">
        <f t="shared" si="2"/>
        <v>5.9712949000000002</v>
      </c>
      <c r="O38" s="99">
        <f t="shared" si="0"/>
        <v>27.958137000000001</v>
      </c>
      <c r="P38" s="99">
        <f t="shared" si="1"/>
        <v>66.070568199999997</v>
      </c>
    </row>
    <row r="39" spans="1:16" x14ac:dyDescent="0.3">
      <c r="A39" s="96">
        <v>44298</v>
      </c>
      <c r="B39" t="s">
        <v>556</v>
      </c>
      <c r="C39" s="105">
        <v>0.69102390000000002</v>
      </c>
      <c r="D39" s="105">
        <v>1.8945737</v>
      </c>
      <c r="E39" s="105">
        <v>2.8822165000000002</v>
      </c>
      <c r="F39" s="104">
        <v>3.2938390000000002</v>
      </c>
      <c r="G39" s="104">
        <v>5.0081768000000002</v>
      </c>
      <c r="H39" s="104">
        <v>6.3446683999999998</v>
      </c>
      <c r="I39" s="104">
        <v>12.628170000000001</v>
      </c>
      <c r="J39" s="103">
        <v>30.356800100000001</v>
      </c>
      <c r="K39" s="103">
        <v>31.504695900000002</v>
      </c>
      <c r="L39" s="103">
        <v>5.3958434999999998</v>
      </c>
      <c r="N39" s="2">
        <f t="shared" si="2"/>
        <v>5.4678141</v>
      </c>
      <c r="O39" s="99">
        <f t="shared" si="0"/>
        <v>27.2748542</v>
      </c>
      <c r="P39" s="99">
        <f t="shared" si="1"/>
        <v>67.2573395</v>
      </c>
    </row>
    <row r="40" spans="1:16" s="123" customFormat="1" ht="15" thickBot="1" x14ac:dyDescent="0.35">
      <c r="A40" s="130">
        <v>44299</v>
      </c>
      <c r="B40" s="123" t="s">
        <v>557</v>
      </c>
      <c r="C40" s="124">
        <v>0.74622040000000001</v>
      </c>
      <c r="D40" s="124">
        <v>1.9444511</v>
      </c>
      <c r="E40" s="124">
        <v>3.0280203999999999</v>
      </c>
      <c r="F40" s="125">
        <v>3.8173846999999999</v>
      </c>
      <c r="G40" s="125">
        <v>5.5448065</v>
      </c>
      <c r="H40" s="125">
        <v>5.9731598000000004</v>
      </c>
      <c r="I40" s="125">
        <v>10.850398999999999</v>
      </c>
      <c r="J40" s="126">
        <v>27.544532799999999</v>
      </c>
      <c r="K40" s="126">
        <v>34.729995700000003</v>
      </c>
      <c r="L40" s="126">
        <v>5.8210373000000004</v>
      </c>
      <c r="N40" s="127">
        <f t="shared" si="2"/>
        <v>5.7186918999999996</v>
      </c>
      <c r="O40" s="128">
        <f t="shared" si="0"/>
        <v>26.185749999999999</v>
      </c>
      <c r="P40" s="128">
        <f t="shared" si="1"/>
        <v>68.095565800000003</v>
      </c>
    </row>
    <row r="41" spans="1:16" x14ac:dyDescent="0.3">
      <c r="A41" s="96">
        <v>44300</v>
      </c>
      <c r="B41" t="s">
        <v>558</v>
      </c>
      <c r="C41" s="105">
        <v>0.60701110000000003</v>
      </c>
      <c r="D41" s="105">
        <v>1.8575143999999999</v>
      </c>
      <c r="E41" s="105">
        <v>3.2239825999999998</v>
      </c>
      <c r="F41" s="104">
        <v>3.9738216</v>
      </c>
      <c r="G41" s="104">
        <v>5.3160048</v>
      </c>
      <c r="H41" s="104">
        <v>5.6343575000000001</v>
      </c>
      <c r="I41" s="104">
        <v>10.0296707</v>
      </c>
      <c r="J41" s="103">
        <v>25.822538399999999</v>
      </c>
      <c r="K41" s="103">
        <v>35.762859300000002</v>
      </c>
      <c r="L41" s="103">
        <v>7.7722473000000001</v>
      </c>
      <c r="N41" s="2">
        <f t="shared" si="2"/>
        <v>5.6885081</v>
      </c>
      <c r="O41" s="99">
        <f t="shared" si="0"/>
        <v>24.9538546</v>
      </c>
      <c r="P41" s="99">
        <f t="shared" si="1"/>
        <v>69.357645000000005</v>
      </c>
    </row>
    <row r="42" spans="1:16" x14ac:dyDescent="0.3">
      <c r="A42" s="96">
        <v>44301</v>
      </c>
      <c r="B42" t="s">
        <v>559</v>
      </c>
      <c r="C42" s="105">
        <v>0.56960569999999999</v>
      </c>
      <c r="D42" s="105">
        <v>1.5844933000000001</v>
      </c>
      <c r="E42" s="105">
        <v>2.5458588999999998</v>
      </c>
      <c r="F42" s="104">
        <v>2.9664841000000002</v>
      </c>
      <c r="G42" s="104">
        <v>4.2472811000000004</v>
      </c>
      <c r="H42" s="104">
        <v>4.9207745000000003</v>
      </c>
      <c r="I42" s="104">
        <v>9.6874331999999992</v>
      </c>
      <c r="J42" s="103">
        <v>27.2390823</v>
      </c>
      <c r="K42" s="103">
        <v>39.528934499999998</v>
      </c>
      <c r="L42" s="103">
        <v>6.7100676999999997</v>
      </c>
      <c r="N42" s="2">
        <f t="shared" si="2"/>
        <v>4.6999578999999994</v>
      </c>
      <c r="O42" s="99">
        <f t="shared" si="0"/>
        <v>21.821972899999999</v>
      </c>
      <c r="P42" s="99">
        <f t="shared" si="1"/>
        <v>73.478084499999994</v>
      </c>
    </row>
    <row r="43" spans="1:16" s="123" customFormat="1" ht="15" thickBot="1" x14ac:dyDescent="0.35">
      <c r="A43" s="130">
        <v>44302</v>
      </c>
      <c r="B43" s="123" t="s">
        <v>560</v>
      </c>
      <c r="C43" s="124">
        <v>0.61222750000000004</v>
      </c>
      <c r="D43" s="124">
        <v>1.9191132</v>
      </c>
      <c r="E43" s="124">
        <v>3.3614582999999998</v>
      </c>
      <c r="F43" s="125">
        <v>3.7850728</v>
      </c>
      <c r="G43" s="125">
        <v>5.3600377999999997</v>
      </c>
      <c r="H43" s="125">
        <v>6.3820294999999998</v>
      </c>
      <c r="I43" s="125">
        <v>12.3076572</v>
      </c>
      <c r="J43" s="126">
        <v>27.527812999999998</v>
      </c>
      <c r="K43" s="126">
        <v>31.749221800000001</v>
      </c>
      <c r="L43" s="126">
        <v>6.9953536999999999</v>
      </c>
      <c r="N43" s="127">
        <f t="shared" si="2"/>
        <v>5.8927990000000001</v>
      </c>
      <c r="O43" s="128">
        <f t="shared" si="0"/>
        <v>27.834797299999998</v>
      </c>
      <c r="P43" s="128">
        <f t="shared" si="1"/>
        <v>66.272388499999991</v>
      </c>
    </row>
    <row r="44" spans="1:16" x14ac:dyDescent="0.3">
      <c r="A44" s="96">
        <v>44303</v>
      </c>
      <c r="B44" t="s">
        <v>561</v>
      </c>
      <c r="C44" s="105">
        <v>0.68068859999999998</v>
      </c>
      <c r="D44" s="105">
        <v>2.4891288</v>
      </c>
      <c r="E44" s="105">
        <v>5.1673055000000003</v>
      </c>
      <c r="F44" s="104">
        <v>8.9244947000000003</v>
      </c>
      <c r="G44" s="104">
        <v>10.0285511</v>
      </c>
      <c r="H44" s="104">
        <v>4.9599608999999996</v>
      </c>
      <c r="I44" s="104">
        <v>4.8198929000000001</v>
      </c>
      <c r="J44" s="103">
        <v>11.301372499999999</v>
      </c>
      <c r="K44" s="103">
        <v>24.1710472</v>
      </c>
      <c r="L44" s="103">
        <v>27.457565299999999</v>
      </c>
      <c r="N44" s="2">
        <f t="shared" si="2"/>
        <v>8.3371229000000007</v>
      </c>
      <c r="O44" s="99">
        <f t="shared" si="0"/>
        <v>28.732899599999996</v>
      </c>
      <c r="P44" s="99">
        <f t="shared" si="1"/>
        <v>62.929985000000002</v>
      </c>
    </row>
    <row r="45" spans="1:16" x14ac:dyDescent="0.3">
      <c r="A45" s="96">
        <v>44304</v>
      </c>
      <c r="B45" t="s">
        <v>562</v>
      </c>
      <c r="C45" s="105">
        <v>0.65154179999999995</v>
      </c>
      <c r="D45" s="105">
        <v>2.1468414999999998</v>
      </c>
      <c r="E45" s="105">
        <v>3.7759171</v>
      </c>
      <c r="F45" s="104">
        <v>7.0470528999999997</v>
      </c>
      <c r="G45" s="104">
        <v>10.003246300000001</v>
      </c>
      <c r="H45" s="104">
        <v>5.6141930000000002</v>
      </c>
      <c r="I45" s="104">
        <v>5.5555266999999997</v>
      </c>
      <c r="J45" s="103">
        <v>12.251899699999999</v>
      </c>
      <c r="K45" s="103">
        <v>22.3737259</v>
      </c>
      <c r="L45" s="103">
        <v>30.580062900000001</v>
      </c>
      <c r="N45" s="2">
        <f t="shared" si="2"/>
        <v>6.5743004000000003</v>
      </c>
      <c r="O45" s="99">
        <f t="shared" si="0"/>
        <v>28.220018899999999</v>
      </c>
      <c r="P45" s="99">
        <f t="shared" si="1"/>
        <v>65.205688500000008</v>
      </c>
    </row>
    <row r="46" spans="1:16" s="123" customFormat="1" ht="15" thickBot="1" x14ac:dyDescent="0.35">
      <c r="A46" s="130">
        <v>44305</v>
      </c>
      <c r="B46" s="123" t="s">
        <v>563</v>
      </c>
      <c r="C46" s="124">
        <v>0.52575890000000003</v>
      </c>
      <c r="D46" s="124">
        <v>1.9271414</v>
      </c>
      <c r="E46" s="124">
        <v>4.1440248000000004</v>
      </c>
      <c r="F46" s="125">
        <v>8.2504892000000005</v>
      </c>
      <c r="G46" s="125">
        <v>9.7284697999999992</v>
      </c>
      <c r="H46" s="125">
        <v>5.2053905</v>
      </c>
      <c r="I46" s="125">
        <v>5.0521450000000003</v>
      </c>
      <c r="J46" s="126">
        <v>11.6873589</v>
      </c>
      <c r="K46" s="126">
        <v>24.706699400000002</v>
      </c>
      <c r="L46" s="126">
        <v>28.772491500000001</v>
      </c>
      <c r="N46" s="127">
        <f t="shared" si="2"/>
        <v>6.5969251</v>
      </c>
      <c r="O46" s="128">
        <f t="shared" si="0"/>
        <v>28.236494499999999</v>
      </c>
      <c r="P46" s="128">
        <f t="shared" si="1"/>
        <v>65.166549799999999</v>
      </c>
    </row>
    <row r="47" spans="1:16" x14ac:dyDescent="0.3">
      <c r="A47" s="96">
        <v>44306</v>
      </c>
      <c r="B47" t="s">
        <v>564</v>
      </c>
      <c r="C47" s="105">
        <v>1.3976284000000001</v>
      </c>
      <c r="D47" s="105">
        <v>4.2464113000000001</v>
      </c>
      <c r="E47" s="105">
        <v>6.2141508999999999</v>
      </c>
      <c r="F47" s="104">
        <v>9.5930367000000007</v>
      </c>
      <c r="G47" s="104">
        <v>14.3080807</v>
      </c>
      <c r="H47" s="104">
        <v>12.0529861</v>
      </c>
      <c r="I47" s="104">
        <v>14.173763299999999</v>
      </c>
      <c r="J47" s="103">
        <v>16.854183200000001</v>
      </c>
      <c r="K47" s="103">
        <v>19.0256042</v>
      </c>
      <c r="L47" s="103">
        <v>2.1341858</v>
      </c>
      <c r="N47" s="2">
        <f t="shared" si="2"/>
        <v>11.8581906</v>
      </c>
      <c r="O47" s="99">
        <f t="shared" si="0"/>
        <v>50.1278668</v>
      </c>
      <c r="P47" s="99">
        <f t="shared" si="1"/>
        <v>38.013973199999995</v>
      </c>
    </row>
    <row r="48" spans="1:16" x14ac:dyDescent="0.3">
      <c r="A48" s="96">
        <v>44307</v>
      </c>
      <c r="B48" t="s">
        <v>565</v>
      </c>
      <c r="C48" s="105">
        <v>1.6452726</v>
      </c>
      <c r="D48" s="105">
        <v>5.7970518999999996</v>
      </c>
      <c r="E48" s="105">
        <v>7.989852</v>
      </c>
      <c r="F48" s="104">
        <v>14.0858402</v>
      </c>
      <c r="G48" s="104">
        <v>18.647590600000001</v>
      </c>
      <c r="H48" s="104">
        <v>11.821441699999999</v>
      </c>
      <c r="I48" s="104">
        <v>11.847744</v>
      </c>
      <c r="J48" s="103">
        <v>14.8712769</v>
      </c>
      <c r="K48" s="103">
        <v>12.681671100000001</v>
      </c>
      <c r="L48" s="103">
        <v>0.61226670000000005</v>
      </c>
      <c r="N48" s="2">
        <f t="shared" si="2"/>
        <v>15.432176500000001</v>
      </c>
      <c r="O48" s="99">
        <f t="shared" si="0"/>
        <v>56.402616500000001</v>
      </c>
      <c r="P48" s="99">
        <f t="shared" si="1"/>
        <v>28.1652147</v>
      </c>
    </row>
    <row r="49" spans="1:16" s="123" customFormat="1" ht="15" thickBot="1" x14ac:dyDescent="0.35">
      <c r="A49" s="130">
        <v>44308</v>
      </c>
      <c r="B49" s="123" t="s">
        <v>566</v>
      </c>
      <c r="C49" s="124">
        <v>1.4703971</v>
      </c>
      <c r="D49" s="124">
        <v>4.1437758999999996</v>
      </c>
      <c r="E49" s="124">
        <v>6.0775031999999998</v>
      </c>
      <c r="F49" s="125">
        <v>9.2495393999999997</v>
      </c>
      <c r="G49" s="125">
        <v>13.054779099999999</v>
      </c>
      <c r="H49" s="125">
        <v>10.3217812</v>
      </c>
      <c r="I49" s="125">
        <v>13.3247719</v>
      </c>
      <c r="J49" s="126">
        <v>18.1589432</v>
      </c>
      <c r="K49" s="126">
        <v>22.252677899999998</v>
      </c>
      <c r="L49" s="126">
        <v>1.9458236</v>
      </c>
      <c r="N49" s="127">
        <f t="shared" si="2"/>
        <v>11.6916762</v>
      </c>
      <c r="O49" s="128">
        <f t="shared" si="0"/>
        <v>45.950871599999999</v>
      </c>
      <c r="P49" s="128">
        <f t="shared" si="1"/>
        <v>42.357444699999995</v>
      </c>
    </row>
    <row r="50" spans="1:16" x14ac:dyDescent="0.3">
      <c r="A50" s="96">
        <v>44309</v>
      </c>
      <c r="B50" t="s">
        <v>567</v>
      </c>
      <c r="C50" s="105">
        <v>0.87890769999999996</v>
      </c>
      <c r="D50" s="105">
        <v>2.6135744999999999</v>
      </c>
      <c r="E50" s="105">
        <v>4.1678065999999996</v>
      </c>
      <c r="F50" s="104">
        <v>5.9586905999999997</v>
      </c>
      <c r="G50" s="104">
        <v>8.6674489999999995</v>
      </c>
      <c r="H50" s="104">
        <v>7.2794188999999996</v>
      </c>
      <c r="I50" s="104">
        <v>10.7739086</v>
      </c>
      <c r="J50" s="103">
        <v>23.538139300000001</v>
      </c>
      <c r="K50" s="103">
        <v>34.754459400000002</v>
      </c>
      <c r="L50" s="103">
        <v>1.3676375999999999</v>
      </c>
      <c r="N50" s="2">
        <f t="shared" si="2"/>
        <v>7.6602888</v>
      </c>
      <c r="O50" s="99">
        <f t="shared" si="0"/>
        <v>32.679467099999997</v>
      </c>
      <c r="P50" s="99">
        <f t="shared" si="1"/>
        <v>59.660236300000001</v>
      </c>
    </row>
    <row r="51" spans="1:16" x14ac:dyDescent="0.3">
      <c r="A51" s="96">
        <v>44310</v>
      </c>
      <c r="B51" t="s">
        <v>568</v>
      </c>
      <c r="C51" s="105">
        <v>1.115308</v>
      </c>
      <c r="D51" s="105">
        <v>3.0336902000000001</v>
      </c>
      <c r="E51" s="105">
        <v>4.4187126000000001</v>
      </c>
      <c r="F51" s="104">
        <v>5.9892092000000003</v>
      </c>
      <c r="G51" s="104">
        <v>9.4987478000000003</v>
      </c>
      <c r="H51" s="104">
        <v>9.2997513000000005</v>
      </c>
      <c r="I51" s="104">
        <v>14.2153206</v>
      </c>
      <c r="J51" s="103">
        <v>21.3515625</v>
      </c>
      <c r="K51" s="103">
        <v>29.913353000000001</v>
      </c>
      <c r="L51" s="103">
        <v>1.1643295</v>
      </c>
      <c r="N51" s="2">
        <f t="shared" si="2"/>
        <v>8.5677108000000004</v>
      </c>
      <c r="O51" s="99">
        <f t="shared" si="0"/>
        <v>39.003028900000004</v>
      </c>
      <c r="P51" s="99">
        <f t="shared" si="1"/>
        <v>52.429245000000002</v>
      </c>
    </row>
    <row r="52" spans="1:16" s="123" customFormat="1" ht="15" thickBot="1" x14ac:dyDescent="0.35">
      <c r="A52" s="130">
        <v>44311</v>
      </c>
      <c r="B52" s="123" t="s">
        <v>569</v>
      </c>
      <c r="C52" s="124">
        <v>0.84894130000000001</v>
      </c>
      <c r="D52" s="124">
        <v>2.3459591999999998</v>
      </c>
      <c r="E52" s="124">
        <v>3.6985765000000002</v>
      </c>
      <c r="F52" s="125">
        <v>5.4072671000000003</v>
      </c>
      <c r="G52" s="125">
        <v>8.6926641</v>
      </c>
      <c r="H52" s="125">
        <v>8.7572880000000008</v>
      </c>
      <c r="I52" s="125">
        <v>12.575243</v>
      </c>
      <c r="J52" s="126">
        <v>27.657314299999999</v>
      </c>
      <c r="K52" s="126">
        <v>29.428710899999999</v>
      </c>
      <c r="L52" s="126">
        <v>0.58801270000000005</v>
      </c>
      <c r="N52" s="127">
        <f t="shared" si="2"/>
        <v>6.8934769999999999</v>
      </c>
      <c r="O52" s="128">
        <f t="shared" si="0"/>
        <v>35.432462200000003</v>
      </c>
      <c r="P52" s="128">
        <f t="shared" si="1"/>
        <v>57.674037899999995</v>
      </c>
    </row>
    <row r="53" spans="1:16" x14ac:dyDescent="0.3">
      <c r="A53" s="96">
        <v>44312</v>
      </c>
      <c r="B53" t="s">
        <v>570</v>
      </c>
      <c r="C53" s="105">
        <v>0.59555360000000002</v>
      </c>
      <c r="D53" s="105">
        <v>1.6546323000000001</v>
      </c>
      <c r="E53" s="105">
        <v>2.7250546999999998</v>
      </c>
      <c r="F53" s="104">
        <v>4.1656237000000003</v>
      </c>
      <c r="G53" s="104">
        <v>8.9856672</v>
      </c>
      <c r="H53" s="104">
        <v>9.9419880000000003</v>
      </c>
      <c r="I53" s="104">
        <v>14.247440299999999</v>
      </c>
      <c r="J53" s="103">
        <v>23.140895799999999</v>
      </c>
      <c r="K53" s="103">
        <v>29.2776031</v>
      </c>
      <c r="L53" s="103">
        <v>5.2655487000000001</v>
      </c>
      <c r="N53" s="2">
        <f t="shared" si="2"/>
        <v>4.9752405999999993</v>
      </c>
      <c r="O53" s="99">
        <f t="shared" si="0"/>
        <v>37.340719200000002</v>
      </c>
      <c r="P53" s="99">
        <f t="shared" si="1"/>
        <v>57.6840476</v>
      </c>
    </row>
    <row r="54" spans="1:16" x14ac:dyDescent="0.3">
      <c r="A54" s="96">
        <v>44313</v>
      </c>
      <c r="B54" t="s">
        <v>571</v>
      </c>
      <c r="C54" s="105">
        <v>0.50181569999999998</v>
      </c>
      <c r="D54" s="105">
        <v>1.3828594999999999</v>
      </c>
      <c r="E54" s="105">
        <v>2.3298972</v>
      </c>
      <c r="F54" s="104">
        <v>3.5398945999999998</v>
      </c>
      <c r="G54" s="104">
        <v>8.6967868999999993</v>
      </c>
      <c r="H54" s="104">
        <v>9.3383178999999998</v>
      </c>
      <c r="I54" s="104">
        <v>13.461103400000001</v>
      </c>
      <c r="J54" s="103">
        <v>20.983310700000001</v>
      </c>
      <c r="K54" s="103">
        <v>32.550361600000002</v>
      </c>
      <c r="L54" s="103">
        <v>7.2156525</v>
      </c>
      <c r="N54" s="2">
        <f t="shared" si="2"/>
        <v>4.2145723999999998</v>
      </c>
      <c r="O54" s="99">
        <f t="shared" si="0"/>
        <v>35.036102800000002</v>
      </c>
      <c r="P54" s="99">
        <f t="shared" si="1"/>
        <v>60.749324800000004</v>
      </c>
    </row>
    <row r="55" spans="1:16" s="123" customFormat="1" ht="15" thickBot="1" x14ac:dyDescent="0.35">
      <c r="A55" s="130">
        <v>44314</v>
      </c>
      <c r="B55" s="123" t="s">
        <v>572</v>
      </c>
      <c r="C55" s="124">
        <v>0.5000308</v>
      </c>
      <c r="D55" s="124">
        <v>1.3959484</v>
      </c>
      <c r="E55" s="124">
        <v>2.3506339000000001</v>
      </c>
      <c r="F55" s="125">
        <v>3.3828801999999998</v>
      </c>
      <c r="G55" s="125">
        <v>7.6431832000000002</v>
      </c>
      <c r="H55" s="125">
        <v>8.9562340000000003</v>
      </c>
      <c r="I55" s="125">
        <v>13.4516201</v>
      </c>
      <c r="J55" s="126">
        <v>23.097148900000001</v>
      </c>
      <c r="K55" s="126">
        <v>32.861595199999996</v>
      </c>
      <c r="L55" s="126">
        <v>6.3607329999999997</v>
      </c>
      <c r="N55" s="127">
        <f t="shared" si="2"/>
        <v>4.2466131000000003</v>
      </c>
      <c r="O55" s="128">
        <f t="shared" si="0"/>
        <v>33.4339175</v>
      </c>
      <c r="P55" s="128">
        <f t="shared" si="1"/>
        <v>62.3194771</v>
      </c>
    </row>
    <row r="56" spans="1:16" x14ac:dyDescent="0.3">
      <c r="A56" s="97">
        <v>44376</v>
      </c>
      <c r="B56" t="s">
        <v>573</v>
      </c>
      <c r="C56" s="105">
        <v>0.5472089</v>
      </c>
      <c r="D56" s="105">
        <v>1.7640425</v>
      </c>
      <c r="E56" s="105">
        <v>3.6868259999999999</v>
      </c>
      <c r="F56" s="104">
        <v>6.0039749000000002</v>
      </c>
      <c r="G56" s="104">
        <v>8.1554356000000006</v>
      </c>
      <c r="H56" s="104">
        <v>5.6779137000000004</v>
      </c>
      <c r="I56" s="104">
        <v>6.5668163000000002</v>
      </c>
      <c r="J56" s="103">
        <v>18.397228200000001</v>
      </c>
      <c r="K56" s="103">
        <v>36.128715499999998</v>
      </c>
      <c r="L56" s="103">
        <v>13.071838400000001</v>
      </c>
      <c r="N56" s="2">
        <f t="shared" si="2"/>
        <v>5.9980773999999997</v>
      </c>
      <c r="O56" s="99">
        <f t="shared" si="0"/>
        <v>26.4041405</v>
      </c>
      <c r="P56" s="99">
        <f t="shared" si="1"/>
        <v>67.597782100000003</v>
      </c>
    </row>
    <row r="57" spans="1:16" x14ac:dyDescent="0.3">
      <c r="A57" s="97">
        <v>44377</v>
      </c>
      <c r="B57" t="s">
        <v>574</v>
      </c>
      <c r="C57" s="105">
        <v>0.73830960000000001</v>
      </c>
      <c r="D57" s="105">
        <v>2.0533359</v>
      </c>
      <c r="E57" s="105">
        <v>3.5259513999999998</v>
      </c>
      <c r="F57" s="104">
        <v>5.5314478999999999</v>
      </c>
      <c r="G57" s="104">
        <v>6.8868274999999999</v>
      </c>
      <c r="H57" s="104">
        <v>4.9590911999999996</v>
      </c>
      <c r="I57" s="104">
        <v>6.1609534999999997</v>
      </c>
      <c r="J57" s="103">
        <v>17.809919399999998</v>
      </c>
      <c r="K57" s="103">
        <v>40.776996599999997</v>
      </c>
      <c r="L57" s="103">
        <v>11.5571594</v>
      </c>
      <c r="N57" s="2">
        <f t="shared" si="2"/>
        <v>6.3175968999999998</v>
      </c>
      <c r="O57" s="99">
        <f t="shared" si="0"/>
        <v>23.5383201</v>
      </c>
      <c r="P57" s="99">
        <f t="shared" si="1"/>
        <v>70.144075399999991</v>
      </c>
    </row>
    <row r="58" spans="1:16" s="123" customFormat="1" ht="15" thickBot="1" x14ac:dyDescent="0.35">
      <c r="A58" s="131">
        <v>44378</v>
      </c>
      <c r="B58" s="123" t="s">
        <v>575</v>
      </c>
      <c r="C58" s="124">
        <v>0.92040310000000003</v>
      </c>
      <c r="D58" s="124">
        <v>2.3400846</v>
      </c>
      <c r="E58" s="124">
        <v>3.6001620000000001</v>
      </c>
      <c r="F58" s="125">
        <v>5.1671452999999996</v>
      </c>
      <c r="G58" s="125">
        <v>6.9174929000000001</v>
      </c>
      <c r="H58" s="125">
        <v>5.6268959000000001</v>
      </c>
      <c r="I58" s="125">
        <v>7.0402794000000002</v>
      </c>
      <c r="J58" s="126">
        <v>19.639856300000002</v>
      </c>
      <c r="K58" s="126">
        <v>36.769958500000001</v>
      </c>
      <c r="L58" s="126">
        <v>11.977737400000001</v>
      </c>
      <c r="N58" s="127">
        <f t="shared" si="2"/>
        <v>6.8606496999999997</v>
      </c>
      <c r="O58" s="128">
        <f t="shared" si="0"/>
        <v>24.751813500000001</v>
      </c>
      <c r="P58" s="128">
        <f t="shared" si="1"/>
        <v>68.387552200000002</v>
      </c>
    </row>
    <row r="59" spans="1:16" x14ac:dyDescent="0.3">
      <c r="A59" s="97">
        <v>44379</v>
      </c>
      <c r="B59" t="s">
        <v>576</v>
      </c>
      <c r="C59" s="105">
        <v>1.3253429000000001</v>
      </c>
      <c r="D59" s="105">
        <v>3.8330671999999999</v>
      </c>
      <c r="E59" s="105">
        <v>6.3929767999999996</v>
      </c>
      <c r="F59" s="104">
        <v>8.5409079000000006</v>
      </c>
      <c r="G59" s="104">
        <v>19.213113799999999</v>
      </c>
      <c r="H59" s="104">
        <v>22.927715299999999</v>
      </c>
      <c r="I59" s="104">
        <v>26.5817795</v>
      </c>
      <c r="J59" s="103">
        <v>10.541992199999999</v>
      </c>
      <c r="K59" s="103">
        <v>0.64308169999999998</v>
      </c>
      <c r="L59" s="103">
        <v>0</v>
      </c>
      <c r="N59" s="2">
        <f t="shared" si="2"/>
        <v>11.551386900000001</v>
      </c>
      <c r="O59" s="99">
        <f t="shared" si="0"/>
        <v>77.263516499999994</v>
      </c>
      <c r="P59" s="99">
        <f t="shared" si="1"/>
        <v>11.185073899999999</v>
      </c>
    </row>
    <row r="60" spans="1:16" x14ac:dyDescent="0.3">
      <c r="A60" s="97">
        <v>44380</v>
      </c>
      <c r="B60" t="s">
        <v>577</v>
      </c>
      <c r="C60" s="105">
        <v>1.3957117999999999</v>
      </c>
      <c r="D60" s="105">
        <v>3.9894018</v>
      </c>
      <c r="E60" s="105">
        <v>6.4504042000000004</v>
      </c>
      <c r="F60" s="104">
        <v>8.3777103000000004</v>
      </c>
      <c r="G60" s="104">
        <v>18.8878384</v>
      </c>
      <c r="H60" s="104">
        <v>22.747009299999998</v>
      </c>
      <c r="I60" s="104">
        <v>26.1548233</v>
      </c>
      <c r="J60" s="103">
        <v>10.3797836</v>
      </c>
      <c r="K60" s="103">
        <v>1.4186479000000001</v>
      </c>
      <c r="L60" s="103">
        <v>0.1986771</v>
      </c>
      <c r="N60" s="2">
        <f t="shared" si="2"/>
        <v>11.835517800000002</v>
      </c>
      <c r="O60" s="99">
        <f t="shared" si="0"/>
        <v>76.167381300000002</v>
      </c>
      <c r="P60" s="99">
        <f t="shared" si="1"/>
        <v>11.997108599999999</v>
      </c>
    </row>
    <row r="61" spans="1:16" s="123" customFormat="1" ht="15" thickBot="1" x14ac:dyDescent="0.35">
      <c r="A61" s="131">
        <v>44381</v>
      </c>
      <c r="B61" s="123" t="s">
        <v>578</v>
      </c>
      <c r="C61" s="124">
        <v>1.3808442000000001</v>
      </c>
      <c r="D61" s="124">
        <v>3.8805136999999998</v>
      </c>
      <c r="E61" s="124">
        <v>6.2434963999999997</v>
      </c>
      <c r="F61" s="125">
        <v>8.1471862999999995</v>
      </c>
      <c r="G61" s="125">
        <v>18.342527400000002</v>
      </c>
      <c r="H61" s="125">
        <v>21.9906273</v>
      </c>
      <c r="I61" s="125">
        <v>25.889331800000001</v>
      </c>
      <c r="J61" s="126">
        <v>10.980857800000001</v>
      </c>
      <c r="K61" s="126">
        <v>2.8175124999999999</v>
      </c>
      <c r="L61" s="126">
        <v>0.32711780000000001</v>
      </c>
      <c r="N61" s="127">
        <f t="shared" si="2"/>
        <v>11.5048543</v>
      </c>
      <c r="O61" s="128">
        <f t="shared" si="0"/>
        <v>74.369672800000004</v>
      </c>
      <c r="P61" s="128">
        <f t="shared" si="1"/>
        <v>14.1254881</v>
      </c>
    </row>
    <row r="62" spans="1:16" x14ac:dyDescent="0.3">
      <c r="A62" s="97">
        <v>44382</v>
      </c>
      <c r="B62" t="s">
        <v>579</v>
      </c>
      <c r="C62" s="105">
        <v>0.45371899999999998</v>
      </c>
      <c r="D62" s="105">
        <v>1.3475257</v>
      </c>
      <c r="E62" s="105">
        <v>2.5486740999999999</v>
      </c>
      <c r="F62" s="104">
        <v>3.8039546</v>
      </c>
      <c r="G62" s="104">
        <v>4.6588925999999997</v>
      </c>
      <c r="H62" s="104">
        <v>3.1907339000000001</v>
      </c>
      <c r="I62" s="104">
        <v>3.4624614999999999</v>
      </c>
      <c r="J62" s="103">
        <v>14.417674999999999</v>
      </c>
      <c r="K62" s="103">
        <v>38.156684900000002</v>
      </c>
      <c r="L62" s="103">
        <v>27.959671</v>
      </c>
      <c r="N62" s="2">
        <f t="shared" si="2"/>
        <v>4.3499188000000002</v>
      </c>
      <c r="O62" s="99">
        <f t="shared" si="0"/>
        <v>15.116042599999998</v>
      </c>
      <c r="P62" s="99">
        <f t="shared" si="1"/>
        <v>80.534030900000005</v>
      </c>
    </row>
    <row r="63" spans="1:16" x14ac:dyDescent="0.3">
      <c r="A63" s="97">
        <v>44383</v>
      </c>
      <c r="B63" t="s">
        <v>580</v>
      </c>
      <c r="C63" s="105">
        <v>0.93923160000000006</v>
      </c>
      <c r="D63" s="105">
        <v>2.8103332999999999</v>
      </c>
      <c r="E63" s="105">
        <v>5.4864869000000001</v>
      </c>
      <c r="F63" s="104">
        <v>8.7802067000000008</v>
      </c>
      <c r="G63" s="104">
        <v>16.819766999999999</v>
      </c>
      <c r="H63" s="104">
        <v>19.893951399999999</v>
      </c>
      <c r="I63" s="104">
        <v>22.939266199999999</v>
      </c>
      <c r="J63" s="103">
        <v>10.500679</v>
      </c>
      <c r="K63" s="103">
        <v>7.2459946000000004</v>
      </c>
      <c r="L63" s="103">
        <v>4.5840835999999996</v>
      </c>
      <c r="N63" s="2">
        <f t="shared" si="2"/>
        <v>9.2360518000000003</v>
      </c>
      <c r="O63" s="99">
        <f t="shared" si="0"/>
        <v>68.433191300000004</v>
      </c>
      <c r="P63" s="99">
        <f t="shared" si="1"/>
        <v>22.330757200000001</v>
      </c>
    </row>
    <row r="64" spans="1:16" s="123" customFormat="1" ht="15" thickBot="1" x14ac:dyDescent="0.35">
      <c r="A64" s="131">
        <v>44384</v>
      </c>
      <c r="B64" s="123" t="s">
        <v>581</v>
      </c>
      <c r="C64" s="124">
        <v>0.9956393</v>
      </c>
      <c r="D64" s="124">
        <v>2.9677243</v>
      </c>
      <c r="E64" s="124">
        <v>5.6187391</v>
      </c>
      <c r="F64" s="125">
        <v>8.4284581999999997</v>
      </c>
      <c r="G64" s="125">
        <v>16.174425100000001</v>
      </c>
      <c r="H64" s="125">
        <v>19.879352600000001</v>
      </c>
      <c r="I64" s="125">
        <v>23.286697400000001</v>
      </c>
      <c r="J64" s="126">
        <v>10.141776999999999</v>
      </c>
      <c r="K64" s="126">
        <v>8.3430481000000007</v>
      </c>
      <c r="L64" s="126">
        <v>4.1641234999999996</v>
      </c>
      <c r="N64" s="127">
        <f t="shared" si="2"/>
        <v>9.5821027000000001</v>
      </c>
      <c r="O64" s="128">
        <f t="shared" si="0"/>
        <v>67.768933300000015</v>
      </c>
      <c r="P64" s="128">
        <f t="shared" si="1"/>
        <v>22.648948600000001</v>
      </c>
    </row>
    <row r="65" spans="1:16" x14ac:dyDescent="0.3">
      <c r="A65" s="97">
        <v>44385</v>
      </c>
      <c r="B65" t="s">
        <v>582</v>
      </c>
      <c r="C65" s="105">
        <v>0.89333059999999997</v>
      </c>
      <c r="D65" s="105">
        <v>2.1345679999999998</v>
      </c>
      <c r="E65" s="105">
        <v>2.9948432</v>
      </c>
      <c r="F65" s="104">
        <v>3.9172625999999999</v>
      </c>
      <c r="G65" s="104">
        <v>6.0925121000000004</v>
      </c>
      <c r="H65" s="104">
        <v>5.6481838</v>
      </c>
      <c r="I65" s="104">
        <v>8.5043106000000002</v>
      </c>
      <c r="J65" s="103">
        <v>25.485395400000002</v>
      </c>
      <c r="K65" s="103">
        <v>42.248340599999999</v>
      </c>
      <c r="L65" s="103">
        <v>2.0812683000000001</v>
      </c>
      <c r="N65" s="2">
        <f t="shared" si="2"/>
        <v>6.0227418000000004</v>
      </c>
      <c r="O65" s="99">
        <f t="shared" si="0"/>
        <v>24.162269100000003</v>
      </c>
      <c r="P65" s="99">
        <f t="shared" si="1"/>
        <v>69.815004299999998</v>
      </c>
    </row>
    <row r="66" spans="1:16" x14ac:dyDescent="0.3">
      <c r="A66" s="97">
        <v>44386</v>
      </c>
      <c r="B66" t="s">
        <v>583</v>
      </c>
      <c r="C66" s="105">
        <v>1.3872553999999999</v>
      </c>
      <c r="D66" s="105">
        <v>2.6885731000000002</v>
      </c>
      <c r="E66" s="105">
        <v>3.0766211000000001</v>
      </c>
      <c r="F66" s="104">
        <v>3.9303226000000002</v>
      </c>
      <c r="G66" s="104">
        <v>6.0799741999999997</v>
      </c>
      <c r="H66" s="104">
        <v>5.8601017000000004</v>
      </c>
      <c r="I66" s="104">
        <v>8.6031741999999998</v>
      </c>
      <c r="J66" s="103">
        <v>23.3345184</v>
      </c>
      <c r="K66" s="103">
        <v>41.039909399999999</v>
      </c>
      <c r="L66" s="103">
        <v>3.9995193000000002</v>
      </c>
      <c r="N66" s="2">
        <f t="shared" si="2"/>
        <v>7.1524496000000006</v>
      </c>
      <c r="O66" s="99">
        <f t="shared" si="0"/>
        <v>24.473572699999998</v>
      </c>
      <c r="P66" s="99">
        <f t="shared" si="1"/>
        <v>68.373947100000009</v>
      </c>
    </row>
    <row r="67" spans="1:16" s="123" customFormat="1" ht="15" thickBot="1" x14ac:dyDescent="0.35">
      <c r="A67" s="131">
        <v>44387</v>
      </c>
      <c r="B67" s="123" t="s">
        <v>584</v>
      </c>
      <c r="C67" s="124">
        <v>0.99624500000000005</v>
      </c>
      <c r="D67" s="124">
        <v>2.3961538999999998</v>
      </c>
      <c r="E67" s="124">
        <v>3.3524417999999998</v>
      </c>
      <c r="F67" s="125">
        <v>4.5611085999999998</v>
      </c>
      <c r="G67" s="125">
        <v>7.1279038999999997</v>
      </c>
      <c r="H67" s="125">
        <v>5.9505692000000003</v>
      </c>
      <c r="I67" s="125">
        <v>8.4890708999999998</v>
      </c>
      <c r="J67" s="126">
        <v>26.159481</v>
      </c>
      <c r="K67" s="126">
        <v>36.629348800000002</v>
      </c>
      <c r="L67" s="126">
        <v>4.3376846000000002</v>
      </c>
      <c r="N67" s="127">
        <f t="shared" si="2"/>
        <v>6.7448406999999992</v>
      </c>
      <c r="O67" s="128">
        <f t="shared" ref="O67:O79" si="3">SUM(F67:I67)</f>
        <v>26.128652600000002</v>
      </c>
      <c r="P67" s="128">
        <f t="shared" ref="P67:P79" si="4">SUM(J67:L67)</f>
        <v>67.126514400000005</v>
      </c>
    </row>
    <row r="68" spans="1:16" x14ac:dyDescent="0.3">
      <c r="A68" s="97">
        <v>44388</v>
      </c>
      <c r="B68" t="s">
        <v>585</v>
      </c>
      <c r="C68" s="105">
        <v>1.8026325999999999</v>
      </c>
      <c r="D68" s="105">
        <v>4.7633877</v>
      </c>
      <c r="E68" s="105">
        <v>10.233119</v>
      </c>
      <c r="F68" s="104">
        <v>22.561551999999999</v>
      </c>
      <c r="G68" s="104">
        <v>20.809124000000001</v>
      </c>
      <c r="H68" s="104">
        <v>8.9944763000000005</v>
      </c>
      <c r="I68" s="104">
        <v>8.6069641000000008</v>
      </c>
      <c r="J68" s="103">
        <v>17.325782799999999</v>
      </c>
      <c r="K68" s="103">
        <v>4.8276824999999999</v>
      </c>
      <c r="L68" s="103">
        <v>7.5271400000000002E-2</v>
      </c>
      <c r="N68" s="2">
        <f t="shared" ref="N68:N79" si="5">SUM(C68:E68)</f>
        <v>16.7991393</v>
      </c>
      <c r="O68" s="99">
        <f t="shared" si="3"/>
        <v>60.972116400000004</v>
      </c>
      <c r="P68" s="99">
        <f t="shared" si="4"/>
        <v>22.228736699999999</v>
      </c>
    </row>
    <row r="69" spans="1:16" x14ac:dyDescent="0.3">
      <c r="A69" s="97">
        <v>44389</v>
      </c>
      <c r="B69" t="s">
        <v>586</v>
      </c>
      <c r="C69" s="105">
        <v>1.4789346000000001</v>
      </c>
      <c r="D69" s="105">
        <v>4.1927260999999998</v>
      </c>
      <c r="E69" s="105">
        <v>7.4658236999999996</v>
      </c>
      <c r="F69" s="104">
        <v>16.268922799999999</v>
      </c>
      <c r="G69" s="104">
        <v>20.134944900000001</v>
      </c>
      <c r="H69" s="104">
        <v>9.1248235999999991</v>
      </c>
      <c r="I69" s="104">
        <v>7.4024581999999999</v>
      </c>
      <c r="J69" s="103">
        <v>12.743721000000001</v>
      </c>
      <c r="K69" s="103">
        <v>14.5983658</v>
      </c>
      <c r="L69" s="103">
        <v>6.5892714999999997</v>
      </c>
      <c r="N69" s="2">
        <f t="shared" si="5"/>
        <v>13.1374844</v>
      </c>
      <c r="O69" s="99">
        <f t="shared" si="3"/>
        <v>52.931149499999997</v>
      </c>
      <c r="P69" s="99">
        <f t="shared" si="4"/>
        <v>33.931358299999999</v>
      </c>
    </row>
    <row r="70" spans="1:16" s="123" customFormat="1" ht="15" thickBot="1" x14ac:dyDescent="0.35">
      <c r="A70" s="131">
        <v>44390</v>
      </c>
      <c r="B70" s="123" t="s">
        <v>587</v>
      </c>
      <c r="C70" s="124">
        <v>1.4337583</v>
      </c>
      <c r="D70" s="124">
        <v>4.0508432000000001</v>
      </c>
      <c r="E70" s="124">
        <v>8.2361774000000008</v>
      </c>
      <c r="F70" s="125">
        <v>17.354003899999999</v>
      </c>
      <c r="G70" s="125">
        <v>26.563144699999999</v>
      </c>
      <c r="H70" s="125">
        <v>14.9831734</v>
      </c>
      <c r="I70" s="125">
        <v>11.334922799999999</v>
      </c>
      <c r="J70" s="126">
        <v>11.830451999999999</v>
      </c>
      <c r="K70" s="126">
        <v>3.5574650999999999</v>
      </c>
      <c r="L70" s="126">
        <v>0.65602870000000002</v>
      </c>
      <c r="N70" s="127">
        <f t="shared" si="5"/>
        <v>13.720778900000001</v>
      </c>
      <c r="O70" s="128">
        <f t="shared" si="3"/>
        <v>70.23524479999999</v>
      </c>
      <c r="P70" s="128">
        <f t="shared" si="4"/>
        <v>16.043945799999999</v>
      </c>
    </row>
    <row r="71" spans="1:16" x14ac:dyDescent="0.3">
      <c r="A71" s="97">
        <v>44391</v>
      </c>
      <c r="B71" t="s">
        <v>588</v>
      </c>
      <c r="C71" s="105">
        <v>0.43658190000000002</v>
      </c>
      <c r="D71" s="105">
        <v>1.1454934999999999</v>
      </c>
      <c r="E71" s="105">
        <v>1.7872169</v>
      </c>
      <c r="F71" s="104">
        <v>2.7949923999999999</v>
      </c>
      <c r="G71" s="104">
        <v>6.5766410999999998</v>
      </c>
      <c r="H71" s="104">
        <v>6.5446195999999999</v>
      </c>
      <c r="I71" s="104">
        <v>8.3791027000000007</v>
      </c>
      <c r="J71" s="103">
        <v>25.449537299999999</v>
      </c>
      <c r="K71" s="103">
        <v>42.9328346</v>
      </c>
      <c r="L71" s="103">
        <v>3.9529877</v>
      </c>
      <c r="N71" s="2">
        <f t="shared" si="5"/>
        <v>3.3692922999999997</v>
      </c>
      <c r="O71" s="99">
        <f t="shared" si="3"/>
        <v>24.295355799999999</v>
      </c>
      <c r="P71" s="99">
        <f t="shared" si="4"/>
        <v>72.33535959999999</v>
      </c>
    </row>
    <row r="72" spans="1:16" x14ac:dyDescent="0.3">
      <c r="A72" s="97">
        <v>44392</v>
      </c>
      <c r="B72" t="s">
        <v>589</v>
      </c>
      <c r="C72" s="105">
        <v>0.4715104</v>
      </c>
      <c r="D72" s="105">
        <v>1.1509050999999999</v>
      </c>
      <c r="E72" s="105">
        <v>1.6667943000000001</v>
      </c>
      <c r="F72" s="104">
        <v>2.3202801000000002</v>
      </c>
      <c r="G72" s="104">
        <v>4.4651217000000001</v>
      </c>
      <c r="H72" s="104">
        <v>4.7392607</v>
      </c>
      <c r="I72" s="104">
        <v>7.7144250999999997</v>
      </c>
      <c r="J72" s="103">
        <v>25.887062100000001</v>
      </c>
      <c r="K72" s="103">
        <v>48.692367599999997</v>
      </c>
      <c r="L72" s="103">
        <v>2.8922577</v>
      </c>
      <c r="N72" s="2">
        <f t="shared" si="5"/>
        <v>3.2892098000000001</v>
      </c>
      <c r="O72" s="99">
        <f t="shared" si="3"/>
        <v>19.239087600000001</v>
      </c>
      <c r="P72" s="99">
        <f t="shared" si="4"/>
        <v>77.471687399999993</v>
      </c>
    </row>
    <row r="73" spans="1:16" s="123" customFormat="1" ht="15" thickBot="1" x14ac:dyDescent="0.35">
      <c r="A73" s="131">
        <v>44393</v>
      </c>
      <c r="B73" s="123" t="s">
        <v>590</v>
      </c>
      <c r="C73" s="124">
        <v>0.43079990000000001</v>
      </c>
      <c r="D73" s="124">
        <v>1.0651983</v>
      </c>
      <c r="E73" s="124">
        <v>1.5505804999999999</v>
      </c>
      <c r="F73" s="125">
        <v>2.1978152</v>
      </c>
      <c r="G73" s="125">
        <v>4.5866693999999999</v>
      </c>
      <c r="H73" s="125">
        <v>4.9807347999999996</v>
      </c>
      <c r="I73" s="125">
        <v>7.6884727000000002</v>
      </c>
      <c r="J73" s="126">
        <v>26.092758199999999</v>
      </c>
      <c r="K73" s="126">
        <v>46.5125618</v>
      </c>
      <c r="L73" s="126">
        <v>4.8944244000000001</v>
      </c>
      <c r="N73" s="127">
        <f t="shared" si="5"/>
        <v>3.0465787</v>
      </c>
      <c r="O73" s="128">
        <f t="shared" si="3"/>
        <v>19.453692099999998</v>
      </c>
      <c r="P73" s="128">
        <f t="shared" si="4"/>
        <v>77.499744400000012</v>
      </c>
    </row>
    <row r="74" spans="1:16" x14ac:dyDescent="0.3">
      <c r="A74" s="98">
        <v>44394</v>
      </c>
      <c r="B74" t="s">
        <v>591</v>
      </c>
      <c r="C74" s="105">
        <v>1.5378898000000001</v>
      </c>
      <c r="D74" s="105">
        <v>4.1239524000000003</v>
      </c>
      <c r="E74" s="105">
        <v>6.1950168999999997</v>
      </c>
      <c r="F74" s="104">
        <v>7.9669876000000004</v>
      </c>
      <c r="G74" s="104">
        <v>18.123319599999999</v>
      </c>
      <c r="H74" s="104">
        <v>22.538791700000001</v>
      </c>
      <c r="I74" s="104">
        <v>27.2591286</v>
      </c>
      <c r="J74" s="103">
        <v>11.4836273</v>
      </c>
      <c r="K74" s="103">
        <v>0.71041880000000002</v>
      </c>
      <c r="L74" s="103">
        <v>6.08444E-2</v>
      </c>
      <c r="N74" s="2">
        <f t="shared" si="5"/>
        <v>11.856859100000001</v>
      </c>
      <c r="O74" s="99">
        <f t="shared" si="3"/>
        <v>75.888227499999999</v>
      </c>
      <c r="P74" s="99">
        <f t="shared" si="4"/>
        <v>12.2548905</v>
      </c>
    </row>
    <row r="75" spans="1:16" x14ac:dyDescent="0.3">
      <c r="A75" s="98">
        <v>44395</v>
      </c>
      <c r="B75" t="s">
        <v>592</v>
      </c>
      <c r="C75" s="105">
        <v>1.7249738999999999</v>
      </c>
      <c r="D75" s="105">
        <v>4.2717790999999998</v>
      </c>
      <c r="E75" s="105">
        <v>5.8024635</v>
      </c>
      <c r="F75" s="104">
        <v>7.1785325999999996</v>
      </c>
      <c r="G75" s="104">
        <v>18.000873599999998</v>
      </c>
      <c r="H75" s="104">
        <v>23.676189399999998</v>
      </c>
      <c r="I75" s="104">
        <v>28.662235299999999</v>
      </c>
      <c r="J75" s="103">
        <v>10.543632499999999</v>
      </c>
      <c r="K75" s="103">
        <v>0.1393278</v>
      </c>
      <c r="L75" s="103">
        <v>0</v>
      </c>
      <c r="N75" s="2">
        <f t="shared" si="5"/>
        <v>11.7992165</v>
      </c>
      <c r="O75" s="99">
        <f t="shared" si="3"/>
        <v>77.517830900000007</v>
      </c>
      <c r="P75" s="99">
        <f t="shared" si="4"/>
        <v>10.6829603</v>
      </c>
    </row>
    <row r="76" spans="1:16" s="123" customFormat="1" ht="15" thickBot="1" x14ac:dyDescent="0.35">
      <c r="A76" s="132">
        <v>44396</v>
      </c>
      <c r="B76" s="123" t="s">
        <v>593</v>
      </c>
      <c r="C76" s="124">
        <v>1.6916754000000001</v>
      </c>
      <c r="D76" s="124">
        <v>4.2478084999999997</v>
      </c>
      <c r="E76" s="124">
        <v>5.8489570999999998</v>
      </c>
      <c r="F76" s="125">
        <v>7.0754203999999996</v>
      </c>
      <c r="G76" s="125">
        <v>17.7307816</v>
      </c>
      <c r="H76" s="125">
        <v>23.158500700000001</v>
      </c>
      <c r="I76" s="125">
        <v>28.824562100000001</v>
      </c>
      <c r="J76" s="126">
        <v>11.284553499999999</v>
      </c>
      <c r="K76" s="126">
        <v>0.1377485</v>
      </c>
      <c r="L76" s="126">
        <v>0</v>
      </c>
      <c r="N76" s="127">
        <f t="shared" si="5"/>
        <v>11.788440999999999</v>
      </c>
      <c r="O76" s="128">
        <f t="shared" si="3"/>
        <v>76.789264800000012</v>
      </c>
      <c r="P76" s="128">
        <f t="shared" si="4"/>
        <v>11.422302</v>
      </c>
    </row>
    <row r="77" spans="1:16" x14ac:dyDescent="0.3">
      <c r="A77" s="98">
        <v>44397</v>
      </c>
      <c r="B77" t="s">
        <v>594</v>
      </c>
      <c r="C77" s="105">
        <v>0.57359780000000005</v>
      </c>
      <c r="D77" s="105">
        <v>1.5703994999999999</v>
      </c>
      <c r="E77" s="105">
        <v>2.5462368</v>
      </c>
      <c r="F77" s="104">
        <v>3.2809143000000001</v>
      </c>
      <c r="G77" s="104">
        <v>5.6572332000000003</v>
      </c>
      <c r="H77" s="104">
        <v>6.2920113000000004</v>
      </c>
      <c r="I77" s="104">
        <v>9.7930145</v>
      </c>
      <c r="J77" s="103">
        <v>26.114080399999999</v>
      </c>
      <c r="K77" s="103">
        <v>43.005939499999997</v>
      </c>
      <c r="L77" s="103">
        <v>1.1665802000000001</v>
      </c>
      <c r="N77" s="2">
        <f t="shared" si="5"/>
        <v>4.6902340999999996</v>
      </c>
      <c r="O77" s="99">
        <f t="shared" si="3"/>
        <v>25.0231733</v>
      </c>
      <c r="P77" s="99">
        <f t="shared" si="4"/>
        <v>70.286600099999987</v>
      </c>
    </row>
    <row r="78" spans="1:16" x14ac:dyDescent="0.3">
      <c r="A78" s="98">
        <v>44398</v>
      </c>
      <c r="B78" t="s">
        <v>595</v>
      </c>
      <c r="C78" s="105">
        <v>0.57002220000000003</v>
      </c>
      <c r="D78" s="105">
        <v>1.6166345</v>
      </c>
      <c r="E78" s="105">
        <v>2.6915572000000001</v>
      </c>
      <c r="F78" s="104">
        <v>3.6022215000000002</v>
      </c>
      <c r="G78" s="104">
        <v>6.4474515999999999</v>
      </c>
      <c r="H78" s="104">
        <v>6.7137298999999997</v>
      </c>
      <c r="I78" s="104">
        <v>9.6662444999999995</v>
      </c>
      <c r="J78" s="103">
        <v>26.0170517</v>
      </c>
      <c r="K78" s="103">
        <v>40.648315400000001</v>
      </c>
      <c r="L78" s="103">
        <v>2.0267792</v>
      </c>
      <c r="N78" s="2">
        <f t="shared" si="5"/>
        <v>4.8782139000000004</v>
      </c>
      <c r="O78" s="99">
        <f t="shared" si="3"/>
        <v>26.429647500000002</v>
      </c>
      <c r="P78" s="99">
        <f t="shared" si="4"/>
        <v>68.69214629999999</v>
      </c>
    </row>
    <row r="79" spans="1:16" s="123" customFormat="1" ht="15" thickBot="1" x14ac:dyDescent="0.35">
      <c r="A79" s="132">
        <v>44399</v>
      </c>
      <c r="B79" s="123" t="s">
        <v>596</v>
      </c>
      <c r="C79" s="124">
        <v>0.56806630000000002</v>
      </c>
      <c r="D79" s="124">
        <v>1.5246672999999999</v>
      </c>
      <c r="E79" s="124">
        <v>2.4976327</v>
      </c>
      <c r="F79" s="125">
        <v>3.2871065000000002</v>
      </c>
      <c r="G79" s="125">
        <v>5.8957148000000004</v>
      </c>
      <c r="H79" s="125">
        <v>6.6063156000000003</v>
      </c>
      <c r="I79" s="125">
        <v>10.1184273</v>
      </c>
      <c r="J79" s="126">
        <v>26.150869400000001</v>
      </c>
      <c r="K79" s="126">
        <v>42.475521100000002</v>
      </c>
      <c r="L79" s="126">
        <v>0.87567139999999999</v>
      </c>
      <c r="N79" s="127">
        <f t="shared" si="5"/>
        <v>4.5903662999999995</v>
      </c>
      <c r="O79" s="128">
        <f t="shared" si="3"/>
        <v>25.907564200000003</v>
      </c>
      <c r="P79" s="128">
        <f t="shared" si="4"/>
        <v>69.502061900000001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19"/>
  <sheetViews>
    <sheetView workbookViewId="0">
      <selection activeCell="E36" sqref="E36"/>
    </sheetView>
  </sheetViews>
  <sheetFormatPr baseColWidth="10" defaultRowHeight="14.4" x14ac:dyDescent="0.3"/>
  <cols>
    <col min="1" max="1" width="12.6640625" style="15" customWidth="1"/>
    <col min="2" max="2" width="12.6640625" style="16" customWidth="1"/>
    <col min="3" max="3" width="18.6640625" bestFit="1" customWidth="1"/>
    <col min="4" max="4" width="14.6640625" bestFit="1" customWidth="1"/>
    <col min="5" max="5" width="19.109375" bestFit="1" customWidth="1"/>
  </cols>
  <sheetData>
    <row r="1" spans="1:6" x14ac:dyDescent="0.3">
      <c r="A1" s="17"/>
      <c r="B1" s="14"/>
    </row>
    <row r="2" spans="1:6" x14ac:dyDescent="0.3">
      <c r="A2" s="13" t="s">
        <v>4</v>
      </c>
      <c r="B2" s="13" t="s">
        <v>0</v>
      </c>
      <c r="C2" s="10" t="s">
        <v>1</v>
      </c>
      <c r="D2" s="11" t="s">
        <v>2</v>
      </c>
      <c r="E2" s="216" t="s">
        <v>3</v>
      </c>
      <c r="F2" s="216"/>
    </row>
    <row r="3" spans="1:6" ht="15" customHeight="1" x14ac:dyDescent="0.3">
      <c r="A3" s="22" t="s">
        <v>13</v>
      </c>
      <c r="B3" s="21">
        <v>44261</v>
      </c>
      <c r="C3" s="8" t="s">
        <v>68</v>
      </c>
      <c r="D3" s="5" t="s">
        <v>67</v>
      </c>
      <c r="E3" s="1"/>
      <c r="F3" s="217" t="s">
        <v>11</v>
      </c>
    </row>
    <row r="4" spans="1:6" ht="15" customHeight="1" x14ac:dyDescent="0.3">
      <c r="A4" s="22"/>
      <c r="B4" s="21"/>
      <c r="C4" s="8" t="s">
        <v>116</v>
      </c>
      <c r="D4" s="5" t="s">
        <v>95</v>
      </c>
      <c r="E4" s="1"/>
      <c r="F4" s="218"/>
    </row>
    <row r="5" spans="1:6" x14ac:dyDescent="0.3">
      <c r="A5" s="22" t="s">
        <v>14</v>
      </c>
      <c r="B5" s="21">
        <v>44262</v>
      </c>
      <c r="C5" s="8" t="s">
        <v>69</v>
      </c>
      <c r="D5" s="5" t="s">
        <v>70</v>
      </c>
      <c r="E5" s="1"/>
      <c r="F5" s="218"/>
    </row>
    <row r="6" spans="1:6" x14ac:dyDescent="0.3">
      <c r="A6" s="22"/>
      <c r="B6" s="21"/>
      <c r="C6" s="8" t="s">
        <v>117</v>
      </c>
      <c r="D6" s="5" t="s">
        <v>118</v>
      </c>
      <c r="E6" s="1"/>
      <c r="F6" s="218"/>
    </row>
    <row r="7" spans="1:6" x14ac:dyDescent="0.3">
      <c r="A7" s="22" t="s">
        <v>15</v>
      </c>
      <c r="B7" s="21">
        <v>44263</v>
      </c>
      <c r="C7" s="8" t="s">
        <v>72</v>
      </c>
      <c r="D7" s="5" t="s">
        <v>71</v>
      </c>
      <c r="E7" s="1"/>
      <c r="F7" s="218"/>
    </row>
    <row r="8" spans="1:6" x14ac:dyDescent="0.3">
      <c r="A8" s="22"/>
      <c r="B8" s="21"/>
      <c r="C8" s="8" t="s">
        <v>119</v>
      </c>
      <c r="D8" s="5" t="s">
        <v>101</v>
      </c>
      <c r="E8" s="1"/>
      <c r="F8" s="218"/>
    </row>
    <row r="9" spans="1:6" x14ac:dyDescent="0.3">
      <c r="A9" s="22" t="s">
        <v>16</v>
      </c>
      <c r="B9" s="21">
        <v>44264</v>
      </c>
      <c r="C9" s="8" t="s">
        <v>73</v>
      </c>
      <c r="D9" s="1" t="s">
        <v>74</v>
      </c>
      <c r="E9" s="1"/>
      <c r="F9" s="218"/>
    </row>
    <row r="10" spans="1:6" x14ac:dyDescent="0.3">
      <c r="A10" s="22"/>
      <c r="B10" s="21"/>
      <c r="C10" s="8" t="s">
        <v>120</v>
      </c>
      <c r="D10" s="1" t="s">
        <v>95</v>
      </c>
      <c r="E10" s="1"/>
      <c r="F10" s="218"/>
    </row>
    <row r="11" spans="1:6" x14ac:dyDescent="0.3">
      <c r="A11" s="22"/>
      <c r="B11" s="21"/>
      <c r="C11" s="8" t="s">
        <v>334</v>
      </c>
      <c r="D11" s="1" t="s">
        <v>333</v>
      </c>
      <c r="E11" s="1"/>
      <c r="F11" s="218"/>
    </row>
    <row r="12" spans="1:6" x14ac:dyDescent="0.3">
      <c r="A12" s="22" t="s">
        <v>17</v>
      </c>
      <c r="B12" s="21">
        <v>44265</v>
      </c>
      <c r="C12" s="8" t="s">
        <v>75</v>
      </c>
      <c r="D12" s="1" t="s">
        <v>6</v>
      </c>
      <c r="E12" s="1"/>
      <c r="F12" s="218"/>
    </row>
    <row r="13" spans="1:6" x14ac:dyDescent="0.3">
      <c r="A13" s="22"/>
      <c r="B13" s="21"/>
      <c r="C13" s="8" t="s">
        <v>121</v>
      </c>
      <c r="D13" s="1" t="s">
        <v>95</v>
      </c>
      <c r="E13" s="1"/>
      <c r="F13" s="218"/>
    </row>
    <row r="14" spans="1:6" x14ac:dyDescent="0.3">
      <c r="A14" s="22" t="s">
        <v>18</v>
      </c>
      <c r="B14" s="21">
        <v>44266</v>
      </c>
      <c r="C14" s="8" t="s">
        <v>76</v>
      </c>
      <c r="D14" s="1" t="s">
        <v>77</v>
      </c>
      <c r="E14" s="1"/>
      <c r="F14" s="218"/>
    </row>
    <row r="15" spans="1:6" x14ac:dyDescent="0.3">
      <c r="A15" s="22"/>
      <c r="B15" s="21"/>
      <c r="C15" s="8" t="s">
        <v>122</v>
      </c>
      <c r="D15" s="1" t="s">
        <v>95</v>
      </c>
      <c r="E15" s="1"/>
      <c r="F15" s="218"/>
    </row>
    <row r="16" spans="1:6" x14ac:dyDescent="0.3">
      <c r="A16" s="22" t="s">
        <v>19</v>
      </c>
      <c r="B16" s="21">
        <v>44267</v>
      </c>
      <c r="C16" s="8" t="s">
        <v>78</v>
      </c>
      <c r="D16" s="1" t="s">
        <v>12</v>
      </c>
      <c r="E16" s="1" t="s">
        <v>491</v>
      </c>
      <c r="F16" s="218"/>
    </row>
    <row r="17" spans="1:6" x14ac:dyDescent="0.3">
      <c r="A17" s="22" t="s">
        <v>20</v>
      </c>
      <c r="B17" s="21">
        <v>44268</v>
      </c>
      <c r="C17" s="8" t="s">
        <v>79</v>
      </c>
      <c r="D17" s="5" t="s">
        <v>10</v>
      </c>
      <c r="E17" s="1"/>
      <c r="F17" s="218"/>
    </row>
    <row r="18" spans="1:6" x14ac:dyDescent="0.3">
      <c r="A18" s="22" t="s">
        <v>21</v>
      </c>
      <c r="B18" s="21">
        <v>44269</v>
      </c>
      <c r="C18" s="8" t="s">
        <v>80</v>
      </c>
      <c r="D18" s="5" t="s">
        <v>81</v>
      </c>
      <c r="E18" s="1" t="s">
        <v>492</v>
      </c>
      <c r="F18" s="218"/>
    </row>
    <row r="19" spans="1:6" x14ac:dyDescent="0.3">
      <c r="A19" s="22" t="s">
        <v>22</v>
      </c>
      <c r="B19" s="21">
        <v>44270</v>
      </c>
      <c r="C19" s="8" t="s">
        <v>83</v>
      </c>
      <c r="D19" s="1" t="s">
        <v>82</v>
      </c>
      <c r="E19" s="1"/>
      <c r="F19" s="218"/>
    </row>
    <row r="20" spans="1:6" x14ac:dyDescent="0.3">
      <c r="A20" s="22"/>
      <c r="B20" s="21"/>
      <c r="C20" s="8" t="s">
        <v>96</v>
      </c>
      <c r="D20" s="1" t="s">
        <v>95</v>
      </c>
      <c r="E20" s="1"/>
      <c r="F20" s="218"/>
    </row>
    <row r="21" spans="1:6" x14ac:dyDescent="0.3">
      <c r="A21" s="22" t="s">
        <v>23</v>
      </c>
      <c r="B21" s="21">
        <v>44271</v>
      </c>
      <c r="C21" s="8" t="s">
        <v>85</v>
      </c>
      <c r="D21" s="1" t="s">
        <v>84</v>
      </c>
      <c r="E21" s="1" t="s">
        <v>493</v>
      </c>
      <c r="F21" s="218"/>
    </row>
    <row r="22" spans="1:6" x14ac:dyDescent="0.3">
      <c r="A22" s="22"/>
      <c r="B22" s="21"/>
      <c r="C22" s="8" t="s">
        <v>98</v>
      </c>
      <c r="D22" s="1" t="s">
        <v>97</v>
      </c>
      <c r="E22" s="1"/>
      <c r="F22" s="218"/>
    </row>
    <row r="23" spans="1:6" x14ac:dyDescent="0.3">
      <c r="A23" s="22" t="s">
        <v>24</v>
      </c>
      <c r="B23" s="21">
        <v>44272</v>
      </c>
      <c r="C23" s="8" t="s">
        <v>86</v>
      </c>
      <c r="D23" s="1" t="s">
        <v>71</v>
      </c>
      <c r="E23" s="1"/>
      <c r="F23" s="218"/>
    </row>
    <row r="24" spans="1:6" x14ac:dyDescent="0.3">
      <c r="A24" s="22"/>
      <c r="B24" s="21"/>
      <c r="C24" s="8" t="s">
        <v>99</v>
      </c>
      <c r="D24" s="1" t="s">
        <v>97</v>
      </c>
      <c r="E24" s="1"/>
      <c r="F24" s="218"/>
    </row>
    <row r="25" spans="1:6" x14ac:dyDescent="0.3">
      <c r="A25" s="22"/>
      <c r="B25" s="21"/>
      <c r="C25" s="8" t="s">
        <v>124</v>
      </c>
      <c r="D25" s="1" t="s">
        <v>123</v>
      </c>
      <c r="E25" s="1"/>
      <c r="F25" s="218"/>
    </row>
    <row r="26" spans="1:6" x14ac:dyDescent="0.3">
      <c r="A26" s="22" t="s">
        <v>25</v>
      </c>
      <c r="B26" s="21">
        <v>44273</v>
      </c>
      <c r="C26" s="8" t="s">
        <v>88</v>
      </c>
      <c r="D26" s="1" t="s">
        <v>87</v>
      </c>
      <c r="E26" s="1"/>
      <c r="F26" s="218"/>
    </row>
    <row r="27" spans="1:6" x14ac:dyDescent="0.3">
      <c r="A27" s="22" t="s">
        <v>26</v>
      </c>
      <c r="B27" s="21">
        <v>44274</v>
      </c>
      <c r="C27" s="8" t="s">
        <v>89</v>
      </c>
      <c r="D27" s="1" t="s">
        <v>10</v>
      </c>
      <c r="E27" s="1"/>
      <c r="F27" s="218"/>
    </row>
    <row r="28" spans="1:6" x14ac:dyDescent="0.3">
      <c r="A28" s="22" t="s">
        <v>27</v>
      </c>
      <c r="B28" s="21">
        <v>44275</v>
      </c>
      <c r="C28" s="8" t="s">
        <v>90</v>
      </c>
      <c r="D28" s="1" t="s">
        <v>6</v>
      </c>
      <c r="E28" s="1"/>
      <c r="F28" s="218"/>
    </row>
    <row r="29" spans="1:6" x14ac:dyDescent="0.3">
      <c r="A29" s="22"/>
      <c r="B29" s="21"/>
      <c r="C29" s="8" t="s">
        <v>100</v>
      </c>
      <c r="D29" s="1" t="s">
        <v>101</v>
      </c>
      <c r="E29" s="1"/>
      <c r="F29" s="218"/>
    </row>
    <row r="30" spans="1:6" x14ac:dyDescent="0.3">
      <c r="A30" s="22" t="s">
        <v>28</v>
      </c>
      <c r="B30" s="21">
        <v>44276</v>
      </c>
      <c r="C30" s="8" t="s">
        <v>94</v>
      </c>
      <c r="D30" s="1" t="s">
        <v>84</v>
      </c>
      <c r="E30" s="1"/>
      <c r="F30" s="218"/>
    </row>
    <row r="31" spans="1:6" x14ac:dyDescent="0.3">
      <c r="A31" s="22"/>
      <c r="B31" s="21"/>
      <c r="C31" s="8" t="s">
        <v>102</v>
      </c>
      <c r="D31" s="1" t="s">
        <v>95</v>
      </c>
      <c r="E31" s="1"/>
      <c r="F31" s="218"/>
    </row>
    <row r="32" spans="1:6" x14ac:dyDescent="0.3">
      <c r="A32" s="22"/>
      <c r="B32" s="21"/>
      <c r="C32" s="8" t="s">
        <v>125</v>
      </c>
      <c r="D32" s="1" t="s">
        <v>123</v>
      </c>
      <c r="E32" s="1"/>
      <c r="F32" s="218"/>
    </row>
    <row r="33" spans="1:6" x14ac:dyDescent="0.3">
      <c r="A33" s="22" t="s">
        <v>29</v>
      </c>
      <c r="B33" s="21">
        <v>44277</v>
      </c>
      <c r="C33" s="8" t="s">
        <v>93</v>
      </c>
      <c r="D33" s="1" t="s">
        <v>84</v>
      </c>
      <c r="E33" s="1" t="s">
        <v>486</v>
      </c>
      <c r="F33" s="218"/>
    </row>
    <row r="34" spans="1:6" x14ac:dyDescent="0.3">
      <c r="A34" s="22"/>
      <c r="B34" s="21"/>
      <c r="C34" s="8" t="s">
        <v>103</v>
      </c>
      <c r="D34" s="1" t="s">
        <v>95</v>
      </c>
      <c r="E34" s="1"/>
      <c r="F34" s="218"/>
    </row>
    <row r="35" spans="1:6" x14ac:dyDescent="0.3">
      <c r="A35" s="22"/>
      <c r="B35" s="21"/>
      <c r="C35" s="8" t="s">
        <v>127</v>
      </c>
      <c r="D35" s="1" t="s">
        <v>126</v>
      </c>
      <c r="E35" s="1"/>
      <c r="F35" s="218"/>
    </row>
    <row r="36" spans="1:6" x14ac:dyDescent="0.3">
      <c r="A36" s="22" t="s">
        <v>30</v>
      </c>
      <c r="B36" s="21">
        <v>44278</v>
      </c>
      <c r="C36" s="8" t="s">
        <v>91</v>
      </c>
      <c r="D36" s="1" t="s">
        <v>92</v>
      </c>
      <c r="E36" s="1" t="s">
        <v>490</v>
      </c>
      <c r="F36" s="218"/>
    </row>
    <row r="37" spans="1:6" x14ac:dyDescent="0.3">
      <c r="A37" s="22"/>
      <c r="B37" s="21"/>
      <c r="C37" s="8" t="s">
        <v>104</v>
      </c>
      <c r="D37" s="1" t="s">
        <v>95</v>
      </c>
      <c r="E37" s="1"/>
      <c r="F37" s="218"/>
    </row>
    <row r="38" spans="1:6" x14ac:dyDescent="0.3">
      <c r="A38" s="22"/>
      <c r="B38" s="21"/>
      <c r="C38" s="8" t="s">
        <v>128</v>
      </c>
      <c r="D38" s="1" t="s">
        <v>123</v>
      </c>
      <c r="E38" s="1"/>
      <c r="F38" s="218"/>
    </row>
    <row r="39" spans="1:6" x14ac:dyDescent="0.3">
      <c r="A39" s="22" t="s">
        <v>31</v>
      </c>
      <c r="B39" s="21">
        <v>44279</v>
      </c>
      <c r="C39" s="8" t="s">
        <v>106</v>
      </c>
      <c r="D39" s="1" t="s">
        <v>105</v>
      </c>
      <c r="E39" s="1" t="s">
        <v>480</v>
      </c>
      <c r="F39" s="218"/>
    </row>
    <row r="40" spans="1:6" x14ac:dyDescent="0.3">
      <c r="A40" s="22" t="s">
        <v>32</v>
      </c>
      <c r="B40" s="21">
        <v>44280</v>
      </c>
      <c r="C40" s="8" t="s">
        <v>107</v>
      </c>
      <c r="D40" s="1" t="s">
        <v>87</v>
      </c>
      <c r="E40" s="1" t="s">
        <v>480</v>
      </c>
      <c r="F40" s="218"/>
    </row>
    <row r="41" spans="1:6" x14ac:dyDescent="0.3">
      <c r="A41" s="22" t="s">
        <v>33</v>
      </c>
      <c r="B41" s="21">
        <v>44281</v>
      </c>
      <c r="C41" s="8" t="s">
        <v>109</v>
      </c>
      <c r="D41" s="1" t="s">
        <v>108</v>
      </c>
      <c r="E41" s="1" t="s">
        <v>480</v>
      </c>
      <c r="F41" s="218"/>
    </row>
    <row r="42" spans="1:6" x14ac:dyDescent="0.3">
      <c r="A42" s="22" t="s">
        <v>34</v>
      </c>
      <c r="B42" s="21">
        <v>44282</v>
      </c>
      <c r="C42" s="8" t="s">
        <v>110</v>
      </c>
      <c r="D42" s="1" t="s">
        <v>6</v>
      </c>
      <c r="E42" s="1" t="s">
        <v>480</v>
      </c>
      <c r="F42" s="218"/>
    </row>
    <row r="43" spans="1:6" x14ac:dyDescent="0.3">
      <c r="A43" s="22"/>
      <c r="B43" s="21"/>
      <c r="C43" s="8" t="s">
        <v>130</v>
      </c>
      <c r="D43" s="1" t="s">
        <v>129</v>
      </c>
      <c r="E43" s="1"/>
      <c r="F43" s="218"/>
    </row>
    <row r="44" spans="1:6" x14ac:dyDescent="0.3">
      <c r="A44" s="22" t="s">
        <v>35</v>
      </c>
      <c r="B44" s="21">
        <v>44283</v>
      </c>
      <c r="C44" s="8" t="s">
        <v>111</v>
      </c>
      <c r="D44" s="1" t="s">
        <v>87</v>
      </c>
      <c r="E44" s="1"/>
      <c r="F44" s="218"/>
    </row>
    <row r="45" spans="1:6" x14ac:dyDescent="0.3">
      <c r="A45" s="22"/>
      <c r="B45" s="21"/>
      <c r="C45" s="8" t="s">
        <v>132</v>
      </c>
      <c r="D45" s="1" t="s">
        <v>131</v>
      </c>
      <c r="E45" s="1"/>
      <c r="F45" s="218"/>
    </row>
    <row r="46" spans="1:6" x14ac:dyDescent="0.3">
      <c r="A46" s="22" t="s">
        <v>36</v>
      </c>
      <c r="B46" s="21">
        <v>44284</v>
      </c>
      <c r="C46" s="8" t="s">
        <v>112</v>
      </c>
      <c r="D46" s="1" t="s">
        <v>10</v>
      </c>
      <c r="E46" s="1"/>
      <c r="F46" s="218"/>
    </row>
    <row r="47" spans="1:6" x14ac:dyDescent="0.3">
      <c r="A47" s="22"/>
      <c r="B47" s="21"/>
      <c r="C47" s="8" t="s">
        <v>134</v>
      </c>
      <c r="D47" s="1" t="s">
        <v>133</v>
      </c>
      <c r="E47" s="1"/>
      <c r="F47" s="218"/>
    </row>
    <row r="48" spans="1:6" x14ac:dyDescent="0.3">
      <c r="A48" s="22" t="s">
        <v>37</v>
      </c>
      <c r="B48" s="21">
        <v>44285</v>
      </c>
      <c r="C48" s="8" t="s">
        <v>113</v>
      </c>
      <c r="D48" s="1" t="s">
        <v>95</v>
      </c>
      <c r="E48" s="1" t="s">
        <v>480</v>
      </c>
      <c r="F48" s="218"/>
    </row>
    <row r="49" spans="1:6" x14ac:dyDescent="0.3">
      <c r="A49" s="22" t="s">
        <v>38</v>
      </c>
      <c r="B49" s="21">
        <v>44286</v>
      </c>
      <c r="C49" s="8" t="s">
        <v>115</v>
      </c>
      <c r="D49" s="1" t="s">
        <v>114</v>
      </c>
      <c r="E49" s="1" t="s">
        <v>488</v>
      </c>
      <c r="F49" s="218"/>
    </row>
    <row r="50" spans="1:6" x14ac:dyDescent="0.3">
      <c r="A50" s="22" t="s">
        <v>39</v>
      </c>
      <c r="B50" s="21">
        <v>44287</v>
      </c>
      <c r="C50" s="8" t="s">
        <v>135</v>
      </c>
      <c r="D50" s="1" t="s">
        <v>97</v>
      </c>
      <c r="E50" s="1" t="s">
        <v>489</v>
      </c>
      <c r="F50" s="218"/>
    </row>
    <row r="51" spans="1:6" x14ac:dyDescent="0.3">
      <c r="A51" s="22" t="s">
        <v>40</v>
      </c>
      <c r="B51" s="21">
        <v>44288</v>
      </c>
      <c r="C51" s="8" t="s">
        <v>136</v>
      </c>
      <c r="D51" s="1" t="s">
        <v>95</v>
      </c>
      <c r="E51" s="1" t="s">
        <v>480</v>
      </c>
      <c r="F51" s="218"/>
    </row>
    <row r="52" spans="1:6" x14ac:dyDescent="0.3">
      <c r="A52" s="22" t="s">
        <v>41</v>
      </c>
      <c r="B52" s="21">
        <v>44289</v>
      </c>
      <c r="C52" s="8" t="s">
        <v>137</v>
      </c>
      <c r="D52" s="1" t="s">
        <v>105</v>
      </c>
      <c r="E52" s="1" t="s">
        <v>487</v>
      </c>
      <c r="F52" s="218"/>
    </row>
    <row r="53" spans="1:6" x14ac:dyDescent="0.3">
      <c r="A53" s="22" t="s">
        <v>42</v>
      </c>
      <c r="B53" s="21">
        <v>44290</v>
      </c>
      <c r="C53" s="8" t="s">
        <v>138</v>
      </c>
      <c r="D53" s="1" t="s">
        <v>97</v>
      </c>
      <c r="E53" s="1" t="s">
        <v>480</v>
      </c>
      <c r="F53" s="218"/>
    </row>
    <row r="54" spans="1:6" x14ac:dyDescent="0.3">
      <c r="A54" s="22" t="s">
        <v>43</v>
      </c>
      <c r="B54" s="21">
        <v>44291</v>
      </c>
      <c r="C54" s="8" t="s">
        <v>139</v>
      </c>
      <c r="D54" s="1" t="s">
        <v>97</v>
      </c>
      <c r="E54" s="1" t="s">
        <v>480</v>
      </c>
      <c r="F54" s="218"/>
    </row>
    <row r="55" spans="1:6" x14ac:dyDescent="0.3">
      <c r="A55" s="22"/>
      <c r="B55" s="21"/>
      <c r="C55" s="8" t="s">
        <v>335</v>
      </c>
      <c r="D55" s="1" t="s">
        <v>101</v>
      </c>
      <c r="E55" s="1"/>
      <c r="F55" s="218"/>
    </row>
    <row r="56" spans="1:6" x14ac:dyDescent="0.3">
      <c r="A56" s="22" t="s">
        <v>44</v>
      </c>
      <c r="B56" s="21">
        <v>44292</v>
      </c>
      <c r="C56" s="8" t="s">
        <v>140</v>
      </c>
      <c r="D56" s="1" t="s">
        <v>141</v>
      </c>
      <c r="E56" s="1" t="s">
        <v>480</v>
      </c>
      <c r="F56" s="218"/>
    </row>
    <row r="57" spans="1:6" x14ac:dyDescent="0.3">
      <c r="A57" s="22"/>
      <c r="B57" s="21"/>
      <c r="C57" s="8" t="s">
        <v>119</v>
      </c>
      <c r="D57" s="1" t="s">
        <v>118</v>
      </c>
      <c r="E57" s="1"/>
      <c r="F57" s="218"/>
    </row>
    <row r="58" spans="1:6" x14ac:dyDescent="0.3">
      <c r="A58" s="22" t="s">
        <v>45</v>
      </c>
      <c r="B58" s="21">
        <v>44293</v>
      </c>
      <c r="C58" s="8" t="s">
        <v>336</v>
      </c>
      <c r="D58" s="1" t="s">
        <v>97</v>
      </c>
      <c r="E58" s="1" t="s">
        <v>480</v>
      </c>
      <c r="F58" s="218"/>
    </row>
    <row r="59" spans="1:6" x14ac:dyDescent="0.3">
      <c r="A59" s="22"/>
      <c r="B59" s="21"/>
      <c r="C59" s="8" t="s">
        <v>425</v>
      </c>
      <c r="D59" s="1" t="s">
        <v>118</v>
      </c>
      <c r="E59" s="1"/>
      <c r="F59" s="218"/>
    </row>
    <row r="60" spans="1:6" x14ac:dyDescent="0.3">
      <c r="A60" s="22" t="s">
        <v>46</v>
      </c>
      <c r="B60" s="21">
        <v>44294</v>
      </c>
      <c r="C60" s="8" t="s">
        <v>337</v>
      </c>
      <c r="D60" s="1" t="s">
        <v>97</v>
      </c>
      <c r="E60" s="1"/>
      <c r="F60" s="218"/>
    </row>
    <row r="61" spans="1:6" x14ac:dyDescent="0.3">
      <c r="A61" s="22" t="s">
        <v>47</v>
      </c>
      <c r="B61" s="21">
        <v>44295</v>
      </c>
      <c r="C61" s="8" t="s">
        <v>338</v>
      </c>
      <c r="D61" s="1" t="s">
        <v>97</v>
      </c>
      <c r="E61" s="1" t="s">
        <v>486</v>
      </c>
      <c r="F61" s="218"/>
    </row>
    <row r="62" spans="1:6" x14ac:dyDescent="0.3">
      <c r="A62" s="22" t="s">
        <v>48</v>
      </c>
      <c r="B62" s="21">
        <v>44296</v>
      </c>
      <c r="C62" s="8" t="s">
        <v>339</v>
      </c>
      <c r="D62" s="1" t="s">
        <v>95</v>
      </c>
      <c r="E62" s="1" t="s">
        <v>485</v>
      </c>
      <c r="F62" s="218"/>
    </row>
    <row r="63" spans="1:6" x14ac:dyDescent="0.3">
      <c r="A63" s="22" t="s">
        <v>49</v>
      </c>
      <c r="B63" s="21">
        <v>44297</v>
      </c>
      <c r="C63" s="8" t="s">
        <v>340</v>
      </c>
      <c r="D63" s="1" t="s">
        <v>341</v>
      </c>
      <c r="E63" s="1" t="s">
        <v>484</v>
      </c>
      <c r="F63" s="218"/>
    </row>
    <row r="64" spans="1:6" x14ac:dyDescent="0.3">
      <c r="A64" s="22"/>
      <c r="B64" s="21"/>
      <c r="C64" s="8" t="s">
        <v>427</v>
      </c>
      <c r="D64" s="1" t="s">
        <v>426</v>
      </c>
      <c r="E64" s="1"/>
      <c r="F64" s="218"/>
    </row>
    <row r="65" spans="1:6" x14ac:dyDescent="0.3">
      <c r="A65" s="22" t="s">
        <v>50</v>
      </c>
      <c r="B65" s="21">
        <v>44298</v>
      </c>
      <c r="C65" s="8" t="s">
        <v>342</v>
      </c>
      <c r="D65" s="1" t="s">
        <v>97</v>
      </c>
      <c r="E65" s="1" t="s">
        <v>483</v>
      </c>
      <c r="F65" s="218"/>
    </row>
    <row r="66" spans="1:6" x14ac:dyDescent="0.3">
      <c r="A66" s="22"/>
      <c r="B66" s="21"/>
      <c r="C66" s="8" t="s">
        <v>428</v>
      </c>
      <c r="D66" s="1" t="s">
        <v>84</v>
      </c>
      <c r="E66" s="1"/>
      <c r="F66" s="218"/>
    </row>
    <row r="67" spans="1:6" x14ac:dyDescent="0.3">
      <c r="A67" s="22"/>
      <c r="B67" s="21"/>
      <c r="C67" s="8" t="s">
        <v>494</v>
      </c>
      <c r="D67" s="1" t="s">
        <v>6</v>
      </c>
      <c r="E67" s="1"/>
      <c r="F67" s="218"/>
    </row>
    <row r="68" spans="1:6" x14ac:dyDescent="0.3">
      <c r="A68" s="22" t="s">
        <v>51</v>
      </c>
      <c r="B68" s="21">
        <v>44299</v>
      </c>
      <c r="C68" s="8" t="s">
        <v>343</v>
      </c>
      <c r="D68" s="1" t="s">
        <v>341</v>
      </c>
      <c r="E68" s="1" t="s">
        <v>482</v>
      </c>
      <c r="F68" s="218"/>
    </row>
    <row r="69" spans="1:6" x14ac:dyDescent="0.3">
      <c r="A69" s="22" t="s">
        <v>52</v>
      </c>
      <c r="B69" s="21">
        <v>44300</v>
      </c>
      <c r="C69" s="8" t="s">
        <v>344</v>
      </c>
      <c r="D69" s="1" t="s">
        <v>341</v>
      </c>
      <c r="E69" s="1" t="s">
        <v>482</v>
      </c>
      <c r="F69" s="218"/>
    </row>
    <row r="70" spans="1:6" x14ac:dyDescent="0.3">
      <c r="A70" s="22"/>
      <c r="B70" s="21"/>
      <c r="C70" s="8" t="s">
        <v>430</v>
      </c>
      <c r="D70" s="1" t="s">
        <v>429</v>
      </c>
      <c r="E70" s="1"/>
      <c r="F70" s="218"/>
    </row>
    <row r="71" spans="1:6" x14ac:dyDescent="0.3">
      <c r="A71" s="22" t="s">
        <v>53</v>
      </c>
      <c r="B71" s="21">
        <v>44301</v>
      </c>
      <c r="C71" s="8" t="s">
        <v>345</v>
      </c>
      <c r="D71" s="1" t="s">
        <v>105</v>
      </c>
      <c r="E71" s="1" t="s">
        <v>482</v>
      </c>
      <c r="F71" s="218"/>
    </row>
    <row r="72" spans="1:6" x14ac:dyDescent="0.3">
      <c r="A72" s="22"/>
      <c r="B72" s="21"/>
      <c r="C72" s="8" t="s">
        <v>431</v>
      </c>
      <c r="D72" s="1" t="s">
        <v>6</v>
      </c>
      <c r="E72" s="1"/>
      <c r="F72" s="218"/>
    </row>
    <row r="73" spans="1:6" x14ac:dyDescent="0.3">
      <c r="A73" s="22" t="s">
        <v>54</v>
      </c>
      <c r="B73" s="21">
        <v>44302</v>
      </c>
      <c r="C73" s="8" t="s">
        <v>346</v>
      </c>
      <c r="D73" s="1" t="s">
        <v>101</v>
      </c>
      <c r="E73" s="1"/>
      <c r="F73" s="218"/>
    </row>
    <row r="74" spans="1:6" x14ac:dyDescent="0.3">
      <c r="A74" s="22"/>
      <c r="B74" s="21"/>
      <c r="C74" s="8" t="s">
        <v>432</v>
      </c>
      <c r="D74" s="1" t="s">
        <v>84</v>
      </c>
      <c r="E74" s="1"/>
      <c r="F74" s="218"/>
    </row>
    <row r="75" spans="1:6" x14ac:dyDescent="0.3">
      <c r="A75" s="22" t="s">
        <v>55</v>
      </c>
      <c r="B75" s="21">
        <v>44303</v>
      </c>
      <c r="C75" s="8" t="s">
        <v>347</v>
      </c>
      <c r="D75" s="1" t="s">
        <v>348</v>
      </c>
      <c r="E75" s="1"/>
      <c r="F75" s="218"/>
    </row>
    <row r="76" spans="1:6" x14ac:dyDescent="0.3">
      <c r="A76" s="22" t="s">
        <v>56</v>
      </c>
      <c r="B76" s="21">
        <v>44304</v>
      </c>
      <c r="C76" s="8" t="s">
        <v>349</v>
      </c>
      <c r="D76" s="1" t="s">
        <v>105</v>
      </c>
      <c r="E76" s="1"/>
      <c r="F76" s="218"/>
    </row>
    <row r="77" spans="1:6" x14ac:dyDescent="0.3">
      <c r="A77" s="22"/>
      <c r="B77" s="21"/>
      <c r="C77" s="8" t="s">
        <v>433</v>
      </c>
      <c r="D77" s="1" t="s">
        <v>118</v>
      </c>
      <c r="E77" s="1"/>
      <c r="F77" s="218"/>
    </row>
    <row r="78" spans="1:6" x14ac:dyDescent="0.3">
      <c r="A78" s="22"/>
      <c r="B78" s="21"/>
      <c r="C78" s="8" t="s">
        <v>472</v>
      </c>
      <c r="D78" s="1" t="s">
        <v>108</v>
      </c>
      <c r="E78" s="1"/>
      <c r="F78" s="218"/>
    </row>
    <row r="79" spans="1:6" x14ac:dyDescent="0.3">
      <c r="A79" s="22" t="s">
        <v>57</v>
      </c>
      <c r="B79" s="21">
        <v>44305</v>
      </c>
      <c r="C79" s="8" t="s">
        <v>350</v>
      </c>
      <c r="D79" s="1" t="s">
        <v>341</v>
      </c>
      <c r="E79" s="1"/>
      <c r="F79" s="218"/>
    </row>
    <row r="80" spans="1:6" x14ac:dyDescent="0.3">
      <c r="A80" s="22" t="s">
        <v>58</v>
      </c>
      <c r="B80" s="21">
        <v>44306</v>
      </c>
      <c r="C80" s="8" t="s">
        <v>351</v>
      </c>
      <c r="D80" s="1" t="s">
        <v>97</v>
      </c>
      <c r="E80" s="1"/>
      <c r="F80" s="218"/>
    </row>
    <row r="81" spans="1:6" x14ac:dyDescent="0.3">
      <c r="A81" s="22" t="s">
        <v>59</v>
      </c>
      <c r="B81" s="21">
        <v>44307</v>
      </c>
      <c r="C81" s="8" t="s">
        <v>352</v>
      </c>
      <c r="D81" s="1" t="s">
        <v>95</v>
      </c>
      <c r="E81" s="1"/>
      <c r="F81" s="218"/>
    </row>
    <row r="82" spans="1:6" x14ac:dyDescent="0.3">
      <c r="A82" s="22" t="s">
        <v>60</v>
      </c>
      <c r="B82" s="21">
        <v>44308</v>
      </c>
      <c r="C82" s="8" t="s">
        <v>353</v>
      </c>
      <c r="D82" s="1" t="s">
        <v>95</v>
      </c>
      <c r="E82" s="1"/>
      <c r="F82" s="218"/>
    </row>
    <row r="83" spans="1:6" x14ac:dyDescent="0.3">
      <c r="A83" s="22" t="s">
        <v>61</v>
      </c>
      <c r="B83" s="21">
        <v>44309</v>
      </c>
      <c r="C83" s="8" t="s">
        <v>354</v>
      </c>
      <c r="D83" s="1" t="s">
        <v>97</v>
      </c>
      <c r="E83" s="1"/>
      <c r="F83" s="218"/>
    </row>
    <row r="84" spans="1:6" x14ac:dyDescent="0.3">
      <c r="A84" s="22"/>
      <c r="B84" s="21"/>
      <c r="C84" s="8" t="s">
        <v>444</v>
      </c>
      <c r="D84" s="1" t="s">
        <v>443</v>
      </c>
      <c r="E84" s="1"/>
      <c r="F84" s="218"/>
    </row>
    <row r="85" spans="1:6" x14ac:dyDescent="0.3">
      <c r="A85" s="22" t="s">
        <v>62</v>
      </c>
      <c r="B85" s="21">
        <v>44310</v>
      </c>
      <c r="C85" s="8" t="s">
        <v>355</v>
      </c>
      <c r="D85" s="1" t="s">
        <v>97</v>
      </c>
      <c r="E85" s="1"/>
      <c r="F85" s="218"/>
    </row>
    <row r="86" spans="1:6" x14ac:dyDescent="0.3">
      <c r="A86" s="22" t="s">
        <v>63</v>
      </c>
      <c r="B86" s="21">
        <v>44311</v>
      </c>
      <c r="C86" s="8" t="s">
        <v>356</v>
      </c>
      <c r="D86" s="1" t="s">
        <v>341</v>
      </c>
      <c r="E86" s="1"/>
      <c r="F86" s="218"/>
    </row>
    <row r="87" spans="1:6" x14ac:dyDescent="0.3">
      <c r="A87" s="22"/>
      <c r="B87" s="21"/>
      <c r="C87" s="8" t="s">
        <v>445</v>
      </c>
      <c r="D87" s="1" t="s">
        <v>443</v>
      </c>
      <c r="E87" s="1"/>
      <c r="F87" s="218"/>
    </row>
    <row r="88" spans="1:6" x14ac:dyDescent="0.3">
      <c r="A88" s="22" t="s">
        <v>64</v>
      </c>
      <c r="B88" s="21">
        <v>44312</v>
      </c>
      <c r="C88" s="8" t="s">
        <v>357</v>
      </c>
      <c r="D88" s="1" t="s">
        <v>95</v>
      </c>
      <c r="E88" s="1" t="s">
        <v>480</v>
      </c>
      <c r="F88" s="218"/>
    </row>
    <row r="89" spans="1:6" x14ac:dyDescent="0.3">
      <c r="A89" s="23"/>
      <c r="B89" s="24"/>
      <c r="C89" s="25" t="s">
        <v>446</v>
      </c>
      <c r="D89" s="1" t="s">
        <v>118</v>
      </c>
      <c r="E89" s="19"/>
      <c r="F89" s="218"/>
    </row>
    <row r="90" spans="1:6" x14ac:dyDescent="0.3">
      <c r="A90" s="23" t="s">
        <v>65</v>
      </c>
      <c r="B90" s="24">
        <v>44313</v>
      </c>
      <c r="C90" s="25" t="s">
        <v>358</v>
      </c>
      <c r="D90" s="1" t="s">
        <v>97</v>
      </c>
      <c r="E90" s="19"/>
      <c r="F90" s="218"/>
    </row>
    <row r="91" spans="1:6" x14ac:dyDescent="0.3">
      <c r="A91" s="22" t="s">
        <v>66</v>
      </c>
      <c r="B91" s="21">
        <v>44314</v>
      </c>
      <c r="C91" s="1" t="s">
        <v>359</v>
      </c>
      <c r="D91" s="1" t="s">
        <v>95</v>
      </c>
      <c r="E91" s="1"/>
      <c r="F91" s="218"/>
    </row>
    <row r="92" spans="1:6" x14ac:dyDescent="0.3">
      <c r="A92" s="22"/>
      <c r="B92" s="24"/>
      <c r="C92" s="1" t="s">
        <v>447</v>
      </c>
      <c r="D92" s="1" t="s">
        <v>118</v>
      </c>
      <c r="E92" s="1"/>
      <c r="F92" s="218"/>
    </row>
    <row r="93" spans="1:6" x14ac:dyDescent="0.3">
      <c r="A93" s="27" t="s">
        <v>142</v>
      </c>
      <c r="B93" s="28">
        <v>44376</v>
      </c>
      <c r="C93" s="1" t="s">
        <v>360</v>
      </c>
      <c r="D93" s="1" t="s">
        <v>95</v>
      </c>
      <c r="E93" s="1" t="s">
        <v>480</v>
      </c>
      <c r="F93" s="218"/>
    </row>
    <row r="94" spans="1:6" x14ac:dyDescent="0.3">
      <c r="A94" s="27"/>
      <c r="B94" s="28"/>
      <c r="C94" s="1" t="s">
        <v>448</v>
      </c>
      <c r="D94" s="1" t="s">
        <v>118</v>
      </c>
      <c r="E94" s="1"/>
      <c r="F94" s="218"/>
    </row>
    <row r="95" spans="1:6" x14ac:dyDescent="0.3">
      <c r="A95" s="27" t="s">
        <v>143</v>
      </c>
      <c r="B95" s="28">
        <v>44377</v>
      </c>
      <c r="C95" s="1" t="s">
        <v>361</v>
      </c>
      <c r="D95" s="1" t="s">
        <v>95</v>
      </c>
      <c r="E95" s="1" t="s">
        <v>480</v>
      </c>
      <c r="F95" s="218"/>
    </row>
    <row r="96" spans="1:6" x14ac:dyDescent="0.3">
      <c r="A96" s="27" t="s">
        <v>144</v>
      </c>
      <c r="B96" s="28">
        <v>44378</v>
      </c>
      <c r="C96" s="1" t="s">
        <v>410</v>
      </c>
      <c r="D96" s="1" t="s">
        <v>101</v>
      </c>
      <c r="E96" s="1" t="s">
        <v>480</v>
      </c>
      <c r="F96" s="218"/>
    </row>
    <row r="97" spans="1:6" x14ac:dyDescent="0.3">
      <c r="A97" s="27"/>
      <c r="B97" s="28"/>
      <c r="C97" s="1" t="s">
        <v>463</v>
      </c>
      <c r="D97" s="1" t="s">
        <v>443</v>
      </c>
      <c r="E97" s="1"/>
      <c r="F97" s="218"/>
    </row>
    <row r="98" spans="1:6" x14ac:dyDescent="0.3">
      <c r="A98" s="27" t="s">
        <v>145</v>
      </c>
      <c r="B98" s="28">
        <v>44379</v>
      </c>
      <c r="C98" s="1" t="s">
        <v>411</v>
      </c>
      <c r="D98" s="1" t="s">
        <v>95</v>
      </c>
      <c r="E98" s="1"/>
      <c r="F98" s="218"/>
    </row>
    <row r="99" spans="1:6" x14ac:dyDescent="0.3">
      <c r="A99" s="27" t="s">
        <v>146</v>
      </c>
      <c r="B99" s="28">
        <v>44380</v>
      </c>
      <c r="C99" s="1" t="s">
        <v>412</v>
      </c>
      <c r="D99" s="1" t="s">
        <v>413</v>
      </c>
      <c r="E99" s="1"/>
      <c r="F99" s="218"/>
    </row>
    <row r="100" spans="1:6" x14ac:dyDescent="0.3">
      <c r="A100" s="27"/>
      <c r="B100" s="28"/>
      <c r="C100" s="1" t="s">
        <v>464</v>
      </c>
      <c r="D100" s="1" t="s">
        <v>101</v>
      </c>
      <c r="E100" s="1"/>
      <c r="F100" s="218"/>
    </row>
    <row r="101" spans="1:6" x14ac:dyDescent="0.3">
      <c r="A101" s="27" t="s">
        <v>147</v>
      </c>
      <c r="B101" s="28">
        <v>44381</v>
      </c>
      <c r="C101" s="1" t="s">
        <v>414</v>
      </c>
      <c r="D101" s="1" t="s">
        <v>95</v>
      </c>
      <c r="E101" s="1"/>
      <c r="F101" s="218"/>
    </row>
    <row r="102" spans="1:6" x14ac:dyDescent="0.3">
      <c r="A102" s="27" t="s">
        <v>148</v>
      </c>
      <c r="B102" s="28">
        <v>44382</v>
      </c>
      <c r="C102" s="1" t="s">
        <v>416</v>
      </c>
      <c r="D102" s="1" t="s">
        <v>415</v>
      </c>
      <c r="E102" s="1"/>
      <c r="F102" s="218"/>
    </row>
    <row r="103" spans="1:6" x14ac:dyDescent="0.3">
      <c r="A103" s="27"/>
      <c r="B103" s="28"/>
      <c r="C103" s="1" t="s">
        <v>465</v>
      </c>
      <c r="D103" s="1" t="s">
        <v>77</v>
      </c>
      <c r="E103" s="1" t="s">
        <v>481</v>
      </c>
      <c r="F103" s="218"/>
    </row>
    <row r="104" spans="1:6" x14ac:dyDescent="0.3">
      <c r="A104" s="27" t="s">
        <v>149</v>
      </c>
      <c r="B104" s="28">
        <v>44383</v>
      </c>
      <c r="C104" s="1" t="s">
        <v>417</v>
      </c>
      <c r="D104" s="1" t="s">
        <v>95</v>
      </c>
      <c r="E104" s="1" t="s">
        <v>480</v>
      </c>
      <c r="F104" s="218"/>
    </row>
    <row r="105" spans="1:6" x14ac:dyDescent="0.3">
      <c r="A105" s="27" t="s">
        <v>150</v>
      </c>
      <c r="B105" s="28">
        <v>44384</v>
      </c>
      <c r="C105" s="1" t="s">
        <v>418</v>
      </c>
      <c r="D105" s="1" t="s">
        <v>97</v>
      </c>
      <c r="E105" s="1" t="s">
        <v>480</v>
      </c>
      <c r="F105" s="218"/>
    </row>
    <row r="106" spans="1:6" x14ac:dyDescent="0.3">
      <c r="A106" s="27" t="s">
        <v>151</v>
      </c>
      <c r="B106" s="28">
        <v>44385</v>
      </c>
      <c r="C106" s="1" t="s">
        <v>419</v>
      </c>
      <c r="D106" s="1" t="s">
        <v>97</v>
      </c>
      <c r="E106" s="1"/>
      <c r="F106" s="218"/>
    </row>
    <row r="107" spans="1:6" x14ac:dyDescent="0.3">
      <c r="A107" s="27"/>
      <c r="B107" s="28"/>
      <c r="C107" s="1" t="s">
        <v>466</v>
      </c>
      <c r="D107" s="1" t="s">
        <v>10</v>
      </c>
      <c r="E107" s="1"/>
      <c r="F107" s="218"/>
    </row>
    <row r="108" spans="1:6" x14ac:dyDescent="0.3">
      <c r="A108" s="27" t="s">
        <v>152</v>
      </c>
      <c r="B108" s="28">
        <v>44386</v>
      </c>
      <c r="C108" s="1" t="s">
        <v>420</v>
      </c>
      <c r="D108" s="1" t="s">
        <v>341</v>
      </c>
      <c r="E108" s="1"/>
      <c r="F108" s="218"/>
    </row>
    <row r="109" spans="1:6" x14ac:dyDescent="0.3">
      <c r="A109" s="27" t="s">
        <v>153</v>
      </c>
      <c r="B109" s="28">
        <v>44387</v>
      </c>
      <c r="C109" s="1" t="s">
        <v>421</v>
      </c>
      <c r="D109" s="1" t="s">
        <v>97</v>
      </c>
      <c r="E109" s="1"/>
      <c r="F109" s="218"/>
    </row>
    <row r="110" spans="1:6" x14ac:dyDescent="0.3">
      <c r="A110" s="27" t="s">
        <v>154</v>
      </c>
      <c r="B110" s="28">
        <v>44388</v>
      </c>
      <c r="C110" s="1" t="s">
        <v>422</v>
      </c>
      <c r="D110" s="1" t="s">
        <v>95</v>
      </c>
      <c r="E110" s="1" t="s">
        <v>480</v>
      </c>
      <c r="F110" s="218"/>
    </row>
    <row r="111" spans="1:6" x14ac:dyDescent="0.3">
      <c r="A111" s="27"/>
      <c r="B111" s="28"/>
      <c r="C111" s="1" t="s">
        <v>467</v>
      </c>
      <c r="D111" s="1" t="s">
        <v>123</v>
      </c>
      <c r="E111" s="1"/>
      <c r="F111" s="218"/>
    </row>
    <row r="112" spans="1:6" x14ac:dyDescent="0.3">
      <c r="A112" s="27"/>
      <c r="B112" s="28"/>
      <c r="C112" s="1" t="s">
        <v>495</v>
      </c>
      <c r="D112" s="1" t="s">
        <v>126</v>
      </c>
      <c r="E112" s="1"/>
      <c r="F112" s="218"/>
    </row>
    <row r="113" spans="1:6" x14ac:dyDescent="0.3">
      <c r="A113" s="27" t="s">
        <v>155</v>
      </c>
      <c r="B113" s="28">
        <v>44389</v>
      </c>
      <c r="C113" s="1" t="s">
        <v>423</v>
      </c>
      <c r="D113" s="5" t="s">
        <v>341</v>
      </c>
      <c r="E113" s="1"/>
      <c r="F113" s="218"/>
    </row>
    <row r="114" spans="1:6" x14ac:dyDescent="0.3">
      <c r="A114" s="27"/>
      <c r="B114" s="28"/>
      <c r="C114" s="1" t="s">
        <v>469</v>
      </c>
      <c r="D114" s="5" t="s">
        <v>468</v>
      </c>
      <c r="E114" s="1"/>
      <c r="F114" s="218"/>
    </row>
    <row r="115" spans="1:6" x14ac:dyDescent="0.3">
      <c r="A115" s="27" t="s">
        <v>156</v>
      </c>
      <c r="B115" s="28">
        <v>44390</v>
      </c>
      <c r="C115" s="1" t="s">
        <v>434</v>
      </c>
      <c r="D115" s="1" t="s">
        <v>95</v>
      </c>
      <c r="E115" s="1" t="s">
        <v>480</v>
      </c>
      <c r="F115" s="218"/>
    </row>
    <row r="116" spans="1:6" x14ac:dyDescent="0.3">
      <c r="A116" s="27" t="s">
        <v>157</v>
      </c>
      <c r="B116" s="28">
        <v>44391</v>
      </c>
      <c r="C116" s="1" t="s">
        <v>435</v>
      </c>
      <c r="D116" s="1" t="s">
        <v>95</v>
      </c>
      <c r="E116" s="1" t="s">
        <v>480</v>
      </c>
      <c r="F116" s="218"/>
    </row>
    <row r="117" spans="1:6" x14ac:dyDescent="0.3">
      <c r="A117" s="27"/>
      <c r="B117" s="28"/>
      <c r="C117" s="1" t="s">
        <v>474</v>
      </c>
      <c r="D117" s="1" t="s">
        <v>473</v>
      </c>
      <c r="E117" s="1"/>
      <c r="F117" s="218"/>
    </row>
    <row r="118" spans="1:6" x14ac:dyDescent="0.3">
      <c r="A118" s="27" t="s">
        <v>158</v>
      </c>
      <c r="B118" s="28">
        <v>44392</v>
      </c>
      <c r="C118" s="1" t="s">
        <v>436</v>
      </c>
      <c r="D118" s="1" t="s">
        <v>105</v>
      </c>
      <c r="E118" s="1"/>
      <c r="F118" s="218"/>
    </row>
    <row r="119" spans="1:6" x14ac:dyDescent="0.3">
      <c r="A119" s="27"/>
      <c r="B119" s="28"/>
      <c r="C119" s="1" t="s">
        <v>476</v>
      </c>
      <c r="D119" s="1" t="s">
        <v>475</v>
      </c>
      <c r="E119" s="1"/>
      <c r="F119" s="218"/>
    </row>
    <row r="120" spans="1:6" x14ac:dyDescent="0.3">
      <c r="A120" s="27"/>
      <c r="B120" s="28"/>
      <c r="C120" s="1" t="s">
        <v>497</v>
      </c>
      <c r="D120" s="1" t="s">
        <v>496</v>
      </c>
      <c r="E120" s="1"/>
      <c r="F120" s="218"/>
    </row>
    <row r="121" spans="1:6" x14ac:dyDescent="0.3">
      <c r="A121" s="27" t="s">
        <v>159</v>
      </c>
      <c r="B121" s="28">
        <v>44393</v>
      </c>
      <c r="C121" s="1" t="s">
        <v>437</v>
      </c>
      <c r="D121" s="5" t="s">
        <v>87</v>
      </c>
      <c r="E121" s="1"/>
      <c r="F121" s="218"/>
    </row>
    <row r="122" spans="1:6" x14ac:dyDescent="0.3">
      <c r="A122" s="27"/>
      <c r="B122" s="28"/>
      <c r="C122" s="1" t="s">
        <v>478</v>
      </c>
      <c r="D122" s="5" t="s">
        <v>477</v>
      </c>
      <c r="E122" s="1"/>
      <c r="F122" s="218"/>
    </row>
    <row r="123" spans="1:6" x14ac:dyDescent="0.3">
      <c r="A123" s="27"/>
      <c r="B123" s="28"/>
      <c r="C123" s="1" t="s">
        <v>499</v>
      </c>
      <c r="D123" s="5" t="s">
        <v>498</v>
      </c>
      <c r="E123" s="1"/>
      <c r="F123" s="218"/>
    </row>
    <row r="124" spans="1:6" x14ac:dyDescent="0.3">
      <c r="A124" s="27" t="s">
        <v>160</v>
      </c>
      <c r="B124" s="28">
        <v>44394</v>
      </c>
      <c r="C124" s="32" t="s">
        <v>438</v>
      </c>
      <c r="D124" s="5" t="s">
        <v>105</v>
      </c>
      <c r="E124" s="1"/>
      <c r="F124" s="218"/>
    </row>
    <row r="125" spans="1:6" x14ac:dyDescent="0.3">
      <c r="A125" s="27" t="s">
        <v>161</v>
      </c>
      <c r="B125" s="28">
        <v>44395</v>
      </c>
      <c r="C125" s="1" t="s">
        <v>439</v>
      </c>
      <c r="D125" s="5" t="s">
        <v>105</v>
      </c>
      <c r="E125" s="1"/>
      <c r="F125" s="218"/>
    </row>
    <row r="126" spans="1:6" x14ac:dyDescent="0.3">
      <c r="A126" s="27" t="s">
        <v>162</v>
      </c>
      <c r="B126" s="28">
        <v>44396</v>
      </c>
      <c r="C126" s="1" t="s">
        <v>440</v>
      </c>
      <c r="D126" s="5" t="s">
        <v>101</v>
      </c>
      <c r="E126" s="1"/>
      <c r="F126" s="218"/>
    </row>
    <row r="127" spans="1:6" x14ac:dyDescent="0.3">
      <c r="A127" s="27" t="s">
        <v>163</v>
      </c>
      <c r="B127" s="28">
        <v>44397</v>
      </c>
      <c r="C127" s="5" t="s">
        <v>441</v>
      </c>
      <c r="D127" s="5" t="s">
        <v>97</v>
      </c>
      <c r="E127" s="1"/>
      <c r="F127" s="218"/>
    </row>
    <row r="128" spans="1:6" x14ac:dyDescent="0.3">
      <c r="A128" s="27"/>
      <c r="B128" s="28"/>
      <c r="C128" s="5" t="s">
        <v>479</v>
      </c>
      <c r="D128" s="5" t="s">
        <v>429</v>
      </c>
      <c r="E128" s="1"/>
      <c r="F128" s="218"/>
    </row>
    <row r="129" spans="1:6" x14ac:dyDescent="0.3">
      <c r="A129" s="27" t="s">
        <v>164</v>
      </c>
      <c r="B129" s="28">
        <v>44398</v>
      </c>
      <c r="C129" s="5" t="s">
        <v>442</v>
      </c>
      <c r="D129" s="5" t="s">
        <v>105</v>
      </c>
      <c r="E129" s="1"/>
      <c r="F129" s="218"/>
    </row>
    <row r="130" spans="1:6" x14ac:dyDescent="0.3">
      <c r="A130" s="27" t="s">
        <v>165</v>
      </c>
      <c r="B130" s="29">
        <v>44399</v>
      </c>
      <c r="C130" s="5" t="s">
        <v>424</v>
      </c>
      <c r="D130" s="5" t="s">
        <v>77</v>
      </c>
      <c r="E130" s="1"/>
      <c r="F130" s="219"/>
    </row>
    <row r="131" spans="1:6" x14ac:dyDescent="0.3">
      <c r="C131" s="9" t="s">
        <v>471</v>
      </c>
      <c r="D131" s="9" t="s">
        <v>470</v>
      </c>
      <c r="F131" s="26"/>
    </row>
    <row r="132" spans="1:6" x14ac:dyDescent="0.3">
      <c r="C132" s="9"/>
      <c r="D132" s="9"/>
      <c r="F132" s="26"/>
    </row>
    <row r="133" spans="1:6" x14ac:dyDescent="0.3">
      <c r="C133" s="9"/>
      <c r="D133" s="9"/>
      <c r="F133" s="26"/>
    </row>
    <row r="134" spans="1:6" x14ac:dyDescent="0.3">
      <c r="C134" s="9"/>
      <c r="D134" s="9"/>
      <c r="F134" s="26"/>
    </row>
    <row r="135" spans="1:6" x14ac:dyDescent="0.3">
      <c r="C135" s="9"/>
      <c r="D135" s="9"/>
      <c r="F135" s="26"/>
    </row>
    <row r="136" spans="1:6" x14ac:dyDescent="0.3">
      <c r="C136" s="9"/>
      <c r="D136" s="9"/>
      <c r="F136" s="26"/>
    </row>
    <row r="137" spans="1:6" x14ac:dyDescent="0.3">
      <c r="D137" s="9"/>
      <c r="F137" s="26"/>
    </row>
    <row r="138" spans="1:6" x14ac:dyDescent="0.3">
      <c r="D138" s="9"/>
      <c r="F138" s="26"/>
    </row>
    <row r="139" spans="1:6" x14ac:dyDescent="0.3">
      <c r="D139" s="9"/>
      <c r="F139" s="26"/>
    </row>
    <row r="140" spans="1:6" x14ac:dyDescent="0.3">
      <c r="D140" s="9"/>
      <c r="F140" s="26"/>
    </row>
    <row r="141" spans="1:6" x14ac:dyDescent="0.3">
      <c r="D141" s="9"/>
      <c r="F141" s="26"/>
    </row>
    <row r="142" spans="1:6" x14ac:dyDescent="0.3">
      <c r="D142" s="9"/>
      <c r="F142" s="26"/>
    </row>
    <row r="143" spans="1:6" x14ac:dyDescent="0.3">
      <c r="D143" s="9"/>
      <c r="F143" s="26"/>
    </row>
    <row r="144" spans="1:6" x14ac:dyDescent="0.3">
      <c r="D144" s="9"/>
      <c r="F144" s="26"/>
    </row>
    <row r="145" spans="2:8" x14ac:dyDescent="0.3">
      <c r="D145" s="9"/>
      <c r="F145" s="26"/>
    </row>
    <row r="146" spans="2:8" x14ac:dyDescent="0.3">
      <c r="D146" s="9"/>
      <c r="F146" s="26"/>
    </row>
    <row r="147" spans="2:8" x14ac:dyDescent="0.3">
      <c r="D147" s="9"/>
      <c r="F147" s="26"/>
    </row>
    <row r="148" spans="2:8" x14ac:dyDescent="0.3">
      <c r="B148" s="14"/>
      <c r="D148" s="9"/>
    </row>
    <row r="149" spans="2:8" x14ac:dyDescent="0.3">
      <c r="B149" s="14"/>
      <c r="D149" s="9"/>
    </row>
    <row r="150" spans="2:8" x14ac:dyDescent="0.3">
      <c r="B150" s="14"/>
      <c r="D150" s="9"/>
      <c r="H150" s="7"/>
    </row>
    <row r="151" spans="2:8" x14ac:dyDescent="0.3">
      <c r="B151" s="14"/>
      <c r="D151" s="9"/>
    </row>
    <row r="152" spans="2:8" x14ac:dyDescent="0.3">
      <c r="B152" s="14"/>
      <c r="D152" s="9"/>
      <c r="H152" s="7"/>
    </row>
    <row r="153" spans="2:8" x14ac:dyDescent="0.3">
      <c r="B153" s="14"/>
      <c r="D153" s="9"/>
    </row>
    <row r="154" spans="2:8" x14ac:dyDescent="0.3">
      <c r="B154" s="14"/>
      <c r="D154" s="9"/>
    </row>
    <row r="155" spans="2:8" x14ac:dyDescent="0.3">
      <c r="B155" s="14"/>
      <c r="D155" s="9"/>
    </row>
    <row r="156" spans="2:8" x14ac:dyDescent="0.3">
      <c r="B156" s="14"/>
      <c r="D156" s="9"/>
    </row>
    <row r="157" spans="2:8" x14ac:dyDescent="0.3">
      <c r="B157" s="14"/>
      <c r="D157" s="9"/>
    </row>
    <row r="158" spans="2:8" x14ac:dyDescent="0.3">
      <c r="B158" s="14"/>
      <c r="D158" s="9"/>
    </row>
    <row r="159" spans="2:8" x14ac:dyDescent="0.3">
      <c r="B159" s="14"/>
      <c r="D159" s="9"/>
    </row>
    <row r="160" spans="2:8" x14ac:dyDescent="0.3">
      <c r="B160" s="14"/>
      <c r="D160" s="9"/>
    </row>
    <row r="161" spans="2:4" x14ac:dyDescent="0.3">
      <c r="B161" s="14"/>
      <c r="D161" s="9"/>
    </row>
    <row r="162" spans="2:4" x14ac:dyDescent="0.3">
      <c r="B162" s="14"/>
      <c r="D162" s="9"/>
    </row>
    <row r="163" spans="2:4" x14ac:dyDescent="0.3">
      <c r="B163" s="14"/>
      <c r="D163" s="9"/>
    </row>
    <row r="164" spans="2:4" x14ac:dyDescent="0.3">
      <c r="B164" s="14"/>
      <c r="D164" s="9"/>
    </row>
    <row r="165" spans="2:4" x14ac:dyDescent="0.3">
      <c r="B165" s="14"/>
      <c r="D165" s="9"/>
    </row>
    <row r="166" spans="2:4" x14ac:dyDescent="0.3">
      <c r="B166" s="14"/>
      <c r="D166" s="9"/>
    </row>
    <row r="167" spans="2:4" x14ac:dyDescent="0.3">
      <c r="B167" s="14"/>
      <c r="C167" s="9"/>
      <c r="D167" s="9"/>
    </row>
    <row r="168" spans="2:4" x14ac:dyDescent="0.3">
      <c r="B168" s="14"/>
      <c r="D168" s="9"/>
    </row>
    <row r="169" spans="2:4" x14ac:dyDescent="0.3">
      <c r="B169" s="14"/>
    </row>
    <row r="170" spans="2:4" x14ac:dyDescent="0.3">
      <c r="B170" s="14"/>
    </row>
    <row r="171" spans="2:4" x14ac:dyDescent="0.3">
      <c r="B171" s="14"/>
    </row>
    <row r="172" spans="2:4" x14ac:dyDescent="0.3">
      <c r="B172" s="14"/>
    </row>
    <row r="173" spans="2:4" x14ac:dyDescent="0.3">
      <c r="B173" s="14"/>
    </row>
    <row r="174" spans="2:4" x14ac:dyDescent="0.3">
      <c r="B174" s="14"/>
    </row>
    <row r="175" spans="2:4" x14ac:dyDescent="0.3">
      <c r="B175" s="14"/>
    </row>
    <row r="176" spans="2:4" x14ac:dyDescent="0.3">
      <c r="B176" s="14"/>
    </row>
    <row r="177" spans="2:6" x14ac:dyDescent="0.3">
      <c r="B177" s="14"/>
    </row>
    <row r="178" spans="2:6" x14ac:dyDescent="0.3">
      <c r="B178" s="14"/>
    </row>
    <row r="179" spans="2:6" x14ac:dyDescent="0.3">
      <c r="B179" s="14"/>
    </row>
    <row r="180" spans="2:6" x14ac:dyDescent="0.3">
      <c r="B180" s="14"/>
    </row>
    <row r="181" spans="2:6" x14ac:dyDescent="0.3">
      <c r="B181" s="14"/>
    </row>
    <row r="182" spans="2:6" x14ac:dyDescent="0.3">
      <c r="B182" s="14"/>
      <c r="F182" t="s">
        <v>5</v>
      </c>
    </row>
    <row r="183" spans="2:6" x14ac:dyDescent="0.3">
      <c r="B183" s="14"/>
    </row>
    <row r="184" spans="2:6" x14ac:dyDescent="0.3">
      <c r="B184" s="14"/>
    </row>
    <row r="185" spans="2:6" x14ac:dyDescent="0.3">
      <c r="B185" s="14"/>
    </row>
    <row r="186" spans="2:6" x14ac:dyDescent="0.3">
      <c r="B186" s="14"/>
    </row>
    <row r="187" spans="2:6" x14ac:dyDescent="0.3">
      <c r="B187" s="14"/>
    </row>
    <row r="188" spans="2:6" x14ac:dyDescent="0.3">
      <c r="B188" s="14"/>
    </row>
    <row r="189" spans="2:6" x14ac:dyDescent="0.3">
      <c r="B189" s="14"/>
    </row>
    <row r="190" spans="2:6" x14ac:dyDescent="0.3">
      <c r="B190" s="14"/>
    </row>
    <row r="191" spans="2:6" x14ac:dyDescent="0.3">
      <c r="B191" s="14"/>
    </row>
    <row r="192" spans="2:6" x14ac:dyDescent="0.3">
      <c r="B192" s="14"/>
    </row>
    <row r="193" spans="2:2" x14ac:dyDescent="0.3">
      <c r="B193" s="14"/>
    </row>
    <row r="194" spans="2:2" x14ac:dyDescent="0.3">
      <c r="B194" s="14"/>
    </row>
    <row r="195" spans="2:2" x14ac:dyDescent="0.3">
      <c r="B195" s="14"/>
    </row>
    <row r="196" spans="2:2" x14ac:dyDescent="0.3">
      <c r="B196" s="14"/>
    </row>
    <row r="197" spans="2:2" x14ac:dyDescent="0.3">
      <c r="B197" s="14"/>
    </row>
    <row r="198" spans="2:2" x14ac:dyDescent="0.3">
      <c r="B198" s="14"/>
    </row>
    <row r="199" spans="2:2" x14ac:dyDescent="0.3">
      <c r="B199" s="14"/>
    </row>
    <row r="200" spans="2:2" x14ac:dyDescent="0.3">
      <c r="B200" s="14"/>
    </row>
    <row r="201" spans="2:2" x14ac:dyDescent="0.3">
      <c r="B201" s="14"/>
    </row>
    <row r="202" spans="2:2" x14ac:dyDescent="0.3">
      <c r="B202" s="14"/>
    </row>
    <row r="203" spans="2:2" x14ac:dyDescent="0.3">
      <c r="B203" s="14"/>
    </row>
    <row r="204" spans="2:2" x14ac:dyDescent="0.3">
      <c r="B204" s="14"/>
    </row>
    <row r="205" spans="2:2" x14ac:dyDescent="0.3">
      <c r="B205" s="14"/>
    </row>
    <row r="206" spans="2:2" x14ac:dyDescent="0.3">
      <c r="B206" s="14"/>
    </row>
    <row r="207" spans="2:2" x14ac:dyDescent="0.3">
      <c r="B207" s="14"/>
    </row>
    <row r="208" spans="2:2" x14ac:dyDescent="0.3">
      <c r="B208" s="14"/>
    </row>
    <row r="209" spans="2:2" x14ac:dyDescent="0.3">
      <c r="B209" s="14"/>
    </row>
    <row r="210" spans="2:2" x14ac:dyDescent="0.3">
      <c r="B210" s="14"/>
    </row>
    <row r="211" spans="2:2" x14ac:dyDescent="0.3">
      <c r="B211" s="14"/>
    </row>
    <row r="212" spans="2:2" x14ac:dyDescent="0.3">
      <c r="B212" s="14"/>
    </row>
    <row r="213" spans="2:2" x14ac:dyDescent="0.3">
      <c r="B213" s="14"/>
    </row>
    <row r="214" spans="2:2" x14ac:dyDescent="0.3">
      <c r="B214" s="14"/>
    </row>
    <row r="215" spans="2:2" x14ac:dyDescent="0.3">
      <c r="B215" s="14"/>
    </row>
    <row r="216" spans="2:2" x14ac:dyDescent="0.3">
      <c r="B216" s="14"/>
    </row>
    <row r="217" spans="2:2" x14ac:dyDescent="0.3">
      <c r="B217" s="14"/>
    </row>
    <row r="218" spans="2:2" x14ac:dyDescent="0.3">
      <c r="B218" s="14"/>
    </row>
    <row r="219" spans="2:2" x14ac:dyDescent="0.3">
      <c r="B219" s="14"/>
    </row>
  </sheetData>
  <mergeCells count="2">
    <mergeCell ref="E2:F2"/>
    <mergeCell ref="F3:F130"/>
  </mergeCells>
  <pageMargins left="0.7" right="0.7" top="0.78740157499999996" bottom="0.78740157499999996" header="0.3" footer="0.3"/>
  <pageSetup paperSize="9" scale="8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M80"/>
  <sheetViews>
    <sheetView workbookViewId="0">
      <selection activeCell="C28" sqref="C28"/>
    </sheetView>
  </sheetViews>
  <sheetFormatPr baseColWidth="10" defaultColWidth="11.44140625" defaultRowHeight="14.4" x14ac:dyDescent="0.3"/>
  <sheetData>
    <row r="1" spans="1:117" x14ac:dyDescent="0.3">
      <c r="B1" t="s">
        <v>510</v>
      </c>
    </row>
    <row r="2" spans="1:117" x14ac:dyDescent="0.3">
      <c r="A2" t="s">
        <v>511</v>
      </c>
      <c r="B2" s="3">
        <v>4.1899199999999998E-2</v>
      </c>
      <c r="C2" s="3">
        <v>4.5995500000000002E-2</v>
      </c>
      <c r="D2" s="3">
        <v>5.0492299999999997E-2</v>
      </c>
      <c r="E2" s="3">
        <v>5.5428600000000001E-2</v>
      </c>
      <c r="F2" s="3">
        <v>6.0847600000000002E-2</v>
      </c>
      <c r="G2" s="3">
        <v>6.6796300000000003E-2</v>
      </c>
      <c r="H2" s="3">
        <v>7.3326699999999995E-2</v>
      </c>
      <c r="I2" s="3">
        <v>8.0495399999999995E-2</v>
      </c>
      <c r="J2" s="3">
        <v>8.8364999999999999E-2</v>
      </c>
      <c r="K2" s="3">
        <v>9.7003900000000004E-2</v>
      </c>
      <c r="L2" s="3">
        <v>0.1064877</v>
      </c>
      <c r="M2" s="3">
        <v>0.1168984</v>
      </c>
      <c r="N2" s="3">
        <v>0.12832689999999999</v>
      </c>
      <c r="O2" s="3">
        <v>0.14087279999999999</v>
      </c>
      <c r="P2" s="3">
        <v>0.1546448</v>
      </c>
      <c r="Q2" s="3">
        <v>0.16976379999999999</v>
      </c>
      <c r="R2" s="3">
        <v>0.18636079999999999</v>
      </c>
      <c r="S2" s="3">
        <v>0.2045805</v>
      </c>
      <c r="T2" s="3">
        <v>0.22458120000000001</v>
      </c>
      <c r="U2" s="3">
        <v>0.24653729999999999</v>
      </c>
      <c r="V2" s="3">
        <v>0.27064009999999999</v>
      </c>
      <c r="W2" s="3">
        <v>0.2970988</v>
      </c>
      <c r="X2" s="3">
        <v>0.32614470000000001</v>
      </c>
      <c r="Y2" s="3">
        <v>0.35803059999999998</v>
      </c>
      <c r="Z2" s="3">
        <v>0.39303349999999998</v>
      </c>
      <c r="AA2" s="3">
        <v>0.43145820000000001</v>
      </c>
      <c r="AB2" s="3">
        <v>0.47363929999999999</v>
      </c>
      <c r="AC2" s="3">
        <v>0.51994439999999997</v>
      </c>
      <c r="AD2" s="3">
        <v>0.57077659999999997</v>
      </c>
      <c r="AE2" s="3">
        <v>0.62657850000000004</v>
      </c>
      <c r="AF2" s="3">
        <v>0.6878358</v>
      </c>
      <c r="AG2" s="3">
        <v>0.75508209999999998</v>
      </c>
      <c r="AH2" s="3">
        <v>0.82890280000000005</v>
      </c>
      <c r="AI2" s="3">
        <v>0.90994019999999998</v>
      </c>
      <c r="AJ2" s="3">
        <v>0.99889989999999995</v>
      </c>
      <c r="AK2" s="3">
        <v>1.0965573</v>
      </c>
      <c r="AL2" s="3">
        <v>1.2037606999999999</v>
      </c>
      <c r="AM2" s="3">
        <v>1.3214475000000001</v>
      </c>
      <c r="AN2" s="3">
        <v>1.450642</v>
      </c>
      <c r="AO2" s="3">
        <v>1.5924628999999999</v>
      </c>
      <c r="AP2" s="3">
        <v>1.7481484</v>
      </c>
      <c r="AQ2" s="3">
        <v>1.9190575000000001</v>
      </c>
      <c r="AR2" s="3">
        <v>2.1066734999999999</v>
      </c>
      <c r="AS2" s="3">
        <v>2.3126294999999999</v>
      </c>
      <c r="AT2" s="3">
        <v>2.5387235000000001</v>
      </c>
      <c r="AU2" s="3">
        <v>2.7869234000000001</v>
      </c>
      <c r="AV2" s="3">
        <v>3.0593872000000002</v>
      </c>
      <c r="AW2" s="3">
        <v>3.3584868999999999</v>
      </c>
      <c r="AX2" s="3">
        <v>3.6868248000000001</v>
      </c>
      <c r="AY2" s="3">
        <v>4.0472627000000001</v>
      </c>
      <c r="AZ2" s="3">
        <v>4.4429420999999998</v>
      </c>
      <c r="BA2" s="3">
        <v>4.8773093000000003</v>
      </c>
      <c r="BB2" s="3">
        <v>5.3541407999999997</v>
      </c>
      <c r="BC2" s="3">
        <v>5.8775864000000002</v>
      </c>
      <c r="BD2" s="3">
        <v>6.4522066000000002</v>
      </c>
      <c r="BE2" s="3">
        <v>7.0830054000000002</v>
      </c>
      <c r="BF2" s="3">
        <v>7.7754725999999996</v>
      </c>
      <c r="BG2" s="3">
        <v>8.5356349999999992</v>
      </c>
      <c r="BH2" s="3">
        <v>9.3701220000000003</v>
      </c>
      <c r="BI2" s="3">
        <v>10.2862005</v>
      </c>
      <c r="BJ2" s="3">
        <v>11.291818599999999</v>
      </c>
      <c r="BK2" s="3">
        <v>12.395765300000001</v>
      </c>
      <c r="BL2" s="3">
        <v>13.6076488</v>
      </c>
      <c r="BM2" s="3">
        <v>14.9380007</v>
      </c>
      <c r="BN2" s="3">
        <v>16.398412700000002</v>
      </c>
      <c r="BO2" s="3">
        <v>18.001569700000001</v>
      </c>
      <c r="BP2" s="3">
        <v>19.7615032</v>
      </c>
      <c r="BQ2" s="3">
        <v>21.693504300000001</v>
      </c>
      <c r="BR2" s="3">
        <v>23.8143463</v>
      </c>
      <c r="BS2" s="3">
        <v>26.142515199999998</v>
      </c>
      <c r="BT2" s="3">
        <v>28.698331799999998</v>
      </c>
      <c r="BU2" s="3">
        <v>31.5040321</v>
      </c>
      <c r="BV2" s="3">
        <v>34.584030200000001</v>
      </c>
      <c r="BW2" s="3">
        <v>37.965152699999997</v>
      </c>
      <c r="BX2" s="3">
        <v>41.676765400000001</v>
      </c>
      <c r="BY2" s="3">
        <v>45.7512817</v>
      </c>
      <c r="BZ2" s="3">
        <v>50.224170700000002</v>
      </c>
      <c r="CA2" s="3">
        <v>55.134326899999998</v>
      </c>
      <c r="CB2" s="3">
        <v>60.524517099999997</v>
      </c>
      <c r="CC2" s="3">
        <v>66.441680899999994</v>
      </c>
      <c r="CD2" s="3">
        <v>72.937362699999994</v>
      </c>
      <c r="CE2" s="3">
        <v>80.068061799999995</v>
      </c>
      <c r="CF2" s="3">
        <v>87.895889299999993</v>
      </c>
      <c r="CG2" s="3">
        <v>96.489189100000004</v>
      </c>
      <c r="CH2" s="3">
        <v>105.9222946</v>
      </c>
      <c r="CI2" s="3">
        <v>116.2775116</v>
      </c>
      <c r="CJ2" s="3">
        <v>127.6456451</v>
      </c>
      <c r="CK2" s="3">
        <v>140.12509159999999</v>
      </c>
      <c r="CL2" s="3">
        <v>153.82418820000001</v>
      </c>
      <c r="CM2" s="3">
        <v>168.86280819999999</v>
      </c>
      <c r="CN2" s="3">
        <v>185.3718567</v>
      </c>
      <c r="CO2" s="3">
        <v>203.49465939999999</v>
      </c>
      <c r="CP2" s="3">
        <v>223.38902279999999</v>
      </c>
      <c r="CQ2" s="3">
        <v>245.2282562</v>
      </c>
      <c r="CR2" s="3">
        <v>269.20315549999998</v>
      </c>
      <c r="CS2" s="3">
        <v>295.52206419999999</v>
      </c>
      <c r="CT2" s="3">
        <v>324.41363530000001</v>
      </c>
      <c r="CU2" s="3">
        <v>356.12963869999999</v>
      </c>
      <c r="CV2" s="3">
        <v>390.94622800000002</v>
      </c>
      <c r="CW2" s="3">
        <v>429.1671753</v>
      </c>
      <c r="CX2" s="3">
        <v>471.12454220000001</v>
      </c>
      <c r="CY2" s="3">
        <v>517.18389890000003</v>
      </c>
      <c r="CZ2" s="3">
        <v>567.74639890000003</v>
      </c>
      <c r="DA2" s="3">
        <v>623.25201419999996</v>
      </c>
      <c r="DB2" s="3">
        <v>684.18426509999995</v>
      </c>
      <c r="DC2" s="3">
        <v>751.07348630000001</v>
      </c>
      <c r="DD2" s="3">
        <v>824.50219730000003</v>
      </c>
      <c r="DE2" s="3">
        <v>905.1094971</v>
      </c>
      <c r="DF2" s="3">
        <v>993.59533690000001</v>
      </c>
      <c r="DG2" s="3">
        <v>1090.7335204999999</v>
      </c>
      <c r="DH2" s="3">
        <v>1197.3725586</v>
      </c>
      <c r="DI2" s="3">
        <v>1314.4351807</v>
      </c>
      <c r="DJ2" s="3">
        <v>1442.9404297000001</v>
      </c>
      <c r="DK2" s="3">
        <v>1584.0070800999999</v>
      </c>
      <c r="DL2" s="3">
        <v>1738.8636475000001</v>
      </c>
      <c r="DM2" s="3">
        <v>1908.8635254000001</v>
      </c>
    </row>
    <row r="3" spans="1:117" x14ac:dyDescent="0.3">
      <c r="A3" s="4">
        <v>44261</v>
      </c>
      <c r="B3">
        <v>6.0849999999999999E-4</v>
      </c>
      <c r="C3">
        <v>7.9120000000000004E-4</v>
      </c>
      <c r="D3">
        <v>1.2583E-3</v>
      </c>
      <c r="E3">
        <v>2.4719E-3</v>
      </c>
      <c r="F3">
        <v>5.1571000000000004E-3</v>
      </c>
      <c r="G3">
        <v>9.8473999999999992E-3</v>
      </c>
      <c r="H3">
        <v>1.5994399999999999E-2</v>
      </c>
      <c r="I3">
        <v>2.2470799999999999E-2</v>
      </c>
      <c r="J3">
        <v>2.9268099999999998E-2</v>
      </c>
      <c r="K3">
        <v>3.69576E-2</v>
      </c>
      <c r="L3">
        <v>4.5778100000000002E-2</v>
      </c>
      <c r="M3">
        <v>5.5107799999999998E-2</v>
      </c>
      <c r="N3">
        <v>6.47171E-2</v>
      </c>
      <c r="O3">
        <v>7.48978E-2</v>
      </c>
      <c r="P3">
        <v>8.5908899999999996E-2</v>
      </c>
      <c r="Q3">
        <v>9.7747899999999999E-2</v>
      </c>
      <c r="R3">
        <v>0.1104125</v>
      </c>
      <c r="S3">
        <v>0.1240492</v>
      </c>
      <c r="T3">
        <v>0.13878679999999999</v>
      </c>
      <c r="U3">
        <v>0.1541556</v>
      </c>
      <c r="V3">
        <v>0.16917289999999999</v>
      </c>
      <c r="W3">
        <v>0.1828188</v>
      </c>
      <c r="X3">
        <v>0.19434409999999999</v>
      </c>
      <c r="Y3">
        <v>0.20358019999999999</v>
      </c>
      <c r="Z3">
        <v>0.21073230000000001</v>
      </c>
      <c r="AA3">
        <v>0.21621580000000001</v>
      </c>
      <c r="AB3">
        <v>0.22032850000000001</v>
      </c>
      <c r="AC3">
        <v>0.22328490000000001</v>
      </c>
      <c r="AD3">
        <v>0.22567029999999999</v>
      </c>
      <c r="AE3">
        <v>0.228215</v>
      </c>
      <c r="AF3">
        <v>0.23163810000000001</v>
      </c>
      <c r="AG3">
        <v>0.23637759999999999</v>
      </c>
      <c r="AH3">
        <v>0.2429075</v>
      </c>
      <c r="AI3">
        <v>0.25181140000000002</v>
      </c>
      <c r="AJ3">
        <v>0.26357960000000002</v>
      </c>
      <c r="AK3">
        <v>0.27836</v>
      </c>
      <c r="AL3">
        <v>0.29581269999999998</v>
      </c>
      <c r="AM3">
        <v>0.31549329999999998</v>
      </c>
      <c r="AN3">
        <v>0.33706350000000002</v>
      </c>
      <c r="AO3">
        <v>0.3603286</v>
      </c>
      <c r="AP3">
        <v>0.38504430000000001</v>
      </c>
      <c r="AQ3">
        <v>0.41094399999999998</v>
      </c>
      <c r="AR3">
        <v>0.43817050000000002</v>
      </c>
      <c r="AS3">
        <v>0.46743040000000002</v>
      </c>
      <c r="AT3">
        <v>0.49977060000000001</v>
      </c>
      <c r="AU3">
        <v>0.53574169999999999</v>
      </c>
      <c r="AV3">
        <v>0.57481740000000003</v>
      </c>
      <c r="AW3">
        <v>0.61544639999999995</v>
      </c>
      <c r="AX3">
        <v>0.65566999999999998</v>
      </c>
      <c r="AY3">
        <v>0.69351110000000005</v>
      </c>
      <c r="AZ3">
        <v>0.72658089999999997</v>
      </c>
      <c r="BA3">
        <v>0.75192239999999999</v>
      </c>
      <c r="BB3">
        <v>0.76675150000000003</v>
      </c>
      <c r="BC3">
        <v>0.77028750000000001</v>
      </c>
      <c r="BD3">
        <v>0.76447469999999995</v>
      </c>
      <c r="BE3">
        <v>0.75244809999999995</v>
      </c>
      <c r="BF3">
        <v>0.73551820000000001</v>
      </c>
      <c r="BG3">
        <v>0.71189959999999997</v>
      </c>
      <c r="BH3">
        <v>0.67971099999999995</v>
      </c>
      <c r="BI3">
        <v>0.64138249999999997</v>
      </c>
      <c r="BJ3">
        <v>0.60599479999999994</v>
      </c>
      <c r="BK3">
        <v>0.58421449999999997</v>
      </c>
      <c r="BL3">
        <v>0.58053549999999998</v>
      </c>
      <c r="BM3">
        <v>0.58833849999999999</v>
      </c>
      <c r="BN3">
        <v>0.59225680000000003</v>
      </c>
      <c r="BO3">
        <v>0.57876450000000002</v>
      </c>
      <c r="BP3">
        <v>0.54725190000000001</v>
      </c>
      <c r="BQ3">
        <v>0.51193049999999996</v>
      </c>
      <c r="BR3">
        <v>0.49125950000000002</v>
      </c>
      <c r="BS3">
        <v>0.49565120000000001</v>
      </c>
      <c r="BT3">
        <v>0.52128240000000003</v>
      </c>
      <c r="BU3">
        <v>0.55202200000000001</v>
      </c>
      <c r="BV3">
        <v>0.56773709999999999</v>
      </c>
      <c r="BW3">
        <v>0.5565116</v>
      </c>
      <c r="BX3">
        <v>0.52226019999999995</v>
      </c>
      <c r="BY3">
        <v>0.48118470000000002</v>
      </c>
      <c r="BZ3">
        <v>0.45154490000000003</v>
      </c>
      <c r="CA3">
        <v>0.44456839999999997</v>
      </c>
      <c r="CB3">
        <v>0.46080710000000003</v>
      </c>
      <c r="CC3">
        <v>0.49209079999999999</v>
      </c>
      <c r="CD3">
        <v>0.52560790000000002</v>
      </c>
      <c r="CE3">
        <v>0.55080249999999997</v>
      </c>
      <c r="CF3">
        <v>0.56430100000000005</v>
      </c>
      <c r="CG3">
        <v>0.56970259999999995</v>
      </c>
      <c r="CH3">
        <v>0.57443180000000005</v>
      </c>
      <c r="CI3">
        <v>0.58507900000000002</v>
      </c>
      <c r="CJ3">
        <v>0.60646679999999997</v>
      </c>
      <c r="CK3">
        <v>0.64106730000000001</v>
      </c>
      <c r="CL3">
        <v>0.69068810000000003</v>
      </c>
      <c r="CM3">
        <v>0.75512919999999994</v>
      </c>
      <c r="CN3">
        <v>0.83135650000000005</v>
      </c>
      <c r="CO3">
        <v>0.91214910000000005</v>
      </c>
      <c r="CP3">
        <v>0.9880852</v>
      </c>
      <c r="CQ3">
        <v>1.0530356000000001</v>
      </c>
      <c r="CR3">
        <v>1.1103764</v>
      </c>
      <c r="CS3">
        <v>1.1734853000000001</v>
      </c>
      <c r="CT3">
        <v>1.2624739</v>
      </c>
      <c r="CU3">
        <v>1.3940511</v>
      </c>
      <c r="CV3">
        <v>1.5809200999999999</v>
      </c>
      <c r="CW3">
        <v>1.8223845000000001</v>
      </c>
      <c r="CX3">
        <v>2.1072432999999999</v>
      </c>
      <c r="CY3">
        <v>2.4123313</v>
      </c>
      <c r="CZ3">
        <v>2.7266873999999999</v>
      </c>
      <c r="DA3">
        <v>3.0384609999999999</v>
      </c>
      <c r="DB3">
        <v>3.3461394000000002</v>
      </c>
      <c r="DC3">
        <v>3.6273916000000002</v>
      </c>
      <c r="DD3">
        <v>3.8810954</v>
      </c>
      <c r="DE3">
        <v>4.0982656000000004</v>
      </c>
      <c r="DF3">
        <v>4.2721758000000003</v>
      </c>
      <c r="DG3">
        <v>4.3734007000000004</v>
      </c>
      <c r="DH3">
        <v>4.4165092000000001</v>
      </c>
      <c r="DI3">
        <v>4.3680161999999996</v>
      </c>
      <c r="DJ3">
        <v>3.7833884000000002</v>
      </c>
      <c r="DK3">
        <v>2.8019767</v>
      </c>
      <c r="DL3">
        <v>1.8933631</v>
      </c>
      <c r="DM3">
        <v>1.4941070999999999</v>
      </c>
    </row>
    <row r="4" spans="1:117" x14ac:dyDescent="0.3">
      <c r="A4" s="4">
        <v>44262</v>
      </c>
      <c r="B4">
        <v>3.1086028000000001E-4</v>
      </c>
      <c r="C4">
        <v>4.0339149000000001E-4</v>
      </c>
      <c r="D4">
        <v>6.5450000000000003E-4</v>
      </c>
      <c r="E4">
        <v>1.2922000000000001E-3</v>
      </c>
      <c r="F4">
        <v>2.6982999999999998E-3</v>
      </c>
      <c r="G4">
        <v>5.2579000000000002E-3</v>
      </c>
      <c r="H4">
        <v>9.0267999999999998E-3</v>
      </c>
      <c r="I4">
        <v>1.35634E-2</v>
      </c>
      <c r="J4">
        <v>1.8852399999999998E-2</v>
      </c>
      <c r="K4">
        <v>2.5171900000000001E-2</v>
      </c>
      <c r="L4">
        <v>3.2920699999999997E-2</v>
      </c>
      <c r="M4">
        <v>4.1802699999999998E-2</v>
      </c>
      <c r="N4">
        <v>5.1464700000000002E-2</v>
      </c>
      <c r="O4">
        <v>6.1941400000000001E-2</v>
      </c>
      <c r="P4">
        <v>7.3705999999999994E-2</v>
      </c>
      <c r="Q4">
        <v>8.6880899999999997E-2</v>
      </c>
      <c r="R4">
        <v>0.10150099999999999</v>
      </c>
      <c r="S4">
        <v>0.1175361</v>
      </c>
      <c r="T4">
        <v>0.135298</v>
      </c>
      <c r="U4">
        <v>0.15421899999999999</v>
      </c>
      <c r="V4">
        <v>0.17290939999999999</v>
      </c>
      <c r="W4">
        <v>0.1895877</v>
      </c>
      <c r="X4">
        <v>0.20317869999999999</v>
      </c>
      <c r="Y4">
        <v>0.21353849999999999</v>
      </c>
      <c r="Z4">
        <v>0.2211003</v>
      </c>
      <c r="AA4">
        <v>0.22614570000000001</v>
      </c>
      <c r="AB4">
        <v>0.22905819999999999</v>
      </c>
      <c r="AC4">
        <v>0.2301964</v>
      </c>
      <c r="AD4">
        <v>0.2305045</v>
      </c>
      <c r="AE4">
        <v>0.2307649</v>
      </c>
      <c r="AF4">
        <v>0.2318151</v>
      </c>
      <c r="AG4">
        <v>0.2342388</v>
      </c>
      <c r="AH4">
        <v>0.2387483</v>
      </c>
      <c r="AI4">
        <v>0.2460598</v>
      </c>
      <c r="AJ4">
        <v>0.25660519999999998</v>
      </c>
      <c r="AK4">
        <v>0.27038679999999998</v>
      </c>
      <c r="AL4">
        <v>0.28687190000000001</v>
      </c>
      <c r="AM4">
        <v>0.30551840000000002</v>
      </c>
      <c r="AN4">
        <v>0.32579229999999998</v>
      </c>
      <c r="AO4">
        <v>0.34722720000000001</v>
      </c>
      <c r="AP4">
        <v>0.36925259999999999</v>
      </c>
      <c r="AQ4">
        <v>0.39147650000000001</v>
      </c>
      <c r="AR4">
        <v>0.41420309999999999</v>
      </c>
      <c r="AS4">
        <v>0.43850479999999997</v>
      </c>
      <c r="AT4">
        <v>0.46582059999999997</v>
      </c>
      <c r="AU4">
        <v>0.49696849999999998</v>
      </c>
      <c r="AV4">
        <v>0.53162109999999996</v>
      </c>
      <c r="AW4">
        <v>0.56845270000000003</v>
      </c>
      <c r="AX4">
        <v>0.60572859999999995</v>
      </c>
      <c r="AY4">
        <v>0.64144970000000001</v>
      </c>
      <c r="AZ4">
        <v>0.67283000000000004</v>
      </c>
      <c r="BA4">
        <v>0.69632640000000001</v>
      </c>
      <c r="BB4">
        <v>0.70884829999999999</v>
      </c>
      <c r="BC4">
        <v>0.70990869999999995</v>
      </c>
      <c r="BD4">
        <v>0.70204109999999997</v>
      </c>
      <c r="BE4">
        <v>0.68864429999999999</v>
      </c>
      <c r="BF4">
        <v>0.67060779999999998</v>
      </c>
      <c r="BG4">
        <v>0.64543680000000003</v>
      </c>
      <c r="BH4">
        <v>0.61112350000000004</v>
      </c>
      <c r="BI4">
        <v>0.57105919999999999</v>
      </c>
      <c r="BJ4">
        <v>0.53585260000000001</v>
      </c>
      <c r="BK4">
        <v>0.51699360000000005</v>
      </c>
      <c r="BL4">
        <v>0.51857299999999995</v>
      </c>
      <c r="BM4">
        <v>0.53256859999999995</v>
      </c>
      <c r="BN4">
        <v>0.54191889999999998</v>
      </c>
      <c r="BO4">
        <v>0.53228520000000001</v>
      </c>
      <c r="BP4">
        <v>0.50385930000000001</v>
      </c>
      <c r="BQ4">
        <v>0.47250560000000003</v>
      </c>
      <c r="BR4">
        <v>0.45774799999999999</v>
      </c>
      <c r="BS4">
        <v>0.46998329999999999</v>
      </c>
      <c r="BT4">
        <v>0.50465769999999999</v>
      </c>
      <c r="BU4">
        <v>0.54444539999999997</v>
      </c>
      <c r="BV4">
        <v>0.56819980000000003</v>
      </c>
      <c r="BW4">
        <v>0.5638533</v>
      </c>
      <c r="BX4">
        <v>0.5357459</v>
      </c>
      <c r="BY4">
        <v>0.50019409999999997</v>
      </c>
      <c r="BZ4">
        <v>0.47484759999999998</v>
      </c>
      <c r="CA4">
        <v>0.46986129999999998</v>
      </c>
      <c r="CB4">
        <v>0.4848462</v>
      </c>
      <c r="CC4">
        <v>0.51160079999999997</v>
      </c>
      <c r="CD4">
        <v>0.53895649999999995</v>
      </c>
      <c r="CE4">
        <v>0.55947069999999999</v>
      </c>
      <c r="CF4">
        <v>0.57285359999999996</v>
      </c>
      <c r="CG4">
        <v>0.58397679999999996</v>
      </c>
      <c r="CH4">
        <v>0.59897489999999998</v>
      </c>
      <c r="CI4">
        <v>0.62136170000000002</v>
      </c>
      <c r="CJ4">
        <v>0.65278979999999998</v>
      </c>
      <c r="CK4">
        <v>0.69447360000000002</v>
      </c>
      <c r="CL4">
        <v>0.74892769999999997</v>
      </c>
      <c r="CM4">
        <v>0.81742689999999996</v>
      </c>
      <c r="CN4">
        <v>0.89661389999999996</v>
      </c>
      <c r="CO4">
        <v>0.97645680000000001</v>
      </c>
      <c r="CP4">
        <v>1.0437691</v>
      </c>
      <c r="CQ4">
        <v>1.0913705</v>
      </c>
      <c r="CR4">
        <v>1.1256683000000001</v>
      </c>
      <c r="CS4">
        <v>1.1667675</v>
      </c>
      <c r="CT4">
        <v>1.2411687</v>
      </c>
      <c r="CU4">
        <v>1.3697086999999999</v>
      </c>
      <c r="CV4">
        <v>1.5616482</v>
      </c>
      <c r="CW4">
        <v>1.8087120000000001</v>
      </c>
      <c r="CX4">
        <v>2.0888689</v>
      </c>
      <c r="CY4">
        <v>2.3746974000000001</v>
      </c>
      <c r="CZ4">
        <v>2.6513181000000001</v>
      </c>
      <c r="DA4">
        <v>2.9149381999999999</v>
      </c>
      <c r="DB4">
        <v>3.1779099</v>
      </c>
      <c r="DC4">
        <v>3.4478924000000002</v>
      </c>
      <c r="DD4">
        <v>3.7330036</v>
      </c>
      <c r="DE4">
        <v>4.0208769000000002</v>
      </c>
      <c r="DF4">
        <v>4.2725553999999999</v>
      </c>
      <c r="DG4">
        <v>4.4275751000000003</v>
      </c>
      <c r="DH4">
        <v>4.4412203000000003</v>
      </c>
      <c r="DI4">
        <v>4.2529449000000001</v>
      </c>
      <c r="DJ4">
        <v>3.8501492000000002</v>
      </c>
      <c r="DK4">
        <v>3.2242966000000002</v>
      </c>
      <c r="DL4">
        <v>2.6852353</v>
      </c>
      <c r="DM4">
        <v>2.0998231999999999</v>
      </c>
    </row>
    <row r="5" spans="1:117" x14ac:dyDescent="0.3">
      <c r="A5" s="4">
        <v>44263</v>
      </c>
      <c r="B5">
        <v>3.6349572000000003E-4</v>
      </c>
      <c r="C5">
        <v>4.7463615000000001E-4</v>
      </c>
      <c r="D5">
        <v>7.6889999999999999E-4</v>
      </c>
      <c r="E5">
        <v>1.5211999999999999E-3</v>
      </c>
      <c r="F5">
        <v>3.1722999999999999E-3</v>
      </c>
      <c r="G5">
        <v>6.1205000000000001E-3</v>
      </c>
      <c r="H5">
        <v>1.0271600000000001E-2</v>
      </c>
      <c r="I5">
        <v>1.5082699999999999E-2</v>
      </c>
      <c r="J5">
        <v>2.0555899999999998E-2</v>
      </c>
      <c r="K5">
        <v>2.7030999999999999E-2</v>
      </c>
      <c r="L5">
        <v>3.4840000000000003E-2</v>
      </c>
      <c r="M5">
        <v>4.36456E-2</v>
      </c>
      <c r="N5">
        <v>5.31458E-2</v>
      </c>
      <c r="O5">
        <v>6.3435400000000003E-2</v>
      </c>
      <c r="P5">
        <v>7.4938699999999997E-2</v>
      </c>
      <c r="Q5">
        <v>8.7765599999999999E-2</v>
      </c>
      <c r="R5">
        <v>0.1019616</v>
      </c>
      <c r="S5">
        <v>0.11758979999999999</v>
      </c>
      <c r="T5">
        <v>0.13498399999999999</v>
      </c>
      <c r="U5">
        <v>0.1536671</v>
      </c>
      <c r="V5">
        <v>0.1723721</v>
      </c>
      <c r="W5">
        <v>0.18952350000000001</v>
      </c>
      <c r="X5">
        <v>0.2041222</v>
      </c>
      <c r="Y5">
        <v>0.21601580000000001</v>
      </c>
      <c r="Z5">
        <v>0.22551350000000001</v>
      </c>
      <c r="AA5">
        <v>0.2328942</v>
      </c>
      <c r="AB5">
        <v>0.2384802</v>
      </c>
      <c r="AC5">
        <v>0.2425109</v>
      </c>
      <c r="AD5">
        <v>0.2456207</v>
      </c>
      <c r="AE5">
        <v>0.2483744</v>
      </c>
      <c r="AF5">
        <v>0.25145689999999998</v>
      </c>
      <c r="AG5">
        <v>0.25533620000000001</v>
      </c>
      <c r="AH5">
        <v>0.26049470000000002</v>
      </c>
      <c r="AI5">
        <v>0.26740259999999999</v>
      </c>
      <c r="AJ5">
        <v>0.27639039999999998</v>
      </c>
      <c r="AK5">
        <v>0.28753079999999998</v>
      </c>
      <c r="AL5">
        <v>0.30048390000000003</v>
      </c>
      <c r="AM5">
        <v>0.31485869999999999</v>
      </c>
      <c r="AN5">
        <v>0.33029389999999997</v>
      </c>
      <c r="AO5">
        <v>0.3465742</v>
      </c>
      <c r="AP5">
        <v>0.36349670000000001</v>
      </c>
      <c r="AQ5">
        <v>0.38096570000000002</v>
      </c>
      <c r="AR5">
        <v>0.39931549999999999</v>
      </c>
      <c r="AS5">
        <v>0.41939850000000001</v>
      </c>
      <c r="AT5">
        <v>0.44237720000000003</v>
      </c>
      <c r="AU5">
        <v>0.46898669999999998</v>
      </c>
      <c r="AV5">
        <v>0.49901630000000002</v>
      </c>
      <c r="AW5">
        <v>0.53130169999999999</v>
      </c>
      <c r="AX5">
        <v>0.56421779999999999</v>
      </c>
      <c r="AY5">
        <v>0.59603950000000006</v>
      </c>
      <c r="AZ5">
        <v>0.62468559999999995</v>
      </c>
      <c r="BA5">
        <v>0.64761270000000004</v>
      </c>
      <c r="BB5">
        <v>0.66238019999999997</v>
      </c>
      <c r="BC5">
        <v>0.66819499999999998</v>
      </c>
      <c r="BD5">
        <v>0.66652449999999996</v>
      </c>
      <c r="BE5">
        <v>0.65989010000000003</v>
      </c>
      <c r="BF5">
        <v>0.64933339999999995</v>
      </c>
      <c r="BG5">
        <v>0.6332468</v>
      </c>
      <c r="BH5">
        <v>0.60988189999999998</v>
      </c>
      <c r="BI5">
        <v>0.58101429999999998</v>
      </c>
      <c r="BJ5">
        <v>0.55425460000000004</v>
      </c>
      <c r="BK5">
        <v>0.53880269999999997</v>
      </c>
      <c r="BL5">
        <v>0.53910089999999999</v>
      </c>
      <c r="BM5">
        <v>0.55035199999999995</v>
      </c>
      <c r="BN5">
        <v>0.56048169999999997</v>
      </c>
      <c r="BO5">
        <v>0.55902649999999998</v>
      </c>
      <c r="BP5">
        <v>0.54598159999999996</v>
      </c>
      <c r="BQ5">
        <v>0.53338300000000005</v>
      </c>
      <c r="BR5">
        <v>0.53640960000000004</v>
      </c>
      <c r="BS5">
        <v>0.56330040000000003</v>
      </c>
      <c r="BT5">
        <v>0.60957419999999995</v>
      </c>
      <c r="BU5">
        <v>0.65953300000000004</v>
      </c>
      <c r="BV5">
        <v>0.69432380000000005</v>
      </c>
      <c r="BW5">
        <v>0.70270549999999998</v>
      </c>
      <c r="BX5">
        <v>0.68736419999999998</v>
      </c>
      <c r="BY5">
        <v>0.6615008</v>
      </c>
      <c r="BZ5">
        <v>0.64021859999999997</v>
      </c>
      <c r="CA5">
        <v>0.63277470000000002</v>
      </c>
      <c r="CB5">
        <v>0.63935580000000003</v>
      </c>
      <c r="CC5">
        <v>0.65353229999999995</v>
      </c>
      <c r="CD5">
        <v>0.66705639999999999</v>
      </c>
      <c r="CE5">
        <v>0.67568110000000003</v>
      </c>
      <c r="CF5">
        <v>0.68173919999999999</v>
      </c>
      <c r="CG5">
        <v>0.69190629999999997</v>
      </c>
      <c r="CH5">
        <v>0.71344350000000001</v>
      </c>
      <c r="CI5">
        <v>0.75045099999999998</v>
      </c>
      <c r="CJ5">
        <v>0.80417380000000005</v>
      </c>
      <c r="CK5">
        <v>0.87380049999999998</v>
      </c>
      <c r="CL5">
        <v>0.95858290000000002</v>
      </c>
      <c r="CM5">
        <v>1.0558719999999999</v>
      </c>
      <c r="CN5">
        <v>1.1593831999999999</v>
      </c>
      <c r="CO5">
        <v>1.2574171999999999</v>
      </c>
      <c r="CP5">
        <v>1.3364446000000001</v>
      </c>
      <c r="CQ5">
        <v>1.3890899000000001</v>
      </c>
      <c r="CR5">
        <v>1.4211799000000001</v>
      </c>
      <c r="CS5">
        <v>1.4518184999999999</v>
      </c>
      <c r="CT5">
        <v>1.5062766999999999</v>
      </c>
      <c r="CU5">
        <v>1.6035060999999999</v>
      </c>
      <c r="CV5">
        <v>1.7504621</v>
      </c>
      <c r="CW5">
        <v>1.9346344</v>
      </c>
      <c r="CX5">
        <v>2.1285565000000002</v>
      </c>
      <c r="CY5">
        <v>2.2972891</v>
      </c>
      <c r="CZ5">
        <v>2.4245256999999998</v>
      </c>
      <c r="DA5">
        <v>2.5097437</v>
      </c>
      <c r="DB5">
        <v>2.5802114</v>
      </c>
      <c r="DC5">
        <v>2.6642226999999998</v>
      </c>
      <c r="DD5">
        <v>2.8017837999999999</v>
      </c>
      <c r="DE5">
        <v>3.0134702</v>
      </c>
      <c r="DF5">
        <v>3.2869647</v>
      </c>
      <c r="DG5">
        <v>3.5669407999999998</v>
      </c>
      <c r="DH5">
        <v>3.8047833</v>
      </c>
      <c r="DI5">
        <v>3.9063392000000001</v>
      </c>
      <c r="DJ5">
        <v>3.8211879999999998</v>
      </c>
      <c r="DK5">
        <v>3.4847326000000001</v>
      </c>
      <c r="DL5">
        <v>3.1306565000000002</v>
      </c>
      <c r="DM5">
        <v>2.7082213999999998</v>
      </c>
    </row>
    <row r="6" spans="1:117" x14ac:dyDescent="0.3">
      <c r="A6" s="4">
        <v>44264</v>
      </c>
      <c r="B6">
        <v>1.2078E-3</v>
      </c>
      <c r="C6">
        <v>1.4966999999999999E-3</v>
      </c>
      <c r="D6">
        <v>2.2614000000000002E-3</v>
      </c>
      <c r="E6">
        <v>4.2760000000000003E-3</v>
      </c>
      <c r="F6">
        <v>8.9984999999999996E-3</v>
      </c>
      <c r="G6">
        <v>1.76574E-2</v>
      </c>
      <c r="H6">
        <v>2.9585799999999999E-2</v>
      </c>
      <c r="I6">
        <v>4.1872800000000002E-2</v>
      </c>
      <c r="J6">
        <v>5.4288999999999997E-2</v>
      </c>
      <c r="K6">
        <v>6.7777599999999993E-2</v>
      </c>
      <c r="L6">
        <v>8.3234500000000003E-2</v>
      </c>
      <c r="M6">
        <v>9.9357500000000001E-2</v>
      </c>
      <c r="N6">
        <v>0.1155636</v>
      </c>
      <c r="O6">
        <v>0.1325749</v>
      </c>
      <c r="P6">
        <v>0.15082670000000001</v>
      </c>
      <c r="Q6">
        <v>0.17044329999999999</v>
      </c>
      <c r="R6">
        <v>0.19160099999999999</v>
      </c>
      <c r="S6">
        <v>0.21507660000000001</v>
      </c>
      <c r="T6">
        <v>0.24162439999999999</v>
      </c>
      <c r="U6">
        <v>0.27098260000000002</v>
      </c>
      <c r="V6">
        <v>0.30164079999999999</v>
      </c>
      <c r="W6">
        <v>0.33205190000000001</v>
      </c>
      <c r="X6">
        <v>0.36071180000000003</v>
      </c>
      <c r="Y6">
        <v>0.38778570000000001</v>
      </c>
      <c r="Z6">
        <v>0.41368860000000002</v>
      </c>
      <c r="AA6">
        <v>0.43954900000000002</v>
      </c>
      <c r="AB6">
        <v>0.46534189999999998</v>
      </c>
      <c r="AC6">
        <v>0.49112159999999999</v>
      </c>
      <c r="AD6">
        <v>0.51703849999999996</v>
      </c>
      <c r="AE6">
        <v>0.54369259999999997</v>
      </c>
      <c r="AF6">
        <v>0.57118789999999997</v>
      </c>
      <c r="AG6">
        <v>0.59937819999999997</v>
      </c>
      <c r="AH6">
        <v>0.62807290000000005</v>
      </c>
      <c r="AI6">
        <v>0.65716339999999995</v>
      </c>
      <c r="AJ6">
        <v>0.68617280000000003</v>
      </c>
      <c r="AK6">
        <v>0.7140031</v>
      </c>
      <c r="AL6">
        <v>0.73940660000000002</v>
      </c>
      <c r="AM6">
        <v>0.76154580000000005</v>
      </c>
      <c r="AN6">
        <v>0.7803793</v>
      </c>
      <c r="AO6">
        <v>0.79614810000000003</v>
      </c>
      <c r="AP6">
        <v>0.80929799999999996</v>
      </c>
      <c r="AQ6">
        <v>0.82092710000000002</v>
      </c>
      <c r="AR6">
        <v>0.83378079999999999</v>
      </c>
      <c r="AS6">
        <v>0.85208090000000003</v>
      </c>
      <c r="AT6">
        <v>0.88016300000000003</v>
      </c>
      <c r="AU6">
        <v>0.92051559999999999</v>
      </c>
      <c r="AV6">
        <v>0.97274740000000004</v>
      </c>
      <c r="AW6">
        <v>1.0340887000000001</v>
      </c>
      <c r="AX6">
        <v>1.1003776999999999</v>
      </c>
      <c r="AY6">
        <v>1.1661539999999999</v>
      </c>
      <c r="AZ6">
        <v>1.2237576999999999</v>
      </c>
      <c r="BA6">
        <v>1.2640685</v>
      </c>
      <c r="BB6">
        <v>1.2799761000000001</v>
      </c>
      <c r="BC6">
        <v>1.2709528000000001</v>
      </c>
      <c r="BD6">
        <v>1.2432886000000001</v>
      </c>
      <c r="BE6">
        <v>1.2046474</v>
      </c>
      <c r="BF6">
        <v>1.1568042000000001</v>
      </c>
      <c r="BG6">
        <v>1.0944586999999999</v>
      </c>
      <c r="BH6">
        <v>1.0138655999999999</v>
      </c>
      <c r="BI6">
        <v>0.92321439999999999</v>
      </c>
      <c r="BJ6">
        <v>0.84512790000000004</v>
      </c>
      <c r="BK6">
        <v>0.80283280000000001</v>
      </c>
      <c r="BL6">
        <v>0.80392830000000004</v>
      </c>
      <c r="BM6">
        <v>0.83231659999999996</v>
      </c>
      <c r="BN6">
        <v>0.85405370000000003</v>
      </c>
      <c r="BO6">
        <v>0.83974669999999996</v>
      </c>
      <c r="BP6">
        <v>0.78818820000000001</v>
      </c>
      <c r="BQ6">
        <v>0.72852989999999995</v>
      </c>
      <c r="BR6">
        <v>0.69701460000000004</v>
      </c>
      <c r="BS6">
        <v>0.71278010000000003</v>
      </c>
      <c r="BT6">
        <v>0.76818719999999996</v>
      </c>
      <c r="BU6">
        <v>0.83319189999999999</v>
      </c>
      <c r="BV6">
        <v>0.87142869999999995</v>
      </c>
      <c r="BW6">
        <v>0.86356429999999995</v>
      </c>
      <c r="BX6">
        <v>0.81911330000000004</v>
      </c>
      <c r="BY6">
        <v>0.76660629999999996</v>
      </c>
      <c r="BZ6">
        <v>0.73401360000000004</v>
      </c>
      <c r="CA6">
        <v>0.73411820000000005</v>
      </c>
      <c r="CB6">
        <v>0.76097230000000005</v>
      </c>
      <c r="CC6">
        <v>0.79628089999999996</v>
      </c>
      <c r="CD6">
        <v>0.8206099</v>
      </c>
      <c r="CE6">
        <v>0.82668280000000005</v>
      </c>
      <c r="CF6">
        <v>0.82322220000000002</v>
      </c>
      <c r="CG6">
        <v>0.82687259999999996</v>
      </c>
      <c r="CH6">
        <v>0.85140179999999999</v>
      </c>
      <c r="CI6">
        <v>0.89954970000000001</v>
      </c>
      <c r="CJ6">
        <v>0.96495089999999994</v>
      </c>
      <c r="CK6">
        <v>1.0390424</v>
      </c>
      <c r="CL6">
        <v>1.1189366999999999</v>
      </c>
      <c r="CM6">
        <v>1.2073476000000001</v>
      </c>
      <c r="CN6">
        <v>1.3054528999999999</v>
      </c>
      <c r="CO6">
        <v>1.4023443</v>
      </c>
      <c r="CP6">
        <v>1.4769589000000001</v>
      </c>
      <c r="CQ6">
        <v>1.5082393000000001</v>
      </c>
      <c r="CR6">
        <v>1.4937631</v>
      </c>
      <c r="CS6">
        <v>1.4575108999999999</v>
      </c>
      <c r="CT6">
        <v>1.4376454000000001</v>
      </c>
      <c r="CU6">
        <v>1.4693643000000001</v>
      </c>
      <c r="CV6">
        <v>1.5705929999999999</v>
      </c>
      <c r="CW6">
        <v>1.7256537999999999</v>
      </c>
      <c r="CX6">
        <v>1.8953186</v>
      </c>
      <c r="CY6">
        <v>2.0189325999999999</v>
      </c>
      <c r="CZ6">
        <v>2.057461</v>
      </c>
      <c r="DA6">
        <v>2.0203869000000001</v>
      </c>
      <c r="DB6">
        <v>1.9518042</v>
      </c>
      <c r="DC6">
        <v>1.9126577</v>
      </c>
      <c r="DD6">
        <v>1.9819378000000001</v>
      </c>
      <c r="DE6">
        <v>2.1553996</v>
      </c>
      <c r="DF6">
        <v>2.3991639999999999</v>
      </c>
      <c r="DG6">
        <v>2.5222399000000002</v>
      </c>
      <c r="DH6">
        <v>2.1610203000000001</v>
      </c>
      <c r="DI6">
        <v>1.4978307</v>
      </c>
      <c r="DJ6">
        <v>0.76115160000000004</v>
      </c>
      <c r="DK6">
        <v>0.34386990000000001</v>
      </c>
      <c r="DL6">
        <v>8.1764299999999998E-2</v>
      </c>
      <c r="DM6">
        <v>8.9637999999999992E-3</v>
      </c>
    </row>
    <row r="7" spans="1:117" x14ac:dyDescent="0.3">
      <c r="A7" s="4">
        <v>44265</v>
      </c>
      <c r="B7">
        <v>9.7300000000000002E-4</v>
      </c>
      <c r="C7">
        <v>1.2292E-3</v>
      </c>
      <c r="D7">
        <v>1.8944000000000001E-3</v>
      </c>
      <c r="E7">
        <v>3.6459000000000001E-3</v>
      </c>
      <c r="F7">
        <v>7.6482E-3</v>
      </c>
      <c r="G7">
        <v>1.4795900000000001E-2</v>
      </c>
      <c r="H7">
        <v>2.4291699999999999E-2</v>
      </c>
      <c r="I7">
        <v>3.40057E-2</v>
      </c>
      <c r="J7">
        <v>4.38418E-2</v>
      </c>
      <c r="K7">
        <v>5.4619399999999999E-2</v>
      </c>
      <c r="L7">
        <v>6.6824900000000007E-2</v>
      </c>
      <c r="M7">
        <v>7.9446799999999998E-2</v>
      </c>
      <c r="N7">
        <v>9.2137800000000006E-2</v>
      </c>
      <c r="O7">
        <v>0.1054013</v>
      </c>
      <c r="P7">
        <v>0.1195195</v>
      </c>
      <c r="Q7">
        <v>0.1345016</v>
      </c>
      <c r="R7">
        <v>0.15043419999999999</v>
      </c>
      <c r="S7">
        <v>0.1677583</v>
      </c>
      <c r="T7">
        <v>0.1867888</v>
      </c>
      <c r="U7">
        <v>0.20707010000000001</v>
      </c>
      <c r="V7">
        <v>0.2273859</v>
      </c>
      <c r="W7">
        <v>0.24665090000000001</v>
      </c>
      <c r="X7">
        <v>0.263847</v>
      </c>
      <c r="Y7">
        <v>0.27889039999999998</v>
      </c>
      <c r="Z7">
        <v>0.2919272</v>
      </c>
      <c r="AA7">
        <v>0.30375439999999998</v>
      </c>
      <c r="AB7">
        <v>0.31452599999999997</v>
      </c>
      <c r="AC7">
        <v>0.3243027</v>
      </c>
      <c r="AD7">
        <v>0.33325759999999999</v>
      </c>
      <c r="AE7">
        <v>0.34208</v>
      </c>
      <c r="AF7">
        <v>0.35129890000000003</v>
      </c>
      <c r="AG7">
        <v>0.3611549</v>
      </c>
      <c r="AH7">
        <v>0.37176819999999999</v>
      </c>
      <c r="AI7">
        <v>0.38346849999999999</v>
      </c>
      <c r="AJ7">
        <v>0.39659820000000001</v>
      </c>
      <c r="AK7">
        <v>0.4111899</v>
      </c>
      <c r="AL7">
        <v>0.42690060000000002</v>
      </c>
      <c r="AM7">
        <v>0.4433086</v>
      </c>
      <c r="AN7">
        <v>0.46035969999999998</v>
      </c>
      <c r="AO7">
        <v>0.478242</v>
      </c>
      <c r="AP7">
        <v>0.49721569999999998</v>
      </c>
      <c r="AQ7">
        <v>0.51748000000000005</v>
      </c>
      <c r="AR7">
        <v>0.53973000000000004</v>
      </c>
      <c r="AS7">
        <v>0.56533310000000003</v>
      </c>
      <c r="AT7">
        <v>0.59604250000000003</v>
      </c>
      <c r="AU7">
        <v>0.63299070000000002</v>
      </c>
      <c r="AV7">
        <v>0.67587819999999998</v>
      </c>
      <c r="AW7">
        <v>0.72304930000000001</v>
      </c>
      <c r="AX7">
        <v>0.77222069999999998</v>
      </c>
      <c r="AY7">
        <v>0.82103800000000005</v>
      </c>
      <c r="AZ7">
        <v>0.86659280000000005</v>
      </c>
      <c r="BA7">
        <v>0.90517329999999996</v>
      </c>
      <c r="BB7">
        <v>0.93311080000000002</v>
      </c>
      <c r="BC7">
        <v>0.94907529999999996</v>
      </c>
      <c r="BD7">
        <v>0.95507030000000004</v>
      </c>
      <c r="BE7">
        <v>0.95461450000000003</v>
      </c>
      <c r="BF7">
        <v>0.94905070000000002</v>
      </c>
      <c r="BG7">
        <v>0.935886</v>
      </c>
      <c r="BH7">
        <v>0.91248660000000004</v>
      </c>
      <c r="BI7">
        <v>0.88143490000000002</v>
      </c>
      <c r="BJ7">
        <v>0.85341270000000002</v>
      </c>
      <c r="BK7">
        <v>0.84088370000000001</v>
      </c>
      <c r="BL7">
        <v>0.84854629999999998</v>
      </c>
      <c r="BM7">
        <v>0.86736449999999998</v>
      </c>
      <c r="BN7">
        <v>0.87825880000000001</v>
      </c>
      <c r="BO7">
        <v>0.86590409999999995</v>
      </c>
      <c r="BP7">
        <v>0.83165250000000002</v>
      </c>
      <c r="BQ7">
        <v>0.79423670000000002</v>
      </c>
      <c r="BR7">
        <v>0.77594300000000005</v>
      </c>
      <c r="BS7">
        <v>0.78752370000000005</v>
      </c>
      <c r="BT7">
        <v>0.82125199999999998</v>
      </c>
      <c r="BU7">
        <v>0.85487199999999997</v>
      </c>
      <c r="BV7">
        <v>0.86413229999999996</v>
      </c>
      <c r="BW7">
        <v>0.83808450000000001</v>
      </c>
      <c r="BX7">
        <v>0.78607000000000005</v>
      </c>
      <c r="BY7">
        <v>0.7304543</v>
      </c>
      <c r="BZ7">
        <v>0.69301020000000002</v>
      </c>
      <c r="CA7">
        <v>0.68442049999999999</v>
      </c>
      <c r="CB7">
        <v>0.70138080000000003</v>
      </c>
      <c r="CC7">
        <v>0.73092710000000005</v>
      </c>
      <c r="CD7">
        <v>0.75766250000000002</v>
      </c>
      <c r="CE7">
        <v>0.77281500000000003</v>
      </c>
      <c r="CF7">
        <v>0.77795179999999997</v>
      </c>
      <c r="CG7">
        <v>0.780914</v>
      </c>
      <c r="CH7">
        <v>0.78918109999999997</v>
      </c>
      <c r="CI7">
        <v>0.80464420000000003</v>
      </c>
      <c r="CJ7">
        <v>0.82643929999999999</v>
      </c>
      <c r="CK7">
        <v>0.85524670000000003</v>
      </c>
      <c r="CL7">
        <v>0.8973508</v>
      </c>
      <c r="CM7">
        <v>0.95951560000000002</v>
      </c>
      <c r="CN7">
        <v>1.0410964</v>
      </c>
      <c r="CO7">
        <v>1.1262510999999999</v>
      </c>
      <c r="CP7">
        <v>1.1880109000000001</v>
      </c>
      <c r="CQ7">
        <v>1.2057199000000001</v>
      </c>
      <c r="CR7">
        <v>1.1861212000000001</v>
      </c>
      <c r="CS7">
        <v>1.1651237000000001</v>
      </c>
      <c r="CT7">
        <v>1.1916599999999999</v>
      </c>
      <c r="CU7">
        <v>1.3001478</v>
      </c>
      <c r="CV7">
        <v>1.502022</v>
      </c>
      <c r="CW7">
        <v>1.7681948000000001</v>
      </c>
      <c r="CX7">
        <v>2.0378869000000002</v>
      </c>
      <c r="CY7">
        <v>2.2339601999999998</v>
      </c>
      <c r="CZ7">
        <v>2.3266463000000002</v>
      </c>
      <c r="DA7">
        <v>2.3280015000000001</v>
      </c>
      <c r="DB7">
        <v>2.3033681000000001</v>
      </c>
      <c r="DC7">
        <v>2.3070362000000002</v>
      </c>
      <c r="DD7">
        <v>2.4151216</v>
      </c>
      <c r="DE7">
        <v>2.6577928000000002</v>
      </c>
      <c r="DF7">
        <v>3.0306807</v>
      </c>
      <c r="DG7">
        <v>3.4478924000000002</v>
      </c>
      <c r="DH7">
        <v>3.8491168</v>
      </c>
      <c r="DI7">
        <v>4.1377144000000001</v>
      </c>
      <c r="DJ7">
        <v>3.4111619000000002</v>
      </c>
      <c r="DK7">
        <v>1.9382752999999999</v>
      </c>
      <c r="DL7">
        <v>0.48691200000000001</v>
      </c>
      <c r="DM7">
        <v>5.2817500000000003E-2</v>
      </c>
    </row>
    <row r="8" spans="1:117" x14ac:dyDescent="0.3">
      <c r="A8" s="4">
        <v>44266</v>
      </c>
      <c r="B8">
        <v>1.1429999999999999E-3</v>
      </c>
      <c r="C8">
        <v>1.4346999999999999E-3</v>
      </c>
      <c r="D8">
        <v>2.1924000000000002E-3</v>
      </c>
      <c r="E8">
        <v>4.2017000000000001E-3</v>
      </c>
      <c r="F8">
        <v>8.8272999999999997E-3</v>
      </c>
      <c r="G8">
        <v>1.70943E-2</v>
      </c>
      <c r="H8">
        <v>2.79814E-2</v>
      </c>
      <c r="I8">
        <v>3.8897000000000001E-2</v>
      </c>
      <c r="J8">
        <v>4.9729200000000001E-2</v>
      </c>
      <c r="K8">
        <v>6.1410800000000001E-2</v>
      </c>
      <c r="L8">
        <v>7.4431300000000006E-2</v>
      </c>
      <c r="M8">
        <v>8.7621000000000004E-2</v>
      </c>
      <c r="N8">
        <v>0.1006475</v>
      </c>
      <c r="O8">
        <v>0.11408219999999999</v>
      </c>
      <c r="P8">
        <v>0.12807640000000001</v>
      </c>
      <c r="Q8">
        <v>0.14262140000000001</v>
      </c>
      <c r="R8">
        <v>0.15782160000000001</v>
      </c>
      <c r="S8">
        <v>0.17416400000000001</v>
      </c>
      <c r="T8">
        <v>0.19180839999999999</v>
      </c>
      <c r="U8">
        <v>0.21025820000000001</v>
      </c>
      <c r="V8">
        <v>0.22835820000000001</v>
      </c>
      <c r="W8">
        <v>0.2452125</v>
      </c>
      <c r="X8">
        <v>0.25982440000000001</v>
      </c>
      <c r="Y8">
        <v>0.27214240000000001</v>
      </c>
      <c r="Z8">
        <v>0.2822828</v>
      </c>
      <c r="AA8">
        <v>0.2911282</v>
      </c>
      <c r="AB8">
        <v>0.29873660000000002</v>
      </c>
      <c r="AC8">
        <v>0.30518679999999998</v>
      </c>
      <c r="AD8">
        <v>0.31065920000000002</v>
      </c>
      <c r="AE8">
        <v>0.31595269999999998</v>
      </c>
      <c r="AF8">
        <v>0.3215633</v>
      </c>
      <c r="AG8">
        <v>0.32773940000000001</v>
      </c>
      <c r="AH8">
        <v>0.33467609999999998</v>
      </c>
      <c r="AI8">
        <v>0.3428351</v>
      </c>
      <c r="AJ8">
        <v>0.35265629999999998</v>
      </c>
      <c r="AK8">
        <v>0.36422009999999999</v>
      </c>
      <c r="AL8">
        <v>0.37726120000000002</v>
      </c>
      <c r="AM8">
        <v>0.39144640000000003</v>
      </c>
      <c r="AN8">
        <v>0.40678829999999999</v>
      </c>
      <c r="AO8">
        <v>0.42340650000000002</v>
      </c>
      <c r="AP8">
        <v>0.4413803</v>
      </c>
      <c r="AQ8">
        <v>0.46069549999999998</v>
      </c>
      <c r="AR8">
        <v>0.48188130000000001</v>
      </c>
      <c r="AS8">
        <v>0.50615509999999997</v>
      </c>
      <c r="AT8">
        <v>0.53506849999999995</v>
      </c>
      <c r="AU8">
        <v>0.56951439999999998</v>
      </c>
      <c r="AV8">
        <v>0.60905350000000003</v>
      </c>
      <c r="AW8">
        <v>0.65211920000000001</v>
      </c>
      <c r="AX8">
        <v>0.69666830000000002</v>
      </c>
      <c r="AY8">
        <v>0.74051750000000005</v>
      </c>
      <c r="AZ8">
        <v>0.78069840000000001</v>
      </c>
      <c r="BA8">
        <v>0.81338549999999998</v>
      </c>
      <c r="BB8">
        <v>0.835067</v>
      </c>
      <c r="BC8">
        <v>0.8449624</v>
      </c>
      <c r="BD8">
        <v>0.84567199999999998</v>
      </c>
      <c r="BE8">
        <v>0.84092610000000001</v>
      </c>
      <c r="BF8">
        <v>0.83179110000000001</v>
      </c>
      <c r="BG8">
        <v>0.81542729999999997</v>
      </c>
      <c r="BH8">
        <v>0.78928480000000001</v>
      </c>
      <c r="BI8">
        <v>0.7565499</v>
      </c>
      <c r="BJ8">
        <v>0.72859649999999998</v>
      </c>
      <c r="BK8">
        <v>0.71805969999999997</v>
      </c>
      <c r="BL8">
        <v>0.72945899999999997</v>
      </c>
      <c r="BM8">
        <v>0.75342450000000005</v>
      </c>
      <c r="BN8">
        <v>0.77037739999999999</v>
      </c>
      <c r="BO8">
        <v>0.7642698</v>
      </c>
      <c r="BP8">
        <v>0.73561180000000004</v>
      </c>
      <c r="BQ8">
        <v>0.70263149999999996</v>
      </c>
      <c r="BR8">
        <v>0.68758549999999996</v>
      </c>
      <c r="BS8">
        <v>0.7020016</v>
      </c>
      <c r="BT8">
        <v>0.73970539999999996</v>
      </c>
      <c r="BU8">
        <v>0.78009309999999998</v>
      </c>
      <c r="BV8">
        <v>0.79967520000000003</v>
      </c>
      <c r="BW8">
        <v>0.78663450000000001</v>
      </c>
      <c r="BX8">
        <v>0.74826340000000002</v>
      </c>
      <c r="BY8">
        <v>0.70490830000000004</v>
      </c>
      <c r="BZ8">
        <v>0.67740129999999998</v>
      </c>
      <c r="CA8">
        <v>0.67686270000000004</v>
      </c>
      <c r="CB8">
        <v>0.70121029999999995</v>
      </c>
      <c r="CC8">
        <v>0.73861370000000004</v>
      </c>
      <c r="CD8">
        <v>0.77401109999999995</v>
      </c>
      <c r="CE8">
        <v>0.79799290000000001</v>
      </c>
      <c r="CF8">
        <v>0.81129609999999996</v>
      </c>
      <c r="CG8">
        <v>0.82203099999999996</v>
      </c>
      <c r="CH8">
        <v>0.83949609999999997</v>
      </c>
      <c r="CI8">
        <v>0.86796079999999998</v>
      </c>
      <c r="CJ8">
        <v>0.90682149999999995</v>
      </c>
      <c r="CK8">
        <v>0.95321420000000001</v>
      </c>
      <c r="CL8">
        <v>1.0067229</v>
      </c>
      <c r="CM8">
        <v>1.0685271999999999</v>
      </c>
      <c r="CN8">
        <v>1.1379553</v>
      </c>
      <c r="CO8">
        <v>1.2073442999999999</v>
      </c>
      <c r="CP8">
        <v>1.2630481</v>
      </c>
      <c r="CQ8">
        <v>1.2943822</v>
      </c>
      <c r="CR8">
        <v>1.3042483</v>
      </c>
      <c r="CS8">
        <v>1.3125566</v>
      </c>
      <c r="CT8">
        <v>1.3498161</v>
      </c>
      <c r="CU8">
        <v>1.4424896</v>
      </c>
      <c r="CV8">
        <v>1.6050451999999999</v>
      </c>
      <c r="CW8">
        <v>1.8298867000000001</v>
      </c>
      <c r="CX8">
        <v>2.0910392</v>
      </c>
      <c r="CY8">
        <v>2.3502505</v>
      </c>
      <c r="CZ8">
        <v>2.5822639000000001</v>
      </c>
      <c r="DA8">
        <v>2.7739406</v>
      </c>
      <c r="DB8">
        <v>2.9331996</v>
      </c>
      <c r="DC8">
        <v>3.0633100999999998</v>
      </c>
      <c r="DD8">
        <v>3.1801518999999998</v>
      </c>
      <c r="DE8">
        <v>3.2838821</v>
      </c>
      <c r="DF8">
        <v>3.3612677999999998</v>
      </c>
      <c r="DG8">
        <v>3.3747733000000002</v>
      </c>
      <c r="DH8">
        <v>3.3151397999999999</v>
      </c>
      <c r="DI8">
        <v>3.1567010999999998</v>
      </c>
      <c r="DJ8">
        <v>2.5112323999999999</v>
      </c>
      <c r="DK8">
        <v>1.5864332000000001</v>
      </c>
      <c r="DL8">
        <v>0.7911781</v>
      </c>
      <c r="DM8">
        <v>0.51166639999999997</v>
      </c>
    </row>
    <row r="9" spans="1:117" x14ac:dyDescent="0.3">
      <c r="A9" s="4">
        <v>44267</v>
      </c>
      <c r="B9">
        <v>1.2381E-3</v>
      </c>
      <c r="C9">
        <v>1.5062999999999999E-3</v>
      </c>
      <c r="D9">
        <v>2.2187000000000001E-3</v>
      </c>
      <c r="E9">
        <v>4.1187000000000003E-3</v>
      </c>
      <c r="F9">
        <v>8.6996E-3</v>
      </c>
      <c r="G9">
        <v>1.7229899999999999E-2</v>
      </c>
      <c r="H9">
        <v>2.8979700000000001E-2</v>
      </c>
      <c r="I9">
        <v>4.0640799999999998E-2</v>
      </c>
      <c r="J9">
        <v>5.1936599999999999E-2</v>
      </c>
      <c r="K9">
        <v>6.3780900000000001E-2</v>
      </c>
      <c r="L9">
        <v>7.6991699999999996E-2</v>
      </c>
      <c r="M9">
        <v>9.02419E-2</v>
      </c>
      <c r="N9">
        <v>0.10305</v>
      </c>
      <c r="O9">
        <v>0.1162417</v>
      </c>
      <c r="P9">
        <v>0.1297963</v>
      </c>
      <c r="Q9">
        <v>0.143843</v>
      </c>
      <c r="R9">
        <v>0.15851090000000001</v>
      </c>
      <c r="S9">
        <v>0.1746934</v>
      </c>
      <c r="T9">
        <v>0.19272239999999999</v>
      </c>
      <c r="U9">
        <v>0.21241959999999999</v>
      </c>
      <c r="V9">
        <v>0.23276759999999999</v>
      </c>
      <c r="W9">
        <v>0.25304919999999997</v>
      </c>
      <c r="X9">
        <v>0.27229789999999998</v>
      </c>
      <c r="Y9">
        <v>0.29063600000000001</v>
      </c>
      <c r="Z9">
        <v>0.30814639999999999</v>
      </c>
      <c r="AA9">
        <v>0.32590530000000001</v>
      </c>
      <c r="AB9">
        <v>0.3439316</v>
      </c>
      <c r="AC9">
        <v>0.36220259999999999</v>
      </c>
      <c r="AD9">
        <v>0.38034050000000003</v>
      </c>
      <c r="AE9">
        <v>0.39880389999999999</v>
      </c>
      <c r="AF9">
        <v>0.41774020000000001</v>
      </c>
      <c r="AG9">
        <v>0.43714619999999998</v>
      </c>
      <c r="AH9">
        <v>0.45660590000000001</v>
      </c>
      <c r="AI9">
        <v>0.47589989999999999</v>
      </c>
      <c r="AJ9">
        <v>0.49485679999999999</v>
      </c>
      <c r="AK9">
        <v>0.51314150000000003</v>
      </c>
      <c r="AL9">
        <v>0.53024450000000001</v>
      </c>
      <c r="AM9">
        <v>0.54551819999999995</v>
      </c>
      <c r="AN9">
        <v>0.55882279999999995</v>
      </c>
      <c r="AO9">
        <v>0.57037139999999997</v>
      </c>
      <c r="AP9">
        <v>0.5807736</v>
      </c>
      <c r="AQ9">
        <v>0.59064229999999995</v>
      </c>
      <c r="AR9">
        <v>0.60100290000000001</v>
      </c>
      <c r="AS9">
        <v>0.6133748</v>
      </c>
      <c r="AT9">
        <v>0.62962929999999995</v>
      </c>
      <c r="AU9">
        <v>0.65120429999999996</v>
      </c>
      <c r="AV9">
        <v>0.67825060000000004</v>
      </c>
      <c r="AW9">
        <v>0.70954859999999997</v>
      </c>
      <c r="AX9">
        <v>0.74302319999999999</v>
      </c>
      <c r="AY9">
        <v>0.77660890000000005</v>
      </c>
      <c r="AZ9">
        <v>0.80808150000000001</v>
      </c>
      <c r="BA9">
        <v>0.83486439999999995</v>
      </c>
      <c r="BB9">
        <v>0.85423530000000003</v>
      </c>
      <c r="BC9">
        <v>0.86489859999999996</v>
      </c>
      <c r="BD9">
        <v>0.86813059999999997</v>
      </c>
      <c r="BE9">
        <v>0.86700279999999996</v>
      </c>
      <c r="BF9">
        <v>0.86373</v>
      </c>
      <c r="BG9">
        <v>0.85777099999999995</v>
      </c>
      <c r="BH9">
        <v>0.84796729999999998</v>
      </c>
      <c r="BI9">
        <v>0.83661629999999998</v>
      </c>
      <c r="BJ9">
        <v>0.83267720000000001</v>
      </c>
      <c r="BK9">
        <v>0.8481457</v>
      </c>
      <c r="BL9">
        <v>0.89096419999999998</v>
      </c>
      <c r="BM9">
        <v>0.95801579999999997</v>
      </c>
      <c r="BN9">
        <v>1.0358794</v>
      </c>
      <c r="BO9">
        <v>1.1102383</v>
      </c>
      <c r="BP9">
        <v>1.1783473</v>
      </c>
      <c r="BQ9">
        <v>1.2543304</v>
      </c>
      <c r="BR9">
        <v>1.3598904999999999</v>
      </c>
      <c r="BS9">
        <v>1.5105151999999999</v>
      </c>
      <c r="BT9">
        <v>1.702456</v>
      </c>
      <c r="BU9">
        <v>1.9108546</v>
      </c>
      <c r="BV9">
        <v>2.0985119000000001</v>
      </c>
      <c r="BW9">
        <v>2.2303313999999999</v>
      </c>
      <c r="BX9">
        <v>2.2860889000000002</v>
      </c>
      <c r="BY9">
        <v>2.2621484000000001</v>
      </c>
      <c r="BZ9">
        <v>2.1662458999999998</v>
      </c>
      <c r="CA9">
        <v>2.0110846000000002</v>
      </c>
      <c r="CB9">
        <v>1.8107085999999999</v>
      </c>
      <c r="CC9">
        <v>1.5827594</v>
      </c>
      <c r="CD9">
        <v>1.3510795</v>
      </c>
      <c r="CE9">
        <v>1.144855</v>
      </c>
      <c r="CF9">
        <v>0.99291110000000005</v>
      </c>
      <c r="CG9">
        <v>0.91474500000000003</v>
      </c>
      <c r="CH9">
        <v>0.9166185</v>
      </c>
      <c r="CI9">
        <v>0.99156900000000003</v>
      </c>
      <c r="CJ9">
        <v>1.122225</v>
      </c>
      <c r="CK9">
        <v>1.2855589000000001</v>
      </c>
      <c r="CL9">
        <v>1.4615252000000001</v>
      </c>
      <c r="CM9">
        <v>1.6362562</v>
      </c>
      <c r="CN9">
        <v>1.7998620999999999</v>
      </c>
      <c r="CO9">
        <v>1.9383128000000001</v>
      </c>
      <c r="CP9">
        <v>2.0316025999999998</v>
      </c>
      <c r="CQ9">
        <v>2.0601167999999999</v>
      </c>
      <c r="CR9">
        <v>2.0162773000000001</v>
      </c>
      <c r="CS9">
        <v>1.9142417</v>
      </c>
      <c r="CT9">
        <v>1.7857548999999999</v>
      </c>
      <c r="CU9">
        <v>1.6672403</v>
      </c>
      <c r="CV9">
        <v>1.5844803000000001</v>
      </c>
      <c r="CW9">
        <v>1.5401018</v>
      </c>
      <c r="CX9">
        <v>1.5158172999999999</v>
      </c>
      <c r="CY9">
        <v>1.4786944</v>
      </c>
      <c r="CZ9">
        <v>1.4019364999999999</v>
      </c>
      <c r="DA9">
        <v>1.2839999</v>
      </c>
      <c r="DB9">
        <v>1.1500459000000001</v>
      </c>
      <c r="DC9">
        <v>1.039515</v>
      </c>
      <c r="DD9">
        <v>0.9914269</v>
      </c>
      <c r="DE9">
        <v>1.0017976</v>
      </c>
      <c r="DF9">
        <v>1.0429062</v>
      </c>
      <c r="DG9">
        <v>1.0411048000000001</v>
      </c>
      <c r="DH9">
        <v>0.88162459999999998</v>
      </c>
      <c r="DI9">
        <v>0.61971039999999999</v>
      </c>
      <c r="DJ9">
        <v>0.32311509999999999</v>
      </c>
      <c r="DK9">
        <v>0.13572890000000001</v>
      </c>
      <c r="DL9">
        <v>2.9496999999999999E-2</v>
      </c>
      <c r="DM9">
        <v>2.9011000000000002E-3</v>
      </c>
    </row>
    <row r="10" spans="1:117" x14ac:dyDescent="0.3">
      <c r="A10" s="4">
        <v>44268</v>
      </c>
      <c r="B10">
        <v>1.2141000000000001E-3</v>
      </c>
      <c r="C10">
        <v>1.5034E-3</v>
      </c>
      <c r="D10">
        <v>2.2594999999999998E-3</v>
      </c>
      <c r="E10">
        <v>4.2743E-3</v>
      </c>
      <c r="F10">
        <v>9.0019000000000002E-3</v>
      </c>
      <c r="G10">
        <v>1.7575E-2</v>
      </c>
      <c r="H10">
        <v>2.8992199999999999E-2</v>
      </c>
      <c r="I10">
        <v>4.0273999999999997E-2</v>
      </c>
      <c r="J10">
        <v>5.1252399999999997E-2</v>
      </c>
      <c r="K10">
        <v>6.2885200000000002E-2</v>
      </c>
      <c r="L10">
        <v>7.5754000000000002E-2</v>
      </c>
      <c r="M10">
        <v>8.8608000000000006E-2</v>
      </c>
      <c r="N10">
        <v>0.1010972</v>
      </c>
      <c r="O10">
        <v>0.1139387</v>
      </c>
      <c r="P10">
        <v>0.1271639</v>
      </c>
      <c r="Q10">
        <v>0.14084279999999999</v>
      </c>
      <c r="R10">
        <v>0.15512310000000001</v>
      </c>
      <c r="S10">
        <v>0.1707613</v>
      </c>
      <c r="T10">
        <v>0.18803900000000001</v>
      </c>
      <c r="U10">
        <v>0.2067378</v>
      </c>
      <c r="V10">
        <v>0.22590479999999999</v>
      </c>
      <c r="W10">
        <v>0.2449123</v>
      </c>
      <c r="X10">
        <v>0.2628779</v>
      </c>
      <c r="Y10">
        <v>0.27988350000000001</v>
      </c>
      <c r="Z10">
        <v>0.29593809999999998</v>
      </c>
      <c r="AA10">
        <v>0.31200450000000002</v>
      </c>
      <c r="AB10">
        <v>0.32808009999999999</v>
      </c>
      <c r="AC10">
        <v>0.34416229999999998</v>
      </c>
      <c r="AD10">
        <v>0.35989500000000002</v>
      </c>
      <c r="AE10">
        <v>0.37568249999999997</v>
      </c>
      <c r="AF10">
        <v>0.3916345</v>
      </c>
      <c r="AG10">
        <v>0.40774319999999997</v>
      </c>
      <c r="AH10">
        <v>0.423624</v>
      </c>
      <c r="AI10">
        <v>0.4390271</v>
      </c>
      <c r="AJ10">
        <v>0.45372279999999998</v>
      </c>
      <c r="AK10">
        <v>0.46732849999999998</v>
      </c>
      <c r="AL10">
        <v>0.47935030000000001</v>
      </c>
      <c r="AM10">
        <v>0.48919570000000001</v>
      </c>
      <c r="AN10">
        <v>0.49673289999999998</v>
      </c>
      <c r="AO10">
        <v>0.502162</v>
      </c>
      <c r="AP10">
        <v>0.50604450000000001</v>
      </c>
      <c r="AQ10">
        <v>0.50902499999999995</v>
      </c>
      <c r="AR10">
        <v>0.51217599999999996</v>
      </c>
      <c r="AS10">
        <v>0.51703160000000004</v>
      </c>
      <c r="AT10">
        <v>0.52541349999999998</v>
      </c>
      <c r="AU10">
        <v>0.53869929999999999</v>
      </c>
      <c r="AV10">
        <v>0.55710380000000004</v>
      </c>
      <c r="AW10">
        <v>0.5796154</v>
      </c>
      <c r="AX10">
        <v>0.60446619999999995</v>
      </c>
      <c r="AY10">
        <v>0.62982700000000003</v>
      </c>
      <c r="AZ10">
        <v>0.65367339999999996</v>
      </c>
      <c r="BA10">
        <v>0.67367960000000005</v>
      </c>
      <c r="BB10">
        <v>0.68744769999999999</v>
      </c>
      <c r="BC10">
        <v>0.69390090000000004</v>
      </c>
      <c r="BD10">
        <v>0.69416949999999999</v>
      </c>
      <c r="BE10">
        <v>0.69086309999999995</v>
      </c>
      <c r="BF10">
        <v>0.68583660000000002</v>
      </c>
      <c r="BG10">
        <v>0.67863439999999997</v>
      </c>
      <c r="BH10">
        <v>0.66845580000000004</v>
      </c>
      <c r="BI10">
        <v>0.65733299999999995</v>
      </c>
      <c r="BJ10">
        <v>0.65289430000000004</v>
      </c>
      <c r="BK10">
        <v>0.66506679999999996</v>
      </c>
      <c r="BL10">
        <v>0.70061960000000001</v>
      </c>
      <c r="BM10">
        <v>0.75748260000000001</v>
      </c>
      <c r="BN10">
        <v>0.82534609999999997</v>
      </c>
      <c r="BO10">
        <v>0.89305259999999997</v>
      </c>
      <c r="BP10">
        <v>0.95791610000000005</v>
      </c>
      <c r="BQ10">
        <v>1.0301856</v>
      </c>
      <c r="BR10">
        <v>1.1256166999999999</v>
      </c>
      <c r="BS10">
        <v>1.2551490999999999</v>
      </c>
      <c r="BT10">
        <v>1.4149905</v>
      </c>
      <c r="BU10">
        <v>1.5855330999999999</v>
      </c>
      <c r="BV10">
        <v>1.7386786999999999</v>
      </c>
      <c r="BW10">
        <v>1.8485692</v>
      </c>
      <c r="BX10">
        <v>1.9008138999999999</v>
      </c>
      <c r="BY10">
        <v>1.8927372</v>
      </c>
      <c r="BZ10">
        <v>1.8286808000000001</v>
      </c>
      <c r="CA10">
        <v>1.7153099999999999</v>
      </c>
      <c r="CB10">
        <v>1.5602024999999999</v>
      </c>
      <c r="CC10">
        <v>1.3761897999999999</v>
      </c>
      <c r="CD10">
        <v>1.1858702000000001</v>
      </c>
      <c r="CE10">
        <v>1.0215064</v>
      </c>
      <c r="CF10">
        <v>0.91789589999999999</v>
      </c>
      <c r="CG10">
        <v>0.90212289999999995</v>
      </c>
      <c r="CH10">
        <v>0.98943009999999998</v>
      </c>
      <c r="CI10">
        <v>1.1811318</v>
      </c>
      <c r="CJ10">
        <v>1.4624921</v>
      </c>
      <c r="CK10">
        <v>1.8037175000000001</v>
      </c>
      <c r="CL10">
        <v>2.1699879000000002</v>
      </c>
      <c r="CM10">
        <v>2.5266266000000002</v>
      </c>
      <c r="CN10">
        <v>2.8401599000000002</v>
      </c>
      <c r="CO10">
        <v>3.0732472</v>
      </c>
      <c r="CP10">
        <v>3.1894007000000002</v>
      </c>
      <c r="CQ10">
        <v>3.1657565000000001</v>
      </c>
      <c r="CR10">
        <v>3.0083625000000001</v>
      </c>
      <c r="CS10">
        <v>2.7599776</v>
      </c>
      <c r="CT10">
        <v>2.4857168000000001</v>
      </c>
      <c r="CU10">
        <v>2.2485881000000001</v>
      </c>
      <c r="CV10">
        <v>2.0853541</v>
      </c>
      <c r="CW10">
        <v>1.9916644999999999</v>
      </c>
      <c r="CX10">
        <v>1.9289498</v>
      </c>
      <c r="CY10">
        <v>1.8364644999999999</v>
      </c>
      <c r="CZ10">
        <v>1.6622872</v>
      </c>
      <c r="DA10">
        <v>1.3963570999999999</v>
      </c>
      <c r="DB10">
        <v>1.0775418999999999</v>
      </c>
      <c r="DC10">
        <v>0.78199739999999995</v>
      </c>
      <c r="DD10">
        <v>0.59576510000000005</v>
      </c>
      <c r="DE10">
        <v>0.52437840000000002</v>
      </c>
      <c r="DF10">
        <v>0.55390170000000005</v>
      </c>
      <c r="DG10">
        <v>0.60293589999999997</v>
      </c>
      <c r="DH10">
        <v>0.50712009999999996</v>
      </c>
      <c r="DI10">
        <v>0.2874699</v>
      </c>
      <c r="DJ10">
        <v>7.2228799999999996E-2</v>
      </c>
      <c r="DK10">
        <v>7.9945999999999993E-3</v>
      </c>
      <c r="DL10">
        <v>0</v>
      </c>
      <c r="DM10">
        <v>0</v>
      </c>
    </row>
    <row r="11" spans="1:117" x14ac:dyDescent="0.3">
      <c r="A11" s="4">
        <v>44269</v>
      </c>
      <c r="B11">
        <v>1.1793000000000001E-3</v>
      </c>
      <c r="C11">
        <v>1.4308999999999999E-3</v>
      </c>
      <c r="D11">
        <v>2.1026999999999999E-3</v>
      </c>
      <c r="E11">
        <v>3.8904999999999999E-3</v>
      </c>
      <c r="F11">
        <v>8.2197999999999993E-3</v>
      </c>
      <c r="G11">
        <v>1.63336E-2</v>
      </c>
      <c r="H11">
        <v>2.76402E-2</v>
      </c>
      <c r="I11">
        <v>3.8950199999999997E-2</v>
      </c>
      <c r="J11">
        <v>4.9959900000000002E-2</v>
      </c>
      <c r="K11">
        <v>6.15191E-2</v>
      </c>
      <c r="L11">
        <v>7.4503700000000006E-2</v>
      </c>
      <c r="M11">
        <v>8.7616200000000005E-2</v>
      </c>
      <c r="N11">
        <v>0.1003349</v>
      </c>
      <c r="O11">
        <v>0.1134429</v>
      </c>
      <c r="P11">
        <v>0.12700649999999999</v>
      </c>
      <c r="Q11">
        <v>0.14112269999999999</v>
      </c>
      <c r="R11">
        <v>0.1558977</v>
      </c>
      <c r="S11">
        <v>0.17213690000000001</v>
      </c>
      <c r="T11">
        <v>0.1902189</v>
      </c>
      <c r="U11">
        <v>0.2099037</v>
      </c>
      <c r="V11">
        <v>0.230097</v>
      </c>
      <c r="W11">
        <v>0.24995249999999999</v>
      </c>
      <c r="X11">
        <v>0.26846690000000001</v>
      </c>
      <c r="Y11">
        <v>0.28576770000000001</v>
      </c>
      <c r="Z11">
        <v>0.30196390000000001</v>
      </c>
      <c r="AA11">
        <v>0.31808130000000001</v>
      </c>
      <c r="AB11">
        <v>0.33412550000000002</v>
      </c>
      <c r="AC11">
        <v>0.35011110000000001</v>
      </c>
      <c r="AD11">
        <v>0.36575439999999998</v>
      </c>
      <c r="AE11">
        <v>0.38150400000000001</v>
      </c>
      <c r="AF11">
        <v>0.39748610000000001</v>
      </c>
      <c r="AG11">
        <v>0.41367890000000002</v>
      </c>
      <c r="AH11">
        <v>0.42971110000000001</v>
      </c>
      <c r="AI11">
        <v>0.44533070000000002</v>
      </c>
      <c r="AJ11">
        <v>0.4602618</v>
      </c>
      <c r="AK11">
        <v>0.47399269999999999</v>
      </c>
      <c r="AL11">
        <v>0.48586889999999999</v>
      </c>
      <c r="AM11">
        <v>0.49519930000000001</v>
      </c>
      <c r="AN11">
        <v>0.50181350000000002</v>
      </c>
      <c r="AO11">
        <v>0.50588630000000001</v>
      </c>
      <c r="AP11">
        <v>0.50794969999999995</v>
      </c>
      <c r="AQ11">
        <v>0.50869169999999997</v>
      </c>
      <c r="AR11">
        <v>0.50941099999999995</v>
      </c>
      <c r="AS11">
        <v>0.51203290000000001</v>
      </c>
      <c r="AT11">
        <v>0.51879909999999996</v>
      </c>
      <c r="AU11">
        <v>0.53134979999999998</v>
      </c>
      <c r="AV11">
        <v>0.54995890000000003</v>
      </c>
      <c r="AW11">
        <v>0.57354269999999996</v>
      </c>
      <c r="AX11">
        <v>0.60021040000000003</v>
      </c>
      <c r="AY11">
        <v>0.62790089999999998</v>
      </c>
      <c r="AZ11">
        <v>0.65412840000000005</v>
      </c>
      <c r="BA11">
        <v>0.67590799999999995</v>
      </c>
      <c r="BB11">
        <v>0.69031629999999999</v>
      </c>
      <c r="BC11">
        <v>0.69624560000000002</v>
      </c>
      <c r="BD11">
        <v>0.69525340000000002</v>
      </c>
      <c r="BE11">
        <v>0.69038840000000001</v>
      </c>
      <c r="BF11">
        <v>0.68341779999999996</v>
      </c>
      <c r="BG11">
        <v>0.67334369999999999</v>
      </c>
      <c r="BH11">
        <v>0.6589488</v>
      </c>
      <c r="BI11">
        <v>0.64268369999999997</v>
      </c>
      <c r="BJ11">
        <v>0.63334749999999995</v>
      </c>
      <c r="BK11">
        <v>0.64189459999999998</v>
      </c>
      <c r="BL11">
        <v>0.67508919999999994</v>
      </c>
      <c r="BM11">
        <v>0.72947090000000003</v>
      </c>
      <c r="BN11">
        <v>0.79242409999999996</v>
      </c>
      <c r="BO11">
        <v>0.85079110000000002</v>
      </c>
      <c r="BP11">
        <v>0.90162900000000001</v>
      </c>
      <c r="BQ11">
        <v>0.95705629999999997</v>
      </c>
      <c r="BR11">
        <v>1.0359037</v>
      </c>
      <c r="BS11">
        <v>1.1522927999999999</v>
      </c>
      <c r="BT11">
        <v>1.3050625</v>
      </c>
      <c r="BU11">
        <v>1.4760861000000001</v>
      </c>
      <c r="BV11">
        <v>1.6372127999999999</v>
      </c>
      <c r="BW11">
        <v>1.7611786</v>
      </c>
      <c r="BX11">
        <v>1.8312653999999999</v>
      </c>
      <c r="BY11">
        <v>1.8419061000000001</v>
      </c>
      <c r="BZ11">
        <v>1.7941985</v>
      </c>
      <c r="CA11">
        <v>1.6916016</v>
      </c>
      <c r="CB11">
        <v>1.5393718000000001</v>
      </c>
      <c r="CC11">
        <v>1.3498998</v>
      </c>
      <c r="CD11">
        <v>1.1480081</v>
      </c>
      <c r="CE11">
        <v>0.97045579999999998</v>
      </c>
      <c r="CF11">
        <v>0.85659490000000005</v>
      </c>
      <c r="CG11">
        <v>0.83622410000000003</v>
      </c>
      <c r="CH11">
        <v>0.926033</v>
      </c>
      <c r="CI11">
        <v>1.1288666000000001</v>
      </c>
      <c r="CJ11">
        <v>1.430882</v>
      </c>
      <c r="CK11">
        <v>1.8010748999999999</v>
      </c>
      <c r="CL11">
        <v>2.2016680000000002</v>
      </c>
      <c r="CM11">
        <v>2.5937180999999998</v>
      </c>
      <c r="CN11">
        <v>2.9390491999999999</v>
      </c>
      <c r="CO11">
        <v>3.1964361999999999</v>
      </c>
      <c r="CP11">
        <v>3.3270390000000001</v>
      </c>
      <c r="CQ11">
        <v>3.3070965000000001</v>
      </c>
      <c r="CR11">
        <v>3.1411671999999999</v>
      </c>
      <c r="CS11">
        <v>2.8686978999999999</v>
      </c>
      <c r="CT11">
        <v>2.5524434999999999</v>
      </c>
      <c r="CU11">
        <v>2.2568497999999999</v>
      </c>
      <c r="CV11">
        <v>2.0266671000000001</v>
      </c>
      <c r="CW11">
        <v>1.8726137</v>
      </c>
      <c r="CX11">
        <v>1.7734892</v>
      </c>
      <c r="CY11">
        <v>1.6848365999999999</v>
      </c>
      <c r="CZ11">
        <v>1.5634367</v>
      </c>
      <c r="DA11">
        <v>1.3841186000000001</v>
      </c>
      <c r="DB11">
        <v>1.1575327</v>
      </c>
      <c r="DC11">
        <v>0.91907439999999996</v>
      </c>
      <c r="DD11">
        <v>0.72032019999999997</v>
      </c>
      <c r="DE11">
        <v>0.58970750000000005</v>
      </c>
      <c r="DF11">
        <v>0.52933620000000003</v>
      </c>
      <c r="DG11">
        <v>0.51164379999999998</v>
      </c>
      <c r="DH11">
        <v>0.51225129999999996</v>
      </c>
      <c r="DI11">
        <v>0.50994030000000001</v>
      </c>
      <c r="DJ11">
        <v>0.40188849999999998</v>
      </c>
      <c r="DK11">
        <v>0.2228465</v>
      </c>
      <c r="DL11">
        <v>5.5390000000000002E-2</v>
      </c>
      <c r="DM11">
        <v>5.9712999999999997E-3</v>
      </c>
    </row>
    <row r="12" spans="1:117" x14ac:dyDescent="0.3">
      <c r="A12" s="4">
        <v>44270</v>
      </c>
      <c r="B12">
        <v>8.2839999999999997E-4</v>
      </c>
      <c r="C12">
        <v>1.0539E-3</v>
      </c>
      <c r="D12">
        <v>1.6517999999999999E-3</v>
      </c>
      <c r="E12">
        <v>3.189E-3</v>
      </c>
      <c r="F12">
        <v>6.6766999999999998E-3</v>
      </c>
      <c r="G12">
        <v>1.3030999999999999E-2</v>
      </c>
      <c r="H12">
        <v>2.2044500000000002E-2</v>
      </c>
      <c r="I12">
        <v>3.2068600000000003E-2</v>
      </c>
      <c r="J12">
        <v>4.2978500000000003E-2</v>
      </c>
      <c r="K12">
        <v>5.5478199999999998E-2</v>
      </c>
      <c r="L12">
        <v>7.0395299999999994E-2</v>
      </c>
      <c r="M12">
        <v>8.6832199999999998E-2</v>
      </c>
      <c r="N12">
        <v>0.1041628</v>
      </c>
      <c r="O12">
        <v>0.1227357</v>
      </c>
      <c r="P12">
        <v>0.1432602</v>
      </c>
      <c r="Q12">
        <v>0.16587759999999999</v>
      </c>
      <c r="R12">
        <v>0.19066469999999999</v>
      </c>
      <c r="S12">
        <v>0.2178399</v>
      </c>
      <c r="T12">
        <v>0.24797839999999999</v>
      </c>
      <c r="U12">
        <v>0.2802501</v>
      </c>
      <c r="V12">
        <v>0.31246360000000001</v>
      </c>
      <c r="W12">
        <v>0.34195759999999997</v>
      </c>
      <c r="X12">
        <v>0.36695299999999997</v>
      </c>
      <c r="Y12">
        <v>0.38724310000000001</v>
      </c>
      <c r="Z12">
        <v>0.40332620000000002</v>
      </c>
      <c r="AA12">
        <v>0.4157574</v>
      </c>
      <c r="AB12">
        <v>0.42492829999999998</v>
      </c>
      <c r="AC12">
        <v>0.43120249999999999</v>
      </c>
      <c r="AD12">
        <v>0.43557180000000001</v>
      </c>
      <c r="AE12">
        <v>0.43895620000000002</v>
      </c>
      <c r="AF12">
        <v>0.44226799999999999</v>
      </c>
      <c r="AG12">
        <v>0.44611000000000001</v>
      </c>
      <c r="AH12">
        <v>0.45121489999999997</v>
      </c>
      <c r="AI12">
        <v>0.45837650000000002</v>
      </c>
      <c r="AJ12">
        <v>0.468057</v>
      </c>
      <c r="AK12">
        <v>0.48017799999999999</v>
      </c>
      <c r="AL12">
        <v>0.4941083</v>
      </c>
      <c r="AM12">
        <v>0.50933340000000005</v>
      </c>
      <c r="AN12">
        <v>0.52555529999999995</v>
      </c>
      <c r="AO12">
        <v>0.54257639999999996</v>
      </c>
      <c r="AP12">
        <v>0.56009900000000001</v>
      </c>
      <c r="AQ12">
        <v>0.57809100000000002</v>
      </c>
      <c r="AR12">
        <v>0.59762329999999997</v>
      </c>
      <c r="AS12">
        <v>0.62095310000000004</v>
      </c>
      <c r="AT12">
        <v>0.65084280000000005</v>
      </c>
      <c r="AU12">
        <v>0.689029</v>
      </c>
      <c r="AV12">
        <v>0.73543409999999998</v>
      </c>
      <c r="AW12">
        <v>0.78843870000000005</v>
      </c>
      <c r="AX12">
        <v>0.84575339999999999</v>
      </c>
      <c r="AY12">
        <v>0.90454970000000001</v>
      </c>
      <c r="AZ12">
        <v>0.96050040000000003</v>
      </c>
      <c r="BA12">
        <v>1.0078387</v>
      </c>
      <c r="BB12">
        <v>1.0413444000000001</v>
      </c>
      <c r="BC12">
        <v>1.0598335999999999</v>
      </c>
      <c r="BD12">
        <v>1.0668086000000001</v>
      </c>
      <c r="BE12">
        <v>1.0669564</v>
      </c>
      <c r="BF12">
        <v>1.0608896999999999</v>
      </c>
      <c r="BG12">
        <v>1.0439337</v>
      </c>
      <c r="BH12">
        <v>1.0123652000000001</v>
      </c>
      <c r="BI12">
        <v>0.97109239999999997</v>
      </c>
      <c r="BJ12">
        <v>0.93610689999999996</v>
      </c>
      <c r="BK12">
        <v>0.9245101</v>
      </c>
      <c r="BL12">
        <v>0.94154119999999997</v>
      </c>
      <c r="BM12">
        <v>0.97346410000000005</v>
      </c>
      <c r="BN12">
        <v>0.9934461</v>
      </c>
      <c r="BO12">
        <v>0.98070970000000002</v>
      </c>
      <c r="BP12">
        <v>0.93806540000000005</v>
      </c>
      <c r="BQ12">
        <v>0.89192009999999999</v>
      </c>
      <c r="BR12">
        <v>0.8731276</v>
      </c>
      <c r="BS12">
        <v>0.8973525</v>
      </c>
      <c r="BT12">
        <v>0.95664749999999998</v>
      </c>
      <c r="BU12">
        <v>1.0240095</v>
      </c>
      <c r="BV12">
        <v>1.0683762999999999</v>
      </c>
      <c r="BW12">
        <v>1.0733488</v>
      </c>
      <c r="BX12">
        <v>1.0456715000000001</v>
      </c>
      <c r="BY12">
        <v>1.00664</v>
      </c>
      <c r="BZ12">
        <v>0.97637569999999996</v>
      </c>
      <c r="CA12">
        <v>0.96220700000000003</v>
      </c>
      <c r="CB12">
        <v>0.95664360000000004</v>
      </c>
      <c r="CC12">
        <v>0.94516020000000001</v>
      </c>
      <c r="CD12">
        <v>0.91715150000000001</v>
      </c>
      <c r="CE12">
        <v>0.8751234</v>
      </c>
      <c r="CF12">
        <v>0.83429339999999996</v>
      </c>
      <c r="CG12">
        <v>0.81248969999999998</v>
      </c>
      <c r="CH12">
        <v>0.82089500000000004</v>
      </c>
      <c r="CI12">
        <v>0.85846699999999998</v>
      </c>
      <c r="CJ12">
        <v>0.91540619999999995</v>
      </c>
      <c r="CK12">
        <v>0.98011910000000002</v>
      </c>
      <c r="CL12">
        <v>1.0471534</v>
      </c>
      <c r="CM12">
        <v>1.1170985</v>
      </c>
      <c r="CN12">
        <v>1.190923</v>
      </c>
      <c r="CO12">
        <v>1.2619416000000001</v>
      </c>
      <c r="CP12">
        <v>1.3161364</v>
      </c>
      <c r="CQ12">
        <v>1.3399924999999999</v>
      </c>
      <c r="CR12">
        <v>1.3348907000000001</v>
      </c>
      <c r="CS12">
        <v>1.3203113</v>
      </c>
      <c r="CT12">
        <v>1.3284731000000001</v>
      </c>
      <c r="CU12">
        <v>1.3852282</v>
      </c>
      <c r="CV12">
        <v>1.504567</v>
      </c>
      <c r="CW12">
        <v>1.671991</v>
      </c>
      <c r="CX12">
        <v>1.8491457</v>
      </c>
      <c r="CY12">
        <v>1.9758358</v>
      </c>
      <c r="CZ12">
        <v>2.0240502</v>
      </c>
      <c r="DA12">
        <v>1.9912076000000001</v>
      </c>
      <c r="DB12">
        <v>1.9219325</v>
      </c>
      <c r="DC12">
        <v>1.8490857000000001</v>
      </c>
      <c r="DD12">
        <v>1.8402168999999999</v>
      </c>
      <c r="DE12">
        <v>1.9280907</v>
      </c>
      <c r="DF12">
        <v>2.1281908</v>
      </c>
      <c r="DG12">
        <v>2.383991</v>
      </c>
      <c r="DH12">
        <v>2.6783812</v>
      </c>
      <c r="DI12">
        <v>2.9583552000000002</v>
      </c>
      <c r="DJ12">
        <v>2.5231376000000001</v>
      </c>
      <c r="DK12">
        <v>1.4805583</v>
      </c>
      <c r="DL12">
        <v>0.38029390000000002</v>
      </c>
      <c r="DM12">
        <v>4.2026000000000001E-2</v>
      </c>
    </row>
    <row r="13" spans="1:117" x14ac:dyDescent="0.3">
      <c r="A13" s="4">
        <v>44271</v>
      </c>
      <c r="B13">
        <v>6.1320000000000005E-4</v>
      </c>
      <c r="C13">
        <v>8.0760000000000001E-4</v>
      </c>
      <c r="D13">
        <v>1.3144000000000001E-3</v>
      </c>
      <c r="E13">
        <v>2.5998000000000002E-3</v>
      </c>
      <c r="F13">
        <v>5.4099999999999999E-3</v>
      </c>
      <c r="G13">
        <v>1.04061E-2</v>
      </c>
      <c r="H13">
        <v>1.7410200000000001E-2</v>
      </c>
      <c r="I13">
        <v>2.5479600000000002E-2</v>
      </c>
      <c r="J13">
        <v>3.4602500000000001E-2</v>
      </c>
      <c r="K13">
        <v>4.5379000000000003E-2</v>
      </c>
      <c r="L13">
        <v>5.8368700000000003E-2</v>
      </c>
      <c r="M13">
        <v>7.2949899999999998E-2</v>
      </c>
      <c r="N13">
        <v>8.86324E-2</v>
      </c>
      <c r="O13">
        <v>0.10565380000000001</v>
      </c>
      <c r="P13">
        <v>0.1246683</v>
      </c>
      <c r="Q13">
        <v>0.14584340000000001</v>
      </c>
      <c r="R13">
        <v>0.16921439999999999</v>
      </c>
      <c r="S13">
        <v>0.1948695</v>
      </c>
      <c r="T13">
        <v>0.2232548</v>
      </c>
      <c r="U13">
        <v>0.25358360000000002</v>
      </c>
      <c r="V13">
        <v>0.28384160000000003</v>
      </c>
      <c r="W13">
        <v>0.31142769999999997</v>
      </c>
      <c r="X13">
        <v>0.3347155</v>
      </c>
      <c r="Y13">
        <v>0.35341</v>
      </c>
      <c r="Z13">
        <v>0.36796240000000002</v>
      </c>
      <c r="AA13">
        <v>0.3786311</v>
      </c>
      <c r="AB13">
        <v>0.385907</v>
      </c>
      <c r="AC13">
        <v>0.3903124</v>
      </c>
      <c r="AD13">
        <v>0.3929995</v>
      </c>
      <c r="AE13">
        <v>0.3947833</v>
      </c>
      <c r="AF13">
        <v>0.39658979999999999</v>
      </c>
      <c r="AG13">
        <v>0.39912579999999998</v>
      </c>
      <c r="AH13">
        <v>0.40320420000000001</v>
      </c>
      <c r="AI13">
        <v>0.40949020000000003</v>
      </c>
      <c r="AJ13">
        <v>0.41817310000000002</v>
      </c>
      <c r="AK13">
        <v>0.42893599999999998</v>
      </c>
      <c r="AL13">
        <v>0.44093369999999998</v>
      </c>
      <c r="AM13">
        <v>0.4534127</v>
      </c>
      <c r="AN13">
        <v>0.46565669999999998</v>
      </c>
      <c r="AO13">
        <v>0.47703649999999997</v>
      </c>
      <c r="AP13">
        <v>0.48695339999999998</v>
      </c>
      <c r="AQ13">
        <v>0.49531160000000002</v>
      </c>
      <c r="AR13">
        <v>0.50316640000000001</v>
      </c>
      <c r="AS13">
        <v>0.5126619</v>
      </c>
      <c r="AT13">
        <v>0.52638589999999996</v>
      </c>
      <c r="AU13">
        <v>0.54607649999999996</v>
      </c>
      <c r="AV13">
        <v>0.57202399999999998</v>
      </c>
      <c r="AW13">
        <v>0.60323139999999997</v>
      </c>
      <c r="AX13">
        <v>0.63800330000000005</v>
      </c>
      <c r="AY13">
        <v>0.67402079999999998</v>
      </c>
      <c r="AZ13">
        <v>0.70772760000000001</v>
      </c>
      <c r="BA13">
        <v>0.73465320000000001</v>
      </c>
      <c r="BB13">
        <v>0.75106490000000004</v>
      </c>
      <c r="BC13">
        <v>0.75659600000000005</v>
      </c>
      <c r="BD13">
        <v>0.75447629999999999</v>
      </c>
      <c r="BE13">
        <v>0.74876109999999996</v>
      </c>
      <c r="BF13">
        <v>0.74044209999999999</v>
      </c>
      <c r="BG13">
        <v>0.72666620000000004</v>
      </c>
      <c r="BH13">
        <v>0.70534070000000004</v>
      </c>
      <c r="BI13">
        <v>0.68039839999999996</v>
      </c>
      <c r="BJ13">
        <v>0.66353010000000001</v>
      </c>
      <c r="BK13">
        <v>0.66706259999999995</v>
      </c>
      <c r="BL13">
        <v>0.69558419999999999</v>
      </c>
      <c r="BM13">
        <v>0.74083940000000004</v>
      </c>
      <c r="BN13">
        <v>0.78575050000000002</v>
      </c>
      <c r="BO13">
        <v>0.81700629999999996</v>
      </c>
      <c r="BP13">
        <v>0.83609659999999997</v>
      </c>
      <c r="BQ13">
        <v>0.85985489999999998</v>
      </c>
      <c r="BR13">
        <v>0.90790119999999996</v>
      </c>
      <c r="BS13">
        <v>0.98973359999999999</v>
      </c>
      <c r="BT13">
        <v>1.0975105999999999</v>
      </c>
      <c r="BU13">
        <v>1.2088521999999999</v>
      </c>
      <c r="BV13">
        <v>1.2982227</v>
      </c>
      <c r="BW13">
        <v>1.3495195</v>
      </c>
      <c r="BX13">
        <v>1.3620502000000001</v>
      </c>
      <c r="BY13">
        <v>1.345683</v>
      </c>
      <c r="BZ13">
        <v>1.3117599</v>
      </c>
      <c r="CA13">
        <v>1.2664735</v>
      </c>
      <c r="CB13">
        <v>1.2099907000000001</v>
      </c>
      <c r="CC13">
        <v>1.1415554000000001</v>
      </c>
      <c r="CD13">
        <v>1.0649316</v>
      </c>
      <c r="CE13">
        <v>0.99081750000000002</v>
      </c>
      <c r="CF13">
        <v>0.93400300000000003</v>
      </c>
      <c r="CG13">
        <v>0.9065607</v>
      </c>
      <c r="CH13">
        <v>0.91368640000000001</v>
      </c>
      <c r="CI13">
        <v>0.9525631</v>
      </c>
      <c r="CJ13">
        <v>1.0171403000000001</v>
      </c>
      <c r="CK13">
        <v>1.1037117999999999</v>
      </c>
      <c r="CL13">
        <v>1.2140863</v>
      </c>
      <c r="CM13">
        <v>1.3502676</v>
      </c>
      <c r="CN13">
        <v>1.5059099</v>
      </c>
      <c r="CO13">
        <v>1.6569866</v>
      </c>
      <c r="CP13">
        <v>1.7663167</v>
      </c>
      <c r="CQ13">
        <v>1.7983606000000001</v>
      </c>
      <c r="CR13">
        <v>1.7438393000000001</v>
      </c>
      <c r="CS13">
        <v>1.6317604000000001</v>
      </c>
      <c r="CT13">
        <v>1.5180788000000001</v>
      </c>
      <c r="CU13">
        <v>1.4604298</v>
      </c>
      <c r="CV13">
        <v>1.4984565000000001</v>
      </c>
      <c r="CW13">
        <v>1.6335056999999999</v>
      </c>
      <c r="CX13">
        <v>1.8324967999999999</v>
      </c>
      <c r="CY13">
        <v>2.0239943999999999</v>
      </c>
      <c r="CZ13">
        <v>2.1489234000000002</v>
      </c>
      <c r="DA13">
        <v>2.1874177000000001</v>
      </c>
      <c r="DB13">
        <v>2.1757683999999999</v>
      </c>
      <c r="DC13">
        <v>2.1777391000000001</v>
      </c>
      <c r="DD13">
        <v>2.2838048999999998</v>
      </c>
      <c r="DE13">
        <v>2.4988489</v>
      </c>
      <c r="DF13">
        <v>2.7777599999999998</v>
      </c>
      <c r="DG13">
        <v>2.9450230999999998</v>
      </c>
      <c r="DH13">
        <v>2.7191548000000001</v>
      </c>
      <c r="DI13">
        <v>2.2436623999999998</v>
      </c>
      <c r="DJ13">
        <v>1.4725248</v>
      </c>
      <c r="DK13">
        <v>0.75936599999999999</v>
      </c>
      <c r="DL13">
        <v>0.1856139</v>
      </c>
      <c r="DM13">
        <v>1.9940800000000002E-2</v>
      </c>
    </row>
    <row r="14" spans="1:117" x14ac:dyDescent="0.3">
      <c r="A14" s="4">
        <v>44272</v>
      </c>
      <c r="B14">
        <v>2.2520999999999999E-3</v>
      </c>
      <c r="C14">
        <v>2.8647E-3</v>
      </c>
      <c r="D14">
        <v>4.4406000000000003E-3</v>
      </c>
      <c r="E14">
        <v>8.6187E-3</v>
      </c>
      <c r="F14">
        <v>1.80634E-2</v>
      </c>
      <c r="G14">
        <v>3.4622699999999999E-2</v>
      </c>
      <c r="H14">
        <v>5.5895500000000001E-2</v>
      </c>
      <c r="I14">
        <v>7.7150700000000003E-2</v>
      </c>
      <c r="J14">
        <v>9.8293400000000003E-2</v>
      </c>
      <c r="K14">
        <v>0.12123349999999999</v>
      </c>
      <c r="L14">
        <v>0.14664250000000001</v>
      </c>
      <c r="M14">
        <v>0.17231440000000001</v>
      </c>
      <c r="N14">
        <v>0.19774610000000001</v>
      </c>
      <c r="O14">
        <v>0.22401190000000001</v>
      </c>
      <c r="P14">
        <v>0.25150119999999998</v>
      </c>
      <c r="Q14">
        <v>0.28024169999999998</v>
      </c>
      <c r="R14">
        <v>0.31047530000000001</v>
      </c>
      <c r="S14">
        <v>0.34316980000000002</v>
      </c>
      <c r="T14">
        <v>0.37880409999999998</v>
      </c>
      <c r="U14">
        <v>0.41666619999999999</v>
      </c>
      <c r="V14">
        <v>0.45468779999999998</v>
      </c>
      <c r="W14">
        <v>0.49119669999999999</v>
      </c>
      <c r="X14">
        <v>0.52444979999999997</v>
      </c>
      <c r="Y14">
        <v>0.55445270000000002</v>
      </c>
      <c r="Z14">
        <v>0.58147950000000004</v>
      </c>
      <c r="AA14">
        <v>0.60706009999999999</v>
      </c>
      <c r="AB14">
        <v>0.63150519999999999</v>
      </c>
      <c r="AC14">
        <v>0.65514919999999999</v>
      </c>
      <c r="AD14">
        <v>0.67835970000000001</v>
      </c>
      <c r="AE14">
        <v>0.70226549999999999</v>
      </c>
      <c r="AF14">
        <v>0.72752269999999997</v>
      </c>
      <c r="AG14">
        <v>0.75438709999999998</v>
      </c>
      <c r="AH14">
        <v>0.78285309999999997</v>
      </c>
      <c r="AI14">
        <v>0.81293850000000001</v>
      </c>
      <c r="AJ14">
        <v>0.84427359999999996</v>
      </c>
      <c r="AK14">
        <v>0.87570539999999997</v>
      </c>
      <c r="AL14">
        <v>0.90561720000000001</v>
      </c>
      <c r="AM14">
        <v>0.93250420000000001</v>
      </c>
      <c r="AN14">
        <v>0.95571680000000003</v>
      </c>
      <c r="AO14">
        <v>0.97514889999999999</v>
      </c>
      <c r="AP14">
        <v>0.99118229999999996</v>
      </c>
      <c r="AQ14">
        <v>1.0049110999999999</v>
      </c>
      <c r="AR14">
        <v>1.0190828999999999</v>
      </c>
      <c r="AS14">
        <v>1.0379484999999999</v>
      </c>
      <c r="AT14">
        <v>1.0659837999999999</v>
      </c>
      <c r="AU14">
        <v>1.1057253</v>
      </c>
      <c r="AV14">
        <v>1.1563832000000001</v>
      </c>
      <c r="AW14">
        <v>1.2142249000000001</v>
      </c>
      <c r="AX14">
        <v>1.2739372</v>
      </c>
      <c r="AY14">
        <v>1.3294541</v>
      </c>
      <c r="AZ14">
        <v>1.3734150000000001</v>
      </c>
      <c r="BA14">
        <v>1.3974538999999999</v>
      </c>
      <c r="BB14">
        <v>1.3948654</v>
      </c>
      <c r="BC14">
        <v>1.3649799</v>
      </c>
      <c r="BD14">
        <v>1.314195</v>
      </c>
      <c r="BE14">
        <v>1.2515008000000001</v>
      </c>
      <c r="BF14">
        <v>1.1813511999999999</v>
      </c>
      <c r="BG14">
        <v>1.1015387000000001</v>
      </c>
      <c r="BH14">
        <v>1.0108299000000001</v>
      </c>
      <c r="BI14">
        <v>0.91893849999999999</v>
      </c>
      <c r="BJ14">
        <v>0.84916550000000002</v>
      </c>
      <c r="BK14">
        <v>0.82563980000000003</v>
      </c>
      <c r="BL14">
        <v>0.85802109999999998</v>
      </c>
      <c r="BM14">
        <v>0.93214969999999997</v>
      </c>
      <c r="BN14">
        <v>1.0140707</v>
      </c>
      <c r="BO14">
        <v>1.0720031999999999</v>
      </c>
      <c r="BP14">
        <v>1.1026741</v>
      </c>
      <c r="BQ14">
        <v>1.1367035000000001</v>
      </c>
      <c r="BR14">
        <v>1.2161449</v>
      </c>
      <c r="BS14">
        <v>1.3683128</v>
      </c>
      <c r="BT14">
        <v>1.5883551</v>
      </c>
      <c r="BU14">
        <v>1.8386066999999999</v>
      </c>
      <c r="BV14">
        <v>2.0653017</v>
      </c>
      <c r="BW14">
        <v>2.2253511000000001</v>
      </c>
      <c r="BX14">
        <v>2.3033252000000002</v>
      </c>
      <c r="BY14">
        <v>2.3070868999999998</v>
      </c>
      <c r="BZ14">
        <v>2.2528095000000001</v>
      </c>
      <c r="CA14">
        <v>2.1521889999999999</v>
      </c>
      <c r="CB14">
        <v>2.0096204000000002</v>
      </c>
      <c r="CC14">
        <v>1.8303442000000001</v>
      </c>
      <c r="CD14">
        <v>1.6287180000000001</v>
      </c>
      <c r="CE14">
        <v>1.430385</v>
      </c>
      <c r="CF14">
        <v>1.2645424999999999</v>
      </c>
      <c r="CG14">
        <v>1.1496196000000001</v>
      </c>
      <c r="CH14">
        <v>1.0889200999999999</v>
      </c>
      <c r="CI14">
        <v>1.0728588999999999</v>
      </c>
      <c r="CJ14">
        <v>1.0894868</v>
      </c>
      <c r="CK14">
        <v>1.1344589</v>
      </c>
      <c r="CL14">
        <v>1.2099036999999999</v>
      </c>
      <c r="CM14">
        <v>1.3176201999999999</v>
      </c>
      <c r="CN14">
        <v>1.4441282</v>
      </c>
      <c r="CO14">
        <v>1.5515467000000001</v>
      </c>
      <c r="CP14">
        <v>1.5920631000000001</v>
      </c>
      <c r="CQ14">
        <v>1.5259655999999999</v>
      </c>
      <c r="CR14">
        <v>1.3498999</v>
      </c>
      <c r="CS14">
        <v>1.1156358</v>
      </c>
      <c r="CT14">
        <v>0.89237960000000005</v>
      </c>
      <c r="CU14">
        <v>0.74253369999999996</v>
      </c>
      <c r="CV14">
        <v>0.69228699999999999</v>
      </c>
      <c r="CW14">
        <v>0.73161410000000004</v>
      </c>
      <c r="CX14">
        <v>0.82571640000000002</v>
      </c>
      <c r="CY14">
        <v>0.88668250000000004</v>
      </c>
      <c r="CZ14">
        <v>0.79935449999999997</v>
      </c>
      <c r="DA14">
        <v>0.58836160000000004</v>
      </c>
      <c r="DB14">
        <v>0.34640110000000002</v>
      </c>
      <c r="DC14">
        <v>0.19398409999999999</v>
      </c>
      <c r="DD14">
        <v>0.1097351</v>
      </c>
      <c r="DE14">
        <v>7.6701599999999995E-2</v>
      </c>
      <c r="DF14">
        <v>5.64968E-2</v>
      </c>
      <c r="DG14">
        <v>3.3750599999999999E-2</v>
      </c>
      <c r="DH14">
        <v>9.1225000000000004E-3</v>
      </c>
      <c r="DI14">
        <v>1.0719E-3</v>
      </c>
      <c r="DJ14">
        <v>0</v>
      </c>
      <c r="DK14">
        <v>0</v>
      </c>
      <c r="DL14">
        <v>0</v>
      </c>
      <c r="DM14">
        <v>0</v>
      </c>
    </row>
    <row r="15" spans="1:117" x14ac:dyDescent="0.3">
      <c r="A15" s="4">
        <v>44273</v>
      </c>
      <c r="B15">
        <v>8.5130000000000004E-4</v>
      </c>
      <c r="C15">
        <v>1.0555E-3</v>
      </c>
      <c r="D15">
        <v>1.5883E-3</v>
      </c>
      <c r="E15">
        <v>3.0108000000000001E-3</v>
      </c>
      <c r="F15">
        <v>6.3404000000000004E-3</v>
      </c>
      <c r="G15">
        <v>1.23526E-2</v>
      </c>
      <c r="H15">
        <v>2.0298500000000001E-2</v>
      </c>
      <c r="I15">
        <v>2.81117E-2</v>
      </c>
      <c r="J15">
        <v>3.5693999999999997E-2</v>
      </c>
      <c r="K15">
        <v>4.3721799999999998E-2</v>
      </c>
      <c r="L15">
        <v>5.2559300000000003E-2</v>
      </c>
      <c r="M15">
        <v>6.1345299999999998E-2</v>
      </c>
      <c r="N15">
        <v>6.9858500000000004E-2</v>
      </c>
      <c r="O15">
        <v>7.8601400000000002E-2</v>
      </c>
      <c r="P15">
        <v>8.7553199999999998E-2</v>
      </c>
      <c r="Q15">
        <v>9.6770200000000001E-2</v>
      </c>
      <c r="R15">
        <v>0.1063477</v>
      </c>
      <c r="S15">
        <v>0.1168376</v>
      </c>
      <c r="T15">
        <v>0.12838920000000001</v>
      </c>
      <c r="U15">
        <v>0.14085600000000001</v>
      </c>
      <c r="V15">
        <v>0.15363879999999999</v>
      </c>
      <c r="W15">
        <v>0.166411</v>
      </c>
      <c r="X15">
        <v>0.17862430000000001</v>
      </c>
      <c r="Y15">
        <v>0.19028680000000001</v>
      </c>
      <c r="Z15">
        <v>0.2014977</v>
      </c>
      <c r="AA15">
        <v>0.2130775</v>
      </c>
      <c r="AB15">
        <v>0.2251726</v>
      </c>
      <c r="AC15">
        <v>0.2377782</v>
      </c>
      <c r="AD15">
        <v>0.25077189999999999</v>
      </c>
      <c r="AE15">
        <v>0.26471149999999999</v>
      </c>
      <c r="AF15">
        <v>0.2799565</v>
      </c>
      <c r="AG15">
        <v>0.29662870000000002</v>
      </c>
      <c r="AH15">
        <v>0.31457439999999998</v>
      </c>
      <c r="AI15">
        <v>0.33393240000000002</v>
      </c>
      <c r="AJ15">
        <v>0.35494979999999998</v>
      </c>
      <c r="AK15">
        <v>0.3777123</v>
      </c>
      <c r="AL15">
        <v>0.40193089999999998</v>
      </c>
      <c r="AM15">
        <v>0.4271123</v>
      </c>
      <c r="AN15">
        <v>0.45312419999999998</v>
      </c>
      <c r="AO15">
        <v>0.48016599999999998</v>
      </c>
      <c r="AP15">
        <v>0.50868069999999999</v>
      </c>
      <c r="AQ15">
        <v>0.53890000000000005</v>
      </c>
      <c r="AR15">
        <v>0.57127430000000001</v>
      </c>
      <c r="AS15">
        <v>0.60661520000000002</v>
      </c>
      <c r="AT15">
        <v>0.64616750000000001</v>
      </c>
      <c r="AU15">
        <v>0.69085940000000001</v>
      </c>
      <c r="AV15">
        <v>0.74049900000000002</v>
      </c>
      <c r="AW15">
        <v>0.79366970000000003</v>
      </c>
      <c r="AX15">
        <v>0.8483155</v>
      </c>
      <c r="AY15">
        <v>0.90257849999999995</v>
      </c>
      <c r="AZ15">
        <v>0.95452029999999999</v>
      </c>
      <c r="BA15">
        <v>1.0017142000000001</v>
      </c>
      <c r="BB15">
        <v>1.0413064000000001</v>
      </c>
      <c r="BC15">
        <v>1.0716874999999999</v>
      </c>
      <c r="BD15">
        <v>1.0937745999999999</v>
      </c>
      <c r="BE15">
        <v>1.1102459</v>
      </c>
      <c r="BF15">
        <v>1.1226765000000001</v>
      </c>
      <c r="BG15">
        <v>1.1294316</v>
      </c>
      <c r="BH15">
        <v>1.1279911</v>
      </c>
      <c r="BI15">
        <v>1.1194389</v>
      </c>
      <c r="BJ15">
        <v>1.1120357999999999</v>
      </c>
      <c r="BK15">
        <v>1.1171355000000001</v>
      </c>
      <c r="BL15">
        <v>1.1408815000000001</v>
      </c>
      <c r="BM15">
        <v>1.1773454999999999</v>
      </c>
      <c r="BN15">
        <v>1.2109148999999999</v>
      </c>
      <c r="BO15">
        <v>1.2283885000000001</v>
      </c>
      <c r="BP15">
        <v>1.2318016000000001</v>
      </c>
      <c r="BQ15">
        <v>1.2407515</v>
      </c>
      <c r="BR15">
        <v>1.2797480999999999</v>
      </c>
      <c r="BS15">
        <v>1.3624050999999999</v>
      </c>
      <c r="BT15">
        <v>1.4804138</v>
      </c>
      <c r="BU15">
        <v>1.6051738</v>
      </c>
      <c r="BV15">
        <v>1.7003849</v>
      </c>
      <c r="BW15">
        <v>1.7395115999999999</v>
      </c>
      <c r="BX15">
        <v>1.7174636999999999</v>
      </c>
      <c r="BY15">
        <v>1.6477025999999999</v>
      </c>
      <c r="BZ15">
        <v>1.5507176</v>
      </c>
      <c r="CA15">
        <v>1.442564</v>
      </c>
      <c r="CB15">
        <v>1.3296024</v>
      </c>
      <c r="CC15">
        <v>1.2126490999999999</v>
      </c>
      <c r="CD15">
        <v>1.0941858</v>
      </c>
      <c r="CE15">
        <v>0.98423769999999999</v>
      </c>
      <c r="CF15">
        <v>0.89986460000000001</v>
      </c>
      <c r="CG15">
        <v>0.8573558</v>
      </c>
      <c r="CH15">
        <v>0.86533870000000002</v>
      </c>
      <c r="CI15">
        <v>0.92086800000000002</v>
      </c>
      <c r="CJ15">
        <v>1.0127035</v>
      </c>
      <c r="CK15">
        <v>1.128495</v>
      </c>
      <c r="CL15">
        <v>1.2638697999999999</v>
      </c>
      <c r="CM15">
        <v>1.4218755999999999</v>
      </c>
      <c r="CN15">
        <v>1.6048260000000001</v>
      </c>
      <c r="CO15">
        <v>1.8009660000000001</v>
      </c>
      <c r="CP15">
        <v>1.9806235000000001</v>
      </c>
      <c r="CQ15">
        <v>2.1062264000000002</v>
      </c>
      <c r="CR15">
        <v>2.1521203999999998</v>
      </c>
      <c r="CS15">
        <v>2.1212276999999999</v>
      </c>
      <c r="CT15">
        <v>2.0432198000000001</v>
      </c>
      <c r="CU15">
        <v>1.9574889</v>
      </c>
      <c r="CV15">
        <v>1.8941064000000001</v>
      </c>
      <c r="CW15">
        <v>1.8575368999999999</v>
      </c>
      <c r="CX15">
        <v>1.8283179000000001</v>
      </c>
      <c r="CY15">
        <v>1.7709911</v>
      </c>
      <c r="CZ15">
        <v>1.6613576000000001</v>
      </c>
      <c r="DA15">
        <v>1.5020431000000001</v>
      </c>
      <c r="DB15">
        <v>1.3289143000000001</v>
      </c>
      <c r="DC15">
        <v>1.1891944000000001</v>
      </c>
      <c r="DD15">
        <v>1.1314051000000001</v>
      </c>
      <c r="DE15">
        <v>1.1595993</v>
      </c>
      <c r="DF15">
        <v>1.249125</v>
      </c>
      <c r="DG15">
        <v>1.3272482000000001</v>
      </c>
      <c r="DH15">
        <v>1.2992284000000001</v>
      </c>
      <c r="DI15">
        <v>1.1709465999999999</v>
      </c>
      <c r="DJ15">
        <v>0.82911670000000004</v>
      </c>
      <c r="DK15">
        <v>0.4293882</v>
      </c>
      <c r="DL15">
        <v>0.1030971</v>
      </c>
      <c r="DM15">
        <v>1.07513E-2</v>
      </c>
    </row>
    <row r="16" spans="1:117" x14ac:dyDescent="0.3">
      <c r="A16" s="4">
        <v>44274</v>
      </c>
      <c r="B16">
        <v>9.4609999999999996E-4</v>
      </c>
      <c r="C16">
        <v>1.1643000000000001E-3</v>
      </c>
      <c r="D16">
        <v>1.7367000000000001E-3</v>
      </c>
      <c r="E16">
        <v>3.2667999999999998E-3</v>
      </c>
      <c r="F16">
        <v>6.8884000000000003E-3</v>
      </c>
      <c r="G16">
        <v>1.3497E-2</v>
      </c>
      <c r="H16">
        <v>2.2343700000000001E-2</v>
      </c>
      <c r="I16">
        <v>3.1041599999999999E-2</v>
      </c>
      <c r="J16">
        <v>3.9447200000000002E-2</v>
      </c>
      <c r="K16">
        <v>4.8289400000000003E-2</v>
      </c>
      <c r="L16">
        <v>5.80361E-2</v>
      </c>
      <c r="M16">
        <v>6.7714200000000002E-2</v>
      </c>
      <c r="N16">
        <v>7.7043E-2</v>
      </c>
      <c r="O16">
        <v>8.6601899999999996E-2</v>
      </c>
      <c r="P16">
        <v>9.6338900000000005E-2</v>
      </c>
      <c r="Q16">
        <v>0.1063267</v>
      </c>
      <c r="R16">
        <v>0.1166595</v>
      </c>
      <c r="S16">
        <v>0.1279623</v>
      </c>
      <c r="T16">
        <v>0.1403819</v>
      </c>
      <c r="U16">
        <v>0.1537509</v>
      </c>
      <c r="V16">
        <v>0.1673991</v>
      </c>
      <c r="W16">
        <v>0.18095240000000001</v>
      </c>
      <c r="X16">
        <v>0.19379979999999999</v>
      </c>
      <c r="Y16">
        <v>0.2059733</v>
      </c>
      <c r="Z16">
        <v>0.2175938</v>
      </c>
      <c r="AA16">
        <v>0.22955880000000001</v>
      </c>
      <c r="AB16">
        <v>0.2420137</v>
      </c>
      <c r="AC16">
        <v>0.2549709</v>
      </c>
      <c r="AD16">
        <v>0.26830609999999999</v>
      </c>
      <c r="AE16">
        <v>0.28262300000000001</v>
      </c>
      <c r="AF16">
        <v>0.2982899</v>
      </c>
      <c r="AG16">
        <v>0.31543260000000001</v>
      </c>
      <c r="AH16">
        <v>0.33388709999999999</v>
      </c>
      <c r="AI16">
        <v>0.35377579999999997</v>
      </c>
      <c r="AJ16">
        <v>0.3753087</v>
      </c>
      <c r="AK16">
        <v>0.39850390000000002</v>
      </c>
      <c r="AL16">
        <v>0.42300379999999999</v>
      </c>
      <c r="AM16">
        <v>0.44824839999999999</v>
      </c>
      <c r="AN16">
        <v>0.47405960000000003</v>
      </c>
      <c r="AO16">
        <v>0.50061199999999995</v>
      </c>
      <c r="AP16">
        <v>0.52833799999999997</v>
      </c>
      <c r="AQ16">
        <v>0.55752259999999998</v>
      </c>
      <c r="AR16">
        <v>0.58871870000000004</v>
      </c>
      <c r="AS16">
        <v>0.62289030000000001</v>
      </c>
      <c r="AT16">
        <v>0.66141530000000004</v>
      </c>
      <c r="AU16">
        <v>0.70529969999999997</v>
      </c>
      <c r="AV16">
        <v>0.75436740000000002</v>
      </c>
      <c r="AW16">
        <v>0.80715479999999995</v>
      </c>
      <c r="AX16">
        <v>0.86149450000000005</v>
      </c>
      <c r="AY16">
        <v>0.91533900000000001</v>
      </c>
      <c r="AZ16">
        <v>0.96650959999999997</v>
      </c>
      <c r="BA16">
        <v>1.0123553999999999</v>
      </c>
      <c r="BB16">
        <v>1.0498835</v>
      </c>
      <c r="BC16">
        <v>1.0774336</v>
      </c>
      <c r="BD16">
        <v>1.0958768999999999</v>
      </c>
      <c r="BE16">
        <v>1.1078165</v>
      </c>
      <c r="BF16">
        <v>1.1147355000000001</v>
      </c>
      <c r="BG16">
        <v>1.1149669</v>
      </c>
      <c r="BH16">
        <v>1.1060623999999999</v>
      </c>
      <c r="BI16">
        <v>1.0891837</v>
      </c>
      <c r="BJ16">
        <v>1.0727605</v>
      </c>
      <c r="BK16">
        <v>1.0684625000000001</v>
      </c>
      <c r="BL16">
        <v>1.0833299999999999</v>
      </c>
      <c r="BM16">
        <v>1.1129701999999999</v>
      </c>
      <c r="BN16">
        <v>1.1433797999999999</v>
      </c>
      <c r="BO16">
        <v>1.1618139000000001</v>
      </c>
      <c r="BP16">
        <v>1.1685156999999999</v>
      </c>
      <c r="BQ16">
        <v>1.1797812999999999</v>
      </c>
      <c r="BR16">
        <v>1.216979</v>
      </c>
      <c r="BS16">
        <v>1.2925563</v>
      </c>
      <c r="BT16">
        <v>1.3999368000000001</v>
      </c>
      <c r="BU16">
        <v>1.514696</v>
      </c>
      <c r="BV16">
        <v>1.6056060000000001</v>
      </c>
      <c r="BW16">
        <v>1.6495417000000001</v>
      </c>
      <c r="BX16">
        <v>1.6415630999999999</v>
      </c>
      <c r="BY16">
        <v>1.5922794</v>
      </c>
      <c r="BZ16">
        <v>1.5179437</v>
      </c>
      <c r="CA16">
        <v>1.4308924999999999</v>
      </c>
      <c r="CB16">
        <v>1.3355252</v>
      </c>
      <c r="CC16">
        <v>1.2325657999999999</v>
      </c>
      <c r="CD16">
        <v>1.125656</v>
      </c>
      <c r="CE16">
        <v>1.0262302000000001</v>
      </c>
      <c r="CF16">
        <v>0.95230859999999995</v>
      </c>
      <c r="CG16">
        <v>0.92104620000000004</v>
      </c>
      <c r="CH16">
        <v>0.94227459999999996</v>
      </c>
      <c r="CI16">
        <v>1.0149220999999999</v>
      </c>
      <c r="CJ16">
        <v>1.1294587</v>
      </c>
      <c r="CK16">
        <v>1.2730513999999999</v>
      </c>
      <c r="CL16">
        <v>1.4372689000000001</v>
      </c>
      <c r="CM16">
        <v>1.617648</v>
      </c>
      <c r="CN16">
        <v>1.8084745</v>
      </c>
      <c r="CO16">
        <v>1.9923960000000001</v>
      </c>
      <c r="CP16">
        <v>2.1389353</v>
      </c>
      <c r="CQ16">
        <v>2.2146227000000001</v>
      </c>
      <c r="CR16">
        <v>2.2007824999999999</v>
      </c>
      <c r="CS16">
        <v>2.1076643000000002</v>
      </c>
      <c r="CT16">
        <v>1.9721317</v>
      </c>
      <c r="CU16">
        <v>1.8397722000000001</v>
      </c>
      <c r="CV16">
        <v>1.7462553000000001</v>
      </c>
      <c r="CW16">
        <v>1.6994658</v>
      </c>
      <c r="CX16">
        <v>1.6790596</v>
      </c>
      <c r="CY16">
        <v>1.6414455999999999</v>
      </c>
      <c r="CZ16">
        <v>1.5505196000000001</v>
      </c>
      <c r="DA16">
        <v>1.3903479999999999</v>
      </c>
      <c r="DB16">
        <v>1.1881660000000001</v>
      </c>
      <c r="DC16">
        <v>0.99407509999999999</v>
      </c>
      <c r="DD16">
        <v>0.87506870000000003</v>
      </c>
      <c r="DE16">
        <v>0.86658069999999998</v>
      </c>
      <c r="DF16">
        <v>0.97429880000000002</v>
      </c>
      <c r="DG16">
        <v>1.1558782000000001</v>
      </c>
      <c r="DH16">
        <v>1.3557794999999999</v>
      </c>
      <c r="DI16">
        <v>1.4988188</v>
      </c>
      <c r="DJ16">
        <v>1.2463618999999999</v>
      </c>
      <c r="DK16">
        <v>0.70563290000000001</v>
      </c>
      <c r="DL16">
        <v>0.17644950000000001</v>
      </c>
      <c r="DM16">
        <v>1.8949000000000001E-2</v>
      </c>
    </row>
    <row r="17" spans="1:117" x14ac:dyDescent="0.3">
      <c r="A17" s="4">
        <v>44275</v>
      </c>
      <c r="B17">
        <v>9.7090000000000002E-4</v>
      </c>
      <c r="C17">
        <v>1.1980999999999999E-3</v>
      </c>
      <c r="D17">
        <v>1.7953000000000001E-3</v>
      </c>
      <c r="E17">
        <v>3.3831E-3</v>
      </c>
      <c r="F17">
        <v>7.1282999999999997E-3</v>
      </c>
      <c r="G17">
        <v>1.3972399999999999E-2</v>
      </c>
      <c r="H17">
        <v>2.32161E-2</v>
      </c>
      <c r="I17">
        <v>3.2441999999999999E-2</v>
      </c>
      <c r="J17">
        <v>4.1488700000000003E-2</v>
      </c>
      <c r="K17">
        <v>5.1110299999999997E-2</v>
      </c>
      <c r="L17">
        <v>6.18562E-2</v>
      </c>
      <c r="M17">
        <v>7.2705000000000006E-2</v>
      </c>
      <c r="N17">
        <v>8.3308300000000002E-2</v>
      </c>
      <c r="O17">
        <v>9.42548E-2</v>
      </c>
      <c r="P17">
        <v>0.1056124</v>
      </c>
      <c r="Q17">
        <v>0.1174477</v>
      </c>
      <c r="R17">
        <v>0.12984399999999999</v>
      </c>
      <c r="S17">
        <v>0.14340459999999999</v>
      </c>
      <c r="T17">
        <v>0.15837879999999999</v>
      </c>
      <c r="U17">
        <v>0.17453569999999999</v>
      </c>
      <c r="V17">
        <v>0.19100929999999999</v>
      </c>
      <c r="W17">
        <v>0.20716319999999999</v>
      </c>
      <c r="X17">
        <v>0.22224840000000001</v>
      </c>
      <c r="Y17">
        <v>0.23630860000000001</v>
      </c>
      <c r="Z17">
        <v>0.24952679999999999</v>
      </c>
      <c r="AA17">
        <v>0.26281910000000003</v>
      </c>
      <c r="AB17">
        <v>0.27637919999999999</v>
      </c>
      <c r="AC17">
        <v>0.29027999999999998</v>
      </c>
      <c r="AD17">
        <v>0.30452000000000001</v>
      </c>
      <c r="AE17">
        <v>0.31972699999999998</v>
      </c>
      <c r="AF17">
        <v>0.33630729999999998</v>
      </c>
      <c r="AG17">
        <v>0.35440250000000001</v>
      </c>
      <c r="AH17">
        <v>0.37388329999999997</v>
      </c>
      <c r="AI17">
        <v>0.39481899999999998</v>
      </c>
      <c r="AJ17">
        <v>0.41728399999999999</v>
      </c>
      <c r="AK17">
        <v>0.44105820000000001</v>
      </c>
      <c r="AL17">
        <v>0.46552369999999998</v>
      </c>
      <c r="AM17">
        <v>0.48989660000000002</v>
      </c>
      <c r="AN17">
        <v>0.51380950000000003</v>
      </c>
      <c r="AO17">
        <v>0.53726200000000002</v>
      </c>
      <c r="AP17">
        <v>0.56054579999999998</v>
      </c>
      <c r="AQ17">
        <v>0.58393609999999996</v>
      </c>
      <c r="AR17">
        <v>0.60818470000000002</v>
      </c>
      <c r="AS17">
        <v>0.63464410000000004</v>
      </c>
      <c r="AT17">
        <v>0.66513290000000003</v>
      </c>
      <c r="AU17">
        <v>0.70099239999999996</v>
      </c>
      <c r="AV17">
        <v>0.74221130000000002</v>
      </c>
      <c r="AW17">
        <v>0.78736499999999998</v>
      </c>
      <c r="AX17">
        <v>0.8342638</v>
      </c>
      <c r="AY17">
        <v>0.88076840000000001</v>
      </c>
      <c r="AZ17">
        <v>0.92446170000000005</v>
      </c>
      <c r="BA17">
        <v>0.96236149999999998</v>
      </c>
      <c r="BB17">
        <v>0.99127989999999999</v>
      </c>
      <c r="BC17">
        <v>1.0097585</v>
      </c>
      <c r="BD17">
        <v>1.0192829000000001</v>
      </c>
      <c r="BE17">
        <v>1.0231555000000001</v>
      </c>
      <c r="BF17">
        <v>1.0232903</v>
      </c>
      <c r="BG17">
        <v>1.0181586</v>
      </c>
      <c r="BH17">
        <v>1.0055548999999999</v>
      </c>
      <c r="BI17">
        <v>0.98740130000000004</v>
      </c>
      <c r="BJ17">
        <v>0.97330709999999998</v>
      </c>
      <c r="BK17">
        <v>0.97591099999999997</v>
      </c>
      <c r="BL17">
        <v>1.002286</v>
      </c>
      <c r="BM17">
        <v>1.0467493999999999</v>
      </c>
      <c r="BN17">
        <v>1.0927225</v>
      </c>
      <c r="BO17">
        <v>1.1246212</v>
      </c>
      <c r="BP17">
        <v>1.1412119999999999</v>
      </c>
      <c r="BQ17">
        <v>1.1594101999999999</v>
      </c>
      <c r="BR17">
        <v>1.2025948</v>
      </c>
      <c r="BS17">
        <v>1.2852139</v>
      </c>
      <c r="BT17">
        <v>1.4014690000000001</v>
      </c>
      <c r="BU17">
        <v>1.525998</v>
      </c>
      <c r="BV17">
        <v>1.6252062</v>
      </c>
      <c r="BW17">
        <v>1.6734907999999999</v>
      </c>
      <c r="BX17">
        <v>1.6647848999999999</v>
      </c>
      <c r="BY17">
        <v>1.6106362000000001</v>
      </c>
      <c r="BZ17">
        <v>1.5298927</v>
      </c>
      <c r="CA17">
        <v>1.4378477000000001</v>
      </c>
      <c r="CB17">
        <v>1.3407897</v>
      </c>
      <c r="CC17">
        <v>1.2393613000000001</v>
      </c>
      <c r="CD17">
        <v>1.1351846000000001</v>
      </c>
      <c r="CE17">
        <v>1.0368923999999999</v>
      </c>
      <c r="CF17">
        <v>0.9607618</v>
      </c>
      <c r="CG17">
        <v>0.92449780000000004</v>
      </c>
      <c r="CH17">
        <v>0.9405926</v>
      </c>
      <c r="CI17">
        <v>1.0115628000000001</v>
      </c>
      <c r="CJ17">
        <v>1.1309041</v>
      </c>
      <c r="CK17">
        <v>1.2871349000000001</v>
      </c>
      <c r="CL17">
        <v>1.4709802000000001</v>
      </c>
      <c r="CM17">
        <v>1.6760056999999999</v>
      </c>
      <c r="CN17">
        <v>1.8945307</v>
      </c>
      <c r="CO17">
        <v>2.1073729999999999</v>
      </c>
      <c r="CP17">
        <v>2.2820326999999998</v>
      </c>
      <c r="CQ17">
        <v>2.3819949999999999</v>
      </c>
      <c r="CR17">
        <v>2.3845999</v>
      </c>
      <c r="CS17">
        <v>2.2975086999999998</v>
      </c>
      <c r="CT17">
        <v>2.1564217000000001</v>
      </c>
      <c r="CU17">
        <v>2.0094816999999998</v>
      </c>
      <c r="CV17">
        <v>1.8955070000000001</v>
      </c>
      <c r="CW17">
        <v>1.8259462</v>
      </c>
      <c r="CX17">
        <v>1.7861748</v>
      </c>
      <c r="CY17">
        <v>1.7423245000000001</v>
      </c>
      <c r="CZ17">
        <v>1.6644882999999999</v>
      </c>
      <c r="DA17">
        <v>1.5462499000000001</v>
      </c>
      <c r="DB17">
        <v>1.4058055</v>
      </c>
      <c r="DC17">
        <v>1.2768805000000001</v>
      </c>
      <c r="DD17">
        <v>1.1962516000000001</v>
      </c>
      <c r="DE17">
        <v>1.1604833999999999</v>
      </c>
      <c r="DF17">
        <v>1.1453895999999999</v>
      </c>
      <c r="DG17">
        <v>1.0882202000000001</v>
      </c>
      <c r="DH17">
        <v>0.88208629999999999</v>
      </c>
      <c r="DI17">
        <v>0.60171620000000003</v>
      </c>
      <c r="DJ17">
        <v>0.30977860000000002</v>
      </c>
      <c r="DK17">
        <v>0.13302220000000001</v>
      </c>
      <c r="DL17">
        <v>2.96656E-2</v>
      </c>
      <c r="DM17">
        <v>3.0073000000000001E-3</v>
      </c>
    </row>
    <row r="18" spans="1:117" x14ac:dyDescent="0.3">
      <c r="A18" s="4">
        <v>44276</v>
      </c>
      <c r="B18">
        <v>1.9583999999999999E-3</v>
      </c>
      <c r="C18">
        <v>2.4662999999999998E-3</v>
      </c>
      <c r="D18">
        <v>3.7864000000000001E-3</v>
      </c>
      <c r="E18">
        <v>7.2642000000000002E-3</v>
      </c>
      <c r="F18">
        <v>1.52421E-2</v>
      </c>
      <c r="G18">
        <v>2.9530299999999999E-2</v>
      </c>
      <c r="H18">
        <v>4.8542799999999997E-2</v>
      </c>
      <c r="I18">
        <v>6.7883899999999997E-2</v>
      </c>
      <c r="J18">
        <v>8.7347900000000006E-2</v>
      </c>
      <c r="K18">
        <v>0.1086042</v>
      </c>
      <c r="L18">
        <v>0.13268050000000001</v>
      </c>
      <c r="M18">
        <v>0.15755189999999999</v>
      </c>
      <c r="N18">
        <v>0.1825618</v>
      </c>
      <c r="O18">
        <v>0.2089405</v>
      </c>
      <c r="P18">
        <v>0.2373461</v>
      </c>
      <c r="Q18">
        <v>0.26794849999999998</v>
      </c>
      <c r="R18">
        <v>0.30112329999999998</v>
      </c>
      <c r="S18">
        <v>0.33835880000000002</v>
      </c>
      <c r="T18">
        <v>0.38102659999999999</v>
      </c>
      <c r="U18">
        <v>0.42906060000000001</v>
      </c>
      <c r="V18">
        <v>0.48048200000000002</v>
      </c>
      <c r="W18">
        <v>0.53350980000000003</v>
      </c>
      <c r="X18">
        <v>0.58600660000000004</v>
      </c>
      <c r="Y18">
        <v>0.63812880000000005</v>
      </c>
      <c r="Z18">
        <v>0.69013570000000002</v>
      </c>
      <c r="AA18">
        <v>0.74391600000000002</v>
      </c>
      <c r="AB18">
        <v>0.79933509999999997</v>
      </c>
      <c r="AC18">
        <v>0.8560373</v>
      </c>
      <c r="AD18">
        <v>0.91326870000000004</v>
      </c>
      <c r="AE18">
        <v>0.97142139999999999</v>
      </c>
      <c r="AF18">
        <v>1.0302711</v>
      </c>
      <c r="AG18">
        <v>1.0891138</v>
      </c>
      <c r="AH18">
        <v>1.1467286000000001</v>
      </c>
      <c r="AI18">
        <v>1.2020776</v>
      </c>
      <c r="AJ18">
        <v>1.2540511999999999</v>
      </c>
      <c r="AK18">
        <v>1.3010010000000001</v>
      </c>
      <c r="AL18">
        <v>1.3412470999999999</v>
      </c>
      <c r="AM18">
        <v>1.3736348</v>
      </c>
      <c r="AN18">
        <v>1.3985736</v>
      </c>
      <c r="AO18">
        <v>1.4174385</v>
      </c>
      <c r="AP18">
        <v>1.4322467000000001</v>
      </c>
      <c r="AQ18">
        <v>1.4457184000000001</v>
      </c>
      <c r="AR18">
        <v>1.4621862999999999</v>
      </c>
      <c r="AS18">
        <v>1.4875936999999999</v>
      </c>
      <c r="AT18">
        <v>1.5278649</v>
      </c>
      <c r="AU18">
        <v>1.5862613000000001</v>
      </c>
      <c r="AV18">
        <v>1.6614031</v>
      </c>
      <c r="AW18">
        <v>1.7476909</v>
      </c>
      <c r="AX18">
        <v>1.8372234999999999</v>
      </c>
      <c r="AY18">
        <v>1.9211028999999999</v>
      </c>
      <c r="AZ18">
        <v>1.9889783000000001</v>
      </c>
      <c r="BA18">
        <v>2.0290849</v>
      </c>
      <c r="BB18">
        <v>2.0314337999999998</v>
      </c>
      <c r="BC18">
        <v>1.9934326</v>
      </c>
      <c r="BD18">
        <v>1.9218009</v>
      </c>
      <c r="BE18">
        <v>1.8271621</v>
      </c>
      <c r="BF18">
        <v>1.7142702000000001</v>
      </c>
      <c r="BG18">
        <v>1.5784396999999999</v>
      </c>
      <c r="BH18">
        <v>1.4152838999999999</v>
      </c>
      <c r="BI18">
        <v>1.2361411</v>
      </c>
      <c r="BJ18">
        <v>1.0741589</v>
      </c>
      <c r="BK18">
        <v>0.96680149999999998</v>
      </c>
      <c r="BL18">
        <v>0.93180180000000001</v>
      </c>
      <c r="BM18">
        <v>0.9545536</v>
      </c>
      <c r="BN18">
        <v>0.99239630000000001</v>
      </c>
      <c r="BO18">
        <v>0.99959189999999998</v>
      </c>
      <c r="BP18">
        <v>0.96194290000000005</v>
      </c>
      <c r="BQ18">
        <v>0.90889310000000001</v>
      </c>
      <c r="BR18">
        <v>0.88763550000000002</v>
      </c>
      <c r="BS18">
        <v>0.92994929999999998</v>
      </c>
      <c r="BT18">
        <v>1.0348047</v>
      </c>
      <c r="BU18">
        <v>1.1694126</v>
      </c>
      <c r="BV18">
        <v>1.2849561</v>
      </c>
      <c r="BW18">
        <v>1.3459527</v>
      </c>
      <c r="BX18">
        <v>1.3493850000000001</v>
      </c>
      <c r="BY18">
        <v>1.3173617</v>
      </c>
      <c r="BZ18">
        <v>1.2763313000000001</v>
      </c>
      <c r="CA18">
        <v>1.2399765</v>
      </c>
      <c r="CB18">
        <v>1.2055750000000001</v>
      </c>
      <c r="CC18">
        <v>1.1634568999999999</v>
      </c>
      <c r="CD18">
        <v>1.1077554999999999</v>
      </c>
      <c r="CE18">
        <v>1.0438797</v>
      </c>
      <c r="CF18">
        <v>0.98607149999999999</v>
      </c>
      <c r="CG18">
        <v>0.94572440000000002</v>
      </c>
      <c r="CH18">
        <v>0.92604450000000005</v>
      </c>
      <c r="CI18">
        <v>0.91876970000000002</v>
      </c>
      <c r="CJ18">
        <v>0.90883389999999997</v>
      </c>
      <c r="CK18">
        <v>0.88813940000000002</v>
      </c>
      <c r="CL18">
        <v>0.85961710000000002</v>
      </c>
      <c r="CM18">
        <v>0.84187239999999997</v>
      </c>
      <c r="CN18">
        <v>0.8583771</v>
      </c>
      <c r="CO18">
        <v>0.91741839999999997</v>
      </c>
      <c r="CP18">
        <v>1.0160857000000001</v>
      </c>
      <c r="CQ18">
        <v>1.1168864000000001</v>
      </c>
      <c r="CR18">
        <v>1.165359</v>
      </c>
      <c r="CS18">
        <v>1.1123991</v>
      </c>
      <c r="CT18">
        <v>0.954511</v>
      </c>
      <c r="CU18">
        <v>0.7263889</v>
      </c>
      <c r="CV18">
        <v>0.54432639999999999</v>
      </c>
      <c r="CW18">
        <v>0.46966999999999998</v>
      </c>
      <c r="CX18">
        <v>0.48967480000000002</v>
      </c>
      <c r="CY18">
        <v>0.53488369999999996</v>
      </c>
      <c r="CZ18">
        <v>0.58059749999999999</v>
      </c>
      <c r="DA18">
        <v>0.61259039999999998</v>
      </c>
      <c r="DB18">
        <v>0.49915700000000002</v>
      </c>
      <c r="DC18">
        <v>0.28121879999999999</v>
      </c>
      <c r="DD18">
        <v>7.02879E-2</v>
      </c>
      <c r="DE18">
        <v>7.5865000000000004E-3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</row>
    <row r="19" spans="1:117" x14ac:dyDescent="0.3">
      <c r="A19" s="4">
        <v>44277</v>
      </c>
      <c r="B19">
        <v>2.1605000000000001E-3</v>
      </c>
      <c r="C19">
        <v>2.7596999999999999E-3</v>
      </c>
      <c r="D19">
        <v>4.2979999999999997E-3</v>
      </c>
      <c r="E19">
        <v>8.3511999999999996E-3</v>
      </c>
      <c r="F19">
        <v>1.7481900000000002E-2</v>
      </c>
      <c r="G19">
        <v>3.3515000000000003E-2</v>
      </c>
      <c r="H19">
        <v>5.4262100000000001E-2</v>
      </c>
      <c r="I19">
        <v>7.52414E-2</v>
      </c>
      <c r="J19">
        <v>9.6382399999999993E-2</v>
      </c>
      <c r="K19">
        <v>0.1196253</v>
      </c>
      <c r="L19">
        <v>0.14572270000000001</v>
      </c>
      <c r="M19">
        <v>0.17252129999999999</v>
      </c>
      <c r="N19">
        <v>0.1995305</v>
      </c>
      <c r="O19">
        <v>0.2280529</v>
      </c>
      <c r="P19">
        <v>0.25873970000000002</v>
      </c>
      <c r="Q19">
        <v>0.29169659999999997</v>
      </c>
      <c r="R19">
        <v>0.32736779999999999</v>
      </c>
      <c r="S19">
        <v>0.36733870000000002</v>
      </c>
      <c r="T19">
        <v>0.41291169999999999</v>
      </c>
      <c r="U19">
        <v>0.46395629999999999</v>
      </c>
      <c r="V19">
        <v>0.51853020000000005</v>
      </c>
      <c r="W19">
        <v>0.57505720000000005</v>
      </c>
      <c r="X19">
        <v>0.63138519999999998</v>
      </c>
      <c r="Y19">
        <v>0.68754519999999997</v>
      </c>
      <c r="Z19">
        <v>0.74380060000000003</v>
      </c>
      <c r="AA19">
        <v>0.80221100000000001</v>
      </c>
      <c r="AB19">
        <v>0.86262930000000004</v>
      </c>
      <c r="AC19">
        <v>0.92453549999999995</v>
      </c>
      <c r="AD19">
        <v>0.98716210000000004</v>
      </c>
      <c r="AE19">
        <v>1.0510856</v>
      </c>
      <c r="AF19">
        <v>1.1161354000000001</v>
      </c>
      <c r="AG19">
        <v>1.181443</v>
      </c>
      <c r="AH19">
        <v>1.2456639</v>
      </c>
      <c r="AI19">
        <v>1.3078308000000001</v>
      </c>
      <c r="AJ19">
        <v>1.3669701999999999</v>
      </c>
      <c r="AK19">
        <v>1.4213578</v>
      </c>
      <c r="AL19">
        <v>1.4691187999999999</v>
      </c>
      <c r="AM19">
        <v>1.5090190000000001</v>
      </c>
      <c r="AN19">
        <v>1.5416821999999999</v>
      </c>
      <c r="AO19">
        <v>1.5688527999999999</v>
      </c>
      <c r="AP19">
        <v>1.5927973</v>
      </c>
      <c r="AQ19">
        <v>1.6163783</v>
      </c>
      <c r="AR19">
        <v>1.6442915</v>
      </c>
      <c r="AS19">
        <v>1.6832366999999999</v>
      </c>
      <c r="AT19">
        <v>1.7399571</v>
      </c>
      <c r="AU19">
        <v>1.8180308000000001</v>
      </c>
      <c r="AV19">
        <v>1.9154935</v>
      </c>
      <c r="AW19">
        <v>2.0254910000000002</v>
      </c>
      <c r="AX19">
        <v>2.1387122000000001</v>
      </c>
      <c r="AY19">
        <v>2.2448074999999998</v>
      </c>
      <c r="AZ19">
        <v>2.3315343999999998</v>
      </c>
      <c r="BA19">
        <v>2.3845011999999999</v>
      </c>
      <c r="BB19">
        <v>2.3911452</v>
      </c>
      <c r="BC19">
        <v>2.3478336</v>
      </c>
      <c r="BD19">
        <v>2.2623129</v>
      </c>
      <c r="BE19">
        <v>2.1469771999999998</v>
      </c>
      <c r="BF19">
        <v>2.0067705999999998</v>
      </c>
      <c r="BG19">
        <v>1.8351343</v>
      </c>
      <c r="BH19">
        <v>1.6263319000000001</v>
      </c>
      <c r="BI19">
        <v>1.3949254</v>
      </c>
      <c r="BJ19">
        <v>1.1828725</v>
      </c>
      <c r="BK19">
        <v>1.0365648000000001</v>
      </c>
      <c r="BL19">
        <v>0.97620669999999998</v>
      </c>
      <c r="BM19">
        <v>0.98244200000000004</v>
      </c>
      <c r="BN19">
        <v>1.0034581</v>
      </c>
      <c r="BO19">
        <v>0.98531959999999996</v>
      </c>
      <c r="BP19">
        <v>0.91339429999999999</v>
      </c>
      <c r="BQ19">
        <v>0.82492430000000005</v>
      </c>
      <c r="BR19">
        <v>0.77507809999999999</v>
      </c>
      <c r="BS19">
        <v>0.79719019999999996</v>
      </c>
      <c r="BT19">
        <v>0.8859437</v>
      </c>
      <c r="BU19">
        <v>1.0011178999999999</v>
      </c>
      <c r="BV19">
        <v>1.0869154999999999</v>
      </c>
      <c r="BW19">
        <v>1.1082605000000001</v>
      </c>
      <c r="BX19">
        <v>1.0712969000000001</v>
      </c>
      <c r="BY19">
        <v>1.0097864999999999</v>
      </c>
      <c r="BZ19">
        <v>0.95659070000000002</v>
      </c>
      <c r="CA19">
        <v>0.92399169999999997</v>
      </c>
      <c r="CB19">
        <v>0.90186169999999999</v>
      </c>
      <c r="CC19">
        <v>0.87180409999999997</v>
      </c>
      <c r="CD19">
        <v>0.82470860000000001</v>
      </c>
      <c r="CE19">
        <v>0.77228490000000005</v>
      </c>
      <c r="CF19">
        <v>0.74013810000000002</v>
      </c>
      <c r="CG19">
        <v>0.7492356</v>
      </c>
      <c r="CH19">
        <v>0.80135400000000001</v>
      </c>
      <c r="CI19">
        <v>0.86996759999999995</v>
      </c>
      <c r="CJ19">
        <v>0.91386129999999999</v>
      </c>
      <c r="CK19">
        <v>0.90543200000000001</v>
      </c>
      <c r="CL19">
        <v>0.86232240000000004</v>
      </c>
      <c r="CM19">
        <v>0.84309460000000003</v>
      </c>
      <c r="CN19">
        <v>0.90396089999999996</v>
      </c>
      <c r="CO19">
        <v>1.0648842999999999</v>
      </c>
      <c r="CP19">
        <v>1.2762077999999999</v>
      </c>
      <c r="CQ19">
        <v>1.4264166</v>
      </c>
      <c r="CR19">
        <v>1.3997634999999999</v>
      </c>
      <c r="CS19">
        <v>1.1548669</v>
      </c>
      <c r="CT19">
        <v>0.75822999999999996</v>
      </c>
      <c r="CU19">
        <v>0.364541</v>
      </c>
      <c r="CV19">
        <v>0.1136253</v>
      </c>
      <c r="CW19">
        <v>1.8350100000000001E-2</v>
      </c>
      <c r="CX19">
        <v>1.1377E-3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</row>
    <row r="20" spans="1:117" x14ac:dyDescent="0.3">
      <c r="A20" s="4">
        <v>44278</v>
      </c>
      <c r="B20">
        <v>2.2471000000000001E-3</v>
      </c>
      <c r="C20">
        <v>2.8089999999999999E-3</v>
      </c>
      <c r="D20">
        <v>4.2810000000000001E-3</v>
      </c>
      <c r="E20">
        <v>8.1554999999999996E-3</v>
      </c>
      <c r="F20">
        <v>1.71329E-2</v>
      </c>
      <c r="G20">
        <v>3.3397700000000002E-2</v>
      </c>
      <c r="H20">
        <v>5.54177E-2</v>
      </c>
      <c r="I20">
        <v>7.7955399999999994E-2</v>
      </c>
      <c r="J20">
        <v>0.1006758</v>
      </c>
      <c r="K20">
        <v>0.12543480000000001</v>
      </c>
      <c r="L20">
        <v>0.15366589999999999</v>
      </c>
      <c r="M20">
        <v>0.182981</v>
      </c>
      <c r="N20">
        <v>0.21247969999999999</v>
      </c>
      <c r="O20">
        <v>0.2436169</v>
      </c>
      <c r="P20">
        <v>0.27723429999999999</v>
      </c>
      <c r="Q20">
        <v>0.31352730000000001</v>
      </c>
      <c r="R20">
        <v>0.3529427</v>
      </c>
      <c r="S20">
        <v>0.39725189999999999</v>
      </c>
      <c r="T20">
        <v>0.44819750000000003</v>
      </c>
      <c r="U20">
        <v>0.50569299999999995</v>
      </c>
      <c r="V20">
        <v>0.56731100000000001</v>
      </c>
      <c r="W20">
        <v>0.63070210000000004</v>
      </c>
      <c r="X20">
        <v>0.69312130000000005</v>
      </c>
      <c r="Y20">
        <v>0.75483529999999999</v>
      </c>
      <c r="Z20">
        <v>0.81643279999999996</v>
      </c>
      <c r="AA20">
        <v>0.88027180000000005</v>
      </c>
      <c r="AB20">
        <v>0.94609339999999997</v>
      </c>
      <c r="AC20">
        <v>1.0134717</v>
      </c>
      <c r="AD20">
        <v>1.0818296999999999</v>
      </c>
      <c r="AE20">
        <v>1.1518303999999999</v>
      </c>
      <c r="AF20">
        <v>1.2231364</v>
      </c>
      <c r="AG20">
        <v>1.2947507</v>
      </c>
      <c r="AH20">
        <v>1.3653246999999999</v>
      </c>
      <c r="AI20">
        <v>1.4337846000000001</v>
      </c>
      <c r="AJ20">
        <v>1.4987206</v>
      </c>
      <c r="AK20">
        <v>1.5576966999999999</v>
      </c>
      <c r="AL20">
        <v>1.6082487999999999</v>
      </c>
      <c r="AM20">
        <v>1.6488395</v>
      </c>
      <c r="AN20">
        <v>1.6800630000000001</v>
      </c>
      <c r="AO20">
        <v>1.7035279999999999</v>
      </c>
      <c r="AP20">
        <v>1.7214484999999999</v>
      </c>
      <c r="AQ20">
        <v>1.7371312000000001</v>
      </c>
      <c r="AR20">
        <v>1.7565792</v>
      </c>
      <c r="AS20">
        <v>1.7883798</v>
      </c>
      <c r="AT20">
        <v>1.841013</v>
      </c>
      <c r="AU20">
        <v>1.9189746000000001</v>
      </c>
      <c r="AV20">
        <v>2.0203484999999999</v>
      </c>
      <c r="AW20">
        <v>2.1377272999999999</v>
      </c>
      <c r="AX20">
        <v>2.2607995999999999</v>
      </c>
      <c r="AY20">
        <v>2.3773903999999999</v>
      </c>
      <c r="AZ20">
        <v>2.4723033999999999</v>
      </c>
      <c r="BA20">
        <v>2.5277658000000001</v>
      </c>
      <c r="BB20">
        <v>2.5292959000000002</v>
      </c>
      <c r="BC20">
        <v>2.4742229</v>
      </c>
      <c r="BD20">
        <v>2.3735670999999998</v>
      </c>
      <c r="BE20">
        <v>2.2426344999999999</v>
      </c>
      <c r="BF20">
        <v>2.0865407</v>
      </c>
      <c r="BG20">
        <v>1.8964306</v>
      </c>
      <c r="BH20">
        <v>1.6650149999999999</v>
      </c>
      <c r="BI20">
        <v>1.4096371000000001</v>
      </c>
      <c r="BJ20">
        <v>1.1790681000000001</v>
      </c>
      <c r="BK20">
        <v>1.0254937</v>
      </c>
      <c r="BL20">
        <v>0.96945300000000001</v>
      </c>
      <c r="BM20">
        <v>0.98678140000000003</v>
      </c>
      <c r="BN20">
        <v>1.0164001</v>
      </c>
      <c r="BO20">
        <v>0.99474759999999995</v>
      </c>
      <c r="BP20">
        <v>0.90535350000000003</v>
      </c>
      <c r="BQ20">
        <v>0.79386040000000002</v>
      </c>
      <c r="BR20">
        <v>0.72615189999999996</v>
      </c>
      <c r="BS20">
        <v>0.74098399999999998</v>
      </c>
      <c r="BT20">
        <v>0.83318170000000003</v>
      </c>
      <c r="BU20">
        <v>0.95807260000000005</v>
      </c>
      <c r="BV20">
        <v>1.0498654999999999</v>
      </c>
      <c r="BW20">
        <v>1.0644199000000001</v>
      </c>
      <c r="BX20">
        <v>1.0068330000000001</v>
      </c>
      <c r="BY20">
        <v>0.91879069999999996</v>
      </c>
      <c r="BZ20">
        <v>0.84472040000000004</v>
      </c>
      <c r="CA20">
        <v>0.80640489999999998</v>
      </c>
      <c r="CB20">
        <v>0.79820139999999995</v>
      </c>
      <c r="CC20">
        <v>0.79881480000000005</v>
      </c>
      <c r="CD20">
        <v>0.78734269999999995</v>
      </c>
      <c r="CE20">
        <v>0.75969050000000005</v>
      </c>
      <c r="CF20">
        <v>0.72813450000000002</v>
      </c>
      <c r="CG20">
        <v>0.70629909999999996</v>
      </c>
      <c r="CH20">
        <v>0.6995671</v>
      </c>
      <c r="CI20">
        <v>0.69987699999999997</v>
      </c>
      <c r="CJ20">
        <v>0.70196579999999997</v>
      </c>
      <c r="CK20">
        <v>0.71081930000000004</v>
      </c>
      <c r="CL20">
        <v>0.74194599999999999</v>
      </c>
      <c r="CM20">
        <v>0.81551309999999999</v>
      </c>
      <c r="CN20">
        <v>0.92312450000000001</v>
      </c>
      <c r="CO20">
        <v>1.0226215000000001</v>
      </c>
      <c r="CP20">
        <v>1.0539658999999999</v>
      </c>
      <c r="CQ20">
        <v>0.97804449999999998</v>
      </c>
      <c r="CR20">
        <v>0.79116229999999999</v>
      </c>
      <c r="CS20">
        <v>0.56197850000000005</v>
      </c>
      <c r="CT20">
        <v>0.3487847</v>
      </c>
      <c r="CU20">
        <v>0.17615929999999999</v>
      </c>
      <c r="CV20">
        <v>6.1499499999999999E-2</v>
      </c>
      <c r="CW20">
        <v>1.08693E-2</v>
      </c>
      <c r="CX20">
        <v>7.3680000000000002E-4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</row>
    <row r="21" spans="1:117" x14ac:dyDescent="0.3">
      <c r="A21" s="4">
        <v>44279</v>
      </c>
      <c r="B21">
        <v>7.4220000000000004E-4</v>
      </c>
      <c r="C21">
        <v>9.5310000000000002E-4</v>
      </c>
      <c r="D21">
        <v>1.4951999999999999E-3</v>
      </c>
      <c r="E21">
        <v>2.9123999999999999E-3</v>
      </c>
      <c r="F21">
        <v>6.0901999999999996E-3</v>
      </c>
      <c r="G21">
        <v>1.16869E-2</v>
      </c>
      <c r="H21">
        <v>1.9040899999999999E-2</v>
      </c>
      <c r="I21">
        <v>2.6662999999999999E-2</v>
      </c>
      <c r="J21">
        <v>3.4514900000000001E-2</v>
      </c>
      <c r="K21">
        <v>4.32617E-2</v>
      </c>
      <c r="L21">
        <v>5.3215699999999998E-2</v>
      </c>
      <c r="M21">
        <v>6.3614299999999999E-2</v>
      </c>
      <c r="N21">
        <v>7.4193700000000001E-2</v>
      </c>
      <c r="O21">
        <v>8.5322599999999998E-2</v>
      </c>
      <c r="P21">
        <v>9.7263100000000005E-2</v>
      </c>
      <c r="Q21">
        <v>0.1100177</v>
      </c>
      <c r="R21">
        <v>0.1236126</v>
      </c>
      <c r="S21">
        <v>0.13829320000000001</v>
      </c>
      <c r="T21">
        <v>0.15424950000000001</v>
      </c>
      <c r="U21">
        <v>0.1710322</v>
      </c>
      <c r="V21">
        <v>0.18759770000000001</v>
      </c>
      <c r="W21">
        <v>0.20291409999999999</v>
      </c>
      <c r="X21">
        <v>0.21618229999999999</v>
      </c>
      <c r="Y21">
        <v>0.22728870000000001</v>
      </c>
      <c r="Z21">
        <v>0.23640449999999999</v>
      </c>
      <c r="AA21">
        <v>0.2440205</v>
      </c>
      <c r="AB21">
        <v>0.25040430000000002</v>
      </c>
      <c r="AC21">
        <v>0.25576500000000002</v>
      </c>
      <c r="AD21">
        <v>0.26052779999999998</v>
      </c>
      <c r="AE21">
        <v>0.26531139999999998</v>
      </c>
      <c r="AF21">
        <v>0.2706981</v>
      </c>
      <c r="AG21">
        <v>0.2770357</v>
      </c>
      <c r="AH21">
        <v>0.28460570000000002</v>
      </c>
      <c r="AI21">
        <v>0.2937323</v>
      </c>
      <c r="AJ21">
        <v>0.30462660000000003</v>
      </c>
      <c r="AK21">
        <v>0.31717309999999999</v>
      </c>
      <c r="AL21">
        <v>0.33084629999999998</v>
      </c>
      <c r="AM21">
        <v>0.34502100000000002</v>
      </c>
      <c r="AN21">
        <v>0.35925319999999999</v>
      </c>
      <c r="AO21">
        <v>0.37329390000000001</v>
      </c>
      <c r="AP21">
        <v>0.38698050000000001</v>
      </c>
      <c r="AQ21">
        <v>0.40023639999999999</v>
      </c>
      <c r="AR21">
        <v>0.41350710000000002</v>
      </c>
      <c r="AS21">
        <v>0.4278961</v>
      </c>
      <c r="AT21">
        <v>0.44495459999999998</v>
      </c>
      <c r="AU21">
        <v>0.46582750000000001</v>
      </c>
      <c r="AV21">
        <v>0.49063519999999999</v>
      </c>
      <c r="AW21">
        <v>0.51848859999999997</v>
      </c>
      <c r="AX21">
        <v>0.54802790000000001</v>
      </c>
      <c r="AY21">
        <v>0.57785450000000005</v>
      </c>
      <c r="AZ21">
        <v>0.60612060000000001</v>
      </c>
      <c r="BA21">
        <v>0.63032869999999996</v>
      </c>
      <c r="BB21">
        <v>0.64790329999999996</v>
      </c>
      <c r="BC21">
        <v>0.65793919999999995</v>
      </c>
      <c r="BD21">
        <v>0.66200250000000005</v>
      </c>
      <c r="BE21">
        <v>0.66281670000000004</v>
      </c>
      <c r="BF21">
        <v>0.66149860000000005</v>
      </c>
      <c r="BG21">
        <v>0.65621529999999995</v>
      </c>
      <c r="BH21">
        <v>0.64489790000000002</v>
      </c>
      <c r="BI21">
        <v>0.62927270000000002</v>
      </c>
      <c r="BJ21">
        <v>0.61725399999999997</v>
      </c>
      <c r="BK21">
        <v>0.61841409999999997</v>
      </c>
      <c r="BL21">
        <v>0.6371753</v>
      </c>
      <c r="BM21">
        <v>0.66784239999999995</v>
      </c>
      <c r="BN21">
        <v>0.69701869999999999</v>
      </c>
      <c r="BO21">
        <v>0.7135669</v>
      </c>
      <c r="BP21">
        <v>0.71840809999999999</v>
      </c>
      <c r="BQ21">
        <v>0.72603519999999999</v>
      </c>
      <c r="BR21">
        <v>0.75440079999999998</v>
      </c>
      <c r="BS21">
        <v>0.81347670000000005</v>
      </c>
      <c r="BT21">
        <v>0.89804439999999996</v>
      </c>
      <c r="BU21">
        <v>0.98917630000000001</v>
      </c>
      <c r="BV21">
        <v>1.0635177</v>
      </c>
      <c r="BW21">
        <v>1.1052095</v>
      </c>
      <c r="BX21">
        <v>1.1129097999999999</v>
      </c>
      <c r="BY21">
        <v>1.0963845000000001</v>
      </c>
      <c r="BZ21">
        <v>1.0678775</v>
      </c>
      <c r="CA21">
        <v>1.0346276000000001</v>
      </c>
      <c r="CB21">
        <v>0.99637940000000003</v>
      </c>
      <c r="CC21">
        <v>0.94958509999999996</v>
      </c>
      <c r="CD21">
        <v>0.89349659999999997</v>
      </c>
      <c r="CE21">
        <v>0.83466130000000005</v>
      </c>
      <c r="CF21">
        <v>0.78625049999999996</v>
      </c>
      <c r="CG21">
        <v>0.7613432</v>
      </c>
      <c r="CH21">
        <v>0.7671829</v>
      </c>
      <c r="CI21">
        <v>0.80170359999999996</v>
      </c>
      <c r="CJ21">
        <v>0.8563151</v>
      </c>
      <c r="CK21">
        <v>0.92154990000000003</v>
      </c>
      <c r="CL21">
        <v>0.9937897</v>
      </c>
      <c r="CM21">
        <v>1.0759753000000001</v>
      </c>
      <c r="CN21">
        <v>1.1740211</v>
      </c>
      <c r="CO21">
        <v>1.2894425</v>
      </c>
      <c r="CP21">
        <v>1.4175332</v>
      </c>
      <c r="CQ21">
        <v>1.5501623</v>
      </c>
      <c r="CR21">
        <v>1.6843916999999999</v>
      </c>
      <c r="CS21">
        <v>1.8250721000000001</v>
      </c>
      <c r="CT21">
        <v>1.9827142</v>
      </c>
      <c r="CU21">
        <v>2.1626234000000002</v>
      </c>
      <c r="CV21">
        <v>2.3626509000000002</v>
      </c>
      <c r="CW21">
        <v>2.5638766</v>
      </c>
      <c r="CX21">
        <v>2.7382913000000002</v>
      </c>
      <c r="CY21">
        <v>2.8517473</v>
      </c>
      <c r="CZ21">
        <v>2.8996949000000001</v>
      </c>
      <c r="DA21">
        <v>2.8912089000000001</v>
      </c>
      <c r="DB21">
        <v>2.8582749000000001</v>
      </c>
      <c r="DC21">
        <v>2.8118533999999999</v>
      </c>
      <c r="DD21">
        <v>2.7849162000000001</v>
      </c>
      <c r="DE21">
        <v>2.7867280999999999</v>
      </c>
      <c r="DF21">
        <v>2.8217211</v>
      </c>
      <c r="DG21">
        <v>2.8548722</v>
      </c>
      <c r="DH21">
        <v>2.8976812000000001</v>
      </c>
      <c r="DI21">
        <v>2.9286672999999999</v>
      </c>
      <c r="DJ21">
        <v>2.3478661000000001</v>
      </c>
      <c r="DK21">
        <v>1.3221704000000001</v>
      </c>
      <c r="DL21">
        <v>0.33187800000000001</v>
      </c>
      <c r="DM21">
        <v>3.6080899999999999E-2</v>
      </c>
    </row>
    <row r="22" spans="1:117" x14ac:dyDescent="0.3">
      <c r="A22" s="4">
        <v>44280</v>
      </c>
      <c r="B22">
        <v>7.6990000000000001E-4</v>
      </c>
      <c r="C22">
        <v>9.5750000000000002E-4</v>
      </c>
      <c r="D22">
        <v>1.4602E-3</v>
      </c>
      <c r="E22">
        <v>2.7680000000000001E-3</v>
      </c>
      <c r="F22">
        <v>5.8198E-3</v>
      </c>
      <c r="G22">
        <v>1.14743E-2</v>
      </c>
      <c r="H22">
        <v>1.9536000000000001E-2</v>
      </c>
      <c r="I22">
        <v>2.82367E-2</v>
      </c>
      <c r="J22">
        <v>3.7397100000000003E-2</v>
      </c>
      <c r="K22">
        <v>4.76035E-2</v>
      </c>
      <c r="L22">
        <v>5.96292E-2</v>
      </c>
      <c r="M22">
        <v>7.2606799999999999E-2</v>
      </c>
      <c r="N22">
        <v>8.5992399999999997E-2</v>
      </c>
      <c r="O22">
        <v>0.10013089999999999</v>
      </c>
      <c r="P22">
        <v>0.11550920000000001</v>
      </c>
      <c r="Q22">
        <v>0.13219210000000001</v>
      </c>
      <c r="R22">
        <v>0.15021680000000001</v>
      </c>
      <c r="S22">
        <v>0.1697912</v>
      </c>
      <c r="T22">
        <v>0.19129959999999999</v>
      </c>
      <c r="U22">
        <v>0.21404699999999999</v>
      </c>
      <c r="V22">
        <v>0.23636699999999999</v>
      </c>
      <c r="W22">
        <v>0.25640649999999998</v>
      </c>
      <c r="X22">
        <v>0.2729221</v>
      </c>
      <c r="Y22">
        <v>0.28583930000000002</v>
      </c>
      <c r="Z22">
        <v>0.29555740000000003</v>
      </c>
      <c r="AA22">
        <v>0.30271500000000001</v>
      </c>
      <c r="AB22">
        <v>0.30771359999999998</v>
      </c>
      <c r="AC22">
        <v>0.31091609999999997</v>
      </c>
      <c r="AD22">
        <v>0.31309540000000002</v>
      </c>
      <c r="AE22">
        <v>0.31513740000000001</v>
      </c>
      <c r="AF22">
        <v>0.31790970000000002</v>
      </c>
      <c r="AG22">
        <v>0.32198909999999997</v>
      </c>
      <c r="AH22">
        <v>0.32796110000000001</v>
      </c>
      <c r="AI22">
        <v>0.33643620000000002</v>
      </c>
      <c r="AJ22">
        <v>0.34780470000000002</v>
      </c>
      <c r="AK22">
        <v>0.36198590000000003</v>
      </c>
      <c r="AL22">
        <v>0.3783395</v>
      </c>
      <c r="AM22">
        <v>0.39611829999999998</v>
      </c>
      <c r="AN22">
        <v>0.41471160000000001</v>
      </c>
      <c r="AO22">
        <v>0.43367240000000001</v>
      </c>
      <c r="AP22">
        <v>0.45258559999999998</v>
      </c>
      <c r="AQ22">
        <v>0.471196</v>
      </c>
      <c r="AR22">
        <v>0.48997879999999999</v>
      </c>
      <c r="AS22">
        <v>0.51027670000000003</v>
      </c>
      <c r="AT22">
        <v>0.53393789999999997</v>
      </c>
      <c r="AU22">
        <v>0.56223210000000001</v>
      </c>
      <c r="AV22">
        <v>0.59513099999999997</v>
      </c>
      <c r="AW22">
        <v>0.63137699999999997</v>
      </c>
      <c r="AX22">
        <v>0.66914059999999997</v>
      </c>
      <c r="AY22">
        <v>0.70640849999999999</v>
      </c>
      <c r="AZ22">
        <v>0.74047600000000002</v>
      </c>
      <c r="BA22">
        <v>0.76782240000000002</v>
      </c>
      <c r="BB22">
        <v>0.78510530000000001</v>
      </c>
      <c r="BC22">
        <v>0.79140560000000004</v>
      </c>
      <c r="BD22">
        <v>0.78901350000000003</v>
      </c>
      <c r="BE22">
        <v>0.78150169999999997</v>
      </c>
      <c r="BF22">
        <v>0.7701346</v>
      </c>
      <c r="BG22">
        <v>0.75242439999999999</v>
      </c>
      <c r="BH22">
        <v>0.72581300000000004</v>
      </c>
      <c r="BI22">
        <v>0.69298579999999999</v>
      </c>
      <c r="BJ22">
        <v>0.66465649999999998</v>
      </c>
      <c r="BK22">
        <v>0.65369080000000002</v>
      </c>
      <c r="BL22">
        <v>0.66630080000000003</v>
      </c>
      <c r="BM22">
        <v>0.69585390000000003</v>
      </c>
      <c r="BN22">
        <v>0.72511700000000001</v>
      </c>
      <c r="BO22">
        <v>0.73791779999999996</v>
      </c>
      <c r="BP22">
        <v>0.73209139999999995</v>
      </c>
      <c r="BQ22">
        <v>0.72292900000000004</v>
      </c>
      <c r="BR22">
        <v>0.73199700000000001</v>
      </c>
      <c r="BS22">
        <v>0.77326850000000003</v>
      </c>
      <c r="BT22">
        <v>0.84430799999999995</v>
      </c>
      <c r="BU22">
        <v>0.92693009999999998</v>
      </c>
      <c r="BV22">
        <v>0.99617900000000004</v>
      </c>
      <c r="BW22">
        <v>1.0336303</v>
      </c>
      <c r="BX22">
        <v>1.0366546000000001</v>
      </c>
      <c r="BY22">
        <v>1.0161560999999999</v>
      </c>
      <c r="BZ22">
        <v>0.98728819999999995</v>
      </c>
      <c r="CA22">
        <v>0.96015059999999997</v>
      </c>
      <c r="CB22">
        <v>0.93537879999999995</v>
      </c>
      <c r="CC22">
        <v>0.90716039999999998</v>
      </c>
      <c r="CD22">
        <v>0.86953340000000001</v>
      </c>
      <c r="CE22">
        <v>0.82324209999999998</v>
      </c>
      <c r="CF22">
        <v>0.77826879999999998</v>
      </c>
      <c r="CG22">
        <v>0.74927080000000001</v>
      </c>
      <c r="CH22">
        <v>0.74878429999999996</v>
      </c>
      <c r="CI22">
        <v>0.78093170000000001</v>
      </c>
      <c r="CJ22">
        <v>0.8404045</v>
      </c>
      <c r="CK22">
        <v>0.91566700000000001</v>
      </c>
      <c r="CL22">
        <v>0.99688160000000003</v>
      </c>
      <c r="CM22">
        <v>1.0812349000000001</v>
      </c>
      <c r="CN22">
        <v>1.1735723</v>
      </c>
      <c r="CO22">
        <v>1.2795439</v>
      </c>
      <c r="CP22">
        <v>1.4000016</v>
      </c>
      <c r="CQ22">
        <v>1.5298426000000001</v>
      </c>
      <c r="CR22">
        <v>1.6627335999999999</v>
      </c>
      <c r="CS22">
        <v>1.7969682</v>
      </c>
      <c r="CT22">
        <v>1.9368380000000001</v>
      </c>
      <c r="CU22">
        <v>2.0867895999999999</v>
      </c>
      <c r="CV22">
        <v>2.2459996000000002</v>
      </c>
      <c r="CW22">
        <v>2.4004116</v>
      </c>
      <c r="CX22">
        <v>2.5253831999999998</v>
      </c>
      <c r="CY22">
        <v>2.5915965999999999</v>
      </c>
      <c r="CZ22">
        <v>2.5885696</v>
      </c>
      <c r="DA22">
        <v>2.5238792999999999</v>
      </c>
      <c r="DB22">
        <v>2.4311387999999998</v>
      </c>
      <c r="DC22">
        <v>2.3435739999999998</v>
      </c>
      <c r="DD22">
        <v>2.299248</v>
      </c>
      <c r="DE22">
        <v>2.3120848999999999</v>
      </c>
      <c r="DF22">
        <v>2.3680048</v>
      </c>
      <c r="DG22">
        <v>2.4190087</v>
      </c>
      <c r="DH22">
        <v>2.4369485000000002</v>
      </c>
      <c r="DI22">
        <v>2.3780950999999999</v>
      </c>
      <c r="DJ22">
        <v>2.1467679</v>
      </c>
      <c r="DK22">
        <v>1.7915011999999999</v>
      </c>
      <c r="DL22">
        <v>1.4853847</v>
      </c>
      <c r="DM22">
        <v>1.3142567000000001</v>
      </c>
    </row>
    <row r="23" spans="1:117" x14ac:dyDescent="0.3">
      <c r="A23" s="4">
        <v>44281</v>
      </c>
      <c r="B23">
        <v>5.5380000000000002E-4</v>
      </c>
      <c r="C23">
        <v>7.0419999999999999E-4</v>
      </c>
      <c r="D23">
        <v>1.1033E-3</v>
      </c>
      <c r="E23">
        <v>2.1307000000000001E-3</v>
      </c>
      <c r="F23">
        <v>4.4622000000000004E-3</v>
      </c>
      <c r="G23">
        <v>8.7068000000000006E-3</v>
      </c>
      <c r="H23">
        <v>1.47175E-2</v>
      </c>
      <c r="I23">
        <v>2.1396100000000001E-2</v>
      </c>
      <c r="J23">
        <v>2.8663500000000001E-2</v>
      </c>
      <c r="K23">
        <v>3.6986400000000003E-2</v>
      </c>
      <c r="L23">
        <v>4.6905000000000002E-2</v>
      </c>
      <c r="M23">
        <v>5.78223E-2</v>
      </c>
      <c r="N23">
        <v>6.9314700000000007E-2</v>
      </c>
      <c r="O23">
        <v>8.1600099999999995E-2</v>
      </c>
      <c r="P23">
        <v>9.5129699999999998E-2</v>
      </c>
      <c r="Q23">
        <v>0.1099942</v>
      </c>
      <c r="R23">
        <v>0.12621540000000001</v>
      </c>
      <c r="S23">
        <v>0.14389830000000001</v>
      </c>
      <c r="T23">
        <v>0.16335559999999999</v>
      </c>
      <c r="U23">
        <v>0.1839904</v>
      </c>
      <c r="V23">
        <v>0.2043526</v>
      </c>
      <c r="W23">
        <v>0.22271920000000001</v>
      </c>
      <c r="X23">
        <v>0.23799229999999999</v>
      </c>
      <c r="Y23">
        <v>0.2500716</v>
      </c>
      <c r="Z23">
        <v>0.25941969999999998</v>
      </c>
      <c r="AA23">
        <v>0.26651950000000002</v>
      </c>
      <c r="AB23">
        <v>0.27180500000000002</v>
      </c>
      <c r="AC23">
        <v>0.27566109999999999</v>
      </c>
      <c r="AD23">
        <v>0.27901290000000001</v>
      </c>
      <c r="AE23">
        <v>0.28273409999999999</v>
      </c>
      <c r="AF23">
        <v>0.28769420000000001</v>
      </c>
      <c r="AG23">
        <v>0.29445840000000001</v>
      </c>
      <c r="AH23">
        <v>0.3036778</v>
      </c>
      <c r="AI23">
        <v>0.3160058</v>
      </c>
      <c r="AJ23">
        <v>0.33179049999999999</v>
      </c>
      <c r="AK23">
        <v>0.3508481</v>
      </c>
      <c r="AL23">
        <v>0.37238959999999999</v>
      </c>
      <c r="AM23">
        <v>0.3955765</v>
      </c>
      <c r="AN23">
        <v>0.419684</v>
      </c>
      <c r="AO23">
        <v>0.44413449999999999</v>
      </c>
      <c r="AP23">
        <v>0.46832629999999997</v>
      </c>
      <c r="AQ23">
        <v>0.49188169999999998</v>
      </c>
      <c r="AR23">
        <v>0.51525460000000001</v>
      </c>
      <c r="AS23">
        <v>0.53984239999999994</v>
      </c>
      <c r="AT23">
        <v>0.5675036</v>
      </c>
      <c r="AU23">
        <v>0.59940360000000004</v>
      </c>
      <c r="AV23">
        <v>0.63532540000000004</v>
      </c>
      <c r="AW23">
        <v>0.67380090000000004</v>
      </c>
      <c r="AX23">
        <v>0.71282279999999998</v>
      </c>
      <c r="AY23">
        <v>0.75011430000000001</v>
      </c>
      <c r="AZ23">
        <v>0.78256619999999999</v>
      </c>
      <c r="BA23">
        <v>0.80619479999999999</v>
      </c>
      <c r="BB23">
        <v>0.81745029999999996</v>
      </c>
      <c r="BC23">
        <v>0.81565860000000001</v>
      </c>
      <c r="BD23">
        <v>0.80369500000000005</v>
      </c>
      <c r="BE23">
        <v>0.78560949999999996</v>
      </c>
      <c r="BF23">
        <v>0.76271290000000003</v>
      </c>
      <c r="BG23">
        <v>0.7323113</v>
      </c>
      <c r="BH23">
        <v>0.69194770000000005</v>
      </c>
      <c r="BI23">
        <v>0.64527449999999997</v>
      </c>
      <c r="BJ23">
        <v>0.60451580000000005</v>
      </c>
      <c r="BK23">
        <v>0.5836614</v>
      </c>
      <c r="BL23">
        <v>0.58886110000000003</v>
      </c>
      <c r="BM23">
        <v>0.61246009999999995</v>
      </c>
      <c r="BN23">
        <v>0.63546449999999999</v>
      </c>
      <c r="BO23">
        <v>0.63988699999999998</v>
      </c>
      <c r="BP23">
        <v>0.62268699999999999</v>
      </c>
      <c r="BQ23">
        <v>0.59908640000000002</v>
      </c>
      <c r="BR23">
        <v>0.59065140000000005</v>
      </c>
      <c r="BS23">
        <v>0.61075749999999995</v>
      </c>
      <c r="BT23">
        <v>0.65658030000000001</v>
      </c>
      <c r="BU23">
        <v>0.71053299999999997</v>
      </c>
      <c r="BV23">
        <v>0.74941400000000002</v>
      </c>
      <c r="BW23">
        <v>0.75807239999999998</v>
      </c>
      <c r="BX23">
        <v>0.73807840000000002</v>
      </c>
      <c r="BY23">
        <v>0.70425219999999999</v>
      </c>
      <c r="BZ23">
        <v>0.67406909999999998</v>
      </c>
      <c r="CA23">
        <v>0.65785879999999997</v>
      </c>
      <c r="CB23">
        <v>0.65472710000000001</v>
      </c>
      <c r="CC23">
        <v>0.65563830000000001</v>
      </c>
      <c r="CD23">
        <v>0.64981199999999995</v>
      </c>
      <c r="CE23">
        <v>0.63276359999999998</v>
      </c>
      <c r="CF23">
        <v>0.61022779999999999</v>
      </c>
      <c r="CG23">
        <v>0.59459459999999997</v>
      </c>
      <c r="CH23">
        <v>0.59813360000000004</v>
      </c>
      <c r="CI23">
        <v>0.62623459999999997</v>
      </c>
      <c r="CJ23">
        <v>0.67578020000000005</v>
      </c>
      <c r="CK23">
        <v>0.73734359999999999</v>
      </c>
      <c r="CL23">
        <v>0.80164380000000002</v>
      </c>
      <c r="CM23">
        <v>0.86439460000000001</v>
      </c>
      <c r="CN23">
        <v>0.9268594</v>
      </c>
      <c r="CO23">
        <v>0.991232</v>
      </c>
      <c r="CP23">
        <v>1.0572021</v>
      </c>
      <c r="CQ23">
        <v>1.1232784</v>
      </c>
      <c r="CR23">
        <v>1.1912602000000001</v>
      </c>
      <c r="CS23">
        <v>1.2701906999999999</v>
      </c>
      <c r="CT23">
        <v>1.3751662</v>
      </c>
      <c r="CU23">
        <v>1.5205268000000001</v>
      </c>
      <c r="CV23">
        <v>1.7138933000000001</v>
      </c>
      <c r="CW23">
        <v>1.9501919000000001</v>
      </c>
      <c r="CX23">
        <v>2.2130027000000001</v>
      </c>
      <c r="CY23">
        <v>2.4801110999999998</v>
      </c>
      <c r="CZ23">
        <v>2.7370079</v>
      </c>
      <c r="DA23">
        <v>2.9771543</v>
      </c>
      <c r="DB23">
        <v>3.2043661999999999</v>
      </c>
      <c r="DC23">
        <v>3.4155053999999998</v>
      </c>
      <c r="DD23">
        <v>3.6018734000000001</v>
      </c>
      <c r="DE23">
        <v>3.7375034999999999</v>
      </c>
      <c r="DF23">
        <v>3.7817224999999999</v>
      </c>
      <c r="DG23">
        <v>3.6933579000000001</v>
      </c>
      <c r="DH23">
        <v>3.4654430999999999</v>
      </c>
      <c r="DI23">
        <v>3.0975877999999999</v>
      </c>
      <c r="DJ23">
        <v>2.6320275999999998</v>
      </c>
      <c r="DK23">
        <v>2.1026232</v>
      </c>
      <c r="DL23">
        <v>1.7044596999999999</v>
      </c>
      <c r="DM23">
        <v>1.3363742000000001</v>
      </c>
    </row>
    <row r="24" spans="1:117" x14ac:dyDescent="0.3">
      <c r="A24" s="4">
        <v>44282</v>
      </c>
      <c r="B24">
        <v>2.9439488000000002E-4</v>
      </c>
      <c r="C24">
        <v>4.3903844000000002E-4</v>
      </c>
      <c r="D24">
        <v>1.1923000000000001E-3</v>
      </c>
      <c r="E24">
        <v>3.1424000000000001E-3</v>
      </c>
      <c r="F24">
        <v>5.7504000000000001E-3</v>
      </c>
      <c r="G24">
        <v>8.2903000000000004E-3</v>
      </c>
      <c r="H24">
        <v>1.08535E-2</v>
      </c>
      <c r="I24">
        <v>1.35978E-2</v>
      </c>
      <c r="J24">
        <v>1.6634099999999999E-2</v>
      </c>
      <c r="K24">
        <v>1.98756E-2</v>
      </c>
      <c r="L24">
        <v>2.3189100000000001E-2</v>
      </c>
      <c r="M24">
        <v>2.6347700000000002E-2</v>
      </c>
      <c r="N24">
        <v>2.9315000000000001E-2</v>
      </c>
      <c r="O24">
        <v>3.2302699999999997E-2</v>
      </c>
      <c r="P24">
        <v>3.5374099999999999E-2</v>
      </c>
      <c r="Q24">
        <v>3.8528899999999998E-2</v>
      </c>
      <c r="R24">
        <v>4.17644E-2</v>
      </c>
      <c r="S24">
        <v>4.5142300000000003E-2</v>
      </c>
      <c r="T24">
        <v>4.8782399999999997E-2</v>
      </c>
      <c r="U24">
        <v>5.2633699999999999E-2</v>
      </c>
      <c r="V24">
        <v>5.6597799999999997E-2</v>
      </c>
      <c r="W24">
        <v>6.0508199999999998E-2</v>
      </c>
      <c r="X24">
        <v>6.4214800000000002E-2</v>
      </c>
      <c r="Y24">
        <v>6.7886699999999994E-2</v>
      </c>
      <c r="Z24">
        <v>7.1674600000000005E-2</v>
      </c>
      <c r="AA24">
        <v>7.5642200000000007E-2</v>
      </c>
      <c r="AB24">
        <v>7.9862600000000006E-2</v>
      </c>
      <c r="AC24">
        <v>8.4417099999999995E-2</v>
      </c>
      <c r="AD24">
        <v>8.9379799999999995E-2</v>
      </c>
      <c r="AE24">
        <v>9.4800300000000004E-2</v>
      </c>
      <c r="AF24">
        <v>0.1006913</v>
      </c>
      <c r="AG24">
        <v>0.1069983</v>
      </c>
      <c r="AH24">
        <v>0.11359180000000001</v>
      </c>
      <c r="AI24">
        <v>0.1202314</v>
      </c>
      <c r="AJ24">
        <v>0.12656780000000001</v>
      </c>
      <c r="AK24">
        <v>0.13212560000000001</v>
      </c>
      <c r="AL24">
        <v>0.13643939999999999</v>
      </c>
      <c r="AM24">
        <v>0.13908380000000001</v>
      </c>
      <c r="AN24">
        <v>0.1397504</v>
      </c>
      <c r="AO24">
        <v>0.13834350000000001</v>
      </c>
      <c r="AP24">
        <v>0.1350547</v>
      </c>
      <c r="AQ24">
        <v>0.1304264</v>
      </c>
      <c r="AR24">
        <v>0.12532779999999999</v>
      </c>
      <c r="AS24">
        <v>0.1208597</v>
      </c>
      <c r="AT24">
        <v>0.11814669999999999</v>
      </c>
      <c r="AU24">
        <v>0.11808689999999999</v>
      </c>
      <c r="AV24">
        <v>0.12110509999999999</v>
      </c>
      <c r="AW24">
        <v>0.12700059999999999</v>
      </c>
      <c r="AX24">
        <v>0.13494049999999999</v>
      </c>
      <c r="AY24">
        <v>0.14363110000000001</v>
      </c>
      <c r="AZ24">
        <v>0.15163209999999999</v>
      </c>
      <c r="BA24">
        <v>0.1577221</v>
      </c>
      <c r="BB24">
        <v>0.1611986</v>
      </c>
      <c r="BC24">
        <v>0.1620113</v>
      </c>
      <c r="BD24">
        <v>0.16070580000000001</v>
      </c>
      <c r="BE24">
        <v>0.15813269999999999</v>
      </c>
      <c r="BF24">
        <v>0.15504409999999999</v>
      </c>
      <c r="BG24">
        <v>0.15185319999999999</v>
      </c>
      <c r="BH24">
        <v>0.14874090000000001</v>
      </c>
      <c r="BI24">
        <v>0.14622669999999999</v>
      </c>
      <c r="BJ24">
        <v>0.14605560000000001</v>
      </c>
      <c r="BK24">
        <v>0.1510572</v>
      </c>
      <c r="BL24">
        <v>0.16338250000000001</v>
      </c>
      <c r="BM24">
        <v>0.1820814</v>
      </c>
      <c r="BN24">
        <v>0.20162359999999999</v>
      </c>
      <c r="BO24">
        <v>0.213669</v>
      </c>
      <c r="BP24">
        <v>0.21310119999999999</v>
      </c>
      <c r="BQ24">
        <v>0.20613870000000001</v>
      </c>
      <c r="BR24">
        <v>0.21085619999999999</v>
      </c>
      <c r="BS24">
        <v>0.24587510000000001</v>
      </c>
      <c r="BT24">
        <v>0.3165443</v>
      </c>
      <c r="BU24">
        <v>0.40467389999999998</v>
      </c>
      <c r="BV24">
        <v>0.4755799</v>
      </c>
      <c r="BW24">
        <v>0.50758899999999996</v>
      </c>
      <c r="BX24">
        <v>0.51682629999999996</v>
      </c>
      <c r="BY24">
        <v>0.5417727</v>
      </c>
      <c r="BZ24">
        <v>0.5930358</v>
      </c>
      <c r="CA24">
        <v>0.63641389999999998</v>
      </c>
      <c r="CB24">
        <v>0.64241530000000002</v>
      </c>
      <c r="CC24">
        <v>0.61575440000000004</v>
      </c>
      <c r="CD24">
        <v>0.56729560000000001</v>
      </c>
      <c r="CE24">
        <v>0.5257058</v>
      </c>
      <c r="CF24">
        <v>0.55511189999999999</v>
      </c>
      <c r="CG24">
        <v>0.71175619999999995</v>
      </c>
      <c r="CH24">
        <v>1.0073213999999999</v>
      </c>
      <c r="CI24">
        <v>1.4057017999999999</v>
      </c>
      <c r="CJ24">
        <v>1.8481244999999999</v>
      </c>
      <c r="CK24">
        <v>2.3176317000000002</v>
      </c>
      <c r="CL24">
        <v>2.8855054</v>
      </c>
      <c r="CM24">
        <v>3.6289786999999998</v>
      </c>
      <c r="CN24">
        <v>4.5315570999999997</v>
      </c>
      <c r="CO24">
        <v>5.5120491999999999</v>
      </c>
      <c r="CP24">
        <v>6.4626780000000004</v>
      </c>
      <c r="CQ24">
        <v>7.2235440999999998</v>
      </c>
      <c r="CR24">
        <v>7.6142111000000003</v>
      </c>
      <c r="CS24">
        <v>7.5255337000000004</v>
      </c>
      <c r="CT24">
        <v>6.9832457999999997</v>
      </c>
      <c r="CU24">
        <v>6.1260591</v>
      </c>
      <c r="CV24">
        <v>5.1280165000000002</v>
      </c>
      <c r="CW24">
        <v>4.1592969999999996</v>
      </c>
      <c r="CX24">
        <v>3.3435185000000001</v>
      </c>
      <c r="CY24">
        <v>2.7007922999999998</v>
      </c>
      <c r="CZ24">
        <v>2.1563374999999998</v>
      </c>
      <c r="DA24">
        <v>1.5590109999999999</v>
      </c>
      <c r="DB24">
        <v>0.8269145</v>
      </c>
      <c r="DC24">
        <v>0.21640809999999999</v>
      </c>
      <c r="DD24">
        <v>1.31298E-2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</row>
    <row r="25" spans="1:117" x14ac:dyDescent="0.3">
      <c r="A25" s="4">
        <v>44283</v>
      </c>
      <c r="B25">
        <v>2.7286672000000002E-4</v>
      </c>
      <c r="C25">
        <v>3.8403773000000001E-4</v>
      </c>
      <c r="D25">
        <v>9.836999999999999E-4</v>
      </c>
      <c r="E25">
        <v>2.6665999999999999E-3</v>
      </c>
      <c r="F25">
        <v>5.1041000000000003E-3</v>
      </c>
      <c r="G25">
        <v>7.5046000000000002E-3</v>
      </c>
      <c r="H25">
        <v>9.9164000000000006E-3</v>
      </c>
      <c r="I25">
        <v>1.24983E-2</v>
      </c>
      <c r="J25">
        <v>1.53785E-2</v>
      </c>
      <c r="K25">
        <v>1.85109E-2</v>
      </c>
      <c r="L25">
        <v>2.1760000000000002E-2</v>
      </c>
      <c r="M25">
        <v>2.4937000000000001E-2</v>
      </c>
      <c r="N25">
        <v>2.7940900000000001E-2</v>
      </c>
      <c r="O25">
        <v>3.0991000000000001E-2</v>
      </c>
      <c r="P25">
        <v>3.4175999999999998E-2</v>
      </c>
      <c r="Q25">
        <v>3.74974E-2</v>
      </c>
      <c r="R25">
        <v>4.0963899999999998E-2</v>
      </c>
      <c r="S25">
        <v>4.4667699999999998E-2</v>
      </c>
      <c r="T25">
        <v>4.87912E-2</v>
      </c>
      <c r="U25">
        <v>5.3293500000000001E-2</v>
      </c>
      <c r="V25">
        <v>5.8062000000000002E-2</v>
      </c>
      <c r="W25">
        <v>6.2863799999999997E-2</v>
      </c>
      <c r="X25">
        <v>6.7483600000000005E-2</v>
      </c>
      <c r="Y25">
        <v>7.2146500000000002E-2</v>
      </c>
      <c r="Z25">
        <v>7.7064499999999994E-2</v>
      </c>
      <c r="AA25">
        <v>8.2306699999999997E-2</v>
      </c>
      <c r="AB25">
        <v>8.7946499999999997E-2</v>
      </c>
      <c r="AC25">
        <v>9.4060099999999994E-2</v>
      </c>
      <c r="AD25">
        <v>0.1007098</v>
      </c>
      <c r="AE25">
        <v>0.1079262</v>
      </c>
      <c r="AF25">
        <v>0.11569169999999999</v>
      </c>
      <c r="AG25">
        <v>0.1239117</v>
      </c>
      <c r="AH25">
        <v>0.1323995</v>
      </c>
      <c r="AI25">
        <v>0.14084250000000001</v>
      </c>
      <c r="AJ25">
        <v>0.14879590000000001</v>
      </c>
      <c r="AK25">
        <v>0.15567249999999999</v>
      </c>
      <c r="AL25">
        <v>0.16090650000000001</v>
      </c>
      <c r="AM25">
        <v>0.1639881</v>
      </c>
      <c r="AN25">
        <v>0.1645452</v>
      </c>
      <c r="AO25">
        <v>0.162462</v>
      </c>
      <c r="AP25">
        <v>0.1579661</v>
      </c>
      <c r="AQ25">
        <v>0.1517067</v>
      </c>
      <c r="AR25">
        <v>0.14473349999999999</v>
      </c>
      <c r="AS25">
        <v>0.1383848</v>
      </c>
      <c r="AT25">
        <v>0.13404559999999999</v>
      </c>
      <c r="AU25">
        <v>0.1328385</v>
      </c>
      <c r="AV25">
        <v>0.1353182</v>
      </c>
      <c r="AW25">
        <v>0.1412804</v>
      </c>
      <c r="AX25">
        <v>0.14973980000000001</v>
      </c>
      <c r="AY25">
        <v>0.1591437</v>
      </c>
      <c r="AZ25">
        <v>0.16775689999999999</v>
      </c>
      <c r="BA25">
        <v>0.17412839999999999</v>
      </c>
      <c r="BB25">
        <v>0.17746400000000001</v>
      </c>
      <c r="BC25">
        <v>0.1777783</v>
      </c>
      <c r="BD25">
        <v>0.1758072</v>
      </c>
      <c r="BE25">
        <v>0.17258989999999999</v>
      </c>
      <c r="BF25">
        <v>0.16896069999999999</v>
      </c>
      <c r="BG25">
        <v>0.1651668</v>
      </c>
      <c r="BH25">
        <v>0.16102939999999999</v>
      </c>
      <c r="BI25">
        <v>0.1567655</v>
      </c>
      <c r="BJ25">
        <v>0.1543178</v>
      </c>
      <c r="BK25">
        <v>0.15741730000000001</v>
      </c>
      <c r="BL25">
        <v>0.16942840000000001</v>
      </c>
      <c r="BM25">
        <v>0.1904593</v>
      </c>
      <c r="BN25">
        <v>0.2150601</v>
      </c>
      <c r="BO25">
        <v>0.23371239999999999</v>
      </c>
      <c r="BP25">
        <v>0.23957719999999999</v>
      </c>
      <c r="BQ25">
        <v>0.2377524</v>
      </c>
      <c r="BR25">
        <v>0.24636459999999999</v>
      </c>
      <c r="BS25">
        <v>0.28415249999999997</v>
      </c>
      <c r="BT25">
        <v>0.35688839999999999</v>
      </c>
      <c r="BU25">
        <v>0.44885999999999998</v>
      </c>
      <c r="BV25">
        <v>0.52890340000000002</v>
      </c>
      <c r="BW25">
        <v>0.57628199999999996</v>
      </c>
      <c r="BX25">
        <v>0.6041183</v>
      </c>
      <c r="BY25">
        <v>0.64691799999999999</v>
      </c>
      <c r="BZ25">
        <v>0.71297279999999996</v>
      </c>
      <c r="CA25">
        <v>0.76795429999999998</v>
      </c>
      <c r="CB25">
        <v>0.78427880000000005</v>
      </c>
      <c r="CC25">
        <v>0.76648099999999997</v>
      </c>
      <c r="CD25">
        <v>0.72358270000000002</v>
      </c>
      <c r="CE25">
        <v>0.68954269999999995</v>
      </c>
      <c r="CF25">
        <v>0.74118740000000005</v>
      </c>
      <c r="CG25">
        <v>0.94420510000000002</v>
      </c>
      <c r="CH25">
        <v>1.3184260000000001</v>
      </c>
      <c r="CI25">
        <v>1.8514929</v>
      </c>
      <c r="CJ25">
        <v>2.5022142000000001</v>
      </c>
      <c r="CK25">
        <v>3.2063815999999998</v>
      </c>
      <c r="CL25">
        <v>3.9426868000000002</v>
      </c>
      <c r="CM25">
        <v>4.7472620000000001</v>
      </c>
      <c r="CN25">
        <v>5.6259918000000004</v>
      </c>
      <c r="CO25">
        <v>6.4938827000000003</v>
      </c>
      <c r="CP25">
        <v>7.1971325999999998</v>
      </c>
      <c r="CQ25">
        <v>7.5630512000000003</v>
      </c>
      <c r="CR25">
        <v>7.4517230999999997</v>
      </c>
      <c r="CS25">
        <v>6.8359036</v>
      </c>
      <c r="CT25">
        <v>5.8489342000000004</v>
      </c>
      <c r="CU25">
        <v>4.7190498999999999</v>
      </c>
      <c r="CV25">
        <v>3.6733633999999999</v>
      </c>
      <c r="CW25">
        <v>2.8575957000000001</v>
      </c>
      <c r="CX25">
        <v>2.2878864000000001</v>
      </c>
      <c r="CY25">
        <v>1.8844725</v>
      </c>
      <c r="CZ25">
        <v>1.4809185</v>
      </c>
      <c r="DA25">
        <v>0.89832049999999997</v>
      </c>
      <c r="DB25">
        <v>0.29799399999999998</v>
      </c>
      <c r="DC25">
        <v>3.3360099999999997E-2</v>
      </c>
      <c r="DD25">
        <v>9.098E-4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</row>
    <row r="26" spans="1:117" x14ac:dyDescent="0.3">
      <c r="A26" s="4">
        <v>44284</v>
      </c>
      <c r="B26">
        <v>2.2564994000000001E-4</v>
      </c>
      <c r="C26">
        <v>3.2419064999999998E-4</v>
      </c>
      <c r="D26">
        <v>8.4840000000000002E-4</v>
      </c>
      <c r="E26">
        <v>2.2751999999999998E-3</v>
      </c>
      <c r="F26">
        <v>4.2816E-3</v>
      </c>
      <c r="G26">
        <v>6.2493999999999996E-3</v>
      </c>
      <c r="H26">
        <v>8.2299999999999995E-3</v>
      </c>
      <c r="I26">
        <v>1.0352099999999999E-2</v>
      </c>
      <c r="J26">
        <v>1.2714899999999999E-2</v>
      </c>
      <c r="K26">
        <v>1.5270199999999999E-2</v>
      </c>
      <c r="L26">
        <v>1.7915500000000001E-2</v>
      </c>
      <c r="M26">
        <v>2.0487499999999999E-2</v>
      </c>
      <c r="N26">
        <v>2.2924300000000002E-2</v>
      </c>
      <c r="O26">
        <v>2.5408799999999999E-2</v>
      </c>
      <c r="P26">
        <v>2.80106E-2</v>
      </c>
      <c r="Q26">
        <v>3.07382E-2</v>
      </c>
      <c r="R26">
        <v>3.3605200000000002E-2</v>
      </c>
      <c r="S26">
        <v>3.66965E-2</v>
      </c>
      <c r="T26">
        <v>4.0167799999999997E-2</v>
      </c>
      <c r="U26">
        <v>4.4009399999999997E-2</v>
      </c>
      <c r="V26">
        <v>4.8150800000000001E-2</v>
      </c>
      <c r="W26">
        <v>5.24057E-2</v>
      </c>
      <c r="X26">
        <v>5.65909E-2</v>
      </c>
      <c r="Y26">
        <v>6.08741E-2</v>
      </c>
      <c r="Z26">
        <v>6.5408099999999997E-2</v>
      </c>
      <c r="AA26">
        <v>7.0217000000000002E-2</v>
      </c>
      <c r="AB26">
        <v>7.5315300000000002E-2</v>
      </c>
      <c r="AC26">
        <v>8.0713800000000002E-2</v>
      </c>
      <c r="AD26">
        <v>8.6404099999999998E-2</v>
      </c>
      <c r="AE26">
        <v>9.2354400000000003E-2</v>
      </c>
      <c r="AF26">
        <v>9.8497500000000002E-2</v>
      </c>
      <c r="AG26">
        <v>0.10471709999999999</v>
      </c>
      <c r="AH26">
        <v>0.1108402</v>
      </c>
      <c r="AI26">
        <v>0.1166206</v>
      </c>
      <c r="AJ26">
        <v>0.1217405</v>
      </c>
      <c r="AK26">
        <v>0.12580939999999999</v>
      </c>
      <c r="AL26">
        <v>0.1285058</v>
      </c>
      <c r="AM26">
        <v>0.12956899999999999</v>
      </c>
      <c r="AN26">
        <v>0.1288511</v>
      </c>
      <c r="AO26">
        <v>0.12638289999999999</v>
      </c>
      <c r="AP26">
        <v>0.1224169</v>
      </c>
      <c r="AQ26">
        <v>0.11745800000000001</v>
      </c>
      <c r="AR26">
        <v>0.1122272</v>
      </c>
      <c r="AS26">
        <v>0.10757890000000001</v>
      </c>
      <c r="AT26">
        <v>0.10434209999999999</v>
      </c>
      <c r="AU26">
        <v>0.1031494</v>
      </c>
      <c r="AV26">
        <v>0.1042727</v>
      </c>
      <c r="AW26">
        <v>0.1075455</v>
      </c>
      <c r="AX26">
        <v>0.112372</v>
      </c>
      <c r="AY26">
        <v>0.1178588</v>
      </c>
      <c r="AZ26">
        <v>0.12302100000000001</v>
      </c>
      <c r="BA26">
        <v>0.12701779999999999</v>
      </c>
      <c r="BB26">
        <v>0.12934760000000001</v>
      </c>
      <c r="BC26">
        <v>0.12992119999999999</v>
      </c>
      <c r="BD26">
        <v>0.12904350000000001</v>
      </c>
      <c r="BE26">
        <v>0.12721589999999999</v>
      </c>
      <c r="BF26">
        <v>0.1249069</v>
      </c>
      <c r="BG26">
        <v>0.122387</v>
      </c>
      <c r="BH26">
        <v>0.1198336</v>
      </c>
      <c r="BI26">
        <v>0.11764869999999999</v>
      </c>
      <c r="BJ26">
        <v>0.11698890000000001</v>
      </c>
      <c r="BK26">
        <v>0.11972969999999999</v>
      </c>
      <c r="BL26">
        <v>0.12738050000000001</v>
      </c>
      <c r="BM26">
        <v>0.1398354</v>
      </c>
      <c r="BN26">
        <v>0.1543929</v>
      </c>
      <c r="BO26">
        <v>0.16680139999999999</v>
      </c>
      <c r="BP26">
        <v>0.17448569999999999</v>
      </c>
      <c r="BQ26">
        <v>0.180592</v>
      </c>
      <c r="BR26">
        <v>0.19458</v>
      </c>
      <c r="BS26">
        <v>0.2261812</v>
      </c>
      <c r="BT26">
        <v>0.27878960000000003</v>
      </c>
      <c r="BU26">
        <v>0.34552719999999998</v>
      </c>
      <c r="BV26">
        <v>0.4121708</v>
      </c>
      <c r="BW26">
        <v>0.46946260000000001</v>
      </c>
      <c r="BX26">
        <v>0.52245660000000005</v>
      </c>
      <c r="BY26">
        <v>0.58442269999999996</v>
      </c>
      <c r="BZ26">
        <v>0.65555450000000004</v>
      </c>
      <c r="CA26">
        <v>0.71356819999999999</v>
      </c>
      <c r="CB26">
        <v>0.73892369999999996</v>
      </c>
      <c r="CC26">
        <v>0.73387930000000001</v>
      </c>
      <c r="CD26">
        <v>0.71299199999999996</v>
      </c>
      <c r="CE26">
        <v>0.71089029999999998</v>
      </c>
      <c r="CF26">
        <v>0.78845430000000005</v>
      </c>
      <c r="CG26">
        <v>1.0017567000000001</v>
      </c>
      <c r="CH26">
        <v>1.3754455999999999</v>
      </c>
      <c r="CI26">
        <v>1.9012992</v>
      </c>
      <c r="CJ26">
        <v>2.5397192999999998</v>
      </c>
      <c r="CK26">
        <v>3.2392375000000002</v>
      </c>
      <c r="CL26">
        <v>3.9895936999999999</v>
      </c>
      <c r="CM26">
        <v>4.8212584999999999</v>
      </c>
      <c r="CN26">
        <v>5.7298584000000004</v>
      </c>
      <c r="CO26">
        <v>6.6251534999999997</v>
      </c>
      <c r="CP26">
        <v>7.3499470000000002</v>
      </c>
      <c r="CQ26">
        <v>7.7345914999999996</v>
      </c>
      <c r="CR26">
        <v>7.6511006000000004</v>
      </c>
      <c r="CS26">
        <v>7.0763635999999996</v>
      </c>
      <c r="CT26">
        <v>6.1329020999999999</v>
      </c>
      <c r="CU26">
        <v>5.0332869999999996</v>
      </c>
      <c r="CV26">
        <v>3.9888539000000001</v>
      </c>
      <c r="CW26">
        <v>3.1317351000000002</v>
      </c>
      <c r="CX26">
        <v>2.4658810999999998</v>
      </c>
      <c r="CY26">
        <v>1.919788</v>
      </c>
      <c r="CZ26">
        <v>1.3883243999999999</v>
      </c>
      <c r="DA26">
        <v>0.78704700000000005</v>
      </c>
      <c r="DB26">
        <v>0.2326134</v>
      </c>
      <c r="DC26">
        <v>1.5920900000000002E-2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</row>
    <row r="27" spans="1:117" x14ac:dyDescent="0.3">
      <c r="A27" s="4">
        <v>44285</v>
      </c>
      <c r="B27">
        <v>1.5541000000000001E-3</v>
      </c>
      <c r="C27">
        <v>1.9789999999999999E-3</v>
      </c>
      <c r="D27">
        <v>3.0593E-3</v>
      </c>
      <c r="E27">
        <v>6.0055999999999998E-3</v>
      </c>
      <c r="F27">
        <v>1.26252E-2</v>
      </c>
      <c r="G27">
        <v>2.3871300000000002E-2</v>
      </c>
      <c r="H27">
        <v>3.72609E-2</v>
      </c>
      <c r="I27">
        <v>4.9825399999999999E-2</v>
      </c>
      <c r="J27">
        <v>6.18434E-2</v>
      </c>
      <c r="K27">
        <v>7.4558799999999995E-2</v>
      </c>
      <c r="L27">
        <v>8.7774099999999994E-2</v>
      </c>
      <c r="M27">
        <v>0.1003676</v>
      </c>
      <c r="N27">
        <v>0.1126973</v>
      </c>
      <c r="O27">
        <v>0.12494710000000001</v>
      </c>
      <c r="P27">
        <v>0.13658629999999999</v>
      </c>
      <c r="Q27">
        <v>0.147949</v>
      </c>
      <c r="R27">
        <v>0.1597922</v>
      </c>
      <c r="S27">
        <v>0.1725245</v>
      </c>
      <c r="T27">
        <v>0.1856941</v>
      </c>
      <c r="U27">
        <v>0.19923859999999999</v>
      </c>
      <c r="V27">
        <v>0.21304890000000001</v>
      </c>
      <c r="W27">
        <v>0.2267004</v>
      </c>
      <c r="X27">
        <v>0.23969380000000001</v>
      </c>
      <c r="Y27">
        <v>0.25211090000000003</v>
      </c>
      <c r="Z27">
        <v>0.26420290000000002</v>
      </c>
      <c r="AA27">
        <v>0.27626220000000001</v>
      </c>
      <c r="AB27">
        <v>0.28808610000000001</v>
      </c>
      <c r="AC27">
        <v>0.29962899999999998</v>
      </c>
      <c r="AD27">
        <v>0.31068299999999999</v>
      </c>
      <c r="AE27">
        <v>0.32141150000000002</v>
      </c>
      <c r="AF27">
        <v>0.33160790000000001</v>
      </c>
      <c r="AG27">
        <v>0.34119070000000001</v>
      </c>
      <c r="AH27">
        <v>0.3499157</v>
      </c>
      <c r="AI27">
        <v>0.35777599999999998</v>
      </c>
      <c r="AJ27">
        <v>0.36460199999999998</v>
      </c>
      <c r="AK27">
        <v>0.37025279999999999</v>
      </c>
      <c r="AL27">
        <v>0.37472270000000002</v>
      </c>
      <c r="AM27">
        <v>0.37808890000000001</v>
      </c>
      <c r="AN27">
        <v>0.38059670000000001</v>
      </c>
      <c r="AO27">
        <v>0.38246910000000001</v>
      </c>
      <c r="AP27">
        <v>0.38417420000000002</v>
      </c>
      <c r="AQ27">
        <v>0.38620179999999998</v>
      </c>
      <c r="AR27">
        <v>0.3892853</v>
      </c>
      <c r="AS27">
        <v>0.39414759999999999</v>
      </c>
      <c r="AT27">
        <v>0.40154640000000003</v>
      </c>
      <c r="AU27">
        <v>0.41214089999999998</v>
      </c>
      <c r="AV27">
        <v>0.42641299999999999</v>
      </c>
      <c r="AW27">
        <v>0.44463419999999998</v>
      </c>
      <c r="AX27">
        <v>0.46671620000000003</v>
      </c>
      <c r="AY27">
        <v>0.49250389999999999</v>
      </c>
      <c r="AZ27">
        <v>0.52165830000000002</v>
      </c>
      <c r="BA27">
        <v>0.55396559999999995</v>
      </c>
      <c r="BB27">
        <v>0.589175</v>
      </c>
      <c r="BC27">
        <v>0.62712129999999999</v>
      </c>
      <c r="BD27">
        <v>0.66776340000000001</v>
      </c>
      <c r="BE27">
        <v>0.71134819999999999</v>
      </c>
      <c r="BF27">
        <v>0.75860919999999998</v>
      </c>
      <c r="BG27">
        <v>0.81034989999999996</v>
      </c>
      <c r="BH27">
        <v>0.86781569999999997</v>
      </c>
      <c r="BI27">
        <v>0.93239139999999998</v>
      </c>
      <c r="BJ27">
        <v>1.0063641999999999</v>
      </c>
      <c r="BK27">
        <v>1.0929378999999999</v>
      </c>
      <c r="BL27">
        <v>1.1967409</v>
      </c>
      <c r="BM27">
        <v>1.3221588</v>
      </c>
      <c r="BN27">
        <v>1.4723709</v>
      </c>
      <c r="BO27">
        <v>1.6501821999999999</v>
      </c>
      <c r="BP27">
        <v>1.8602582999999999</v>
      </c>
      <c r="BQ27">
        <v>2.1117729999999999</v>
      </c>
      <c r="BR27">
        <v>2.4151824</v>
      </c>
      <c r="BS27">
        <v>2.7769648999999998</v>
      </c>
      <c r="BT27">
        <v>3.1907345999999999</v>
      </c>
      <c r="BU27">
        <v>3.6321959000000001</v>
      </c>
      <c r="BV27">
        <v>4.0611544000000004</v>
      </c>
      <c r="BW27">
        <v>4.4272022</v>
      </c>
      <c r="BX27">
        <v>4.6791514999999997</v>
      </c>
      <c r="BY27">
        <v>4.7725730000000004</v>
      </c>
      <c r="BZ27">
        <v>4.6764760000000001</v>
      </c>
      <c r="CA27">
        <v>4.3811935999999996</v>
      </c>
      <c r="CB27">
        <v>3.9046737999999999</v>
      </c>
      <c r="CC27">
        <v>3.2963461999999999</v>
      </c>
      <c r="CD27">
        <v>2.6325883999999999</v>
      </c>
      <c r="CE27">
        <v>2.0017993000000001</v>
      </c>
      <c r="CF27">
        <v>1.4815145999999999</v>
      </c>
      <c r="CG27">
        <v>1.1144319</v>
      </c>
      <c r="CH27">
        <v>0.89958819999999995</v>
      </c>
      <c r="CI27">
        <v>0.80401049999999996</v>
      </c>
      <c r="CJ27">
        <v>0.78205270000000005</v>
      </c>
      <c r="CK27">
        <v>0.78934159999999998</v>
      </c>
      <c r="CL27">
        <v>0.79707899999999998</v>
      </c>
      <c r="CM27">
        <v>0.79698369999999996</v>
      </c>
      <c r="CN27">
        <v>0.79371950000000002</v>
      </c>
      <c r="CO27">
        <v>0.78895820000000005</v>
      </c>
      <c r="CP27">
        <v>0.7727676</v>
      </c>
      <c r="CQ27">
        <v>0.73052600000000001</v>
      </c>
      <c r="CR27">
        <v>0.6582327</v>
      </c>
      <c r="CS27">
        <v>0.57232170000000004</v>
      </c>
      <c r="CT27">
        <v>0.50405049999999996</v>
      </c>
      <c r="CU27">
        <v>0.47832419999999998</v>
      </c>
      <c r="CV27">
        <v>0.50467569999999995</v>
      </c>
      <c r="CW27">
        <v>0.57031969999999998</v>
      </c>
      <c r="CX27">
        <v>0.6420401</v>
      </c>
      <c r="CY27">
        <v>0.67678400000000005</v>
      </c>
      <c r="CZ27">
        <v>0.65378639999999999</v>
      </c>
      <c r="DA27">
        <v>0.57730099999999995</v>
      </c>
      <c r="DB27">
        <v>0.48003889999999999</v>
      </c>
      <c r="DC27">
        <v>0.3901983</v>
      </c>
      <c r="DD27">
        <v>0.31151309999999999</v>
      </c>
      <c r="DE27">
        <v>0.2630593</v>
      </c>
      <c r="DF27">
        <v>0.19566800000000001</v>
      </c>
      <c r="DG27">
        <v>0.1148636</v>
      </c>
      <c r="DH27">
        <v>3.0181099999999999E-2</v>
      </c>
      <c r="DI27">
        <v>3.4811999999999998E-3</v>
      </c>
      <c r="DJ27">
        <v>0</v>
      </c>
      <c r="DK27">
        <v>0</v>
      </c>
      <c r="DL27">
        <v>0</v>
      </c>
      <c r="DM27">
        <v>0</v>
      </c>
    </row>
    <row r="28" spans="1:117" x14ac:dyDescent="0.3">
      <c r="A28" s="4">
        <v>44286</v>
      </c>
      <c r="B28">
        <v>1.4635E-3</v>
      </c>
      <c r="C28">
        <v>1.8529E-3</v>
      </c>
      <c r="D28">
        <v>2.8476E-3</v>
      </c>
      <c r="E28">
        <v>5.5408000000000002E-3</v>
      </c>
      <c r="F28">
        <v>1.1646399999999999E-2</v>
      </c>
      <c r="G28">
        <v>2.2181200000000002E-2</v>
      </c>
      <c r="H28">
        <v>3.5070200000000003E-2</v>
      </c>
      <c r="I28">
        <v>4.72862E-2</v>
      </c>
      <c r="J28">
        <v>5.8956500000000002E-2</v>
      </c>
      <c r="K28">
        <v>7.1279899999999993E-2</v>
      </c>
      <c r="L28">
        <v>8.4255399999999994E-2</v>
      </c>
      <c r="M28">
        <v>9.6679299999999996E-2</v>
      </c>
      <c r="N28">
        <v>0.1086691</v>
      </c>
      <c r="O28">
        <v>0.12068570000000001</v>
      </c>
      <c r="P28">
        <v>0.1323501</v>
      </c>
      <c r="Q28">
        <v>0.14384820000000001</v>
      </c>
      <c r="R28">
        <v>0.1556486</v>
      </c>
      <c r="S28">
        <v>0.16838230000000001</v>
      </c>
      <c r="T28">
        <v>0.1817926</v>
      </c>
      <c r="U28">
        <v>0.19575509999999999</v>
      </c>
      <c r="V28">
        <v>0.20985190000000001</v>
      </c>
      <c r="W28">
        <v>0.22389149999999999</v>
      </c>
      <c r="X28">
        <v>0.2372561</v>
      </c>
      <c r="Y28">
        <v>0.25003449999999999</v>
      </c>
      <c r="Z28">
        <v>0.2622157</v>
      </c>
      <c r="AA28">
        <v>0.27450279999999999</v>
      </c>
      <c r="AB28">
        <v>0.28669090000000003</v>
      </c>
      <c r="AC28">
        <v>0.29876829999999999</v>
      </c>
      <c r="AD28">
        <v>0.31032599999999999</v>
      </c>
      <c r="AE28">
        <v>0.32172469999999997</v>
      </c>
      <c r="AF28">
        <v>0.33283990000000002</v>
      </c>
      <c r="AG28">
        <v>0.34365669999999998</v>
      </c>
      <c r="AH28">
        <v>0.35385729999999999</v>
      </c>
      <c r="AI28">
        <v>0.36341400000000001</v>
      </c>
      <c r="AJ28">
        <v>0.3722028</v>
      </c>
      <c r="AK28">
        <v>0.38011119999999998</v>
      </c>
      <c r="AL28">
        <v>0.38710699999999998</v>
      </c>
      <c r="AM28">
        <v>0.39310339999999999</v>
      </c>
      <c r="AN28">
        <v>0.39826679999999998</v>
      </c>
      <c r="AO28">
        <v>0.40278750000000002</v>
      </c>
      <c r="AP28">
        <v>0.40719620000000001</v>
      </c>
      <c r="AQ28">
        <v>0.41197289999999998</v>
      </c>
      <c r="AR28">
        <v>0.41785359999999999</v>
      </c>
      <c r="AS28">
        <v>0.4255755</v>
      </c>
      <c r="AT28">
        <v>0.43598700000000001</v>
      </c>
      <c r="AU28">
        <v>0.44982739999999999</v>
      </c>
      <c r="AV28">
        <v>0.46754210000000002</v>
      </c>
      <c r="AW28">
        <v>0.48917080000000002</v>
      </c>
      <c r="AX28">
        <v>0.51425469999999995</v>
      </c>
      <c r="AY28">
        <v>0.54229380000000005</v>
      </c>
      <c r="AZ28">
        <v>0.5726812</v>
      </c>
      <c r="BA28">
        <v>0.60497219999999996</v>
      </c>
      <c r="BB28">
        <v>0.63862050000000004</v>
      </c>
      <c r="BC28">
        <v>0.67325749999999995</v>
      </c>
      <c r="BD28">
        <v>0.70886490000000002</v>
      </c>
      <c r="BE28">
        <v>0.74607570000000001</v>
      </c>
      <c r="BF28">
        <v>0.78598520000000005</v>
      </c>
      <c r="BG28">
        <v>0.82945630000000004</v>
      </c>
      <c r="BH28">
        <v>0.87737730000000003</v>
      </c>
      <c r="BI28">
        <v>0.93096889999999999</v>
      </c>
      <c r="BJ28">
        <v>0.99304349999999997</v>
      </c>
      <c r="BK28">
        <v>1.0678627000000001</v>
      </c>
      <c r="BL28">
        <v>1.1605519</v>
      </c>
      <c r="BM28">
        <v>1.2741677</v>
      </c>
      <c r="BN28">
        <v>1.4090723999999999</v>
      </c>
      <c r="BO28">
        <v>1.5653509999999999</v>
      </c>
      <c r="BP28">
        <v>1.7476404000000001</v>
      </c>
      <c r="BQ28">
        <v>1.968588</v>
      </c>
      <c r="BR28">
        <v>2.2440701000000001</v>
      </c>
      <c r="BS28">
        <v>2.5852203</v>
      </c>
      <c r="BT28">
        <v>2.9865408000000002</v>
      </c>
      <c r="BU28">
        <v>3.4203996999999999</v>
      </c>
      <c r="BV28">
        <v>3.8406986999999999</v>
      </c>
      <c r="BW28">
        <v>4.1919899000000003</v>
      </c>
      <c r="BX28">
        <v>4.4222903000000002</v>
      </c>
      <c r="BY28">
        <v>4.4912367</v>
      </c>
      <c r="BZ28">
        <v>4.3751926000000001</v>
      </c>
      <c r="CA28">
        <v>4.071866</v>
      </c>
      <c r="CB28">
        <v>3.6033940000000002</v>
      </c>
      <c r="CC28">
        <v>3.0186953999999999</v>
      </c>
      <c r="CD28">
        <v>2.3894888999999999</v>
      </c>
      <c r="CE28">
        <v>1.7973596000000001</v>
      </c>
      <c r="CF28">
        <v>1.3133311999999999</v>
      </c>
      <c r="CG28">
        <v>0.97549839999999999</v>
      </c>
      <c r="CH28">
        <v>0.78119550000000004</v>
      </c>
      <c r="CI28">
        <v>0.69954240000000001</v>
      </c>
      <c r="CJ28">
        <v>0.69094979999999995</v>
      </c>
      <c r="CK28">
        <v>0.71976530000000005</v>
      </c>
      <c r="CL28">
        <v>0.76485130000000001</v>
      </c>
      <c r="CM28">
        <v>0.81924799999999998</v>
      </c>
      <c r="CN28">
        <v>0.88072309999999998</v>
      </c>
      <c r="CO28">
        <v>0.93671420000000005</v>
      </c>
      <c r="CP28">
        <v>0.96087900000000004</v>
      </c>
      <c r="CQ28">
        <v>0.92634830000000001</v>
      </c>
      <c r="CR28">
        <v>0.82996959999999997</v>
      </c>
      <c r="CS28">
        <v>0.7042619</v>
      </c>
      <c r="CT28">
        <v>0.60307230000000001</v>
      </c>
      <c r="CU28">
        <v>0.56730760000000002</v>
      </c>
      <c r="CV28">
        <v>0.61433510000000002</v>
      </c>
      <c r="CW28">
        <v>0.72868699999999997</v>
      </c>
      <c r="CX28">
        <v>0.8637648</v>
      </c>
      <c r="CY28">
        <v>0.94725409999999999</v>
      </c>
      <c r="CZ28">
        <v>0.93688329999999997</v>
      </c>
      <c r="DA28">
        <v>0.83748889999999998</v>
      </c>
      <c r="DB28">
        <v>0.70305779999999995</v>
      </c>
      <c r="DC28">
        <v>0.58826730000000005</v>
      </c>
      <c r="DD28">
        <v>0.5407073</v>
      </c>
      <c r="DE28">
        <v>0.56552930000000001</v>
      </c>
      <c r="DF28">
        <v>0.49673270000000003</v>
      </c>
      <c r="DG28">
        <v>0.30837740000000002</v>
      </c>
      <c r="DH28">
        <v>8.2320299999999999E-2</v>
      </c>
      <c r="DI28">
        <v>9.4820000000000008E-3</v>
      </c>
      <c r="DJ28">
        <v>0</v>
      </c>
      <c r="DK28">
        <v>0</v>
      </c>
      <c r="DL28">
        <v>0</v>
      </c>
      <c r="DM28">
        <v>0</v>
      </c>
    </row>
    <row r="29" spans="1:117" x14ac:dyDescent="0.3">
      <c r="A29" s="4">
        <v>44287</v>
      </c>
      <c r="B29">
        <v>1.4594E-3</v>
      </c>
      <c r="C29">
        <v>1.8462000000000001E-3</v>
      </c>
      <c r="D29">
        <v>2.8354999999999999E-3</v>
      </c>
      <c r="E29">
        <v>5.5031999999999998E-3</v>
      </c>
      <c r="F29">
        <v>1.15628E-2</v>
      </c>
      <c r="G29">
        <v>2.2076399999999999E-2</v>
      </c>
      <c r="H29">
        <v>3.5090999999999997E-2</v>
      </c>
      <c r="I29">
        <v>4.7522799999999997E-2</v>
      </c>
      <c r="J29">
        <v>5.9445100000000001E-2</v>
      </c>
      <c r="K29">
        <v>7.2066099999999994E-2</v>
      </c>
      <c r="L29">
        <v>8.5476499999999997E-2</v>
      </c>
      <c r="M29">
        <v>9.8412899999999998E-2</v>
      </c>
      <c r="N29">
        <v>0.11089889999999999</v>
      </c>
      <c r="O29">
        <v>0.12349789999999999</v>
      </c>
      <c r="P29">
        <v>0.13593469999999999</v>
      </c>
      <c r="Q29">
        <v>0.14834449999999999</v>
      </c>
      <c r="R29">
        <v>0.16111</v>
      </c>
      <c r="S29">
        <v>0.17494000000000001</v>
      </c>
      <c r="T29">
        <v>0.1897124</v>
      </c>
      <c r="U29">
        <v>0.20527860000000001</v>
      </c>
      <c r="V29">
        <v>0.2210695</v>
      </c>
      <c r="W29">
        <v>0.23687800000000001</v>
      </c>
      <c r="X29">
        <v>0.25202219999999997</v>
      </c>
      <c r="Y29">
        <v>0.26658530000000003</v>
      </c>
      <c r="Z29">
        <v>0.28048129999999999</v>
      </c>
      <c r="AA29">
        <v>0.29454229999999998</v>
      </c>
      <c r="AB29">
        <v>0.3086063</v>
      </c>
      <c r="AC29">
        <v>0.32266620000000001</v>
      </c>
      <c r="AD29">
        <v>0.3362368</v>
      </c>
      <c r="AE29">
        <v>0.34969630000000002</v>
      </c>
      <c r="AF29">
        <v>0.36297800000000002</v>
      </c>
      <c r="AG29">
        <v>0.37608960000000002</v>
      </c>
      <c r="AH29">
        <v>0.38865729999999998</v>
      </c>
      <c r="AI29">
        <v>0.40056659999999999</v>
      </c>
      <c r="AJ29">
        <v>0.41167860000000001</v>
      </c>
      <c r="AK29">
        <v>0.42187140000000001</v>
      </c>
      <c r="AL29">
        <v>0.43106329999999998</v>
      </c>
      <c r="AM29">
        <v>0.43904769999999999</v>
      </c>
      <c r="AN29">
        <v>0.44592920000000003</v>
      </c>
      <c r="AO29">
        <v>0.45193660000000002</v>
      </c>
      <c r="AP29">
        <v>0.45770909999999998</v>
      </c>
      <c r="AQ29">
        <v>0.4638216</v>
      </c>
      <c r="AR29">
        <v>0.47108430000000001</v>
      </c>
      <c r="AS29">
        <v>0.48036649999999997</v>
      </c>
      <c r="AT29">
        <v>0.49273889999999998</v>
      </c>
      <c r="AU29">
        <v>0.5091618</v>
      </c>
      <c r="AV29">
        <v>0.53010610000000002</v>
      </c>
      <c r="AW29">
        <v>0.55536399999999997</v>
      </c>
      <c r="AX29">
        <v>0.58409239999999996</v>
      </c>
      <c r="AY29">
        <v>0.61547030000000003</v>
      </c>
      <c r="AZ29">
        <v>0.64866239999999997</v>
      </c>
      <c r="BA29">
        <v>0.6829035</v>
      </c>
      <c r="BB29">
        <v>0.71713769999999999</v>
      </c>
      <c r="BC29">
        <v>0.75054290000000001</v>
      </c>
      <c r="BD29">
        <v>0.78312499999999996</v>
      </c>
      <c r="BE29">
        <v>0.81602379999999997</v>
      </c>
      <c r="BF29">
        <v>0.8507074</v>
      </c>
      <c r="BG29">
        <v>0.88772960000000001</v>
      </c>
      <c r="BH29">
        <v>0.92723920000000004</v>
      </c>
      <c r="BI29">
        <v>0.97037910000000005</v>
      </c>
      <c r="BJ29">
        <v>1.0213680000000001</v>
      </c>
      <c r="BK29">
        <v>1.0865598000000001</v>
      </c>
      <c r="BL29">
        <v>1.1717536</v>
      </c>
      <c r="BM29">
        <v>1.277668</v>
      </c>
      <c r="BN29">
        <v>1.4001714000000001</v>
      </c>
      <c r="BO29">
        <v>1.5356972</v>
      </c>
      <c r="BP29">
        <v>1.6889613000000001</v>
      </c>
      <c r="BQ29">
        <v>1.8764457999999999</v>
      </c>
      <c r="BR29">
        <v>2.1186484999999999</v>
      </c>
      <c r="BS29">
        <v>2.4287595999999998</v>
      </c>
      <c r="BT29">
        <v>2.7992191000000002</v>
      </c>
      <c r="BU29">
        <v>3.1980757999999998</v>
      </c>
      <c r="BV29">
        <v>3.5763658999999999</v>
      </c>
      <c r="BW29">
        <v>3.8810164999999999</v>
      </c>
      <c r="BX29">
        <v>4.0682539999999996</v>
      </c>
      <c r="BY29">
        <v>4.1085953999999996</v>
      </c>
      <c r="BZ29">
        <v>3.9874811000000001</v>
      </c>
      <c r="CA29">
        <v>3.7065315000000001</v>
      </c>
      <c r="CB29">
        <v>3.2860341000000002</v>
      </c>
      <c r="CC29">
        <v>2.7692646999999999</v>
      </c>
      <c r="CD29">
        <v>2.2207150000000002</v>
      </c>
      <c r="CE29">
        <v>1.7134376</v>
      </c>
      <c r="CF29">
        <v>1.3078909000000001</v>
      </c>
      <c r="CG29">
        <v>1.0311108</v>
      </c>
      <c r="CH29">
        <v>0.87320799999999998</v>
      </c>
      <c r="CI29">
        <v>0.80021059999999999</v>
      </c>
      <c r="CJ29">
        <v>0.77198619999999996</v>
      </c>
      <c r="CK29">
        <v>0.75804249999999995</v>
      </c>
      <c r="CL29">
        <v>0.74811720000000004</v>
      </c>
      <c r="CM29">
        <v>0.747888</v>
      </c>
      <c r="CN29">
        <v>0.76478650000000004</v>
      </c>
      <c r="CO29">
        <v>0.79431079999999998</v>
      </c>
      <c r="CP29">
        <v>0.81759020000000004</v>
      </c>
      <c r="CQ29">
        <v>0.81145060000000002</v>
      </c>
      <c r="CR29">
        <v>0.76661060000000003</v>
      </c>
      <c r="CS29">
        <v>0.69848379999999999</v>
      </c>
      <c r="CT29">
        <v>0.64023439999999998</v>
      </c>
      <c r="CU29">
        <v>0.62216629999999995</v>
      </c>
      <c r="CV29">
        <v>0.65900409999999998</v>
      </c>
      <c r="CW29">
        <v>0.74267430000000001</v>
      </c>
      <c r="CX29">
        <v>0.84504389999999996</v>
      </c>
      <c r="CY29">
        <v>0.92228949999999998</v>
      </c>
      <c r="CZ29">
        <v>0.94103539999999997</v>
      </c>
      <c r="DA29">
        <v>0.89793350000000005</v>
      </c>
      <c r="DB29">
        <v>0.82075189999999998</v>
      </c>
      <c r="DC29">
        <v>0.7487376</v>
      </c>
      <c r="DD29">
        <v>0.72481390000000001</v>
      </c>
      <c r="DE29">
        <v>0.74917009999999995</v>
      </c>
      <c r="DF29">
        <v>0.74497179999999996</v>
      </c>
      <c r="DG29">
        <v>0.67313520000000004</v>
      </c>
      <c r="DH29">
        <v>0.46492620000000001</v>
      </c>
      <c r="DI29">
        <v>0.2399395</v>
      </c>
      <c r="DJ29">
        <v>5.8118599999999999E-2</v>
      </c>
      <c r="DK29">
        <v>6.3562999999999996E-3</v>
      </c>
      <c r="DL29">
        <v>0</v>
      </c>
      <c r="DM29">
        <v>0</v>
      </c>
    </row>
    <row r="30" spans="1:117" x14ac:dyDescent="0.3">
      <c r="A30" s="4">
        <v>44288</v>
      </c>
      <c r="B30">
        <v>1.8270000000000001E-3</v>
      </c>
      <c r="C30">
        <v>2.3075000000000001E-3</v>
      </c>
      <c r="D30">
        <v>3.5370000000000002E-3</v>
      </c>
      <c r="E30">
        <v>6.8623E-3</v>
      </c>
      <c r="F30">
        <v>1.4427799999999999E-2</v>
      </c>
      <c r="G30">
        <v>2.7542299999999999E-2</v>
      </c>
      <c r="H30">
        <v>4.3704100000000003E-2</v>
      </c>
      <c r="I30">
        <v>5.9047000000000002E-2</v>
      </c>
      <c r="J30">
        <v>7.3685E-2</v>
      </c>
      <c r="K30">
        <v>8.9110800000000004E-2</v>
      </c>
      <c r="L30">
        <v>0.1053935</v>
      </c>
      <c r="M30">
        <v>0.12098589999999999</v>
      </c>
      <c r="N30">
        <v>0.13596939999999999</v>
      </c>
      <c r="O30">
        <v>0.15098449999999999</v>
      </c>
      <c r="P30">
        <v>0.16559869999999999</v>
      </c>
      <c r="Q30">
        <v>0.1800061</v>
      </c>
      <c r="R30">
        <v>0.1947316</v>
      </c>
      <c r="S30">
        <v>0.21060390000000001</v>
      </c>
      <c r="T30">
        <v>0.22735659999999999</v>
      </c>
      <c r="U30">
        <v>0.24481430000000001</v>
      </c>
      <c r="V30">
        <v>0.26238820000000002</v>
      </c>
      <c r="W30">
        <v>0.27987970000000001</v>
      </c>
      <c r="X30">
        <v>0.29647659999999998</v>
      </c>
      <c r="Y30">
        <v>0.31228980000000001</v>
      </c>
      <c r="Z30">
        <v>0.32725480000000001</v>
      </c>
      <c r="AA30">
        <v>0.34235339999999997</v>
      </c>
      <c r="AB30">
        <v>0.35730250000000002</v>
      </c>
      <c r="AC30">
        <v>0.3720811</v>
      </c>
      <c r="AD30">
        <v>0.38613560000000002</v>
      </c>
      <c r="AE30">
        <v>0.39996670000000001</v>
      </c>
      <c r="AF30">
        <v>0.41340710000000003</v>
      </c>
      <c r="AG30">
        <v>0.42642950000000002</v>
      </c>
      <c r="AH30">
        <v>0.43861899999999998</v>
      </c>
      <c r="AI30">
        <v>0.44993650000000002</v>
      </c>
      <c r="AJ30">
        <v>0.4602059</v>
      </c>
      <c r="AK30">
        <v>0.46925739999999999</v>
      </c>
      <c r="AL30">
        <v>0.47702939999999999</v>
      </c>
      <c r="AM30">
        <v>0.48339529999999997</v>
      </c>
      <c r="AN30">
        <v>0.48854399999999998</v>
      </c>
      <c r="AO30">
        <v>0.4926894</v>
      </c>
      <c r="AP30">
        <v>0.49646050000000003</v>
      </c>
      <c r="AQ30">
        <v>0.50044540000000004</v>
      </c>
      <c r="AR30">
        <v>0.50555099999999997</v>
      </c>
      <c r="AS30">
        <v>0.51267399999999996</v>
      </c>
      <c r="AT30">
        <v>0.52280919999999997</v>
      </c>
      <c r="AU30">
        <v>0.53680059999999996</v>
      </c>
      <c r="AV30">
        <v>0.55513950000000001</v>
      </c>
      <c r="AW30">
        <v>0.57780299999999996</v>
      </c>
      <c r="AX30">
        <v>0.60414950000000001</v>
      </c>
      <c r="AY30">
        <v>0.63342909999999997</v>
      </c>
      <c r="AZ30">
        <v>0.66481539999999995</v>
      </c>
      <c r="BA30">
        <v>0.69772069999999997</v>
      </c>
      <c r="BB30">
        <v>0.73147220000000002</v>
      </c>
      <c r="BC30">
        <v>0.76553760000000004</v>
      </c>
      <c r="BD30">
        <v>0.79977010000000004</v>
      </c>
      <c r="BE30">
        <v>0.83487750000000005</v>
      </c>
      <c r="BF30">
        <v>0.8721776</v>
      </c>
      <c r="BG30">
        <v>0.91272109999999995</v>
      </c>
      <c r="BH30">
        <v>0.95740460000000005</v>
      </c>
      <c r="BI30">
        <v>1.0075021</v>
      </c>
      <c r="BJ30">
        <v>1.0664157000000001</v>
      </c>
      <c r="BK30">
        <v>1.1397919999999999</v>
      </c>
      <c r="BL30">
        <v>1.2343732999999999</v>
      </c>
      <c r="BM30">
        <v>1.3539810000000001</v>
      </c>
      <c r="BN30">
        <v>1.4984014999999999</v>
      </c>
      <c r="BO30">
        <v>1.6662600000000001</v>
      </c>
      <c r="BP30">
        <v>1.8612521</v>
      </c>
      <c r="BQ30">
        <v>2.0961696999999999</v>
      </c>
      <c r="BR30">
        <v>2.3873608000000002</v>
      </c>
      <c r="BS30">
        <v>2.7449694</v>
      </c>
      <c r="BT30">
        <v>3.1592584000000001</v>
      </c>
      <c r="BU30">
        <v>3.5955526999999998</v>
      </c>
      <c r="BV30">
        <v>3.9998855999999998</v>
      </c>
      <c r="BW30">
        <v>4.3113785</v>
      </c>
      <c r="BX30">
        <v>4.4775581000000004</v>
      </c>
      <c r="BY30">
        <v>4.4634266</v>
      </c>
      <c r="BZ30">
        <v>4.2562069999999999</v>
      </c>
      <c r="CA30">
        <v>3.8683983999999998</v>
      </c>
      <c r="CB30">
        <v>3.3382263000000001</v>
      </c>
      <c r="CC30">
        <v>2.7282886999999998</v>
      </c>
      <c r="CD30">
        <v>2.1169565000000001</v>
      </c>
      <c r="CE30">
        <v>1.580838</v>
      </c>
      <c r="CF30">
        <v>1.1732711</v>
      </c>
      <c r="CG30">
        <v>0.9084603</v>
      </c>
      <c r="CH30">
        <v>0.76521309999999998</v>
      </c>
      <c r="CI30">
        <v>0.70340919999999996</v>
      </c>
      <c r="CJ30">
        <v>0.68080450000000003</v>
      </c>
      <c r="CK30">
        <v>0.66572549999999997</v>
      </c>
      <c r="CL30">
        <v>0.6468353</v>
      </c>
      <c r="CM30">
        <v>0.62902060000000004</v>
      </c>
      <c r="CN30">
        <v>0.62021630000000005</v>
      </c>
      <c r="CO30">
        <v>0.61919409999999997</v>
      </c>
      <c r="CP30">
        <v>0.61313240000000002</v>
      </c>
      <c r="CQ30">
        <v>0.58698989999999995</v>
      </c>
      <c r="CR30">
        <v>0.5392498</v>
      </c>
      <c r="CS30">
        <v>0.48629509999999998</v>
      </c>
      <c r="CT30">
        <v>0.45596560000000003</v>
      </c>
      <c r="CU30">
        <v>0.4685011</v>
      </c>
      <c r="CV30">
        <v>0.5334468</v>
      </c>
      <c r="CW30">
        <v>0.63993259999999996</v>
      </c>
      <c r="CX30">
        <v>0.75658320000000001</v>
      </c>
      <c r="CY30">
        <v>0.83556030000000003</v>
      </c>
      <c r="CZ30">
        <v>0.847028</v>
      </c>
      <c r="DA30">
        <v>0.78298570000000001</v>
      </c>
      <c r="DB30">
        <v>0.6519684</v>
      </c>
      <c r="DC30">
        <v>0.50174419999999997</v>
      </c>
      <c r="DD30">
        <v>0.38688689999999998</v>
      </c>
      <c r="DE30">
        <v>0.34968890000000002</v>
      </c>
      <c r="DF30">
        <v>0.28904859999999999</v>
      </c>
      <c r="DG30">
        <v>0.1800079</v>
      </c>
      <c r="DH30">
        <v>4.8746499999999998E-2</v>
      </c>
      <c r="DI30">
        <v>5.7378000000000004E-3</v>
      </c>
      <c r="DJ30">
        <v>0</v>
      </c>
      <c r="DK30">
        <v>0</v>
      </c>
      <c r="DL30">
        <v>0</v>
      </c>
      <c r="DM30">
        <v>0</v>
      </c>
    </row>
    <row r="31" spans="1:117" x14ac:dyDescent="0.3">
      <c r="A31" s="4">
        <v>44289</v>
      </c>
      <c r="B31">
        <v>1.9769000000000002E-3</v>
      </c>
      <c r="C31">
        <v>2.4326999999999999E-3</v>
      </c>
      <c r="D31">
        <v>3.6253000000000001E-3</v>
      </c>
      <c r="E31">
        <v>6.8227000000000001E-3</v>
      </c>
      <c r="F31">
        <v>1.4389600000000001E-2</v>
      </c>
      <c r="G31">
        <v>2.8155400000000001E-2</v>
      </c>
      <c r="H31">
        <v>4.6418599999999997E-2</v>
      </c>
      <c r="I31">
        <v>6.4178200000000005E-2</v>
      </c>
      <c r="J31">
        <v>8.1154000000000004E-2</v>
      </c>
      <c r="K31">
        <v>9.8862000000000005E-2</v>
      </c>
      <c r="L31">
        <v>0.1181561</v>
      </c>
      <c r="M31">
        <v>0.1370305</v>
      </c>
      <c r="N31">
        <v>0.15499979999999999</v>
      </c>
      <c r="O31">
        <v>0.17321010000000001</v>
      </c>
      <c r="P31">
        <v>0.19142580000000001</v>
      </c>
      <c r="Q31">
        <v>0.20976500000000001</v>
      </c>
      <c r="R31">
        <v>0.22845389999999999</v>
      </c>
      <c r="S31">
        <v>0.2486643</v>
      </c>
      <c r="T31">
        <v>0.27049859999999998</v>
      </c>
      <c r="U31">
        <v>0.2935992</v>
      </c>
      <c r="V31">
        <v>0.31673679999999999</v>
      </c>
      <c r="W31">
        <v>0.33934039999999999</v>
      </c>
      <c r="X31">
        <v>0.36026380000000002</v>
      </c>
      <c r="Y31">
        <v>0.3796582</v>
      </c>
      <c r="Z31">
        <v>0.39743020000000001</v>
      </c>
      <c r="AA31">
        <v>0.4150161</v>
      </c>
      <c r="AB31">
        <v>0.43231190000000003</v>
      </c>
      <c r="AC31">
        <v>0.44937060000000001</v>
      </c>
      <c r="AD31">
        <v>0.46559830000000002</v>
      </c>
      <c r="AE31">
        <v>0.48168319999999998</v>
      </c>
      <c r="AF31">
        <v>0.49774289999999999</v>
      </c>
      <c r="AG31">
        <v>0.51387669999999996</v>
      </c>
      <c r="AH31">
        <v>0.52963320000000003</v>
      </c>
      <c r="AI31">
        <v>0.54484279999999996</v>
      </c>
      <c r="AJ31">
        <v>0.55934530000000005</v>
      </c>
      <c r="AK31">
        <v>0.57287010000000005</v>
      </c>
      <c r="AL31">
        <v>0.58508660000000001</v>
      </c>
      <c r="AM31">
        <v>0.59543029999999997</v>
      </c>
      <c r="AN31">
        <v>0.60383580000000003</v>
      </c>
      <c r="AO31">
        <v>0.6105237</v>
      </c>
      <c r="AP31">
        <v>0.61627169999999998</v>
      </c>
      <c r="AQ31">
        <v>0.62187559999999997</v>
      </c>
      <c r="AR31">
        <v>0.62854160000000003</v>
      </c>
      <c r="AS31">
        <v>0.63775870000000001</v>
      </c>
      <c r="AT31">
        <v>0.65127330000000005</v>
      </c>
      <c r="AU31">
        <v>0.67048099999999999</v>
      </c>
      <c r="AV31">
        <v>0.69573779999999996</v>
      </c>
      <c r="AW31">
        <v>0.72616009999999998</v>
      </c>
      <c r="AX31">
        <v>0.75987859999999996</v>
      </c>
      <c r="AY31">
        <v>0.79491970000000001</v>
      </c>
      <c r="AZ31">
        <v>0.82926999999999995</v>
      </c>
      <c r="BA31">
        <v>0.86089070000000001</v>
      </c>
      <c r="BB31">
        <v>0.8875535</v>
      </c>
      <c r="BC31">
        <v>0.90783259999999999</v>
      </c>
      <c r="BD31">
        <v>0.92196429999999996</v>
      </c>
      <c r="BE31">
        <v>0.93184160000000005</v>
      </c>
      <c r="BF31">
        <v>0.93939910000000004</v>
      </c>
      <c r="BG31">
        <v>0.94488839999999996</v>
      </c>
      <c r="BH31">
        <v>0.94803539999999997</v>
      </c>
      <c r="BI31">
        <v>0.95054280000000002</v>
      </c>
      <c r="BJ31">
        <v>0.95916250000000003</v>
      </c>
      <c r="BK31">
        <v>0.98366759999999998</v>
      </c>
      <c r="BL31">
        <v>1.0323686999999999</v>
      </c>
      <c r="BM31">
        <v>1.1059014</v>
      </c>
      <c r="BN31">
        <v>1.1970727000000001</v>
      </c>
      <c r="BO31">
        <v>1.2972235999999999</v>
      </c>
      <c r="BP31">
        <v>1.4057048999999999</v>
      </c>
      <c r="BQ31">
        <v>1.5354173</v>
      </c>
      <c r="BR31">
        <v>1.7057803</v>
      </c>
      <c r="BS31">
        <v>1.9317255</v>
      </c>
      <c r="BT31">
        <v>2.2104254000000001</v>
      </c>
      <c r="BU31">
        <v>2.5173942999999999</v>
      </c>
      <c r="BV31">
        <v>2.8128470999999999</v>
      </c>
      <c r="BW31">
        <v>3.0534029</v>
      </c>
      <c r="BX31">
        <v>3.2048136999999999</v>
      </c>
      <c r="BY31">
        <v>3.2461308999999998</v>
      </c>
      <c r="BZ31">
        <v>3.1692157000000001</v>
      </c>
      <c r="CA31">
        <v>2.9779243000000002</v>
      </c>
      <c r="CB31">
        <v>2.6884646000000001</v>
      </c>
      <c r="CC31">
        <v>2.3325577000000002</v>
      </c>
      <c r="CD31">
        <v>1.9566832999999999</v>
      </c>
      <c r="CE31">
        <v>1.6137680999999999</v>
      </c>
      <c r="CF31">
        <v>1.34883</v>
      </c>
      <c r="CG31">
        <v>1.1846692999999999</v>
      </c>
      <c r="CH31">
        <v>1.1180644</v>
      </c>
      <c r="CI31">
        <v>1.1250627</v>
      </c>
      <c r="CJ31">
        <v>1.1716568000000001</v>
      </c>
      <c r="CK31">
        <v>1.2267676999999999</v>
      </c>
      <c r="CL31">
        <v>1.2754570999999999</v>
      </c>
      <c r="CM31">
        <v>1.3177903</v>
      </c>
      <c r="CN31">
        <v>1.35805</v>
      </c>
      <c r="CO31">
        <v>1.3906224</v>
      </c>
      <c r="CP31">
        <v>1.3972682000000001</v>
      </c>
      <c r="CQ31">
        <v>1.3593359</v>
      </c>
      <c r="CR31">
        <v>1.2750090000000001</v>
      </c>
      <c r="CS31">
        <v>1.1682555999999999</v>
      </c>
      <c r="CT31">
        <v>1.0783849000000001</v>
      </c>
      <c r="CU31">
        <v>1.0359313000000001</v>
      </c>
      <c r="CV31">
        <v>1.0497136</v>
      </c>
      <c r="CW31">
        <v>1.0972611999999999</v>
      </c>
      <c r="CX31">
        <v>1.131507</v>
      </c>
      <c r="CY31">
        <v>1.0977458</v>
      </c>
      <c r="CZ31">
        <v>0.96828069999999999</v>
      </c>
      <c r="DA31">
        <v>0.75175460000000005</v>
      </c>
      <c r="DB31">
        <v>0.50143850000000001</v>
      </c>
      <c r="DC31">
        <v>0.29228419999999999</v>
      </c>
      <c r="DD31">
        <v>0.1676137</v>
      </c>
      <c r="DE31">
        <v>0.1099913</v>
      </c>
      <c r="DF31">
        <v>6.9439600000000004E-2</v>
      </c>
      <c r="DG31">
        <v>3.5117200000000001E-2</v>
      </c>
      <c r="DH31">
        <v>8.5687000000000003E-3</v>
      </c>
      <c r="DI31">
        <v>9.4910000000000003E-4</v>
      </c>
      <c r="DJ31">
        <v>0</v>
      </c>
      <c r="DK31">
        <v>0</v>
      </c>
      <c r="DL31">
        <v>0</v>
      </c>
      <c r="DM31">
        <v>0</v>
      </c>
    </row>
    <row r="32" spans="1:117" x14ac:dyDescent="0.3">
      <c r="A32" s="4">
        <v>44290</v>
      </c>
      <c r="B32">
        <v>1.8981E-3</v>
      </c>
      <c r="C32">
        <v>2.3651000000000002E-3</v>
      </c>
      <c r="D32">
        <v>3.5712999999999999E-3</v>
      </c>
      <c r="E32">
        <v>6.8246000000000001E-3</v>
      </c>
      <c r="F32">
        <v>1.43746E-2</v>
      </c>
      <c r="G32">
        <v>2.77705E-2</v>
      </c>
      <c r="H32">
        <v>4.4852799999999998E-2</v>
      </c>
      <c r="I32">
        <v>6.1203399999999998E-2</v>
      </c>
      <c r="J32">
        <v>7.6774599999999998E-2</v>
      </c>
      <c r="K32">
        <v>9.30835E-2</v>
      </c>
      <c r="L32">
        <v>0.11051850000000001</v>
      </c>
      <c r="M32">
        <v>0.1273445</v>
      </c>
      <c r="N32">
        <v>0.1434155</v>
      </c>
      <c r="O32">
        <v>0.15963050000000001</v>
      </c>
      <c r="P32">
        <v>0.17552139999999999</v>
      </c>
      <c r="Q32">
        <v>0.19130069999999999</v>
      </c>
      <c r="R32">
        <v>0.20738139999999999</v>
      </c>
      <c r="S32">
        <v>0.22482750000000001</v>
      </c>
      <c r="T32">
        <v>0.2434424</v>
      </c>
      <c r="U32">
        <v>0.26301649999999999</v>
      </c>
      <c r="V32">
        <v>0.28274280000000002</v>
      </c>
      <c r="W32">
        <v>0.30232170000000003</v>
      </c>
      <c r="X32">
        <v>0.32080330000000001</v>
      </c>
      <c r="Y32">
        <v>0.3383217</v>
      </c>
      <c r="Z32">
        <v>0.3548055</v>
      </c>
      <c r="AA32">
        <v>0.37139109999999997</v>
      </c>
      <c r="AB32">
        <v>0.38781330000000003</v>
      </c>
      <c r="AC32">
        <v>0.40404580000000001</v>
      </c>
      <c r="AD32">
        <v>0.41946929999999999</v>
      </c>
      <c r="AE32">
        <v>0.43462529999999999</v>
      </c>
      <c r="AF32">
        <v>0.44939050000000003</v>
      </c>
      <c r="AG32">
        <v>0.46375240000000001</v>
      </c>
      <c r="AH32">
        <v>0.4772557</v>
      </c>
      <c r="AI32">
        <v>0.48983399999999999</v>
      </c>
      <c r="AJ32">
        <v>0.50133499999999998</v>
      </c>
      <c r="AK32">
        <v>0.51161000000000001</v>
      </c>
      <c r="AL32">
        <v>0.52059140000000004</v>
      </c>
      <c r="AM32">
        <v>0.52812119999999996</v>
      </c>
      <c r="AN32">
        <v>0.53441559999999999</v>
      </c>
      <c r="AO32">
        <v>0.53977330000000001</v>
      </c>
      <c r="AP32">
        <v>0.5449309</v>
      </c>
      <c r="AQ32">
        <v>0.55055679999999996</v>
      </c>
      <c r="AR32">
        <v>0.55763379999999996</v>
      </c>
      <c r="AS32">
        <v>0.56715059999999995</v>
      </c>
      <c r="AT32">
        <v>0.58017980000000002</v>
      </c>
      <c r="AU32">
        <v>0.59753049999999996</v>
      </c>
      <c r="AV32">
        <v>0.61945720000000004</v>
      </c>
      <c r="AW32">
        <v>0.64551840000000005</v>
      </c>
      <c r="AX32">
        <v>0.67456439999999995</v>
      </c>
      <c r="AY32">
        <v>0.7053509</v>
      </c>
      <c r="AZ32">
        <v>0.73657360000000005</v>
      </c>
      <c r="BA32">
        <v>0.7671424</v>
      </c>
      <c r="BB32">
        <v>0.79593990000000003</v>
      </c>
      <c r="BC32">
        <v>0.82226429999999995</v>
      </c>
      <c r="BD32">
        <v>0.84612140000000002</v>
      </c>
      <c r="BE32">
        <v>0.86857519999999999</v>
      </c>
      <c r="BF32">
        <v>0.89118960000000003</v>
      </c>
      <c r="BG32">
        <v>0.91505179999999997</v>
      </c>
      <c r="BH32">
        <v>0.94119569999999997</v>
      </c>
      <c r="BI32">
        <v>0.97152919999999998</v>
      </c>
      <c r="BJ32">
        <v>1.0107569000000001</v>
      </c>
      <c r="BK32">
        <v>1.0659381000000001</v>
      </c>
      <c r="BL32">
        <v>1.1449052</v>
      </c>
      <c r="BM32">
        <v>1.2516837999999999</v>
      </c>
      <c r="BN32">
        <v>1.3853325999999999</v>
      </c>
      <c r="BO32">
        <v>1.5430105000000001</v>
      </c>
      <c r="BP32">
        <v>1.726872</v>
      </c>
      <c r="BQ32">
        <v>1.9495758000000001</v>
      </c>
      <c r="BR32">
        <v>2.2295791999999999</v>
      </c>
      <c r="BS32">
        <v>2.5820908999999999</v>
      </c>
      <c r="BT32">
        <v>3.0045175999999998</v>
      </c>
      <c r="BU32">
        <v>3.4691844000000001</v>
      </c>
      <c r="BV32">
        <v>3.9263097999999998</v>
      </c>
      <c r="BW32">
        <v>4.3137435999999996</v>
      </c>
      <c r="BX32">
        <v>4.5717572999999998</v>
      </c>
      <c r="BY32">
        <v>4.6530332999999997</v>
      </c>
      <c r="BZ32">
        <v>4.5300598000000001</v>
      </c>
      <c r="CA32">
        <v>4.2019447999999997</v>
      </c>
      <c r="CB32">
        <v>3.6984726999999999</v>
      </c>
      <c r="CC32">
        <v>3.0815043000000002</v>
      </c>
      <c r="CD32">
        <v>2.4367079999999999</v>
      </c>
      <c r="CE32">
        <v>1.8538519</v>
      </c>
      <c r="CF32">
        <v>1.4008163</v>
      </c>
      <c r="CG32">
        <v>1.1024046000000001</v>
      </c>
      <c r="CH32">
        <v>0.94038719999999998</v>
      </c>
      <c r="CI32">
        <v>0.87100270000000002</v>
      </c>
      <c r="CJ32">
        <v>0.84480010000000005</v>
      </c>
      <c r="CK32">
        <v>0.82281839999999995</v>
      </c>
      <c r="CL32">
        <v>0.78985479999999997</v>
      </c>
      <c r="CM32">
        <v>0.75169439999999998</v>
      </c>
      <c r="CN32">
        <v>0.71912180000000003</v>
      </c>
      <c r="CO32">
        <v>0.69222899999999998</v>
      </c>
      <c r="CP32">
        <v>0.65634930000000002</v>
      </c>
      <c r="CQ32">
        <v>0.59384599999999998</v>
      </c>
      <c r="CR32">
        <v>0.50214239999999999</v>
      </c>
      <c r="CS32">
        <v>0.40401949999999998</v>
      </c>
      <c r="CT32">
        <v>0.33528059999999998</v>
      </c>
      <c r="CU32">
        <v>0.3197412</v>
      </c>
      <c r="CV32">
        <v>0.36311110000000002</v>
      </c>
      <c r="CW32">
        <v>0.44942749999999998</v>
      </c>
      <c r="CX32">
        <v>0.5377461</v>
      </c>
      <c r="CY32">
        <v>0.57493970000000005</v>
      </c>
      <c r="CZ32">
        <v>0.52881149999999999</v>
      </c>
      <c r="DA32">
        <v>0.40219300000000002</v>
      </c>
      <c r="DB32">
        <v>0.2349917</v>
      </c>
      <c r="DC32">
        <v>9.54565E-2</v>
      </c>
      <c r="DD32">
        <v>2.3038599999999999E-2</v>
      </c>
      <c r="DE32">
        <v>2.8246999999999999E-3</v>
      </c>
      <c r="DF32">
        <v>1.3425239999999999E-4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</row>
    <row r="33" spans="1:117" x14ac:dyDescent="0.3">
      <c r="A33" s="4">
        <v>44291</v>
      </c>
      <c r="B33">
        <v>1.7646999999999999E-3</v>
      </c>
      <c r="C33">
        <v>2.2165000000000002E-3</v>
      </c>
      <c r="D33">
        <v>3.3755E-3</v>
      </c>
      <c r="E33">
        <v>6.5185E-3</v>
      </c>
      <c r="F33">
        <v>1.37226E-2</v>
      </c>
      <c r="G33">
        <v>2.6286199999999999E-2</v>
      </c>
      <c r="H33">
        <v>4.1866E-2</v>
      </c>
      <c r="I33">
        <v>5.6636100000000002E-2</v>
      </c>
      <c r="J33">
        <v>7.0708400000000005E-2</v>
      </c>
      <c r="K33">
        <v>8.5499599999999995E-2</v>
      </c>
      <c r="L33">
        <v>0.1011151</v>
      </c>
      <c r="M33">
        <v>0.1160924</v>
      </c>
      <c r="N33">
        <v>0.13053129999999999</v>
      </c>
      <c r="O33">
        <v>0.14502229999999999</v>
      </c>
      <c r="P33">
        <v>0.15898780000000001</v>
      </c>
      <c r="Q33">
        <v>0.17272660000000001</v>
      </c>
      <c r="R33">
        <v>0.1868311</v>
      </c>
      <c r="S33">
        <v>0.20211190000000001</v>
      </c>
      <c r="T33">
        <v>0.2181775</v>
      </c>
      <c r="U33">
        <v>0.23489260000000001</v>
      </c>
      <c r="V33">
        <v>0.25178329999999999</v>
      </c>
      <c r="W33">
        <v>0.26851390000000003</v>
      </c>
      <c r="X33">
        <v>0.2843137</v>
      </c>
      <c r="Y33">
        <v>0.29930620000000002</v>
      </c>
      <c r="Z33">
        <v>0.31356610000000001</v>
      </c>
      <c r="AA33">
        <v>0.32783410000000002</v>
      </c>
      <c r="AB33">
        <v>0.34180680000000002</v>
      </c>
      <c r="AC33">
        <v>0.35544179999999997</v>
      </c>
      <c r="AD33">
        <v>0.36828040000000001</v>
      </c>
      <c r="AE33">
        <v>0.38068629999999998</v>
      </c>
      <c r="AF33">
        <v>0.39240829999999999</v>
      </c>
      <c r="AG33">
        <v>0.40335660000000001</v>
      </c>
      <c r="AH33">
        <v>0.41313179999999999</v>
      </c>
      <c r="AI33">
        <v>0.42167290000000002</v>
      </c>
      <c r="AJ33">
        <v>0.42872949999999999</v>
      </c>
      <c r="AK33">
        <v>0.43406070000000002</v>
      </c>
      <c r="AL33">
        <v>0.43759439999999999</v>
      </c>
      <c r="AM33">
        <v>0.43929269999999998</v>
      </c>
      <c r="AN33">
        <v>0.43940620000000002</v>
      </c>
      <c r="AO33">
        <v>0.43817119999999998</v>
      </c>
      <c r="AP33">
        <v>0.4361913</v>
      </c>
      <c r="AQ33">
        <v>0.43408809999999998</v>
      </c>
      <c r="AR33">
        <v>0.43285970000000001</v>
      </c>
      <c r="AS33">
        <v>0.43353249999999999</v>
      </c>
      <c r="AT33">
        <v>0.43722689999999997</v>
      </c>
      <c r="AU33">
        <v>0.44493100000000002</v>
      </c>
      <c r="AV33">
        <v>0.45739950000000001</v>
      </c>
      <c r="AW33">
        <v>0.47505809999999998</v>
      </c>
      <c r="AX33">
        <v>0.49784929999999999</v>
      </c>
      <c r="AY33">
        <v>0.52556910000000001</v>
      </c>
      <c r="AZ33">
        <v>0.55776990000000004</v>
      </c>
      <c r="BA33">
        <v>0.59414259999999997</v>
      </c>
      <c r="BB33">
        <v>0.63431680000000001</v>
      </c>
      <c r="BC33">
        <v>0.67802079999999998</v>
      </c>
      <c r="BD33">
        <v>0.72504820000000003</v>
      </c>
      <c r="BE33">
        <v>0.7756518</v>
      </c>
      <c r="BF33">
        <v>0.83064959999999999</v>
      </c>
      <c r="BG33">
        <v>0.89102389999999998</v>
      </c>
      <c r="BH33">
        <v>0.95797500000000002</v>
      </c>
      <c r="BI33">
        <v>1.0328113999999999</v>
      </c>
      <c r="BJ33">
        <v>1.1178257</v>
      </c>
      <c r="BK33">
        <v>1.2168988999999999</v>
      </c>
      <c r="BL33">
        <v>1.3358895</v>
      </c>
      <c r="BM33">
        <v>1.4798524</v>
      </c>
      <c r="BN33">
        <v>1.6516651</v>
      </c>
      <c r="BO33">
        <v>1.8531861999999999</v>
      </c>
      <c r="BP33">
        <v>2.0900721999999998</v>
      </c>
      <c r="BQ33">
        <v>2.3756406000000001</v>
      </c>
      <c r="BR33">
        <v>2.7265320000000002</v>
      </c>
      <c r="BS33">
        <v>3.1540100999999998</v>
      </c>
      <c r="BT33">
        <v>3.6495616000000002</v>
      </c>
      <c r="BU33">
        <v>4.1772546999999998</v>
      </c>
      <c r="BV33">
        <v>4.6765312999999997</v>
      </c>
      <c r="BW33">
        <v>5.0728254000000002</v>
      </c>
      <c r="BX33">
        <v>5.2942666999999997</v>
      </c>
      <c r="BY33">
        <v>5.2853893999999997</v>
      </c>
      <c r="BZ33">
        <v>5.0184711999999996</v>
      </c>
      <c r="CA33">
        <v>4.5030079000000001</v>
      </c>
      <c r="CB33">
        <v>3.789695</v>
      </c>
      <c r="CC33">
        <v>2.9682371999999999</v>
      </c>
      <c r="CD33">
        <v>2.153295</v>
      </c>
      <c r="CE33">
        <v>1.4581496</v>
      </c>
      <c r="CF33">
        <v>0.95983030000000003</v>
      </c>
      <c r="CG33">
        <v>0.67069040000000002</v>
      </c>
      <c r="CH33">
        <v>0.54929629999999996</v>
      </c>
      <c r="CI33">
        <v>0.5352346</v>
      </c>
      <c r="CJ33">
        <v>0.56926549999999998</v>
      </c>
      <c r="CK33">
        <v>0.60176580000000002</v>
      </c>
      <c r="CL33">
        <v>0.60855729999999997</v>
      </c>
      <c r="CM33">
        <v>0.59332640000000003</v>
      </c>
      <c r="CN33">
        <v>0.56939859999999998</v>
      </c>
      <c r="CO33">
        <v>0.54079770000000005</v>
      </c>
      <c r="CP33">
        <v>0.49717309999999998</v>
      </c>
      <c r="CQ33">
        <v>0.42457240000000002</v>
      </c>
      <c r="CR33">
        <v>0.32362869999999999</v>
      </c>
      <c r="CS33">
        <v>0.21999170000000001</v>
      </c>
      <c r="CT33">
        <v>0.15163689999999999</v>
      </c>
      <c r="CU33">
        <v>0.1346291</v>
      </c>
      <c r="CV33">
        <v>0.17249510000000001</v>
      </c>
      <c r="CW33">
        <v>0.25998880000000002</v>
      </c>
      <c r="CX33">
        <v>0.3698379</v>
      </c>
      <c r="CY33">
        <v>0.45077509999999998</v>
      </c>
      <c r="CZ33">
        <v>0.47062739999999997</v>
      </c>
      <c r="DA33">
        <v>0.42690339999999999</v>
      </c>
      <c r="DB33">
        <v>0.3301346</v>
      </c>
      <c r="DC33">
        <v>0.2330296</v>
      </c>
      <c r="DD33">
        <v>0.1788575</v>
      </c>
      <c r="DE33">
        <v>0.17590939999999999</v>
      </c>
      <c r="DF33">
        <v>0.1501363</v>
      </c>
      <c r="DG33">
        <v>9.0394799999999997E-2</v>
      </c>
      <c r="DH33">
        <v>2.3627200000000001E-2</v>
      </c>
      <c r="DI33">
        <v>2.6702000000000002E-3</v>
      </c>
      <c r="DJ33">
        <v>0</v>
      </c>
      <c r="DK33">
        <v>0</v>
      </c>
      <c r="DL33">
        <v>0</v>
      </c>
      <c r="DM33">
        <v>0</v>
      </c>
    </row>
    <row r="34" spans="1:117" x14ac:dyDescent="0.3">
      <c r="A34" s="4">
        <v>44292</v>
      </c>
      <c r="B34">
        <v>1.8879000000000001E-3</v>
      </c>
      <c r="C34">
        <v>2.3668000000000001E-3</v>
      </c>
      <c r="D34">
        <v>3.5944000000000002E-3</v>
      </c>
      <c r="E34">
        <v>6.9426999999999996E-3</v>
      </c>
      <c r="F34">
        <v>1.4630900000000001E-2</v>
      </c>
      <c r="G34">
        <v>2.8002300000000001E-2</v>
      </c>
      <c r="H34">
        <v>4.4424999999999999E-2</v>
      </c>
      <c r="I34">
        <v>5.9846700000000003E-2</v>
      </c>
      <c r="J34">
        <v>7.4476000000000001E-2</v>
      </c>
      <c r="K34">
        <v>8.9807700000000004E-2</v>
      </c>
      <c r="L34">
        <v>0.1058245</v>
      </c>
      <c r="M34">
        <v>0.12108439999999999</v>
      </c>
      <c r="N34">
        <v>0.13584570000000001</v>
      </c>
      <c r="O34">
        <v>0.15061440000000001</v>
      </c>
      <c r="P34">
        <v>0.1644449</v>
      </c>
      <c r="Q34">
        <v>0.1778469</v>
      </c>
      <c r="R34">
        <v>0.19161149999999999</v>
      </c>
      <c r="S34">
        <v>0.20655960000000001</v>
      </c>
      <c r="T34">
        <v>0.2219286</v>
      </c>
      <c r="U34">
        <v>0.23763020000000001</v>
      </c>
      <c r="V34">
        <v>0.25345190000000001</v>
      </c>
      <c r="W34">
        <v>0.2689107</v>
      </c>
      <c r="X34">
        <v>0.2833714</v>
      </c>
      <c r="Y34">
        <v>0.29692669999999999</v>
      </c>
      <c r="Z34">
        <v>0.30995299999999998</v>
      </c>
      <c r="AA34">
        <v>0.32278240000000002</v>
      </c>
      <c r="AB34">
        <v>0.33517150000000001</v>
      </c>
      <c r="AC34">
        <v>0.34703980000000001</v>
      </c>
      <c r="AD34">
        <v>0.3581838</v>
      </c>
      <c r="AE34">
        <v>0.3688072</v>
      </c>
      <c r="AF34">
        <v>0.37866100000000003</v>
      </c>
      <c r="AG34">
        <v>0.38762679999999999</v>
      </c>
      <c r="AH34">
        <v>0.39541939999999998</v>
      </c>
      <c r="AI34">
        <v>0.40205990000000003</v>
      </c>
      <c r="AJ34">
        <v>0.40734939999999997</v>
      </c>
      <c r="AK34">
        <v>0.41110540000000001</v>
      </c>
      <c r="AL34">
        <v>0.41328340000000002</v>
      </c>
      <c r="AM34">
        <v>0.4139912</v>
      </c>
      <c r="AN34">
        <v>0.4135279</v>
      </c>
      <c r="AO34">
        <v>0.41215970000000002</v>
      </c>
      <c r="AP34">
        <v>0.41037439999999997</v>
      </c>
      <c r="AQ34">
        <v>0.40870590000000001</v>
      </c>
      <c r="AR34">
        <v>0.40800769999999997</v>
      </c>
      <c r="AS34">
        <v>0.40917179999999997</v>
      </c>
      <c r="AT34">
        <v>0.41314099999999998</v>
      </c>
      <c r="AU34">
        <v>0.42071979999999998</v>
      </c>
      <c r="AV34">
        <v>0.43254890000000001</v>
      </c>
      <c r="AW34">
        <v>0.44911319999999999</v>
      </c>
      <c r="AX34">
        <v>0.4706166</v>
      </c>
      <c r="AY34">
        <v>0.49713580000000002</v>
      </c>
      <c r="AZ34">
        <v>0.52843150000000005</v>
      </c>
      <c r="BA34">
        <v>0.56431929999999997</v>
      </c>
      <c r="BB34">
        <v>0.60464249999999997</v>
      </c>
      <c r="BC34">
        <v>0.64936479999999996</v>
      </c>
      <c r="BD34">
        <v>0.69841500000000001</v>
      </c>
      <c r="BE34">
        <v>0.75184010000000001</v>
      </c>
      <c r="BF34">
        <v>0.81011489999999997</v>
      </c>
      <c r="BG34">
        <v>0.87412440000000002</v>
      </c>
      <c r="BH34">
        <v>0.94541989999999998</v>
      </c>
      <c r="BI34">
        <v>1.0256227</v>
      </c>
      <c r="BJ34">
        <v>1.1166012999999999</v>
      </c>
      <c r="BK34">
        <v>1.2211554</v>
      </c>
      <c r="BL34">
        <v>1.3443284</v>
      </c>
      <c r="BM34">
        <v>1.4920567</v>
      </c>
      <c r="BN34">
        <v>1.6696139999999999</v>
      </c>
      <c r="BO34">
        <v>1.8815511</v>
      </c>
      <c r="BP34">
        <v>2.1342029999999999</v>
      </c>
      <c r="BQ34">
        <v>2.4386771</v>
      </c>
      <c r="BR34">
        <v>2.8078922999999998</v>
      </c>
      <c r="BS34">
        <v>3.2497888000000001</v>
      </c>
      <c r="BT34">
        <v>3.7551613000000001</v>
      </c>
      <c r="BU34">
        <v>4.2896881000000002</v>
      </c>
      <c r="BV34">
        <v>4.7950214999999998</v>
      </c>
      <c r="BW34">
        <v>5.1973428999999998</v>
      </c>
      <c r="BX34">
        <v>5.4228616000000001</v>
      </c>
      <c r="BY34">
        <v>5.4133072000000002</v>
      </c>
      <c r="BZ34">
        <v>5.1394738999999996</v>
      </c>
      <c r="CA34">
        <v>4.6122670000000001</v>
      </c>
      <c r="CB34">
        <v>3.8860101999999999</v>
      </c>
      <c r="CC34">
        <v>3.0534300999999999</v>
      </c>
      <c r="CD34">
        <v>2.2287423999999998</v>
      </c>
      <c r="CE34">
        <v>1.5208552</v>
      </c>
      <c r="CF34">
        <v>1.0028386</v>
      </c>
      <c r="CG34">
        <v>0.68872429999999996</v>
      </c>
      <c r="CH34">
        <v>0.54223699999999997</v>
      </c>
      <c r="CI34">
        <v>0.50828090000000004</v>
      </c>
      <c r="CJ34">
        <v>0.53445940000000003</v>
      </c>
      <c r="CK34">
        <v>0.57646180000000002</v>
      </c>
      <c r="CL34">
        <v>0.60589040000000005</v>
      </c>
      <c r="CM34">
        <v>0.61352569999999995</v>
      </c>
      <c r="CN34">
        <v>0.60051520000000003</v>
      </c>
      <c r="CO34">
        <v>0.56729220000000002</v>
      </c>
      <c r="CP34">
        <v>0.5100557</v>
      </c>
      <c r="CQ34">
        <v>0.4274404</v>
      </c>
      <c r="CR34">
        <v>0.32980359999999997</v>
      </c>
      <c r="CS34">
        <v>0.24077080000000001</v>
      </c>
      <c r="CT34">
        <v>0.18516959999999999</v>
      </c>
      <c r="CU34">
        <v>0.1739156</v>
      </c>
      <c r="CV34">
        <v>0.20694309999999999</v>
      </c>
      <c r="CW34">
        <v>0.27331919999999998</v>
      </c>
      <c r="CX34">
        <v>0.34585339999999998</v>
      </c>
      <c r="CY34">
        <v>0.38813150000000002</v>
      </c>
      <c r="CZ34">
        <v>0.37736039999999998</v>
      </c>
      <c r="DA34">
        <v>0.31260310000000002</v>
      </c>
      <c r="DB34">
        <v>0.20370579999999999</v>
      </c>
      <c r="DC34">
        <v>9.4598799999999997E-2</v>
      </c>
      <c r="DD34">
        <v>2.54998E-2</v>
      </c>
      <c r="DE34">
        <v>3.4223999999999999E-3</v>
      </c>
      <c r="DF34">
        <v>1.6021389E-4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</row>
    <row r="35" spans="1:117" x14ac:dyDescent="0.3">
      <c r="A35" s="4">
        <v>44293</v>
      </c>
      <c r="B35">
        <v>1.5843000000000001E-3</v>
      </c>
      <c r="C35">
        <v>1.9881E-3</v>
      </c>
      <c r="D35">
        <v>3.0271999999999999E-3</v>
      </c>
      <c r="E35">
        <v>5.8234000000000003E-3</v>
      </c>
      <c r="F35">
        <v>1.22478E-2</v>
      </c>
      <c r="G35">
        <v>2.35503E-2</v>
      </c>
      <c r="H35">
        <v>3.78403E-2</v>
      </c>
      <c r="I35">
        <v>5.1558899999999998E-2</v>
      </c>
      <c r="J35">
        <v>6.4680000000000001E-2</v>
      </c>
      <c r="K35">
        <v>7.8485700000000005E-2</v>
      </c>
      <c r="L35">
        <v>9.3254100000000006E-2</v>
      </c>
      <c r="M35">
        <v>0.1075217</v>
      </c>
      <c r="N35">
        <v>0.1211692</v>
      </c>
      <c r="O35">
        <v>0.13490669999999999</v>
      </c>
      <c r="P35">
        <v>0.14849709999999999</v>
      </c>
      <c r="Q35">
        <v>0.16201599999999999</v>
      </c>
      <c r="R35">
        <v>0.17576130000000001</v>
      </c>
      <c r="S35">
        <v>0.19051660000000001</v>
      </c>
      <c r="T35">
        <v>0.2061973</v>
      </c>
      <c r="U35">
        <v>0.22253709999999999</v>
      </c>
      <c r="V35">
        <v>0.23875830000000001</v>
      </c>
      <c r="W35">
        <v>0.25461990000000001</v>
      </c>
      <c r="X35">
        <v>0.26930460000000001</v>
      </c>
      <c r="Y35">
        <v>0.28288449999999998</v>
      </c>
      <c r="Z35">
        <v>0.29519810000000002</v>
      </c>
      <c r="AA35">
        <v>0.30728440000000001</v>
      </c>
      <c r="AB35">
        <v>0.31895109999999999</v>
      </c>
      <c r="AC35">
        <v>0.33020110000000003</v>
      </c>
      <c r="AD35">
        <v>0.34050730000000001</v>
      </c>
      <c r="AE35">
        <v>0.35041840000000002</v>
      </c>
      <c r="AF35">
        <v>0.35993770000000003</v>
      </c>
      <c r="AG35">
        <v>0.3691275</v>
      </c>
      <c r="AH35">
        <v>0.37764350000000002</v>
      </c>
      <c r="AI35">
        <v>0.38547710000000002</v>
      </c>
      <c r="AJ35">
        <v>0.39260509999999998</v>
      </c>
      <c r="AK35">
        <v>0.39898030000000001</v>
      </c>
      <c r="AL35">
        <v>0.40455799999999997</v>
      </c>
      <c r="AM35">
        <v>0.40914260000000002</v>
      </c>
      <c r="AN35">
        <v>0.41287170000000001</v>
      </c>
      <c r="AO35">
        <v>0.41596549999999999</v>
      </c>
      <c r="AP35">
        <v>0.4189889</v>
      </c>
      <c r="AQ35">
        <v>0.42238330000000002</v>
      </c>
      <c r="AR35">
        <v>0.42683729999999998</v>
      </c>
      <c r="AS35">
        <v>0.4331139</v>
      </c>
      <c r="AT35">
        <v>0.44214989999999998</v>
      </c>
      <c r="AU35">
        <v>0.45471460000000002</v>
      </c>
      <c r="AV35">
        <v>0.47107480000000002</v>
      </c>
      <c r="AW35">
        <v>0.49093019999999998</v>
      </c>
      <c r="AX35">
        <v>0.5134495</v>
      </c>
      <c r="AY35">
        <v>0.53786429999999996</v>
      </c>
      <c r="AZ35">
        <v>0.56331430000000005</v>
      </c>
      <c r="BA35">
        <v>0.58895439999999999</v>
      </c>
      <c r="BB35">
        <v>0.61373200000000006</v>
      </c>
      <c r="BC35">
        <v>0.6369956</v>
      </c>
      <c r="BD35">
        <v>0.65885709999999997</v>
      </c>
      <c r="BE35">
        <v>0.68017539999999999</v>
      </c>
      <c r="BF35">
        <v>0.70193000000000005</v>
      </c>
      <c r="BG35">
        <v>0.72422399999999998</v>
      </c>
      <c r="BH35">
        <v>0.74721400000000004</v>
      </c>
      <c r="BI35">
        <v>0.77193480000000003</v>
      </c>
      <c r="BJ35">
        <v>0.80198469999999999</v>
      </c>
      <c r="BK35">
        <v>0.84202189999999999</v>
      </c>
      <c r="BL35">
        <v>0.89663619999999999</v>
      </c>
      <c r="BM35">
        <v>0.96762680000000001</v>
      </c>
      <c r="BN35">
        <v>1.0540849999999999</v>
      </c>
      <c r="BO35">
        <v>1.1553434</v>
      </c>
      <c r="BP35">
        <v>1.2742621000000001</v>
      </c>
      <c r="BQ35">
        <v>1.4208394</v>
      </c>
      <c r="BR35">
        <v>1.6083807000000001</v>
      </c>
      <c r="BS35">
        <v>1.8492857</v>
      </c>
      <c r="BT35">
        <v>2.1477411000000002</v>
      </c>
      <c r="BU35">
        <v>2.4952296999999999</v>
      </c>
      <c r="BV35">
        <v>2.8713782000000001</v>
      </c>
      <c r="BW35">
        <v>3.2451911</v>
      </c>
      <c r="BX35">
        <v>3.5789483</v>
      </c>
      <c r="BY35">
        <v>3.8298402</v>
      </c>
      <c r="BZ35">
        <v>3.9532082000000002</v>
      </c>
      <c r="CA35">
        <v>3.9117546000000001</v>
      </c>
      <c r="CB35">
        <v>3.6878972000000001</v>
      </c>
      <c r="CC35">
        <v>3.2974472000000001</v>
      </c>
      <c r="CD35">
        <v>2.7947030000000002</v>
      </c>
      <c r="CE35">
        <v>2.2622643</v>
      </c>
      <c r="CF35">
        <v>1.7869151000000001</v>
      </c>
      <c r="CG35">
        <v>1.4296485999999999</v>
      </c>
      <c r="CH35">
        <v>1.2090806999999999</v>
      </c>
      <c r="CI35">
        <v>1.1064906999999999</v>
      </c>
      <c r="CJ35">
        <v>1.0833813000000001</v>
      </c>
      <c r="CK35">
        <v>1.0977162</v>
      </c>
      <c r="CL35">
        <v>1.1189229000000001</v>
      </c>
      <c r="CM35">
        <v>1.1329308</v>
      </c>
      <c r="CN35">
        <v>1.1369373</v>
      </c>
      <c r="CO35">
        <v>1.1264605999999999</v>
      </c>
      <c r="CP35">
        <v>1.0902821</v>
      </c>
      <c r="CQ35">
        <v>1.0174038000000001</v>
      </c>
      <c r="CR35">
        <v>0.91142610000000002</v>
      </c>
      <c r="CS35">
        <v>0.79755799999999999</v>
      </c>
      <c r="CT35">
        <v>0.71367590000000003</v>
      </c>
      <c r="CU35">
        <v>0.6910328</v>
      </c>
      <c r="CV35">
        <v>0.74468020000000001</v>
      </c>
      <c r="CW35">
        <v>0.86270840000000004</v>
      </c>
      <c r="CX35">
        <v>1.0076193</v>
      </c>
      <c r="CY35">
        <v>1.1196032</v>
      </c>
      <c r="CZ35">
        <v>1.1510612</v>
      </c>
      <c r="DA35">
        <v>1.0933046</v>
      </c>
      <c r="DB35">
        <v>0.97945559999999998</v>
      </c>
      <c r="DC35">
        <v>0.86397979999999996</v>
      </c>
      <c r="DD35">
        <v>0.8216966</v>
      </c>
      <c r="DE35">
        <v>0.8634714</v>
      </c>
      <c r="DF35">
        <v>0.92468150000000005</v>
      </c>
      <c r="DG35">
        <v>0.92292730000000001</v>
      </c>
      <c r="DH35">
        <v>0.70259939999999999</v>
      </c>
      <c r="DI35">
        <v>0.38367839999999998</v>
      </c>
      <c r="DJ35">
        <v>9.5504400000000003E-2</v>
      </c>
      <c r="DK35">
        <v>1.06648E-2</v>
      </c>
      <c r="DL35">
        <v>0</v>
      </c>
      <c r="DM35">
        <v>0</v>
      </c>
    </row>
    <row r="36" spans="1:117" x14ac:dyDescent="0.3">
      <c r="A36" s="4">
        <v>44294</v>
      </c>
      <c r="B36">
        <v>1.8994999999999999E-3</v>
      </c>
      <c r="C36">
        <v>2.4012999999999999E-3</v>
      </c>
      <c r="D36">
        <v>3.6827000000000001E-3</v>
      </c>
      <c r="E36">
        <v>7.1691999999999997E-3</v>
      </c>
      <c r="F36">
        <v>1.50822E-2</v>
      </c>
      <c r="G36">
        <v>2.8700300000000002E-2</v>
      </c>
      <c r="H36">
        <v>4.5234200000000002E-2</v>
      </c>
      <c r="I36">
        <v>6.0793E-2</v>
      </c>
      <c r="J36">
        <v>7.5600100000000003E-2</v>
      </c>
      <c r="K36">
        <v>9.1174900000000003E-2</v>
      </c>
      <c r="L36">
        <v>0.1074423</v>
      </c>
      <c r="M36">
        <v>0.12292169999999999</v>
      </c>
      <c r="N36">
        <v>0.1378828</v>
      </c>
      <c r="O36">
        <v>0.15277199999999999</v>
      </c>
      <c r="P36">
        <v>0.16693659999999999</v>
      </c>
      <c r="Q36">
        <v>0.1807146</v>
      </c>
      <c r="R36">
        <v>0.19485420000000001</v>
      </c>
      <c r="S36">
        <v>0.21005309999999999</v>
      </c>
      <c r="T36">
        <v>0.2257922</v>
      </c>
      <c r="U36">
        <v>0.24193690000000001</v>
      </c>
      <c r="V36">
        <v>0.25817440000000003</v>
      </c>
      <c r="W36">
        <v>0.274169</v>
      </c>
      <c r="X36">
        <v>0.28921950000000002</v>
      </c>
      <c r="Y36">
        <v>0.30342089999999999</v>
      </c>
      <c r="Z36">
        <v>0.31693870000000002</v>
      </c>
      <c r="AA36">
        <v>0.33042840000000001</v>
      </c>
      <c r="AB36">
        <v>0.34360160000000001</v>
      </c>
      <c r="AC36">
        <v>0.35640070000000001</v>
      </c>
      <c r="AD36">
        <v>0.36844189999999999</v>
      </c>
      <c r="AE36">
        <v>0.38011410000000001</v>
      </c>
      <c r="AF36">
        <v>0.39118399999999998</v>
      </c>
      <c r="AG36">
        <v>0.401557</v>
      </c>
      <c r="AH36">
        <v>0.410854</v>
      </c>
      <c r="AI36">
        <v>0.41908790000000001</v>
      </c>
      <c r="AJ36">
        <v>0.42605019999999999</v>
      </c>
      <c r="AK36">
        <v>0.43152210000000002</v>
      </c>
      <c r="AL36">
        <v>0.43539699999999998</v>
      </c>
      <c r="AM36">
        <v>0.43764449999999999</v>
      </c>
      <c r="AN36">
        <v>0.43850420000000001</v>
      </c>
      <c r="AO36">
        <v>0.4381948</v>
      </c>
      <c r="AP36">
        <v>0.43723790000000001</v>
      </c>
      <c r="AQ36">
        <v>0.43615340000000002</v>
      </c>
      <c r="AR36">
        <v>0.43584400000000001</v>
      </c>
      <c r="AS36">
        <v>0.43727199999999999</v>
      </c>
      <c r="AT36">
        <v>0.4415057</v>
      </c>
      <c r="AU36">
        <v>0.44945879999999999</v>
      </c>
      <c r="AV36">
        <v>0.46182830000000002</v>
      </c>
      <c r="AW36">
        <v>0.47905239999999999</v>
      </c>
      <c r="AX36">
        <v>0.50119950000000002</v>
      </c>
      <c r="AY36">
        <v>0.52821359999999995</v>
      </c>
      <c r="AZ36">
        <v>0.55972690000000003</v>
      </c>
      <c r="BA36">
        <v>0.59543480000000004</v>
      </c>
      <c r="BB36">
        <v>0.6350171</v>
      </c>
      <c r="BC36">
        <v>0.67831940000000002</v>
      </c>
      <c r="BD36">
        <v>0.72523219999999999</v>
      </c>
      <c r="BE36">
        <v>0.775922</v>
      </c>
      <c r="BF36">
        <v>0.83099909999999999</v>
      </c>
      <c r="BG36">
        <v>0.89133490000000004</v>
      </c>
      <c r="BH36">
        <v>0.95833380000000001</v>
      </c>
      <c r="BI36">
        <v>1.0336012000000001</v>
      </c>
      <c r="BJ36">
        <v>1.1193949999999999</v>
      </c>
      <c r="BK36">
        <v>1.2192109</v>
      </c>
      <c r="BL36">
        <v>1.3387287000000001</v>
      </c>
      <c r="BM36">
        <v>1.4838416999999999</v>
      </c>
      <c r="BN36">
        <v>1.6591345</v>
      </c>
      <c r="BO36">
        <v>1.8682224999999999</v>
      </c>
      <c r="BP36">
        <v>2.1172778999999999</v>
      </c>
      <c r="BQ36">
        <v>2.4186125000000001</v>
      </c>
      <c r="BR36">
        <v>2.7873917000000001</v>
      </c>
      <c r="BS36">
        <v>3.2342534000000001</v>
      </c>
      <c r="BT36">
        <v>3.7518400999999999</v>
      </c>
      <c r="BU36">
        <v>4.3061980999999996</v>
      </c>
      <c r="BV36">
        <v>4.8377371</v>
      </c>
      <c r="BW36">
        <v>5.2698964999999998</v>
      </c>
      <c r="BX36">
        <v>5.5253201000000001</v>
      </c>
      <c r="BY36">
        <v>5.5412669000000001</v>
      </c>
      <c r="BZ36">
        <v>5.2837376999999996</v>
      </c>
      <c r="CA36">
        <v>4.7592325000000004</v>
      </c>
      <c r="CB36">
        <v>4.0195955999999997</v>
      </c>
      <c r="CC36">
        <v>3.1585665000000001</v>
      </c>
      <c r="CD36">
        <v>2.2956591</v>
      </c>
      <c r="CE36">
        <v>1.5487766999999999</v>
      </c>
      <c r="CF36">
        <v>1.0007033000000001</v>
      </c>
      <c r="CG36">
        <v>0.67035060000000002</v>
      </c>
      <c r="CH36">
        <v>0.51912709999999995</v>
      </c>
      <c r="CI36">
        <v>0.4866356</v>
      </c>
      <c r="CJ36">
        <v>0.51564160000000003</v>
      </c>
      <c r="CK36">
        <v>0.55804810000000005</v>
      </c>
      <c r="CL36">
        <v>0.58497770000000004</v>
      </c>
      <c r="CM36">
        <v>0.59144410000000003</v>
      </c>
      <c r="CN36">
        <v>0.5834049</v>
      </c>
      <c r="CO36">
        <v>0.56191690000000005</v>
      </c>
      <c r="CP36">
        <v>0.51732900000000004</v>
      </c>
      <c r="CQ36">
        <v>0.43760139999999997</v>
      </c>
      <c r="CR36">
        <v>0.32335560000000002</v>
      </c>
      <c r="CS36">
        <v>0.19799890000000001</v>
      </c>
      <c r="CT36">
        <v>0.1055309</v>
      </c>
      <c r="CU36">
        <v>6.3851400000000003E-2</v>
      </c>
      <c r="CV36">
        <v>6.5465999999999996E-2</v>
      </c>
      <c r="CW36">
        <v>9.7308199999999997E-2</v>
      </c>
      <c r="CX36">
        <v>0.1440631</v>
      </c>
      <c r="CY36">
        <v>0.17802029999999999</v>
      </c>
      <c r="CZ36">
        <v>0.17863989999999999</v>
      </c>
      <c r="DA36">
        <v>0.14070530000000001</v>
      </c>
      <c r="DB36">
        <v>8.1198199999999998E-2</v>
      </c>
      <c r="DC36">
        <v>3.0696600000000001E-2</v>
      </c>
      <c r="DD36">
        <v>5.9605999999999999E-3</v>
      </c>
      <c r="DE36">
        <v>4.9260000000000005E-4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</row>
    <row r="37" spans="1:117" x14ac:dyDescent="0.3">
      <c r="A37" s="4">
        <v>44295</v>
      </c>
      <c r="B37">
        <v>1.7642000000000001E-3</v>
      </c>
      <c r="C37">
        <v>2.2401999999999999E-3</v>
      </c>
      <c r="D37">
        <v>3.4527999999999998E-3</v>
      </c>
      <c r="E37">
        <v>6.7530999999999997E-3</v>
      </c>
      <c r="F37">
        <v>1.4198000000000001E-2</v>
      </c>
      <c r="G37">
        <v>2.69222E-2</v>
      </c>
      <c r="H37">
        <v>4.22224E-2</v>
      </c>
      <c r="I37">
        <v>5.6616699999999999E-2</v>
      </c>
      <c r="J37">
        <v>7.0365200000000003E-2</v>
      </c>
      <c r="K37">
        <v>8.4889000000000006E-2</v>
      </c>
      <c r="L37">
        <v>0.1000379</v>
      </c>
      <c r="M37">
        <v>0.114484</v>
      </c>
      <c r="N37">
        <v>0.12854789999999999</v>
      </c>
      <c r="O37">
        <v>0.14256540000000001</v>
      </c>
      <c r="P37">
        <v>0.155941</v>
      </c>
      <c r="Q37">
        <v>0.16901840000000001</v>
      </c>
      <c r="R37">
        <v>0.182562</v>
      </c>
      <c r="S37">
        <v>0.197159</v>
      </c>
      <c r="T37">
        <v>0.21232790000000001</v>
      </c>
      <c r="U37">
        <v>0.22797990000000001</v>
      </c>
      <c r="V37">
        <v>0.2438777</v>
      </c>
      <c r="W37">
        <v>0.2596407</v>
      </c>
      <c r="X37">
        <v>0.27463979999999999</v>
      </c>
      <c r="Y37">
        <v>0.28898390000000002</v>
      </c>
      <c r="Z37">
        <v>0.30286750000000001</v>
      </c>
      <c r="AA37">
        <v>0.31678859999999998</v>
      </c>
      <c r="AB37">
        <v>0.33048699999999998</v>
      </c>
      <c r="AC37">
        <v>0.34392440000000002</v>
      </c>
      <c r="AD37">
        <v>0.35677540000000002</v>
      </c>
      <c r="AE37">
        <v>0.3693013</v>
      </c>
      <c r="AF37">
        <v>0.38124649999999999</v>
      </c>
      <c r="AG37">
        <v>0.39250449999999998</v>
      </c>
      <c r="AH37">
        <v>0.40272560000000002</v>
      </c>
      <c r="AI37">
        <v>0.41184670000000001</v>
      </c>
      <c r="AJ37">
        <v>0.41959449999999998</v>
      </c>
      <c r="AK37">
        <v>0.42569620000000002</v>
      </c>
      <c r="AL37">
        <v>0.43003910000000001</v>
      </c>
      <c r="AM37">
        <v>0.4325871</v>
      </c>
      <c r="AN37">
        <v>0.43355189999999999</v>
      </c>
      <c r="AO37">
        <v>0.4331296</v>
      </c>
      <c r="AP37">
        <v>0.43185319999999999</v>
      </c>
      <c r="AQ37">
        <v>0.43031140000000001</v>
      </c>
      <c r="AR37">
        <v>0.42947740000000001</v>
      </c>
      <c r="AS37">
        <v>0.43037419999999998</v>
      </c>
      <c r="AT37">
        <v>0.43412610000000001</v>
      </c>
      <c r="AU37">
        <v>0.44174089999999999</v>
      </c>
      <c r="AV37">
        <v>0.45402979999999998</v>
      </c>
      <c r="AW37">
        <v>0.47153620000000002</v>
      </c>
      <c r="AX37">
        <v>0.4943747</v>
      </c>
      <c r="AY37">
        <v>0.52251119999999995</v>
      </c>
      <c r="AZ37">
        <v>0.55562239999999996</v>
      </c>
      <c r="BA37">
        <v>0.59349399999999997</v>
      </c>
      <c r="BB37">
        <v>0.63588540000000005</v>
      </c>
      <c r="BC37">
        <v>0.68265220000000004</v>
      </c>
      <c r="BD37">
        <v>0.73367130000000003</v>
      </c>
      <c r="BE37">
        <v>0.78917720000000002</v>
      </c>
      <c r="BF37">
        <v>0.84996280000000002</v>
      </c>
      <c r="BG37">
        <v>0.91716560000000003</v>
      </c>
      <c r="BH37">
        <v>0.9923613</v>
      </c>
      <c r="BI37">
        <v>1.0772402000000001</v>
      </c>
      <c r="BJ37">
        <v>1.1741931000000001</v>
      </c>
      <c r="BK37">
        <v>1.2869402000000001</v>
      </c>
      <c r="BL37">
        <v>1.4212590000000001</v>
      </c>
      <c r="BM37">
        <v>1.5826442000000001</v>
      </c>
      <c r="BN37">
        <v>1.7747208000000001</v>
      </c>
      <c r="BO37">
        <v>1.999789</v>
      </c>
      <c r="BP37">
        <v>2.2628560000000002</v>
      </c>
      <c r="BQ37">
        <v>2.5753178999999999</v>
      </c>
      <c r="BR37">
        <v>2.9512385999999999</v>
      </c>
      <c r="BS37">
        <v>3.3994860999999998</v>
      </c>
      <c r="BT37">
        <v>3.910126</v>
      </c>
      <c r="BU37">
        <v>4.4468169</v>
      </c>
      <c r="BV37">
        <v>4.9491544000000003</v>
      </c>
      <c r="BW37">
        <v>5.3425083000000004</v>
      </c>
      <c r="BX37">
        <v>5.5543218000000003</v>
      </c>
      <c r="BY37">
        <v>5.528327</v>
      </c>
      <c r="BZ37">
        <v>5.2366285000000001</v>
      </c>
      <c r="CA37">
        <v>4.6896810999999996</v>
      </c>
      <c r="CB37">
        <v>3.9402845000000002</v>
      </c>
      <c r="CC37">
        <v>3.0804681999999999</v>
      </c>
      <c r="CD37">
        <v>2.2268267000000002</v>
      </c>
      <c r="CE37">
        <v>1.4945172</v>
      </c>
      <c r="CF37">
        <v>0.96362440000000005</v>
      </c>
      <c r="CG37">
        <v>0.649787</v>
      </c>
      <c r="CH37">
        <v>0.51212259999999998</v>
      </c>
      <c r="CI37">
        <v>0.48983280000000001</v>
      </c>
      <c r="CJ37">
        <v>0.52541919999999998</v>
      </c>
      <c r="CK37">
        <v>0.56915369999999998</v>
      </c>
      <c r="CL37">
        <v>0.59103969999999995</v>
      </c>
      <c r="CM37">
        <v>0.58733829999999998</v>
      </c>
      <c r="CN37">
        <v>0.56577469999999996</v>
      </c>
      <c r="CO37">
        <v>0.52956219999999998</v>
      </c>
      <c r="CP37">
        <v>0.47193469999999998</v>
      </c>
      <c r="CQ37">
        <v>0.38218390000000002</v>
      </c>
      <c r="CR37">
        <v>0.25828950000000001</v>
      </c>
      <c r="CS37">
        <v>0.13327369999999999</v>
      </c>
      <c r="CT37">
        <v>5.1231199999999998E-2</v>
      </c>
      <c r="CU37">
        <v>2.1504100000000002E-2</v>
      </c>
      <c r="CV37">
        <v>2.0794699999999999E-2</v>
      </c>
      <c r="CW37">
        <v>3.3018899999999997E-2</v>
      </c>
      <c r="CX37">
        <v>5.07091E-2</v>
      </c>
      <c r="CY37">
        <v>6.3625699999999993E-2</v>
      </c>
      <c r="CZ37">
        <v>6.33658E-2</v>
      </c>
      <c r="DA37">
        <v>4.7370599999999999E-2</v>
      </c>
      <c r="DB37">
        <v>2.4645799999999999E-2</v>
      </c>
      <c r="DC37">
        <v>7.3578999999999997E-3</v>
      </c>
      <c r="DD37">
        <v>1.0629000000000001E-3</v>
      </c>
      <c r="DE37">
        <v>3.5778578999999999E-5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</row>
    <row r="38" spans="1:117" x14ac:dyDescent="0.3">
      <c r="A38" s="4">
        <v>44296</v>
      </c>
      <c r="B38">
        <v>1.7443000000000001E-3</v>
      </c>
      <c r="C38">
        <v>2.2355000000000001E-3</v>
      </c>
      <c r="D38">
        <v>3.4805000000000001E-3</v>
      </c>
      <c r="E38">
        <v>6.8719999999999996E-3</v>
      </c>
      <c r="F38">
        <v>1.44288E-2</v>
      </c>
      <c r="G38">
        <v>2.7160699999999999E-2</v>
      </c>
      <c r="H38">
        <v>4.2159200000000001E-2</v>
      </c>
      <c r="I38">
        <v>5.6237299999999997E-2</v>
      </c>
      <c r="J38">
        <v>6.9736099999999995E-2</v>
      </c>
      <c r="K38">
        <v>8.4066699999999994E-2</v>
      </c>
      <c r="L38">
        <v>9.8931099999999994E-2</v>
      </c>
      <c r="M38">
        <v>0.1130777</v>
      </c>
      <c r="N38">
        <v>0.12694420000000001</v>
      </c>
      <c r="O38">
        <v>0.1406984</v>
      </c>
      <c r="P38">
        <v>0.15385679999999999</v>
      </c>
      <c r="Q38">
        <v>0.16672329999999999</v>
      </c>
      <c r="R38">
        <v>0.1801374</v>
      </c>
      <c r="S38">
        <v>0.19450480000000001</v>
      </c>
      <c r="T38">
        <v>0.20939440000000001</v>
      </c>
      <c r="U38">
        <v>0.2247228</v>
      </c>
      <c r="V38">
        <v>0.2403391</v>
      </c>
      <c r="W38">
        <v>0.25585570000000002</v>
      </c>
      <c r="X38">
        <v>0.27069090000000001</v>
      </c>
      <c r="Y38">
        <v>0.28493220000000002</v>
      </c>
      <c r="Z38">
        <v>0.29876789999999998</v>
      </c>
      <c r="AA38">
        <v>0.31264310000000001</v>
      </c>
      <c r="AB38">
        <v>0.32629760000000002</v>
      </c>
      <c r="AC38">
        <v>0.33967969999999997</v>
      </c>
      <c r="AD38">
        <v>0.35247669999999998</v>
      </c>
      <c r="AE38">
        <v>0.36493049999999999</v>
      </c>
      <c r="AF38">
        <v>0.37677919999999998</v>
      </c>
      <c r="AG38">
        <v>0.38790249999999998</v>
      </c>
      <c r="AH38">
        <v>0.39795409999999998</v>
      </c>
      <c r="AI38">
        <v>0.40687050000000002</v>
      </c>
      <c r="AJ38">
        <v>0.41437889999999999</v>
      </c>
      <c r="AK38">
        <v>0.42020600000000002</v>
      </c>
      <c r="AL38">
        <v>0.424238</v>
      </c>
      <c r="AM38">
        <v>0.42645100000000002</v>
      </c>
      <c r="AN38">
        <v>0.427064</v>
      </c>
      <c r="AO38">
        <v>0.4262744</v>
      </c>
      <c r="AP38">
        <v>0.42458879999999999</v>
      </c>
      <c r="AQ38">
        <v>0.42256630000000001</v>
      </c>
      <c r="AR38">
        <v>0.4211395</v>
      </c>
      <c r="AS38">
        <v>0.42129870000000003</v>
      </c>
      <c r="AT38">
        <v>0.42412450000000002</v>
      </c>
      <c r="AU38">
        <v>0.43058269999999998</v>
      </c>
      <c r="AV38">
        <v>0.44145380000000001</v>
      </c>
      <c r="AW38">
        <v>0.4572946</v>
      </c>
      <c r="AX38">
        <v>0.47828219999999999</v>
      </c>
      <c r="AY38">
        <v>0.50446299999999999</v>
      </c>
      <c r="AZ38">
        <v>0.53557619999999995</v>
      </c>
      <c r="BA38">
        <v>0.57144459999999997</v>
      </c>
      <c r="BB38">
        <v>0.61187159999999996</v>
      </c>
      <c r="BC38">
        <v>0.65676500000000004</v>
      </c>
      <c r="BD38">
        <v>0.70602180000000003</v>
      </c>
      <c r="BE38">
        <v>0.75979240000000003</v>
      </c>
      <c r="BF38">
        <v>0.81872089999999997</v>
      </c>
      <c r="BG38">
        <v>0.88379189999999996</v>
      </c>
      <c r="BH38">
        <v>0.95651160000000002</v>
      </c>
      <c r="BI38">
        <v>1.0384656000000001</v>
      </c>
      <c r="BJ38">
        <v>1.1317731</v>
      </c>
      <c r="BK38">
        <v>1.2396761999999999</v>
      </c>
      <c r="BL38">
        <v>1.3675647</v>
      </c>
      <c r="BM38">
        <v>1.5210645</v>
      </c>
      <c r="BN38">
        <v>1.7045562000000001</v>
      </c>
      <c r="BO38">
        <v>1.9215180999999999</v>
      </c>
      <c r="BP38">
        <v>2.1778900999999999</v>
      </c>
      <c r="BQ38">
        <v>2.4854889</v>
      </c>
      <c r="BR38">
        <v>2.8584912</v>
      </c>
      <c r="BS38">
        <v>3.3060558000000002</v>
      </c>
      <c r="BT38">
        <v>3.8192325</v>
      </c>
      <c r="BU38">
        <v>4.3630718999999996</v>
      </c>
      <c r="BV38">
        <v>4.8783503000000001</v>
      </c>
      <c r="BW38">
        <v>5.2906728000000003</v>
      </c>
      <c r="BX38">
        <v>5.5262197999999998</v>
      </c>
      <c r="BY38">
        <v>5.5262159999999998</v>
      </c>
      <c r="BZ38">
        <v>5.2594943000000001</v>
      </c>
      <c r="CA38">
        <v>4.7333812999999996</v>
      </c>
      <c r="CB38">
        <v>3.9983723000000002</v>
      </c>
      <c r="CC38">
        <v>3.1456572999999999</v>
      </c>
      <c r="CD38">
        <v>2.2926443000000001</v>
      </c>
      <c r="CE38">
        <v>1.5565443999999999</v>
      </c>
      <c r="CF38">
        <v>1.0199476000000001</v>
      </c>
      <c r="CG38">
        <v>0.70072449999999997</v>
      </c>
      <c r="CH38">
        <v>0.55993649999999995</v>
      </c>
      <c r="CI38">
        <v>0.53713789999999995</v>
      </c>
      <c r="CJ38">
        <v>0.57352899999999996</v>
      </c>
      <c r="CK38">
        <v>0.61839339999999998</v>
      </c>
      <c r="CL38">
        <v>0.64139440000000003</v>
      </c>
      <c r="CM38">
        <v>0.63893009999999995</v>
      </c>
      <c r="CN38">
        <v>0.61783270000000001</v>
      </c>
      <c r="CO38">
        <v>0.57954570000000005</v>
      </c>
      <c r="CP38">
        <v>0.51597000000000004</v>
      </c>
      <c r="CQ38">
        <v>0.41657850000000002</v>
      </c>
      <c r="CR38">
        <v>0.28338570000000002</v>
      </c>
      <c r="CS38">
        <v>0.1534768</v>
      </c>
      <c r="CT38">
        <v>7.1373099999999995E-2</v>
      </c>
      <c r="CU38">
        <v>4.58024E-2</v>
      </c>
      <c r="CV38">
        <v>5.7654499999999997E-2</v>
      </c>
      <c r="CW38">
        <v>9.3282699999999996E-2</v>
      </c>
      <c r="CX38">
        <v>0.13788500000000001</v>
      </c>
      <c r="CY38">
        <v>0.1681887</v>
      </c>
      <c r="CZ38">
        <v>0.16889670000000001</v>
      </c>
      <c r="DA38">
        <v>0.13763549999999999</v>
      </c>
      <c r="DB38">
        <v>8.2592600000000002E-2</v>
      </c>
      <c r="DC38">
        <v>3.2611599999999998E-2</v>
      </c>
      <c r="DD38">
        <v>6.2947000000000003E-3</v>
      </c>
      <c r="DE38">
        <v>4.6714974000000001E-4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</row>
    <row r="39" spans="1:117" x14ac:dyDescent="0.3">
      <c r="A39" s="4">
        <v>44297</v>
      </c>
      <c r="B39">
        <v>7.7680000000000002E-4</v>
      </c>
      <c r="C39">
        <v>9.8900000000000008E-4</v>
      </c>
      <c r="D39">
        <v>1.5307999999999999E-3</v>
      </c>
      <c r="E39">
        <v>2.9854999999999999E-3</v>
      </c>
      <c r="F39">
        <v>6.2632E-3</v>
      </c>
      <c r="G39">
        <v>1.19215E-2</v>
      </c>
      <c r="H39">
        <v>1.8916499999999999E-2</v>
      </c>
      <c r="I39">
        <v>2.56603E-2</v>
      </c>
      <c r="J39">
        <v>3.21911E-2</v>
      </c>
      <c r="K39">
        <v>3.9164600000000001E-2</v>
      </c>
      <c r="L39">
        <v>4.6636400000000001E-2</v>
      </c>
      <c r="M39">
        <v>5.3919000000000002E-2</v>
      </c>
      <c r="N39">
        <v>6.1008600000000003E-2</v>
      </c>
      <c r="O39">
        <v>6.8216700000000005E-2</v>
      </c>
      <c r="P39">
        <v>7.5494900000000004E-2</v>
      </c>
      <c r="Q39">
        <v>8.2884100000000002E-2</v>
      </c>
      <c r="R39">
        <v>9.0573399999999998E-2</v>
      </c>
      <c r="S39">
        <v>9.8945199999999997E-2</v>
      </c>
      <c r="T39">
        <v>0.1080426</v>
      </c>
      <c r="U39">
        <v>0.11778660000000001</v>
      </c>
      <c r="V39">
        <v>0.12781229999999999</v>
      </c>
      <c r="W39">
        <v>0.13797709999999999</v>
      </c>
      <c r="X39">
        <v>0.14787790000000001</v>
      </c>
      <c r="Y39">
        <v>0.15756249999999999</v>
      </c>
      <c r="Z39">
        <v>0.16698589999999999</v>
      </c>
      <c r="AA39">
        <v>0.176676</v>
      </c>
      <c r="AB39">
        <v>0.1865773</v>
      </c>
      <c r="AC39">
        <v>0.19668830000000001</v>
      </c>
      <c r="AD39">
        <v>0.206735</v>
      </c>
      <c r="AE39">
        <v>0.216947</v>
      </c>
      <c r="AF39">
        <v>0.22730400000000001</v>
      </c>
      <c r="AG39">
        <v>0.23779259999999999</v>
      </c>
      <c r="AH39">
        <v>0.24815180000000001</v>
      </c>
      <c r="AI39">
        <v>0.25826300000000002</v>
      </c>
      <c r="AJ39">
        <v>0.26798139999999998</v>
      </c>
      <c r="AK39">
        <v>0.27713700000000002</v>
      </c>
      <c r="AL39">
        <v>0.2855277</v>
      </c>
      <c r="AM39">
        <v>0.29291250000000002</v>
      </c>
      <c r="AN39">
        <v>0.29929630000000002</v>
      </c>
      <c r="AO39">
        <v>0.30482589999999998</v>
      </c>
      <c r="AP39">
        <v>0.30990050000000002</v>
      </c>
      <c r="AQ39">
        <v>0.31493929999999998</v>
      </c>
      <c r="AR39">
        <v>0.32059559999999998</v>
      </c>
      <c r="AS39">
        <v>0.32766479999999998</v>
      </c>
      <c r="AT39">
        <v>0.33706839999999999</v>
      </c>
      <c r="AU39">
        <v>0.3495241</v>
      </c>
      <c r="AV39">
        <v>0.36524800000000002</v>
      </c>
      <c r="AW39">
        <v>0.38390849999999999</v>
      </c>
      <c r="AX39">
        <v>0.40469870000000002</v>
      </c>
      <c r="AY39">
        <v>0.42673299999999997</v>
      </c>
      <c r="AZ39">
        <v>0.44888790000000001</v>
      </c>
      <c r="BA39">
        <v>0.46994849999999999</v>
      </c>
      <c r="BB39">
        <v>0.4885023</v>
      </c>
      <c r="BC39">
        <v>0.50359449999999994</v>
      </c>
      <c r="BD39">
        <v>0.51496850000000005</v>
      </c>
      <c r="BE39">
        <v>0.52288279999999998</v>
      </c>
      <c r="BF39">
        <v>0.5275185</v>
      </c>
      <c r="BG39">
        <v>0.52811549999999996</v>
      </c>
      <c r="BH39">
        <v>0.52416940000000001</v>
      </c>
      <c r="BI39">
        <v>0.51592249999999995</v>
      </c>
      <c r="BJ39">
        <v>0.50651069999999998</v>
      </c>
      <c r="BK39">
        <v>0.50011190000000005</v>
      </c>
      <c r="BL39">
        <v>0.50133050000000001</v>
      </c>
      <c r="BM39">
        <v>0.51262070000000004</v>
      </c>
      <c r="BN39">
        <v>0.53422119999999995</v>
      </c>
      <c r="BO39">
        <v>0.56608939999999996</v>
      </c>
      <c r="BP39">
        <v>0.60877559999999997</v>
      </c>
      <c r="BQ39">
        <v>0.6664563</v>
      </c>
      <c r="BR39">
        <v>0.74416210000000005</v>
      </c>
      <c r="BS39">
        <v>0.84697449999999996</v>
      </c>
      <c r="BT39">
        <v>0.97672510000000001</v>
      </c>
      <c r="BU39">
        <v>1.130425</v>
      </c>
      <c r="BV39">
        <v>1.3014085</v>
      </c>
      <c r="BW39">
        <v>1.4791095000000001</v>
      </c>
      <c r="BX39">
        <v>1.6506810000000001</v>
      </c>
      <c r="BY39">
        <v>1.8000115999999999</v>
      </c>
      <c r="BZ39">
        <v>1.9079090000000001</v>
      </c>
      <c r="CA39">
        <v>1.9560002999999999</v>
      </c>
      <c r="CB39">
        <v>1.9336027</v>
      </c>
      <c r="CC39">
        <v>1.8470761</v>
      </c>
      <c r="CD39">
        <v>1.7245459999999999</v>
      </c>
      <c r="CE39">
        <v>1.6112331</v>
      </c>
      <c r="CF39">
        <v>1.5560856999999999</v>
      </c>
      <c r="CG39">
        <v>1.5964925999999999</v>
      </c>
      <c r="CH39">
        <v>1.747679</v>
      </c>
      <c r="CI39">
        <v>1.9968343</v>
      </c>
      <c r="CJ39">
        <v>2.3050632000000002</v>
      </c>
      <c r="CK39">
        <v>2.6200933000000002</v>
      </c>
      <c r="CL39">
        <v>2.9008712999999999</v>
      </c>
      <c r="CM39">
        <v>3.1291747000000001</v>
      </c>
      <c r="CN39">
        <v>3.3079162000000002</v>
      </c>
      <c r="CO39">
        <v>3.4417762999999999</v>
      </c>
      <c r="CP39">
        <v>3.5236410999999999</v>
      </c>
      <c r="CQ39">
        <v>3.5342889</v>
      </c>
      <c r="CR39">
        <v>3.4545528999999999</v>
      </c>
      <c r="CS39">
        <v>3.2841070000000001</v>
      </c>
      <c r="CT39">
        <v>3.0461966999999999</v>
      </c>
      <c r="CU39">
        <v>2.7795326999999999</v>
      </c>
      <c r="CV39">
        <v>2.5207798000000001</v>
      </c>
      <c r="CW39">
        <v>2.2851507999999998</v>
      </c>
      <c r="CX39">
        <v>2.0636458000000002</v>
      </c>
      <c r="CY39">
        <v>1.8282623</v>
      </c>
      <c r="CZ39">
        <v>1.5559906999999999</v>
      </c>
      <c r="DA39">
        <v>1.246774</v>
      </c>
      <c r="DB39">
        <v>0.9338957</v>
      </c>
      <c r="DC39">
        <v>0.67061539999999997</v>
      </c>
      <c r="DD39">
        <v>0.51452189999999998</v>
      </c>
      <c r="DE39">
        <v>0.46482119999999999</v>
      </c>
      <c r="DF39">
        <v>0.50236990000000004</v>
      </c>
      <c r="DG39">
        <v>0.56205519999999998</v>
      </c>
      <c r="DH39">
        <v>0.53207490000000002</v>
      </c>
      <c r="DI39">
        <v>0.42209970000000002</v>
      </c>
      <c r="DJ39">
        <v>0.2541622</v>
      </c>
      <c r="DK39">
        <v>0.12786549999999999</v>
      </c>
      <c r="DL39">
        <v>3.1422800000000001E-2</v>
      </c>
      <c r="DM39">
        <v>3.4772000000000002E-3</v>
      </c>
    </row>
    <row r="40" spans="1:117" x14ac:dyDescent="0.3">
      <c r="A40" s="4">
        <v>44298</v>
      </c>
      <c r="B40">
        <v>8.7719999999999996E-4</v>
      </c>
      <c r="C40">
        <v>1.0804E-3</v>
      </c>
      <c r="D40">
        <v>1.6080000000000001E-3</v>
      </c>
      <c r="E40">
        <v>3.0398999999999999E-3</v>
      </c>
      <c r="F40">
        <v>6.4216000000000004E-3</v>
      </c>
      <c r="G40">
        <v>1.25033E-2</v>
      </c>
      <c r="H40">
        <v>2.0350900000000002E-2</v>
      </c>
      <c r="I40">
        <v>2.7830799999999999E-2</v>
      </c>
      <c r="J40">
        <v>3.49357E-2</v>
      </c>
      <c r="K40">
        <v>4.2351600000000003E-2</v>
      </c>
      <c r="L40">
        <v>5.02738E-2</v>
      </c>
      <c r="M40">
        <v>5.7951700000000002E-2</v>
      </c>
      <c r="N40">
        <v>6.53498E-2</v>
      </c>
      <c r="O40">
        <v>7.2878799999999994E-2</v>
      </c>
      <c r="P40">
        <v>8.0085699999999996E-2</v>
      </c>
      <c r="Q40">
        <v>8.7230699999999994E-2</v>
      </c>
      <c r="R40">
        <v>9.45994E-2</v>
      </c>
      <c r="S40">
        <v>0.1027554</v>
      </c>
      <c r="T40">
        <v>0.1114154</v>
      </c>
      <c r="U40">
        <v>0.1205499</v>
      </c>
      <c r="V40">
        <v>0.1298984</v>
      </c>
      <c r="W40">
        <v>0.13916809999999999</v>
      </c>
      <c r="X40">
        <v>0.14796309999999999</v>
      </c>
      <c r="Y40">
        <v>0.15637470000000001</v>
      </c>
      <c r="Z40">
        <v>0.16454460000000001</v>
      </c>
      <c r="AA40">
        <v>0.1727186</v>
      </c>
      <c r="AB40">
        <v>0.18079129999999999</v>
      </c>
      <c r="AC40">
        <v>0.18875410000000001</v>
      </c>
      <c r="AD40">
        <v>0.19642689999999999</v>
      </c>
      <c r="AE40">
        <v>0.2038758</v>
      </c>
      <c r="AF40">
        <v>0.21098320000000001</v>
      </c>
      <c r="AG40">
        <v>0.2177094</v>
      </c>
      <c r="AH40">
        <v>0.22385479999999999</v>
      </c>
      <c r="AI40">
        <v>0.22933580000000001</v>
      </c>
      <c r="AJ40">
        <v>0.2340072</v>
      </c>
      <c r="AK40">
        <v>0.2377541</v>
      </c>
      <c r="AL40">
        <v>0.2405176</v>
      </c>
      <c r="AM40">
        <v>0.24226780000000001</v>
      </c>
      <c r="AN40">
        <v>0.24310999999999999</v>
      </c>
      <c r="AO40">
        <v>0.24318129999999999</v>
      </c>
      <c r="AP40">
        <v>0.24277570000000001</v>
      </c>
      <c r="AQ40">
        <v>0.2421914</v>
      </c>
      <c r="AR40">
        <v>0.24184520000000001</v>
      </c>
      <c r="AS40">
        <v>0.24218329999999999</v>
      </c>
      <c r="AT40">
        <v>0.24368219999999999</v>
      </c>
      <c r="AU40">
        <v>0.24672250000000001</v>
      </c>
      <c r="AV40">
        <v>0.25141780000000002</v>
      </c>
      <c r="AW40">
        <v>0.25766359999999999</v>
      </c>
      <c r="AX40">
        <v>0.26507969999999997</v>
      </c>
      <c r="AY40">
        <v>0.27334219999999998</v>
      </c>
      <c r="AZ40">
        <v>0.28201540000000003</v>
      </c>
      <c r="BA40">
        <v>0.29070679999999999</v>
      </c>
      <c r="BB40">
        <v>0.29894720000000002</v>
      </c>
      <c r="BC40">
        <v>0.30650729999999998</v>
      </c>
      <c r="BD40">
        <v>0.31356279999999997</v>
      </c>
      <c r="BE40">
        <v>0.32046190000000002</v>
      </c>
      <c r="BF40">
        <v>0.32774310000000001</v>
      </c>
      <c r="BG40">
        <v>0.33545380000000002</v>
      </c>
      <c r="BH40">
        <v>0.34413939999999998</v>
      </c>
      <c r="BI40">
        <v>0.35447440000000002</v>
      </c>
      <c r="BJ40">
        <v>0.36850630000000001</v>
      </c>
      <c r="BK40">
        <v>0.38820919999999998</v>
      </c>
      <c r="BL40">
        <v>0.4158867</v>
      </c>
      <c r="BM40">
        <v>0.45289889999999999</v>
      </c>
      <c r="BN40">
        <v>0.49958750000000002</v>
      </c>
      <c r="BO40">
        <v>0.55620769999999997</v>
      </c>
      <c r="BP40">
        <v>0.62294099999999997</v>
      </c>
      <c r="BQ40">
        <v>0.70280779999999998</v>
      </c>
      <c r="BR40">
        <v>0.80031390000000002</v>
      </c>
      <c r="BS40">
        <v>0.92196820000000002</v>
      </c>
      <c r="BT40">
        <v>1.0734416</v>
      </c>
      <c r="BU40">
        <v>1.2566706999999999</v>
      </c>
      <c r="BV40">
        <v>1.4684039</v>
      </c>
      <c r="BW40">
        <v>1.6975875</v>
      </c>
      <c r="BX40">
        <v>1.9260294</v>
      </c>
      <c r="BY40">
        <v>2.1289704</v>
      </c>
      <c r="BZ40">
        <v>2.2782570999999998</v>
      </c>
      <c r="CA40">
        <v>2.3491906999999999</v>
      </c>
      <c r="CB40">
        <v>2.3287976000000001</v>
      </c>
      <c r="CC40">
        <v>2.2246798999999999</v>
      </c>
      <c r="CD40">
        <v>2.0680706999999998</v>
      </c>
      <c r="CE40">
        <v>1.9080109999999999</v>
      </c>
      <c r="CF40">
        <v>1.7976084000000001</v>
      </c>
      <c r="CG40">
        <v>1.7790087000000001</v>
      </c>
      <c r="CH40">
        <v>1.8738744000000001</v>
      </c>
      <c r="CI40">
        <v>2.0799177000000002</v>
      </c>
      <c r="CJ40">
        <v>2.3731585000000002</v>
      </c>
      <c r="CK40">
        <v>2.7139720999999999</v>
      </c>
      <c r="CL40">
        <v>3.0616720000000002</v>
      </c>
      <c r="CM40">
        <v>3.3805075000000002</v>
      </c>
      <c r="CN40">
        <v>3.6417475000000001</v>
      </c>
      <c r="CO40">
        <v>3.8158927</v>
      </c>
      <c r="CP40">
        <v>3.8725947999999999</v>
      </c>
      <c r="CQ40">
        <v>3.7898269</v>
      </c>
      <c r="CR40">
        <v>3.5669971</v>
      </c>
      <c r="CS40">
        <v>3.2361705000000001</v>
      </c>
      <c r="CT40">
        <v>2.8540475000000001</v>
      </c>
      <c r="CU40">
        <v>2.4829067999999999</v>
      </c>
      <c r="CV40">
        <v>2.1671472000000001</v>
      </c>
      <c r="CW40">
        <v>1.9179986</v>
      </c>
      <c r="CX40">
        <v>1.7158028999999999</v>
      </c>
      <c r="CY40">
        <v>1.5220351999999999</v>
      </c>
      <c r="CZ40">
        <v>1.3048945999999999</v>
      </c>
      <c r="DA40">
        <v>1.0569507</v>
      </c>
      <c r="DB40">
        <v>0.80671510000000002</v>
      </c>
      <c r="DC40">
        <v>0.59952070000000002</v>
      </c>
      <c r="DD40">
        <v>0.46986990000000001</v>
      </c>
      <c r="DE40">
        <v>0.42109760000000002</v>
      </c>
      <c r="DF40">
        <v>0.43520779999999998</v>
      </c>
      <c r="DG40">
        <v>0.47520269999999998</v>
      </c>
      <c r="DH40">
        <v>0.5062181</v>
      </c>
      <c r="DI40">
        <v>0.50675490000000001</v>
      </c>
      <c r="DJ40">
        <v>0.39135259999999999</v>
      </c>
      <c r="DK40">
        <v>0.21088029999999999</v>
      </c>
      <c r="DL40">
        <v>5.1352799999999997E-2</v>
      </c>
      <c r="DM40">
        <v>5.4190000000000002E-3</v>
      </c>
    </row>
    <row r="41" spans="1:117" x14ac:dyDescent="0.3">
      <c r="A41" s="4">
        <v>44299</v>
      </c>
      <c r="B41">
        <v>9.4399999999999996E-4</v>
      </c>
      <c r="C41">
        <v>1.2186E-3</v>
      </c>
      <c r="D41">
        <v>1.9127E-3</v>
      </c>
      <c r="E41">
        <v>3.7891000000000001E-3</v>
      </c>
      <c r="F41">
        <v>7.9361999999999992E-3</v>
      </c>
      <c r="G41">
        <v>1.4903700000000001E-2</v>
      </c>
      <c r="H41">
        <v>2.3131599999999999E-2</v>
      </c>
      <c r="I41">
        <v>3.0912499999999999E-2</v>
      </c>
      <c r="J41">
        <v>3.8388100000000001E-2</v>
      </c>
      <c r="K41">
        <v>4.6356700000000001E-2</v>
      </c>
      <c r="L41">
        <v>5.4665999999999999E-2</v>
      </c>
      <c r="M41">
        <v>6.2569799999999995E-2</v>
      </c>
      <c r="N41">
        <v>7.0227499999999998E-2</v>
      </c>
      <c r="O41">
        <v>7.7864600000000006E-2</v>
      </c>
      <c r="P41">
        <v>8.5354700000000006E-2</v>
      </c>
      <c r="Q41">
        <v>9.27341E-2</v>
      </c>
      <c r="R41">
        <v>0.10030459999999999</v>
      </c>
      <c r="S41">
        <v>0.1083949</v>
      </c>
      <c r="T41">
        <v>0.1168983</v>
      </c>
      <c r="U41">
        <v>0.1257132</v>
      </c>
      <c r="V41">
        <v>0.13457060000000001</v>
      </c>
      <c r="W41">
        <v>0.1434646</v>
      </c>
      <c r="X41">
        <v>0.15201300000000001</v>
      </c>
      <c r="Y41">
        <v>0.16024859999999999</v>
      </c>
      <c r="Z41">
        <v>0.16807269999999999</v>
      </c>
      <c r="AA41">
        <v>0.17602229999999999</v>
      </c>
      <c r="AB41">
        <v>0.1839674</v>
      </c>
      <c r="AC41">
        <v>0.19190099999999999</v>
      </c>
      <c r="AD41">
        <v>0.1995111</v>
      </c>
      <c r="AE41">
        <v>0.20708489999999999</v>
      </c>
      <c r="AF41">
        <v>0.21456349999999999</v>
      </c>
      <c r="AG41">
        <v>0.22194179999999999</v>
      </c>
      <c r="AH41">
        <v>0.22897100000000001</v>
      </c>
      <c r="AI41">
        <v>0.2356153</v>
      </c>
      <c r="AJ41">
        <v>0.2417928</v>
      </c>
      <c r="AK41">
        <v>0.2474034</v>
      </c>
      <c r="AL41">
        <v>0.25234679999999998</v>
      </c>
      <c r="AM41">
        <v>0.2564746</v>
      </c>
      <c r="AN41">
        <v>0.25984380000000001</v>
      </c>
      <c r="AO41">
        <v>0.2625461</v>
      </c>
      <c r="AP41">
        <v>0.26487060000000001</v>
      </c>
      <c r="AQ41">
        <v>0.26704230000000001</v>
      </c>
      <c r="AR41">
        <v>0.26946340000000002</v>
      </c>
      <c r="AS41">
        <v>0.27258280000000001</v>
      </c>
      <c r="AT41">
        <v>0.27693180000000001</v>
      </c>
      <c r="AU41">
        <v>0.28291100000000002</v>
      </c>
      <c r="AV41">
        <v>0.29061229999999999</v>
      </c>
      <c r="AW41">
        <v>0.2998517</v>
      </c>
      <c r="AX41">
        <v>0.31013570000000001</v>
      </c>
      <c r="AY41">
        <v>0.32102710000000001</v>
      </c>
      <c r="AZ41">
        <v>0.33195190000000002</v>
      </c>
      <c r="BA41">
        <v>0.34241349999999998</v>
      </c>
      <c r="BB41">
        <v>0.35183619999999999</v>
      </c>
      <c r="BC41">
        <v>0.35998799999999997</v>
      </c>
      <c r="BD41">
        <v>0.36708200000000002</v>
      </c>
      <c r="BE41">
        <v>0.37362260000000003</v>
      </c>
      <c r="BF41">
        <v>0.38025910000000002</v>
      </c>
      <c r="BG41">
        <v>0.387098</v>
      </c>
      <c r="BH41">
        <v>0.39462829999999999</v>
      </c>
      <c r="BI41">
        <v>0.40344960000000002</v>
      </c>
      <c r="BJ41">
        <v>0.41568949999999999</v>
      </c>
      <c r="BK41">
        <v>0.43345610000000001</v>
      </c>
      <c r="BL41">
        <v>0.4590361</v>
      </c>
      <c r="BM41">
        <v>0.4930541</v>
      </c>
      <c r="BN41">
        <v>0.53448899999999999</v>
      </c>
      <c r="BO41">
        <v>0.58209239999999995</v>
      </c>
      <c r="BP41">
        <v>0.63527719999999999</v>
      </c>
      <c r="BQ41">
        <v>0.69753180000000004</v>
      </c>
      <c r="BR41">
        <v>0.77455759999999996</v>
      </c>
      <c r="BS41">
        <v>0.87383789999999995</v>
      </c>
      <c r="BT41">
        <v>1.0007501000000001</v>
      </c>
      <c r="BU41">
        <v>1.1555352999999999</v>
      </c>
      <c r="BV41">
        <v>1.3326214999999999</v>
      </c>
      <c r="BW41">
        <v>1.5193534</v>
      </c>
      <c r="BX41">
        <v>1.6981561000000001</v>
      </c>
      <c r="BY41">
        <v>1.8475987</v>
      </c>
      <c r="BZ41">
        <v>1.9452602999999999</v>
      </c>
      <c r="CA41">
        <v>1.9735711</v>
      </c>
      <c r="CB41">
        <v>1.9269480000000001</v>
      </c>
      <c r="CC41">
        <v>1.8193927000000001</v>
      </c>
      <c r="CD41">
        <v>1.6859660000000001</v>
      </c>
      <c r="CE41">
        <v>1.5748568000000001</v>
      </c>
      <c r="CF41">
        <v>1.5327841</v>
      </c>
      <c r="CG41">
        <v>1.5913238999999999</v>
      </c>
      <c r="CH41">
        <v>1.7587069</v>
      </c>
      <c r="CI41">
        <v>2.0161543000000002</v>
      </c>
      <c r="CJ41">
        <v>2.3225872999999999</v>
      </c>
      <c r="CK41">
        <v>2.6292114</v>
      </c>
      <c r="CL41">
        <v>2.9016435</v>
      </c>
      <c r="CM41">
        <v>3.1260405000000002</v>
      </c>
      <c r="CN41">
        <v>3.3041401000000001</v>
      </c>
      <c r="CO41">
        <v>3.4357161999999999</v>
      </c>
      <c r="CP41">
        <v>3.5101836</v>
      </c>
      <c r="CQ41">
        <v>3.5109446000000002</v>
      </c>
      <c r="CR41">
        <v>3.4281169999999999</v>
      </c>
      <c r="CS41">
        <v>3.2734009999999998</v>
      </c>
      <c r="CT41">
        <v>3.0778544000000001</v>
      </c>
      <c r="CU41">
        <v>2.8794803999999998</v>
      </c>
      <c r="CV41">
        <v>2.7050809999999998</v>
      </c>
      <c r="CW41">
        <v>2.5561661999999998</v>
      </c>
      <c r="CX41">
        <v>2.4101206999999998</v>
      </c>
      <c r="CY41">
        <v>2.2284932</v>
      </c>
      <c r="CZ41">
        <v>1.9789941</v>
      </c>
      <c r="DA41">
        <v>1.6554011</v>
      </c>
      <c r="DB41">
        <v>1.2871003999999999</v>
      </c>
      <c r="DC41">
        <v>0.93316940000000004</v>
      </c>
      <c r="DD41">
        <v>0.67478570000000004</v>
      </c>
      <c r="DE41">
        <v>0.52944210000000003</v>
      </c>
      <c r="DF41">
        <v>0.48390899999999998</v>
      </c>
      <c r="DG41">
        <v>0.47557189999999999</v>
      </c>
      <c r="DH41">
        <v>0.38115700000000002</v>
      </c>
      <c r="DI41">
        <v>0.2135215</v>
      </c>
      <c r="DJ41">
        <v>5.3517200000000001E-2</v>
      </c>
      <c r="DK41">
        <v>5.9154000000000003E-3</v>
      </c>
      <c r="DL41">
        <v>0</v>
      </c>
      <c r="DM41">
        <v>0</v>
      </c>
    </row>
    <row r="42" spans="1:117" x14ac:dyDescent="0.3">
      <c r="A42" s="4">
        <v>44300</v>
      </c>
      <c r="B42">
        <v>7.3169999999999995E-4</v>
      </c>
      <c r="C42">
        <v>8.9999999999999998E-4</v>
      </c>
      <c r="D42">
        <v>1.3393999999999999E-3</v>
      </c>
      <c r="E42">
        <v>2.5233999999999999E-3</v>
      </c>
      <c r="F42">
        <v>5.3255000000000004E-3</v>
      </c>
      <c r="G42">
        <v>1.04072E-2</v>
      </c>
      <c r="H42">
        <v>1.7102099999999999E-2</v>
      </c>
      <c r="I42">
        <v>2.3592800000000001E-2</v>
      </c>
      <c r="J42">
        <v>2.9818399999999998E-2</v>
      </c>
      <c r="K42">
        <v>3.6344000000000001E-2</v>
      </c>
      <c r="L42">
        <v>4.3442099999999997E-2</v>
      </c>
      <c r="M42">
        <v>5.0428800000000003E-2</v>
      </c>
      <c r="N42">
        <v>5.7190900000000003E-2</v>
      </c>
      <c r="O42">
        <v>6.4125000000000001E-2</v>
      </c>
      <c r="P42">
        <v>7.1018999999999999E-2</v>
      </c>
      <c r="Q42">
        <v>7.8028100000000003E-2</v>
      </c>
      <c r="R42">
        <v>8.5349499999999995E-2</v>
      </c>
      <c r="S42">
        <v>9.3491699999999997E-2</v>
      </c>
      <c r="T42">
        <v>0.1024293</v>
      </c>
      <c r="U42">
        <v>0.1121419</v>
      </c>
      <c r="V42">
        <v>0.12227159999999999</v>
      </c>
      <c r="W42">
        <v>0.13253490000000001</v>
      </c>
      <c r="X42">
        <v>0.14248259999999999</v>
      </c>
      <c r="Y42">
        <v>0.152224</v>
      </c>
      <c r="Z42">
        <v>0.1618106</v>
      </c>
      <c r="AA42">
        <v>0.17165340000000001</v>
      </c>
      <c r="AB42">
        <v>0.18165390000000001</v>
      </c>
      <c r="AC42">
        <v>0.19181519999999999</v>
      </c>
      <c r="AD42">
        <v>0.20187759999999999</v>
      </c>
      <c r="AE42">
        <v>0.211949</v>
      </c>
      <c r="AF42">
        <v>0.22192509999999999</v>
      </c>
      <c r="AG42">
        <v>0.23176330000000001</v>
      </c>
      <c r="AH42">
        <v>0.2412039</v>
      </c>
      <c r="AI42">
        <v>0.25009189999999998</v>
      </c>
      <c r="AJ42">
        <v>0.25823370000000001</v>
      </c>
      <c r="AK42">
        <v>0.26544289999999998</v>
      </c>
      <c r="AL42">
        <v>0.27156249999999998</v>
      </c>
      <c r="AM42">
        <v>0.27643210000000001</v>
      </c>
      <c r="AN42">
        <v>0.28008260000000001</v>
      </c>
      <c r="AO42">
        <v>0.2826263</v>
      </c>
      <c r="AP42">
        <v>0.2843908</v>
      </c>
      <c r="AQ42">
        <v>0.28571099999999999</v>
      </c>
      <c r="AR42">
        <v>0.28710049999999998</v>
      </c>
      <c r="AS42">
        <v>0.28914089999999998</v>
      </c>
      <c r="AT42">
        <v>0.29249049999999999</v>
      </c>
      <c r="AU42">
        <v>0.29765239999999998</v>
      </c>
      <c r="AV42">
        <v>0.3047588</v>
      </c>
      <c r="AW42">
        <v>0.31355630000000001</v>
      </c>
      <c r="AX42">
        <v>0.32343230000000001</v>
      </c>
      <c r="AY42">
        <v>0.33378829999999998</v>
      </c>
      <c r="AZ42">
        <v>0.34391690000000003</v>
      </c>
      <c r="BA42">
        <v>0.35317569999999998</v>
      </c>
      <c r="BB42">
        <v>0.36084680000000002</v>
      </c>
      <c r="BC42">
        <v>0.36659589999999997</v>
      </c>
      <c r="BD42">
        <v>0.37065680000000001</v>
      </c>
      <c r="BE42">
        <v>0.37368770000000001</v>
      </c>
      <c r="BF42">
        <v>0.37644149999999998</v>
      </c>
      <c r="BG42">
        <v>0.37900529999999999</v>
      </c>
      <c r="BH42">
        <v>0.38171929999999998</v>
      </c>
      <c r="BI42">
        <v>0.38526149999999998</v>
      </c>
      <c r="BJ42">
        <v>0.39226349999999999</v>
      </c>
      <c r="BK42">
        <v>0.4057713</v>
      </c>
      <c r="BL42">
        <v>0.42885410000000002</v>
      </c>
      <c r="BM42">
        <v>0.46229920000000002</v>
      </c>
      <c r="BN42">
        <v>0.50435350000000001</v>
      </c>
      <c r="BO42">
        <v>0.55245759999999999</v>
      </c>
      <c r="BP42">
        <v>0.604854</v>
      </c>
      <c r="BQ42">
        <v>0.66431309999999999</v>
      </c>
      <c r="BR42">
        <v>0.73637140000000001</v>
      </c>
      <c r="BS42">
        <v>0.82823539999999995</v>
      </c>
      <c r="BT42">
        <v>0.94468240000000003</v>
      </c>
      <c r="BU42">
        <v>1.0851256</v>
      </c>
      <c r="BV42">
        <v>1.2435004999999999</v>
      </c>
      <c r="BW42">
        <v>1.4080064000000001</v>
      </c>
      <c r="BX42">
        <v>1.5639765999999999</v>
      </c>
      <c r="BY42">
        <v>1.6952718</v>
      </c>
      <c r="BZ42">
        <v>1.7861885</v>
      </c>
      <c r="CA42">
        <v>1.8247264999999999</v>
      </c>
      <c r="CB42">
        <v>1.8062109</v>
      </c>
      <c r="CC42">
        <v>1.7379506</v>
      </c>
      <c r="CD42">
        <v>1.6410176000000001</v>
      </c>
      <c r="CE42">
        <v>1.5472176</v>
      </c>
      <c r="CF42">
        <v>1.4915708999999999</v>
      </c>
      <c r="CG42">
        <v>1.503144</v>
      </c>
      <c r="CH42">
        <v>1.5980899</v>
      </c>
      <c r="CI42">
        <v>1.7760568999999999</v>
      </c>
      <c r="CJ42">
        <v>2.0217966999999999</v>
      </c>
      <c r="CK42">
        <v>2.3106928</v>
      </c>
      <c r="CL42">
        <v>2.6208681999999999</v>
      </c>
      <c r="CM42">
        <v>2.9358544000000002</v>
      </c>
      <c r="CN42">
        <v>3.2423744000000001</v>
      </c>
      <c r="CO42">
        <v>3.5178341999999998</v>
      </c>
      <c r="CP42">
        <v>3.7260849</v>
      </c>
      <c r="CQ42">
        <v>3.8255583999999998</v>
      </c>
      <c r="CR42">
        <v>3.7867122000000002</v>
      </c>
      <c r="CS42">
        <v>3.6127471999999998</v>
      </c>
      <c r="CT42">
        <v>3.3413111999999998</v>
      </c>
      <c r="CU42">
        <v>3.0310253999999999</v>
      </c>
      <c r="CV42">
        <v>2.7358302999999999</v>
      </c>
      <c r="CW42">
        <v>2.4831314</v>
      </c>
      <c r="CX42">
        <v>2.2675793</v>
      </c>
      <c r="CY42">
        <v>2.0582308999999999</v>
      </c>
      <c r="CZ42">
        <v>1.8206792999999999</v>
      </c>
      <c r="DA42">
        <v>1.5385469000000001</v>
      </c>
      <c r="DB42">
        <v>1.2311345</v>
      </c>
      <c r="DC42">
        <v>0.94566930000000005</v>
      </c>
      <c r="DD42">
        <v>0.73232739999999996</v>
      </c>
      <c r="DE42">
        <v>0.61288790000000004</v>
      </c>
      <c r="DF42">
        <v>0.57381130000000002</v>
      </c>
      <c r="DG42">
        <v>0.57738339999999999</v>
      </c>
      <c r="DH42">
        <v>0.58102330000000002</v>
      </c>
      <c r="DI42">
        <v>0.5467476</v>
      </c>
      <c r="DJ42">
        <v>0.45095659999999999</v>
      </c>
      <c r="DK42">
        <v>0.33318589999999998</v>
      </c>
      <c r="DL42">
        <v>0.2463429</v>
      </c>
      <c r="DM42">
        <v>0.22046769999999999</v>
      </c>
    </row>
    <row r="43" spans="1:117" x14ac:dyDescent="0.3">
      <c r="A43" s="4">
        <v>44301</v>
      </c>
      <c r="B43">
        <v>7.1040000000000003E-4</v>
      </c>
      <c r="C43">
        <v>9.1029999999999995E-4</v>
      </c>
      <c r="D43">
        <v>1.4174999999999999E-3</v>
      </c>
      <c r="E43">
        <v>2.7918000000000001E-3</v>
      </c>
      <c r="F43">
        <v>5.8579000000000001E-3</v>
      </c>
      <c r="G43">
        <v>1.10556E-2</v>
      </c>
      <c r="H43">
        <v>1.72689E-2</v>
      </c>
      <c r="I43">
        <v>2.3166900000000001E-2</v>
      </c>
      <c r="J43">
        <v>2.8858499999999999E-2</v>
      </c>
      <c r="K43">
        <v>3.49316E-2</v>
      </c>
      <c r="L43">
        <v>4.1316199999999997E-2</v>
      </c>
      <c r="M43">
        <v>4.7466399999999999E-2</v>
      </c>
      <c r="N43">
        <v>5.3505200000000003E-2</v>
      </c>
      <c r="O43">
        <v>5.9570699999999997E-2</v>
      </c>
      <c r="P43">
        <v>6.5529000000000004E-2</v>
      </c>
      <c r="Q43">
        <v>7.1478799999999995E-2</v>
      </c>
      <c r="R43">
        <v>7.7714500000000006E-2</v>
      </c>
      <c r="S43">
        <v>8.4465600000000002E-2</v>
      </c>
      <c r="T43">
        <v>9.1644900000000001E-2</v>
      </c>
      <c r="U43">
        <v>9.9220100000000006E-2</v>
      </c>
      <c r="V43">
        <v>0.1070287</v>
      </c>
      <c r="W43">
        <v>0.1149144</v>
      </c>
      <c r="X43">
        <v>0.122581</v>
      </c>
      <c r="Y43">
        <v>0.1300859</v>
      </c>
      <c r="Z43">
        <v>0.13743859999999999</v>
      </c>
      <c r="AA43">
        <v>0.1449175</v>
      </c>
      <c r="AB43">
        <v>0.15241469999999999</v>
      </c>
      <c r="AC43">
        <v>0.15992619999999999</v>
      </c>
      <c r="AD43">
        <v>0.1672381</v>
      </c>
      <c r="AE43">
        <v>0.1744549</v>
      </c>
      <c r="AF43">
        <v>0.18147170000000001</v>
      </c>
      <c r="AG43">
        <v>0.188254</v>
      </c>
      <c r="AH43">
        <v>0.1945964</v>
      </c>
      <c r="AI43">
        <v>0.20041110000000001</v>
      </c>
      <c r="AJ43">
        <v>0.2055603</v>
      </c>
      <c r="AK43">
        <v>0.20991960000000001</v>
      </c>
      <c r="AL43">
        <v>0.2134064</v>
      </c>
      <c r="AM43">
        <v>0.21594169999999999</v>
      </c>
      <c r="AN43">
        <v>0.21759139999999999</v>
      </c>
      <c r="AO43">
        <v>0.21844720000000001</v>
      </c>
      <c r="AP43">
        <v>0.21875929999999999</v>
      </c>
      <c r="AQ43">
        <v>0.2187656</v>
      </c>
      <c r="AR43">
        <v>0.21883839999999999</v>
      </c>
      <c r="AS43">
        <v>0.21937950000000001</v>
      </c>
      <c r="AT43">
        <v>0.22083220000000001</v>
      </c>
      <c r="AU43">
        <v>0.22354930000000001</v>
      </c>
      <c r="AV43">
        <v>0.22764599999999999</v>
      </c>
      <c r="AW43">
        <v>0.23304150000000001</v>
      </c>
      <c r="AX43">
        <v>0.239395</v>
      </c>
      <c r="AY43">
        <v>0.24640319999999999</v>
      </c>
      <c r="AZ43">
        <v>0.25364350000000002</v>
      </c>
      <c r="BA43">
        <v>0.26075930000000003</v>
      </c>
      <c r="BB43">
        <v>0.26732319999999998</v>
      </c>
      <c r="BC43">
        <v>0.2731288</v>
      </c>
      <c r="BD43">
        <v>0.27829589999999998</v>
      </c>
      <c r="BE43">
        <v>0.28311930000000002</v>
      </c>
      <c r="BF43">
        <v>0.28807890000000003</v>
      </c>
      <c r="BG43">
        <v>0.29322920000000002</v>
      </c>
      <c r="BH43">
        <v>0.29901889999999998</v>
      </c>
      <c r="BI43">
        <v>0.30588939999999998</v>
      </c>
      <c r="BJ43">
        <v>0.31552419999999998</v>
      </c>
      <c r="BK43">
        <v>0.32962089999999999</v>
      </c>
      <c r="BL43">
        <v>0.3502072</v>
      </c>
      <c r="BM43">
        <v>0.37822090000000003</v>
      </c>
      <c r="BN43">
        <v>0.41325020000000001</v>
      </c>
      <c r="BO43">
        <v>0.45456079999999999</v>
      </c>
      <c r="BP43">
        <v>0.50155019999999995</v>
      </c>
      <c r="BQ43">
        <v>0.55686349999999996</v>
      </c>
      <c r="BR43">
        <v>0.62521070000000001</v>
      </c>
      <c r="BS43">
        <v>0.71330499999999997</v>
      </c>
      <c r="BT43">
        <v>0.82663920000000002</v>
      </c>
      <c r="BU43">
        <v>0.96649309999999999</v>
      </c>
      <c r="BV43">
        <v>1.1289141</v>
      </c>
      <c r="BW43">
        <v>1.3034243999999999</v>
      </c>
      <c r="BX43">
        <v>1.4752101</v>
      </c>
      <c r="BY43">
        <v>1.6266879000000001</v>
      </c>
      <c r="BZ43">
        <v>1.7400423</v>
      </c>
      <c r="CA43">
        <v>1.8009869000000001</v>
      </c>
      <c r="CB43">
        <v>1.8026987000000001</v>
      </c>
      <c r="CC43">
        <v>1.7506794000000001</v>
      </c>
      <c r="CD43">
        <v>1.6649046999999999</v>
      </c>
      <c r="CE43">
        <v>1.5774968</v>
      </c>
      <c r="CF43">
        <v>1.5255481</v>
      </c>
      <c r="CG43">
        <v>1.5418311</v>
      </c>
      <c r="CH43">
        <v>1.647087</v>
      </c>
      <c r="CI43">
        <v>1.8453877000000001</v>
      </c>
      <c r="CJ43">
        <v>2.1243384000000001</v>
      </c>
      <c r="CK43">
        <v>2.4588728</v>
      </c>
      <c r="CL43">
        <v>2.8231974000000002</v>
      </c>
      <c r="CM43">
        <v>3.1945304999999999</v>
      </c>
      <c r="CN43">
        <v>3.5532786999999999</v>
      </c>
      <c r="CO43">
        <v>3.8718929000000002</v>
      </c>
      <c r="CP43">
        <v>4.1115316999999996</v>
      </c>
      <c r="CQ43">
        <v>4.2299122999999996</v>
      </c>
      <c r="CR43">
        <v>4.1982268999999999</v>
      </c>
      <c r="CS43">
        <v>4.0207671999999999</v>
      </c>
      <c r="CT43">
        <v>3.7358183999999999</v>
      </c>
      <c r="CU43">
        <v>3.4019740000000001</v>
      </c>
      <c r="CV43">
        <v>3.0732574000000001</v>
      </c>
      <c r="CW43">
        <v>2.7770538</v>
      </c>
      <c r="CX43">
        <v>2.5085799999999998</v>
      </c>
      <c r="CY43">
        <v>2.2380805000000001</v>
      </c>
      <c r="CZ43">
        <v>1.9357902</v>
      </c>
      <c r="DA43">
        <v>1.5917484</v>
      </c>
      <c r="DB43">
        <v>1.2322717000000001</v>
      </c>
      <c r="DC43">
        <v>0.90832080000000004</v>
      </c>
      <c r="DD43">
        <v>0.6729252</v>
      </c>
      <c r="DE43">
        <v>0.54110829999999999</v>
      </c>
      <c r="DF43">
        <v>0.49547089999999999</v>
      </c>
      <c r="DG43">
        <v>0.4952742</v>
      </c>
      <c r="DH43">
        <v>0.50174989999999997</v>
      </c>
      <c r="DI43">
        <v>0.48594969999999998</v>
      </c>
      <c r="DJ43">
        <v>0.36623919999999999</v>
      </c>
      <c r="DK43">
        <v>0.19353219999999999</v>
      </c>
      <c r="DL43">
        <v>4.6522899999999999E-2</v>
      </c>
      <c r="DM43">
        <v>4.8567999999999997E-3</v>
      </c>
    </row>
    <row r="44" spans="1:117" x14ac:dyDescent="0.3">
      <c r="A44" s="4">
        <v>44302</v>
      </c>
      <c r="B44">
        <v>7.2869999999999999E-4</v>
      </c>
      <c r="C44">
        <v>8.9729999999999996E-4</v>
      </c>
      <c r="D44">
        <v>1.3376E-3</v>
      </c>
      <c r="E44">
        <v>2.5209999999999998E-3</v>
      </c>
      <c r="F44">
        <v>5.3195999999999998E-3</v>
      </c>
      <c r="G44">
        <v>1.0397999999999999E-2</v>
      </c>
      <c r="H44">
        <v>1.7097899999999999E-2</v>
      </c>
      <c r="I44">
        <v>2.3609999999999999E-2</v>
      </c>
      <c r="J44">
        <v>2.9871100000000001E-2</v>
      </c>
      <c r="K44">
        <v>3.6454500000000001E-2</v>
      </c>
      <c r="L44">
        <v>4.36391E-2</v>
      </c>
      <c r="M44">
        <v>5.0733899999999998E-2</v>
      </c>
      <c r="N44">
        <v>5.7612499999999997E-2</v>
      </c>
      <c r="O44">
        <v>6.4682000000000003E-2</v>
      </c>
      <c r="P44">
        <v>7.1766200000000002E-2</v>
      </c>
      <c r="Q44">
        <v>7.9007800000000003E-2</v>
      </c>
      <c r="R44">
        <v>8.6594299999999999E-2</v>
      </c>
      <c r="S44">
        <v>9.5040100000000002E-2</v>
      </c>
      <c r="T44">
        <v>0.1043649</v>
      </c>
      <c r="U44">
        <v>0.11455220000000001</v>
      </c>
      <c r="V44">
        <v>0.1252132</v>
      </c>
      <c r="W44">
        <v>0.1360605</v>
      </c>
      <c r="X44">
        <v>0.146624</v>
      </c>
      <c r="Y44">
        <v>0.15702859999999999</v>
      </c>
      <c r="Z44">
        <v>0.16729749999999999</v>
      </c>
      <c r="AA44">
        <v>0.17787610000000001</v>
      </c>
      <c r="AB44">
        <v>0.18865789999999999</v>
      </c>
      <c r="AC44">
        <v>0.19966</v>
      </c>
      <c r="AD44">
        <v>0.21058479999999999</v>
      </c>
      <c r="AE44">
        <v>0.2215327</v>
      </c>
      <c r="AF44">
        <v>0.2323759</v>
      </c>
      <c r="AG44">
        <v>0.24306269999999999</v>
      </c>
      <c r="AH44">
        <v>0.25328830000000002</v>
      </c>
      <c r="AI44">
        <v>0.2628412</v>
      </c>
      <c r="AJ44">
        <v>0.27145000000000002</v>
      </c>
      <c r="AK44">
        <v>0.2788486</v>
      </c>
      <c r="AL44">
        <v>0.28481620000000002</v>
      </c>
      <c r="AM44">
        <v>0.2891108</v>
      </c>
      <c r="AN44">
        <v>0.2917072</v>
      </c>
      <c r="AO44">
        <v>0.29266809999999999</v>
      </c>
      <c r="AP44">
        <v>0.29231269999999998</v>
      </c>
      <c r="AQ44">
        <v>0.29098760000000001</v>
      </c>
      <c r="AR44">
        <v>0.2892632</v>
      </c>
      <c r="AS44">
        <v>0.28780869999999997</v>
      </c>
      <c r="AT44">
        <v>0.28741660000000002</v>
      </c>
      <c r="AU44">
        <v>0.28874830000000001</v>
      </c>
      <c r="AV44">
        <v>0.2920915</v>
      </c>
      <c r="AW44">
        <v>0.29735050000000002</v>
      </c>
      <c r="AX44">
        <v>0.3040484</v>
      </c>
      <c r="AY44">
        <v>0.31173820000000002</v>
      </c>
      <c r="AZ44">
        <v>0.31983869999999998</v>
      </c>
      <c r="BA44">
        <v>0.32781100000000002</v>
      </c>
      <c r="BB44">
        <v>0.33497670000000002</v>
      </c>
      <c r="BC44">
        <v>0.34103169999999999</v>
      </c>
      <c r="BD44">
        <v>0.3462228</v>
      </c>
      <c r="BE44">
        <v>0.35122530000000002</v>
      </c>
      <c r="BF44">
        <v>0.35681960000000001</v>
      </c>
      <c r="BG44">
        <v>0.36309799999999998</v>
      </c>
      <c r="BH44">
        <v>0.37045499999999998</v>
      </c>
      <c r="BI44">
        <v>0.3795695</v>
      </c>
      <c r="BJ44">
        <v>0.39299620000000002</v>
      </c>
      <c r="BK44">
        <v>0.4134138</v>
      </c>
      <c r="BL44">
        <v>0.44346560000000002</v>
      </c>
      <c r="BM44">
        <v>0.48363060000000002</v>
      </c>
      <c r="BN44">
        <v>0.5323137</v>
      </c>
      <c r="BO44">
        <v>0.58773609999999998</v>
      </c>
      <c r="BP44">
        <v>0.64931220000000001</v>
      </c>
      <c r="BQ44">
        <v>0.72133270000000005</v>
      </c>
      <c r="BR44">
        <v>0.8107472</v>
      </c>
      <c r="BS44">
        <v>0.92624620000000002</v>
      </c>
      <c r="BT44">
        <v>1.0740318</v>
      </c>
      <c r="BU44">
        <v>1.2545257000000001</v>
      </c>
      <c r="BV44">
        <v>1.461875</v>
      </c>
      <c r="BW44">
        <v>1.6825893999999999</v>
      </c>
      <c r="BX44">
        <v>1.8975998999999999</v>
      </c>
      <c r="BY44">
        <v>2.0832131</v>
      </c>
      <c r="BZ44">
        <v>2.2138933999999999</v>
      </c>
      <c r="CA44">
        <v>2.268373</v>
      </c>
      <c r="CB44">
        <v>2.2368847999999999</v>
      </c>
      <c r="CC44">
        <v>2.1289003000000002</v>
      </c>
      <c r="CD44">
        <v>1.9752244999999999</v>
      </c>
      <c r="CE44">
        <v>1.8213218</v>
      </c>
      <c r="CF44">
        <v>1.7139298999999999</v>
      </c>
      <c r="CG44">
        <v>1.6870369999999999</v>
      </c>
      <c r="CH44">
        <v>1.7539123000000001</v>
      </c>
      <c r="CI44">
        <v>1.9061655</v>
      </c>
      <c r="CJ44">
        <v>2.1203441999999999</v>
      </c>
      <c r="CK44">
        <v>2.3683676999999999</v>
      </c>
      <c r="CL44">
        <v>2.6312630000000001</v>
      </c>
      <c r="CM44">
        <v>2.898644</v>
      </c>
      <c r="CN44">
        <v>3.1609959999999999</v>
      </c>
      <c r="CO44">
        <v>3.3944904999999999</v>
      </c>
      <c r="CP44">
        <v>3.5584148999999998</v>
      </c>
      <c r="CQ44">
        <v>3.6077789999999998</v>
      </c>
      <c r="CR44">
        <v>3.5149829000000001</v>
      </c>
      <c r="CS44">
        <v>3.2896204</v>
      </c>
      <c r="CT44">
        <v>2.9768696000000001</v>
      </c>
      <c r="CU44">
        <v>2.6390791</v>
      </c>
      <c r="CV44">
        <v>2.3300071</v>
      </c>
      <c r="CW44">
        <v>2.0731904999999999</v>
      </c>
      <c r="CX44">
        <v>1.8597102999999999</v>
      </c>
      <c r="CY44">
        <v>1.6564671</v>
      </c>
      <c r="CZ44">
        <v>1.4331564999999999</v>
      </c>
      <c r="DA44">
        <v>1.1778280000000001</v>
      </c>
      <c r="DB44">
        <v>0.91388879999999995</v>
      </c>
      <c r="DC44">
        <v>0.68521710000000002</v>
      </c>
      <c r="DD44">
        <v>0.54004909999999995</v>
      </c>
      <c r="DE44">
        <v>0.49210670000000001</v>
      </c>
      <c r="DF44">
        <v>0.5301188</v>
      </c>
      <c r="DG44">
        <v>0.61848829999999999</v>
      </c>
      <c r="DH44">
        <v>0.72019239999999995</v>
      </c>
      <c r="DI44">
        <v>0.79309620000000003</v>
      </c>
      <c r="DJ44">
        <v>0.65830120000000003</v>
      </c>
      <c r="DK44">
        <v>0.37333480000000002</v>
      </c>
      <c r="DL44">
        <v>9.3478400000000003E-2</v>
      </c>
      <c r="DM44">
        <v>1.0090999999999999E-2</v>
      </c>
    </row>
    <row r="45" spans="1:117" x14ac:dyDescent="0.3">
      <c r="A45" s="4">
        <v>44303</v>
      </c>
      <c r="B45">
        <v>6.96E-4</v>
      </c>
      <c r="C45">
        <v>8.7089999999999997E-4</v>
      </c>
      <c r="D45">
        <v>1.3269E-3</v>
      </c>
      <c r="E45">
        <v>2.5319000000000001E-3</v>
      </c>
      <c r="F45">
        <v>5.3200000000000001E-3</v>
      </c>
      <c r="G45">
        <v>1.0344799999999999E-2</v>
      </c>
      <c r="H45">
        <v>1.7063600000000002E-2</v>
      </c>
      <c r="I45">
        <v>2.38617E-2</v>
      </c>
      <c r="J45">
        <v>3.0653099999999999E-2</v>
      </c>
      <c r="K45">
        <v>3.8013600000000002E-2</v>
      </c>
      <c r="L45">
        <v>4.6316400000000001E-2</v>
      </c>
      <c r="M45">
        <v>5.4834500000000001E-2</v>
      </c>
      <c r="N45">
        <v>6.3324400000000003E-2</v>
      </c>
      <c r="O45">
        <v>7.2214E-2</v>
      </c>
      <c r="P45">
        <v>8.1669800000000001E-2</v>
      </c>
      <c r="Q45">
        <v>9.1733899999999993E-2</v>
      </c>
      <c r="R45">
        <v>0.1025008</v>
      </c>
      <c r="S45">
        <v>0.1144517</v>
      </c>
      <c r="T45">
        <v>0.1279361</v>
      </c>
      <c r="U45">
        <v>0.1428362</v>
      </c>
      <c r="V45">
        <v>0.15845980000000001</v>
      </c>
      <c r="W45">
        <v>0.17423559999999999</v>
      </c>
      <c r="X45">
        <v>0.18947910000000001</v>
      </c>
      <c r="Y45">
        <v>0.20420679999999999</v>
      </c>
      <c r="Z45">
        <v>0.21858159999999999</v>
      </c>
      <c r="AA45">
        <v>0.2333433</v>
      </c>
      <c r="AB45">
        <v>0.24857080000000001</v>
      </c>
      <c r="AC45">
        <v>0.26421169999999999</v>
      </c>
      <c r="AD45">
        <v>0.28020820000000002</v>
      </c>
      <c r="AE45">
        <v>0.29699219999999998</v>
      </c>
      <c r="AF45">
        <v>0.3147684</v>
      </c>
      <c r="AG45">
        <v>0.33347880000000002</v>
      </c>
      <c r="AH45">
        <v>0.35289280000000001</v>
      </c>
      <c r="AI45">
        <v>0.37296899999999999</v>
      </c>
      <c r="AJ45">
        <v>0.39365240000000001</v>
      </c>
      <c r="AK45">
        <v>0.41460049999999998</v>
      </c>
      <c r="AL45">
        <v>0.43518960000000001</v>
      </c>
      <c r="AM45">
        <v>0.45482099999999998</v>
      </c>
      <c r="AN45">
        <v>0.47337980000000002</v>
      </c>
      <c r="AO45">
        <v>0.4910833</v>
      </c>
      <c r="AP45">
        <v>0.50831369999999998</v>
      </c>
      <c r="AQ45">
        <v>0.52549979999999996</v>
      </c>
      <c r="AR45">
        <v>0.54363499999999998</v>
      </c>
      <c r="AS45">
        <v>0.56440809999999997</v>
      </c>
      <c r="AT45">
        <v>0.58985849999999995</v>
      </c>
      <c r="AU45">
        <v>0.62135169999999995</v>
      </c>
      <c r="AV45">
        <v>0.65876409999999996</v>
      </c>
      <c r="AW45">
        <v>0.70056379999999996</v>
      </c>
      <c r="AX45">
        <v>0.74449799999999999</v>
      </c>
      <c r="AY45">
        <v>0.78816339999999996</v>
      </c>
      <c r="AZ45">
        <v>0.82858089999999995</v>
      </c>
      <c r="BA45">
        <v>0.86201369999999999</v>
      </c>
      <c r="BB45">
        <v>0.88481989999999999</v>
      </c>
      <c r="BC45">
        <v>0.8956788</v>
      </c>
      <c r="BD45">
        <v>0.89656340000000001</v>
      </c>
      <c r="BE45">
        <v>0.89099649999999997</v>
      </c>
      <c r="BF45">
        <v>0.88040160000000001</v>
      </c>
      <c r="BG45">
        <v>0.86233369999999998</v>
      </c>
      <c r="BH45">
        <v>0.83397049999999995</v>
      </c>
      <c r="BI45">
        <v>0.79752579999999995</v>
      </c>
      <c r="BJ45">
        <v>0.76361619999999997</v>
      </c>
      <c r="BK45">
        <v>0.74557609999999996</v>
      </c>
      <c r="BL45">
        <v>0.75019349999999996</v>
      </c>
      <c r="BM45">
        <v>0.77097260000000001</v>
      </c>
      <c r="BN45">
        <v>0.79015489999999999</v>
      </c>
      <c r="BO45">
        <v>0.79070940000000001</v>
      </c>
      <c r="BP45">
        <v>0.76968400000000003</v>
      </c>
      <c r="BQ45">
        <v>0.74207909999999999</v>
      </c>
      <c r="BR45">
        <v>0.72958659999999997</v>
      </c>
      <c r="BS45">
        <v>0.74605549999999998</v>
      </c>
      <c r="BT45">
        <v>0.78864769999999995</v>
      </c>
      <c r="BU45">
        <v>0.83910700000000005</v>
      </c>
      <c r="BV45">
        <v>0.87333380000000005</v>
      </c>
      <c r="BW45">
        <v>0.87530180000000002</v>
      </c>
      <c r="BX45">
        <v>0.84664950000000005</v>
      </c>
      <c r="BY45">
        <v>0.80402890000000005</v>
      </c>
      <c r="BZ45">
        <v>0.76848050000000001</v>
      </c>
      <c r="CA45">
        <v>0.75463550000000001</v>
      </c>
      <c r="CB45">
        <v>0.7649724</v>
      </c>
      <c r="CC45">
        <v>0.79137190000000002</v>
      </c>
      <c r="CD45">
        <v>0.81984170000000001</v>
      </c>
      <c r="CE45">
        <v>0.83831800000000001</v>
      </c>
      <c r="CF45">
        <v>0.84285739999999998</v>
      </c>
      <c r="CG45">
        <v>0.83848889999999998</v>
      </c>
      <c r="CH45">
        <v>0.836036</v>
      </c>
      <c r="CI45">
        <v>0.84584029999999999</v>
      </c>
      <c r="CJ45">
        <v>0.87446460000000004</v>
      </c>
      <c r="CK45">
        <v>0.92289399999999999</v>
      </c>
      <c r="CL45">
        <v>0.98835519999999999</v>
      </c>
      <c r="CM45">
        <v>1.0654056000000001</v>
      </c>
      <c r="CN45">
        <v>1.1485281000000001</v>
      </c>
      <c r="CO45">
        <v>1.2326710000000001</v>
      </c>
      <c r="CP45">
        <v>1.3142605000000001</v>
      </c>
      <c r="CQ45">
        <v>1.3935351</v>
      </c>
      <c r="CR45">
        <v>1.4759952999999999</v>
      </c>
      <c r="CS45">
        <v>1.5726898</v>
      </c>
      <c r="CT45">
        <v>1.6968799999999999</v>
      </c>
      <c r="CU45">
        <v>1.8576592000000001</v>
      </c>
      <c r="CV45">
        <v>2.0556334999999999</v>
      </c>
      <c r="CW45">
        <v>2.2770681000000002</v>
      </c>
      <c r="CX45">
        <v>2.4960444000000002</v>
      </c>
      <c r="CY45">
        <v>2.6798096</v>
      </c>
      <c r="CZ45">
        <v>2.8046631999999998</v>
      </c>
      <c r="DA45">
        <v>2.8573700999999998</v>
      </c>
      <c r="DB45">
        <v>2.8457997000000002</v>
      </c>
      <c r="DC45">
        <v>2.7889225</v>
      </c>
      <c r="DD45">
        <v>2.7231046999999999</v>
      </c>
      <c r="DE45">
        <v>2.6797852999999998</v>
      </c>
      <c r="DF45">
        <v>2.6724597999999999</v>
      </c>
      <c r="DG45">
        <v>2.6860476000000002</v>
      </c>
      <c r="DH45">
        <v>2.6927938</v>
      </c>
      <c r="DI45">
        <v>2.6339331000000001</v>
      </c>
      <c r="DJ45">
        <v>2.1416271</v>
      </c>
      <c r="DK45">
        <v>1.3728031999999999</v>
      </c>
      <c r="DL45">
        <v>0.69101889999999999</v>
      </c>
      <c r="DM45">
        <v>0.41966389999999998</v>
      </c>
    </row>
    <row r="46" spans="1:117" x14ac:dyDescent="0.3">
      <c r="A46" s="4">
        <v>44304</v>
      </c>
      <c r="B46">
        <v>6.6439999999999999E-4</v>
      </c>
      <c r="C46">
        <v>8.4719999999999999E-4</v>
      </c>
      <c r="D46">
        <v>1.3166E-3</v>
      </c>
      <c r="E46">
        <v>2.5557000000000002E-3</v>
      </c>
      <c r="F46">
        <v>5.3533000000000001E-3</v>
      </c>
      <c r="G46">
        <v>1.0271499999999999E-2</v>
      </c>
      <c r="H46">
        <v>1.66356E-2</v>
      </c>
      <c r="I46">
        <v>2.30589E-2</v>
      </c>
      <c r="J46">
        <v>2.9516199999999999E-2</v>
      </c>
      <c r="K46">
        <v>3.6589099999999999E-2</v>
      </c>
      <c r="L46">
        <v>4.4495800000000002E-2</v>
      </c>
      <c r="M46">
        <v>5.25727E-2</v>
      </c>
      <c r="N46">
        <v>6.0657000000000003E-2</v>
      </c>
      <c r="O46">
        <v>6.9092299999999995E-2</v>
      </c>
      <c r="P46">
        <v>7.8016699999999994E-2</v>
      </c>
      <c r="Q46">
        <v>8.7432800000000005E-2</v>
      </c>
      <c r="R46">
        <v>9.7408999999999996E-2</v>
      </c>
      <c r="S46">
        <v>0.1082695</v>
      </c>
      <c r="T46">
        <v>0.12018959999999999</v>
      </c>
      <c r="U46">
        <v>0.13292570000000001</v>
      </c>
      <c r="V46">
        <v>0.1457928</v>
      </c>
      <c r="W46">
        <v>0.15825040000000001</v>
      </c>
      <c r="X46">
        <v>0.16972580000000001</v>
      </c>
      <c r="Y46">
        <v>0.18016280000000001</v>
      </c>
      <c r="Z46">
        <v>0.18962129999999999</v>
      </c>
      <c r="AA46">
        <v>0.19865089999999999</v>
      </c>
      <c r="AB46">
        <v>0.2073816</v>
      </c>
      <c r="AC46">
        <v>0.2158504</v>
      </c>
      <c r="AD46">
        <v>0.22408829999999999</v>
      </c>
      <c r="AE46">
        <v>0.23253180000000001</v>
      </c>
      <c r="AF46">
        <v>0.24151929999999999</v>
      </c>
      <c r="AG46">
        <v>0.25119960000000002</v>
      </c>
      <c r="AH46">
        <v>0.2615537</v>
      </c>
      <c r="AI46">
        <v>0.27271010000000001</v>
      </c>
      <c r="AJ46">
        <v>0.28483459999999999</v>
      </c>
      <c r="AK46">
        <v>0.29792619999999997</v>
      </c>
      <c r="AL46">
        <v>0.31169920000000001</v>
      </c>
      <c r="AM46">
        <v>0.32575809999999999</v>
      </c>
      <c r="AN46">
        <v>0.339974</v>
      </c>
      <c r="AO46">
        <v>0.3544638</v>
      </c>
      <c r="AP46">
        <v>0.36949609999999999</v>
      </c>
      <c r="AQ46">
        <v>0.38527660000000002</v>
      </c>
      <c r="AR46">
        <v>0.40231600000000001</v>
      </c>
      <c r="AS46">
        <v>0.4215641</v>
      </c>
      <c r="AT46">
        <v>0.44437149999999997</v>
      </c>
      <c r="AU46">
        <v>0.47180569999999999</v>
      </c>
      <c r="AV46">
        <v>0.50402800000000003</v>
      </c>
      <c r="AW46">
        <v>0.54023180000000004</v>
      </c>
      <c r="AX46">
        <v>0.57910200000000001</v>
      </c>
      <c r="AY46">
        <v>0.61936740000000001</v>
      </c>
      <c r="AZ46">
        <v>0.65945509999999996</v>
      </c>
      <c r="BA46">
        <v>0.69720629999999995</v>
      </c>
      <c r="BB46">
        <v>0.73006260000000001</v>
      </c>
      <c r="BC46">
        <v>0.75657079999999999</v>
      </c>
      <c r="BD46">
        <v>0.77730909999999998</v>
      </c>
      <c r="BE46">
        <v>0.79405029999999999</v>
      </c>
      <c r="BF46">
        <v>0.80735840000000003</v>
      </c>
      <c r="BG46">
        <v>0.81502319999999995</v>
      </c>
      <c r="BH46">
        <v>0.81433359999999999</v>
      </c>
      <c r="BI46">
        <v>0.80573980000000001</v>
      </c>
      <c r="BJ46">
        <v>0.79584370000000004</v>
      </c>
      <c r="BK46">
        <v>0.79352389999999995</v>
      </c>
      <c r="BL46">
        <v>0.80345960000000005</v>
      </c>
      <c r="BM46">
        <v>0.82107629999999998</v>
      </c>
      <c r="BN46">
        <v>0.83469939999999998</v>
      </c>
      <c r="BO46">
        <v>0.83506389999999997</v>
      </c>
      <c r="BP46">
        <v>0.82396170000000002</v>
      </c>
      <c r="BQ46">
        <v>0.81519600000000003</v>
      </c>
      <c r="BR46">
        <v>0.82465049999999995</v>
      </c>
      <c r="BS46">
        <v>0.85941230000000002</v>
      </c>
      <c r="BT46">
        <v>0.91185190000000005</v>
      </c>
      <c r="BU46">
        <v>0.96266370000000001</v>
      </c>
      <c r="BV46">
        <v>0.99131910000000001</v>
      </c>
      <c r="BW46">
        <v>0.98791289999999998</v>
      </c>
      <c r="BX46">
        <v>0.95896760000000003</v>
      </c>
      <c r="BY46">
        <v>0.92203780000000002</v>
      </c>
      <c r="BZ46">
        <v>0.89514020000000005</v>
      </c>
      <c r="CA46">
        <v>0.8879397</v>
      </c>
      <c r="CB46">
        <v>0.89847429999999995</v>
      </c>
      <c r="CC46">
        <v>0.91677180000000003</v>
      </c>
      <c r="CD46">
        <v>0.93121569999999998</v>
      </c>
      <c r="CE46">
        <v>0.93569599999999997</v>
      </c>
      <c r="CF46">
        <v>0.93253929999999996</v>
      </c>
      <c r="CG46">
        <v>0.92915199999999998</v>
      </c>
      <c r="CH46">
        <v>0.93303170000000002</v>
      </c>
      <c r="CI46">
        <v>0.94725970000000004</v>
      </c>
      <c r="CJ46">
        <v>0.97130620000000001</v>
      </c>
      <c r="CK46">
        <v>1.0032585999999999</v>
      </c>
      <c r="CL46">
        <v>1.042896</v>
      </c>
      <c r="CM46">
        <v>1.0906959000000001</v>
      </c>
      <c r="CN46">
        <v>1.1459919000000001</v>
      </c>
      <c r="CO46">
        <v>1.2042431</v>
      </c>
      <c r="CP46">
        <v>1.2589486000000001</v>
      </c>
      <c r="CQ46">
        <v>1.3072591</v>
      </c>
      <c r="CR46">
        <v>1.3562038000000001</v>
      </c>
      <c r="CS46">
        <v>1.4223664</v>
      </c>
      <c r="CT46">
        <v>1.5257898999999999</v>
      </c>
      <c r="CU46">
        <v>1.6786213000000001</v>
      </c>
      <c r="CV46">
        <v>1.8801041000000001</v>
      </c>
      <c r="CW46">
        <v>2.1093582999999998</v>
      </c>
      <c r="CX46">
        <v>2.3308274999999998</v>
      </c>
      <c r="CY46">
        <v>2.502033</v>
      </c>
      <c r="CZ46">
        <v>2.6026213</v>
      </c>
      <c r="DA46">
        <v>2.6319889999999999</v>
      </c>
      <c r="DB46">
        <v>2.6208233999999999</v>
      </c>
      <c r="DC46">
        <v>2.6014636000000002</v>
      </c>
      <c r="DD46">
        <v>2.62026</v>
      </c>
      <c r="DE46">
        <v>2.7008564000000002</v>
      </c>
      <c r="DF46">
        <v>2.8387163000000002</v>
      </c>
      <c r="DG46">
        <v>2.9874258</v>
      </c>
      <c r="DH46">
        <v>3.1131473000000001</v>
      </c>
      <c r="DI46">
        <v>3.1504729</v>
      </c>
      <c r="DJ46">
        <v>2.7249517000000001</v>
      </c>
      <c r="DK46">
        <v>1.9644743</v>
      </c>
      <c r="DL46">
        <v>1.2569789</v>
      </c>
      <c r="DM46">
        <v>0.97082000000000002</v>
      </c>
    </row>
    <row r="47" spans="1:117" x14ac:dyDescent="0.3">
      <c r="A47" s="4">
        <v>44305</v>
      </c>
      <c r="B47">
        <v>5.4109999999999998E-4</v>
      </c>
      <c r="C47">
        <v>6.87E-4</v>
      </c>
      <c r="D47">
        <v>1.0628E-3</v>
      </c>
      <c r="E47">
        <v>2.0563000000000001E-3</v>
      </c>
      <c r="F47">
        <v>4.3100999999999999E-3</v>
      </c>
      <c r="G47">
        <v>8.286E-3</v>
      </c>
      <c r="H47">
        <v>1.34477E-2</v>
      </c>
      <c r="I47">
        <v>1.8639200000000002E-2</v>
      </c>
      <c r="J47">
        <v>2.38359E-2</v>
      </c>
      <c r="K47">
        <v>2.9509299999999999E-2</v>
      </c>
      <c r="L47">
        <v>3.5853599999999999E-2</v>
      </c>
      <c r="M47">
        <v>4.2326900000000001E-2</v>
      </c>
      <c r="N47">
        <v>4.8802900000000003E-2</v>
      </c>
      <c r="O47">
        <v>5.5597399999999998E-2</v>
      </c>
      <c r="P47">
        <v>6.2829499999999996E-2</v>
      </c>
      <c r="Q47">
        <v>7.05147E-2</v>
      </c>
      <c r="R47">
        <v>7.8746800000000006E-2</v>
      </c>
      <c r="S47">
        <v>8.7897600000000006E-2</v>
      </c>
      <c r="T47">
        <v>9.8209299999999999E-2</v>
      </c>
      <c r="U47">
        <v>0.1095927</v>
      </c>
      <c r="V47">
        <v>0.1215779</v>
      </c>
      <c r="W47">
        <v>0.13381870000000001</v>
      </c>
      <c r="X47">
        <v>0.1458045</v>
      </c>
      <c r="Y47">
        <v>0.1575018</v>
      </c>
      <c r="Z47">
        <v>0.1690248</v>
      </c>
      <c r="AA47">
        <v>0.1809595</v>
      </c>
      <c r="AB47">
        <v>0.193324</v>
      </c>
      <c r="AC47">
        <v>0.2059976</v>
      </c>
      <c r="AD47">
        <v>0.2189092</v>
      </c>
      <c r="AE47">
        <v>0.232431</v>
      </c>
      <c r="AF47">
        <v>0.2467124</v>
      </c>
      <c r="AG47">
        <v>0.26166489999999998</v>
      </c>
      <c r="AH47">
        <v>0.27711520000000001</v>
      </c>
      <c r="AI47">
        <v>0.29316350000000002</v>
      </c>
      <c r="AJ47">
        <v>0.30995010000000001</v>
      </c>
      <c r="AK47">
        <v>0.32739819999999997</v>
      </c>
      <c r="AL47">
        <v>0.3452094</v>
      </c>
      <c r="AM47">
        <v>0.3631569</v>
      </c>
      <c r="AN47">
        <v>0.38144630000000002</v>
      </c>
      <c r="AO47">
        <v>0.40051619999999999</v>
      </c>
      <c r="AP47">
        <v>0.42083480000000001</v>
      </c>
      <c r="AQ47">
        <v>0.4427603</v>
      </c>
      <c r="AR47">
        <v>0.46701710000000002</v>
      </c>
      <c r="AS47">
        <v>0.49478440000000001</v>
      </c>
      <c r="AT47">
        <v>0.52739429999999998</v>
      </c>
      <c r="AU47">
        <v>0.56542150000000002</v>
      </c>
      <c r="AV47">
        <v>0.60806990000000005</v>
      </c>
      <c r="AW47">
        <v>0.65340180000000003</v>
      </c>
      <c r="AX47">
        <v>0.69906990000000002</v>
      </c>
      <c r="AY47">
        <v>0.74280829999999998</v>
      </c>
      <c r="AZ47">
        <v>0.7819083</v>
      </c>
      <c r="BA47">
        <v>0.81307339999999995</v>
      </c>
      <c r="BB47">
        <v>0.83323970000000003</v>
      </c>
      <c r="BC47">
        <v>0.8417287</v>
      </c>
      <c r="BD47">
        <v>0.84095120000000001</v>
      </c>
      <c r="BE47">
        <v>0.83457930000000002</v>
      </c>
      <c r="BF47">
        <v>0.82414129999999997</v>
      </c>
      <c r="BG47">
        <v>0.80768899999999999</v>
      </c>
      <c r="BH47">
        <v>0.78343399999999996</v>
      </c>
      <c r="BI47">
        <v>0.75459880000000001</v>
      </c>
      <c r="BJ47">
        <v>0.73185449999999996</v>
      </c>
      <c r="BK47">
        <v>0.72713749999999999</v>
      </c>
      <c r="BL47">
        <v>0.74503209999999997</v>
      </c>
      <c r="BM47">
        <v>0.77695110000000001</v>
      </c>
      <c r="BN47">
        <v>0.80417240000000001</v>
      </c>
      <c r="BO47">
        <v>0.8104884</v>
      </c>
      <c r="BP47">
        <v>0.79478230000000005</v>
      </c>
      <c r="BQ47">
        <v>0.77326729999999999</v>
      </c>
      <c r="BR47">
        <v>0.76723719999999995</v>
      </c>
      <c r="BS47">
        <v>0.78894770000000003</v>
      </c>
      <c r="BT47">
        <v>0.83387239999999996</v>
      </c>
      <c r="BU47">
        <v>0.88303050000000005</v>
      </c>
      <c r="BV47">
        <v>0.91352889999999998</v>
      </c>
      <c r="BW47">
        <v>0.91202899999999998</v>
      </c>
      <c r="BX47">
        <v>0.88249710000000003</v>
      </c>
      <c r="BY47">
        <v>0.84184340000000002</v>
      </c>
      <c r="BZ47">
        <v>0.80920449999999999</v>
      </c>
      <c r="CA47">
        <v>0.7964388</v>
      </c>
      <c r="CB47">
        <v>0.80417240000000001</v>
      </c>
      <c r="CC47">
        <v>0.82466649999999997</v>
      </c>
      <c r="CD47">
        <v>0.84713400000000005</v>
      </c>
      <c r="CE47">
        <v>0.86440130000000004</v>
      </c>
      <c r="CF47">
        <v>0.87610529999999998</v>
      </c>
      <c r="CG47">
        <v>0.88632759999999999</v>
      </c>
      <c r="CH47">
        <v>0.899308</v>
      </c>
      <c r="CI47">
        <v>0.91539159999999997</v>
      </c>
      <c r="CJ47">
        <v>0.93319300000000005</v>
      </c>
      <c r="CK47">
        <v>0.95395620000000003</v>
      </c>
      <c r="CL47">
        <v>0.98631780000000002</v>
      </c>
      <c r="CM47">
        <v>1.0429952</v>
      </c>
      <c r="CN47">
        <v>1.1334348000000001</v>
      </c>
      <c r="CO47">
        <v>1.2542660999999999</v>
      </c>
      <c r="CP47">
        <v>1.3866038000000001</v>
      </c>
      <c r="CQ47">
        <v>1.5042286</v>
      </c>
      <c r="CR47">
        <v>1.590187</v>
      </c>
      <c r="CS47">
        <v>1.6506654999999999</v>
      </c>
      <c r="CT47">
        <v>1.7145923000000001</v>
      </c>
      <c r="CU47">
        <v>1.8173615999999999</v>
      </c>
      <c r="CV47">
        <v>1.9855236999999999</v>
      </c>
      <c r="CW47">
        <v>2.2197824000000002</v>
      </c>
      <c r="CX47">
        <v>2.4920475</v>
      </c>
      <c r="CY47">
        <v>2.7486104999999998</v>
      </c>
      <c r="CZ47">
        <v>2.9396214000000001</v>
      </c>
      <c r="DA47">
        <v>3.0319343000000001</v>
      </c>
      <c r="DB47">
        <v>3.0305027999999998</v>
      </c>
      <c r="DC47">
        <v>2.9595880999999999</v>
      </c>
      <c r="DD47">
        <v>2.8707983000000001</v>
      </c>
      <c r="DE47">
        <v>2.8011794000000001</v>
      </c>
      <c r="DF47">
        <v>2.7626607000000001</v>
      </c>
      <c r="DG47">
        <v>2.7263402999999999</v>
      </c>
      <c r="DH47">
        <v>2.6715697999999999</v>
      </c>
      <c r="DI47">
        <v>2.5544972000000001</v>
      </c>
      <c r="DJ47">
        <v>2.1350584000000001</v>
      </c>
      <c r="DK47">
        <v>1.4999553999999999</v>
      </c>
      <c r="DL47">
        <v>0.93434300000000003</v>
      </c>
      <c r="DM47">
        <v>0.66302369999999999</v>
      </c>
    </row>
    <row r="48" spans="1:117" x14ac:dyDescent="0.3">
      <c r="A48" s="4">
        <v>44306</v>
      </c>
      <c r="B48">
        <v>1.4411000000000001E-3</v>
      </c>
      <c r="C48">
        <v>1.8198999999999999E-3</v>
      </c>
      <c r="D48">
        <v>2.8008999999999998E-3</v>
      </c>
      <c r="E48">
        <v>5.3907E-3</v>
      </c>
      <c r="F48">
        <v>1.1309E-2</v>
      </c>
      <c r="G48">
        <v>2.1846500000000001E-2</v>
      </c>
      <c r="H48">
        <v>3.5721099999999999E-2</v>
      </c>
      <c r="I48">
        <v>4.97451E-2</v>
      </c>
      <c r="J48">
        <v>6.3771900000000006E-2</v>
      </c>
      <c r="K48">
        <v>7.9001199999999994E-2</v>
      </c>
      <c r="L48">
        <v>9.6061999999999995E-2</v>
      </c>
      <c r="M48">
        <v>0.1134612</v>
      </c>
      <c r="N48">
        <v>0.13073589999999999</v>
      </c>
      <c r="O48">
        <v>0.14860989999999999</v>
      </c>
      <c r="P48">
        <v>0.1673955</v>
      </c>
      <c r="Q48">
        <v>0.18707029999999999</v>
      </c>
      <c r="R48">
        <v>0.20770530000000001</v>
      </c>
      <c r="S48">
        <v>0.2298519</v>
      </c>
      <c r="T48">
        <v>0.253799</v>
      </c>
      <c r="U48">
        <v>0.27886670000000002</v>
      </c>
      <c r="V48">
        <v>0.30344480000000001</v>
      </c>
      <c r="W48">
        <v>0.32618000000000003</v>
      </c>
      <c r="X48">
        <v>0.34589930000000002</v>
      </c>
      <c r="Y48">
        <v>0.36254940000000002</v>
      </c>
      <c r="Z48">
        <v>0.37627450000000001</v>
      </c>
      <c r="AA48">
        <v>0.388048</v>
      </c>
      <c r="AB48">
        <v>0.39824140000000002</v>
      </c>
      <c r="AC48">
        <v>0.40715580000000001</v>
      </c>
      <c r="AD48">
        <v>0.41508390000000001</v>
      </c>
      <c r="AE48">
        <v>0.42284630000000001</v>
      </c>
      <c r="AF48">
        <v>0.43119439999999998</v>
      </c>
      <c r="AG48">
        <v>0.44062050000000003</v>
      </c>
      <c r="AH48">
        <v>0.45135180000000003</v>
      </c>
      <c r="AI48">
        <v>0.46363850000000001</v>
      </c>
      <c r="AJ48">
        <v>0.47768769999999999</v>
      </c>
      <c r="AK48">
        <v>0.49336970000000002</v>
      </c>
      <c r="AL48">
        <v>0.51008659999999995</v>
      </c>
      <c r="AM48">
        <v>0.52694890000000005</v>
      </c>
      <c r="AN48">
        <v>0.54335560000000005</v>
      </c>
      <c r="AO48">
        <v>0.55905050000000001</v>
      </c>
      <c r="AP48">
        <v>0.57414719999999997</v>
      </c>
      <c r="AQ48">
        <v>0.5888523</v>
      </c>
      <c r="AR48">
        <v>0.60395180000000004</v>
      </c>
      <c r="AS48">
        <v>0.62092959999999997</v>
      </c>
      <c r="AT48">
        <v>0.64189169999999995</v>
      </c>
      <c r="AU48">
        <v>0.66863740000000005</v>
      </c>
      <c r="AV48">
        <v>0.70171039999999996</v>
      </c>
      <c r="AW48">
        <v>0.74025870000000005</v>
      </c>
      <c r="AX48">
        <v>0.7825839</v>
      </c>
      <c r="AY48">
        <v>0.82702569999999997</v>
      </c>
      <c r="AZ48">
        <v>0.87165409999999999</v>
      </c>
      <c r="BA48">
        <v>0.91394379999999997</v>
      </c>
      <c r="BB48">
        <v>0.95085949999999997</v>
      </c>
      <c r="BC48">
        <v>0.98069379999999995</v>
      </c>
      <c r="BD48">
        <v>1.0043666</v>
      </c>
      <c r="BE48">
        <v>1.0246689</v>
      </c>
      <c r="BF48">
        <v>1.0433414999999999</v>
      </c>
      <c r="BG48">
        <v>1.0589656999999999</v>
      </c>
      <c r="BH48">
        <v>1.0694231999999999</v>
      </c>
      <c r="BI48">
        <v>1.0763990999999999</v>
      </c>
      <c r="BJ48">
        <v>1.0889274</v>
      </c>
      <c r="BK48">
        <v>1.1191291000000001</v>
      </c>
      <c r="BL48">
        <v>1.1741212999999999</v>
      </c>
      <c r="BM48">
        <v>1.2487793</v>
      </c>
      <c r="BN48">
        <v>1.3280365000000001</v>
      </c>
      <c r="BO48">
        <v>1.3987352</v>
      </c>
      <c r="BP48">
        <v>1.4626064000000001</v>
      </c>
      <c r="BQ48">
        <v>1.5391942999999999</v>
      </c>
      <c r="BR48">
        <v>1.6530507999999999</v>
      </c>
      <c r="BS48">
        <v>1.8176639000000001</v>
      </c>
      <c r="BT48">
        <v>2.0227406000000001</v>
      </c>
      <c r="BU48">
        <v>2.2353437</v>
      </c>
      <c r="BV48">
        <v>2.4131415000000001</v>
      </c>
      <c r="BW48">
        <v>2.5220501</v>
      </c>
      <c r="BX48">
        <v>2.5483984999999998</v>
      </c>
      <c r="BY48">
        <v>2.4968257</v>
      </c>
      <c r="BZ48">
        <v>2.3809171</v>
      </c>
      <c r="CA48">
        <v>2.2147934</v>
      </c>
      <c r="CB48">
        <v>2.0102622999999999</v>
      </c>
      <c r="CC48">
        <v>1.7817130000000001</v>
      </c>
      <c r="CD48">
        <v>1.5506966</v>
      </c>
      <c r="CE48">
        <v>1.3452842</v>
      </c>
      <c r="CF48">
        <v>1.1928664</v>
      </c>
      <c r="CG48">
        <v>1.1088998000000001</v>
      </c>
      <c r="CH48">
        <v>1.0923575000000001</v>
      </c>
      <c r="CI48">
        <v>1.1272565000000001</v>
      </c>
      <c r="CJ48">
        <v>1.1908109</v>
      </c>
      <c r="CK48">
        <v>1.2649362</v>
      </c>
      <c r="CL48">
        <v>1.3476166000000001</v>
      </c>
      <c r="CM48">
        <v>1.4510162</v>
      </c>
      <c r="CN48">
        <v>1.5881871000000001</v>
      </c>
      <c r="CO48">
        <v>1.7550435</v>
      </c>
      <c r="CP48">
        <v>1.9235583999999999</v>
      </c>
      <c r="CQ48">
        <v>2.0492016999999998</v>
      </c>
      <c r="CR48">
        <v>2.0915887</v>
      </c>
      <c r="CS48">
        <v>2.0362925999999999</v>
      </c>
      <c r="CT48">
        <v>1.9012895000000001</v>
      </c>
      <c r="CU48">
        <v>1.7244257000000001</v>
      </c>
      <c r="CV48">
        <v>1.5433110000000001</v>
      </c>
      <c r="CW48">
        <v>1.3740374</v>
      </c>
      <c r="CX48">
        <v>1.2095229999999999</v>
      </c>
      <c r="CY48">
        <v>1.0250056999999999</v>
      </c>
      <c r="CZ48">
        <v>0.80409319999999995</v>
      </c>
      <c r="DA48">
        <v>0.55648180000000003</v>
      </c>
      <c r="DB48">
        <v>0.33002550000000003</v>
      </c>
      <c r="DC48">
        <v>0.18414800000000001</v>
      </c>
      <c r="DD48">
        <v>0.1405979</v>
      </c>
      <c r="DE48">
        <v>0.18820600000000001</v>
      </c>
      <c r="DF48">
        <v>0.2717215</v>
      </c>
      <c r="DG48">
        <v>0.31278450000000002</v>
      </c>
      <c r="DH48">
        <v>0.23395260000000001</v>
      </c>
      <c r="DI48">
        <v>0.1219471</v>
      </c>
      <c r="DJ48">
        <v>2.9518900000000001E-2</v>
      </c>
      <c r="DK48">
        <v>3.1594000000000001E-3</v>
      </c>
      <c r="DL48">
        <v>0</v>
      </c>
      <c r="DM48">
        <v>0</v>
      </c>
    </row>
    <row r="49" spans="1:117" x14ac:dyDescent="0.3">
      <c r="A49" s="4">
        <v>44307</v>
      </c>
      <c r="B49">
        <v>1.3045999999999999E-3</v>
      </c>
      <c r="C49">
        <v>1.6531E-3</v>
      </c>
      <c r="D49">
        <v>2.5720999999999999E-3</v>
      </c>
      <c r="E49">
        <v>4.9474000000000002E-3</v>
      </c>
      <c r="F49">
        <v>1.03655E-2</v>
      </c>
      <c r="G49">
        <v>2.0223600000000001E-2</v>
      </c>
      <c r="H49">
        <v>3.4030299999999999E-2</v>
      </c>
      <c r="I49">
        <v>4.9052400000000003E-2</v>
      </c>
      <c r="J49">
        <v>6.5077399999999994E-2</v>
      </c>
      <c r="K49">
        <v>8.3196699999999998E-2</v>
      </c>
      <c r="L49">
        <v>0.10454910000000001</v>
      </c>
      <c r="M49">
        <v>0.12769749999999999</v>
      </c>
      <c r="N49">
        <v>0.1517703</v>
      </c>
      <c r="O49">
        <v>0.17734349999999999</v>
      </c>
      <c r="P49">
        <v>0.20525660000000001</v>
      </c>
      <c r="Q49">
        <v>0.23561470000000001</v>
      </c>
      <c r="R49">
        <v>0.2684222</v>
      </c>
      <c r="S49">
        <v>0.30394090000000001</v>
      </c>
      <c r="T49">
        <v>0.34270129999999999</v>
      </c>
      <c r="U49">
        <v>0.38337260000000001</v>
      </c>
      <c r="V49">
        <v>0.42298259999999999</v>
      </c>
      <c r="W49">
        <v>0.45815460000000002</v>
      </c>
      <c r="X49">
        <v>0.48682730000000002</v>
      </c>
      <c r="Y49">
        <v>0.50875879999999996</v>
      </c>
      <c r="Z49">
        <v>0.52463910000000002</v>
      </c>
      <c r="AA49">
        <v>0.53534280000000001</v>
      </c>
      <c r="AB49">
        <v>0.54187050000000003</v>
      </c>
      <c r="AC49">
        <v>0.54501029999999995</v>
      </c>
      <c r="AD49">
        <v>0.54623759999999999</v>
      </c>
      <c r="AE49">
        <v>0.54692799999999997</v>
      </c>
      <c r="AF49">
        <v>0.54880450000000003</v>
      </c>
      <c r="AG49">
        <v>0.55309909999999995</v>
      </c>
      <c r="AH49">
        <v>0.56099410000000005</v>
      </c>
      <c r="AI49">
        <v>0.57350920000000005</v>
      </c>
      <c r="AJ49">
        <v>0.59138449999999998</v>
      </c>
      <c r="AK49">
        <v>0.61471540000000002</v>
      </c>
      <c r="AL49">
        <v>0.64255289999999998</v>
      </c>
      <c r="AM49">
        <v>0.67355969999999998</v>
      </c>
      <c r="AN49">
        <v>0.7064222</v>
      </c>
      <c r="AO49">
        <v>0.74026159999999996</v>
      </c>
      <c r="AP49">
        <v>0.77447520000000003</v>
      </c>
      <c r="AQ49">
        <v>0.80874409999999997</v>
      </c>
      <c r="AR49">
        <v>0.84368209999999999</v>
      </c>
      <c r="AS49">
        <v>0.88107919999999995</v>
      </c>
      <c r="AT49">
        <v>0.92371919999999996</v>
      </c>
      <c r="AU49">
        <v>0.97388430000000004</v>
      </c>
      <c r="AV49">
        <v>1.0320704000000001</v>
      </c>
      <c r="AW49">
        <v>1.0966955</v>
      </c>
      <c r="AX49">
        <v>1.1650798</v>
      </c>
      <c r="AY49">
        <v>1.2344713</v>
      </c>
      <c r="AZ49">
        <v>1.3016787000000001</v>
      </c>
      <c r="BA49">
        <v>1.3624845000000001</v>
      </c>
      <c r="BB49">
        <v>1.4121269999999999</v>
      </c>
      <c r="BC49">
        <v>1.4480184</v>
      </c>
      <c r="BD49">
        <v>1.4716296</v>
      </c>
      <c r="BE49">
        <v>1.4870349</v>
      </c>
      <c r="BF49">
        <v>1.4963462000000001</v>
      </c>
      <c r="BG49">
        <v>1.4967627999999999</v>
      </c>
      <c r="BH49">
        <v>1.4843713999999999</v>
      </c>
      <c r="BI49">
        <v>1.4613853000000001</v>
      </c>
      <c r="BJ49">
        <v>1.4412997000000001</v>
      </c>
      <c r="BK49">
        <v>1.4424931000000001</v>
      </c>
      <c r="BL49">
        <v>1.4753035999999999</v>
      </c>
      <c r="BM49">
        <v>1.5317143</v>
      </c>
      <c r="BN49">
        <v>1.5881137000000001</v>
      </c>
      <c r="BO49">
        <v>1.6224479999999999</v>
      </c>
      <c r="BP49">
        <v>1.6336504999999999</v>
      </c>
      <c r="BQ49">
        <v>1.646161</v>
      </c>
      <c r="BR49">
        <v>1.6930719999999999</v>
      </c>
      <c r="BS49">
        <v>1.7936611</v>
      </c>
      <c r="BT49">
        <v>1.9377097999999999</v>
      </c>
      <c r="BU49">
        <v>2.0875634999999999</v>
      </c>
      <c r="BV49">
        <v>2.1951217999999999</v>
      </c>
      <c r="BW49">
        <v>2.2260106</v>
      </c>
      <c r="BX49">
        <v>2.175719</v>
      </c>
      <c r="BY49">
        <v>2.0657852000000001</v>
      </c>
      <c r="BZ49">
        <v>1.9274524</v>
      </c>
      <c r="CA49">
        <v>1.7848556</v>
      </c>
      <c r="CB49">
        <v>1.6466434000000001</v>
      </c>
      <c r="CC49">
        <v>1.5105873000000001</v>
      </c>
      <c r="CD49">
        <v>1.3731807</v>
      </c>
      <c r="CE49">
        <v>1.2390855999999999</v>
      </c>
      <c r="CF49">
        <v>1.1233587</v>
      </c>
      <c r="CG49">
        <v>1.0437997999999999</v>
      </c>
      <c r="CH49">
        <v>1.0116708999999999</v>
      </c>
      <c r="CI49">
        <v>1.0248792</v>
      </c>
      <c r="CJ49">
        <v>1.0691959</v>
      </c>
      <c r="CK49">
        <v>1.1260817999999999</v>
      </c>
      <c r="CL49">
        <v>1.1850079</v>
      </c>
      <c r="CM49">
        <v>1.2462162000000001</v>
      </c>
      <c r="CN49">
        <v>1.3147507</v>
      </c>
      <c r="CO49">
        <v>1.3872522</v>
      </c>
      <c r="CP49">
        <v>1.4451095</v>
      </c>
      <c r="CQ49">
        <v>1.4610862</v>
      </c>
      <c r="CR49">
        <v>1.4139352999999999</v>
      </c>
      <c r="CS49">
        <v>1.3066989</v>
      </c>
      <c r="CT49">
        <v>1.1671803000000001</v>
      </c>
      <c r="CU49">
        <v>1.0309775999999999</v>
      </c>
      <c r="CV49">
        <v>0.92353830000000003</v>
      </c>
      <c r="CW49">
        <v>0.84618879999999996</v>
      </c>
      <c r="CX49">
        <v>0.77728269999999999</v>
      </c>
      <c r="CY49">
        <v>0.68662829999999997</v>
      </c>
      <c r="CZ49">
        <v>0.55352120000000005</v>
      </c>
      <c r="DA49">
        <v>0.37383909999999998</v>
      </c>
      <c r="DB49">
        <v>0.2013057</v>
      </c>
      <c r="DC49">
        <v>8.6838499999999999E-2</v>
      </c>
      <c r="DD49">
        <v>4.1131899999999999E-2</v>
      </c>
      <c r="DE49">
        <v>2.8518399999999999E-2</v>
      </c>
      <c r="DF49">
        <v>2.0390700000000001E-2</v>
      </c>
      <c r="DG49">
        <v>1.17045E-2</v>
      </c>
      <c r="DH49">
        <v>3.0324000000000002E-3</v>
      </c>
      <c r="DI49">
        <v>3.6106235E-4</v>
      </c>
      <c r="DJ49">
        <v>0</v>
      </c>
      <c r="DK49">
        <v>0</v>
      </c>
      <c r="DL49">
        <v>0</v>
      </c>
      <c r="DM49">
        <v>0</v>
      </c>
    </row>
    <row r="50" spans="1:117" x14ac:dyDescent="0.3">
      <c r="A50" s="4">
        <v>44308</v>
      </c>
      <c r="B50">
        <v>1.627E-3</v>
      </c>
      <c r="C50">
        <v>2.0652000000000001E-3</v>
      </c>
      <c r="D50">
        <v>3.1908000000000001E-3</v>
      </c>
      <c r="E50">
        <v>6.1786000000000002E-3</v>
      </c>
      <c r="F50">
        <v>1.29552E-2</v>
      </c>
      <c r="G50">
        <v>2.4854899999999999E-2</v>
      </c>
      <c r="H50">
        <v>4.0098799999999997E-2</v>
      </c>
      <c r="I50">
        <v>5.5183299999999998E-2</v>
      </c>
      <c r="J50">
        <v>7.0023199999999994E-2</v>
      </c>
      <c r="K50">
        <v>8.5994600000000004E-2</v>
      </c>
      <c r="L50">
        <v>0.10352790000000001</v>
      </c>
      <c r="M50">
        <v>0.121005</v>
      </c>
      <c r="N50">
        <v>0.13809350000000001</v>
      </c>
      <c r="O50">
        <v>0.1555744</v>
      </c>
      <c r="P50">
        <v>0.1736241</v>
      </c>
      <c r="Q50">
        <v>0.1921773</v>
      </c>
      <c r="R50">
        <v>0.2113371</v>
      </c>
      <c r="S50">
        <v>0.23172680000000001</v>
      </c>
      <c r="T50">
        <v>0.25350840000000002</v>
      </c>
      <c r="U50">
        <v>0.27606700000000001</v>
      </c>
      <c r="V50">
        <v>0.2980122</v>
      </c>
      <c r="W50">
        <v>0.31843120000000003</v>
      </c>
      <c r="X50">
        <v>0.3363005</v>
      </c>
      <c r="Y50">
        <v>0.3515836</v>
      </c>
      <c r="Z50">
        <v>0.3642899</v>
      </c>
      <c r="AA50">
        <v>0.37549080000000001</v>
      </c>
      <c r="AB50">
        <v>0.38547559999999997</v>
      </c>
      <c r="AC50">
        <v>0.3945226</v>
      </c>
      <c r="AD50">
        <v>0.40275420000000001</v>
      </c>
      <c r="AE50">
        <v>0.41100130000000001</v>
      </c>
      <c r="AF50">
        <v>0.41991640000000002</v>
      </c>
      <c r="AG50">
        <v>0.42993789999999998</v>
      </c>
      <c r="AH50">
        <v>0.4411873</v>
      </c>
      <c r="AI50">
        <v>0.45383950000000001</v>
      </c>
      <c r="AJ50">
        <v>0.46803729999999999</v>
      </c>
      <c r="AK50">
        <v>0.48362759999999999</v>
      </c>
      <c r="AL50">
        <v>0.50005350000000004</v>
      </c>
      <c r="AM50">
        <v>0.51643969999999995</v>
      </c>
      <c r="AN50">
        <v>0.53220080000000003</v>
      </c>
      <c r="AO50">
        <v>0.5470796</v>
      </c>
      <c r="AP50">
        <v>0.56123140000000005</v>
      </c>
      <c r="AQ50">
        <v>0.57492350000000003</v>
      </c>
      <c r="AR50">
        <v>0.58895059999999999</v>
      </c>
      <c r="AS50">
        <v>0.60470049999999997</v>
      </c>
      <c r="AT50">
        <v>0.62410410000000005</v>
      </c>
      <c r="AU50">
        <v>0.64883009999999997</v>
      </c>
      <c r="AV50">
        <v>0.67946499999999999</v>
      </c>
      <c r="AW50">
        <v>0.71529730000000002</v>
      </c>
      <c r="AX50">
        <v>0.75471659999999996</v>
      </c>
      <c r="AY50">
        <v>0.79604509999999995</v>
      </c>
      <c r="AZ50">
        <v>0.83737680000000003</v>
      </c>
      <c r="BA50">
        <v>0.87640039999999997</v>
      </c>
      <c r="BB50">
        <v>0.91042719999999999</v>
      </c>
      <c r="BC50">
        <v>0.93778280000000003</v>
      </c>
      <c r="BD50">
        <v>0.95887579999999994</v>
      </c>
      <c r="BE50">
        <v>0.97573370000000004</v>
      </c>
      <c r="BF50">
        <v>0.9897591</v>
      </c>
      <c r="BG50">
        <v>0.99983129999999998</v>
      </c>
      <c r="BH50">
        <v>1.0040841</v>
      </c>
      <c r="BI50">
        <v>1.0033472999999999</v>
      </c>
      <c r="BJ50">
        <v>1.0046301</v>
      </c>
      <c r="BK50">
        <v>1.0181267000000001</v>
      </c>
      <c r="BL50">
        <v>1.0514254999999999</v>
      </c>
      <c r="BM50">
        <v>1.1029571</v>
      </c>
      <c r="BN50">
        <v>1.1625916999999999</v>
      </c>
      <c r="BO50">
        <v>1.2195343999999999</v>
      </c>
      <c r="BP50">
        <v>1.2721032000000001</v>
      </c>
      <c r="BQ50">
        <v>1.3326564000000001</v>
      </c>
      <c r="BR50">
        <v>1.4197888000000001</v>
      </c>
      <c r="BS50">
        <v>1.5474171999999999</v>
      </c>
      <c r="BT50">
        <v>1.714056</v>
      </c>
      <c r="BU50">
        <v>1.9009631</v>
      </c>
      <c r="BV50">
        <v>2.0791930999999999</v>
      </c>
      <c r="BW50">
        <v>2.2200544</v>
      </c>
      <c r="BX50">
        <v>2.3049409000000001</v>
      </c>
      <c r="BY50">
        <v>2.3263558999999998</v>
      </c>
      <c r="BZ50">
        <v>2.2842712000000001</v>
      </c>
      <c r="CA50">
        <v>2.1825800000000002</v>
      </c>
      <c r="CB50">
        <v>2.0280657</v>
      </c>
      <c r="CC50">
        <v>1.8340959999999999</v>
      </c>
      <c r="CD50">
        <v>1.6232664999999999</v>
      </c>
      <c r="CE50">
        <v>1.4258101999999999</v>
      </c>
      <c r="CF50">
        <v>1.2727261999999999</v>
      </c>
      <c r="CG50">
        <v>1.1854401999999999</v>
      </c>
      <c r="CH50">
        <v>1.1692688</v>
      </c>
      <c r="CI50">
        <v>1.2123971</v>
      </c>
      <c r="CJ50">
        <v>1.2923317000000001</v>
      </c>
      <c r="CK50">
        <v>1.3875111</v>
      </c>
      <c r="CL50">
        <v>1.4916636000000001</v>
      </c>
      <c r="CM50">
        <v>1.6141386</v>
      </c>
      <c r="CN50">
        <v>1.7684947</v>
      </c>
      <c r="CO50">
        <v>1.9521204000000001</v>
      </c>
      <c r="CP50">
        <v>2.1358054000000002</v>
      </c>
      <c r="CQ50">
        <v>2.2716854</v>
      </c>
      <c r="CR50">
        <v>2.3174405</v>
      </c>
      <c r="CS50">
        <v>2.2620846999999999</v>
      </c>
      <c r="CT50">
        <v>2.1312177000000001</v>
      </c>
      <c r="CU50">
        <v>1.9693042999999999</v>
      </c>
      <c r="CV50">
        <v>1.8142811999999999</v>
      </c>
      <c r="CW50">
        <v>1.6766460000000001</v>
      </c>
      <c r="CX50">
        <v>1.5385187</v>
      </c>
      <c r="CY50">
        <v>1.3645187999999999</v>
      </c>
      <c r="CZ50">
        <v>1.1344274000000001</v>
      </c>
      <c r="DA50">
        <v>0.85520770000000002</v>
      </c>
      <c r="DB50">
        <v>0.56244000000000005</v>
      </c>
      <c r="DC50">
        <v>0.3258375</v>
      </c>
      <c r="DD50">
        <v>0.1948762</v>
      </c>
      <c r="DE50">
        <v>0.1610723</v>
      </c>
      <c r="DF50">
        <v>0.1370738</v>
      </c>
      <c r="DG50">
        <v>8.8322700000000004E-2</v>
      </c>
      <c r="DH50">
        <v>2.44651E-2</v>
      </c>
      <c r="DI50">
        <v>2.9240999999999998E-3</v>
      </c>
      <c r="DJ50">
        <v>0</v>
      </c>
      <c r="DK50">
        <v>0</v>
      </c>
      <c r="DL50">
        <v>0</v>
      </c>
      <c r="DM50">
        <v>0</v>
      </c>
    </row>
    <row r="51" spans="1:117" x14ac:dyDescent="0.3">
      <c r="A51" s="4">
        <v>44309</v>
      </c>
      <c r="B51">
        <v>9.7420000000000004E-4</v>
      </c>
      <c r="C51">
        <v>1.2305E-3</v>
      </c>
      <c r="D51">
        <v>1.8910000000000001E-3</v>
      </c>
      <c r="E51">
        <v>3.6470999999999999E-3</v>
      </c>
      <c r="F51">
        <v>7.6546000000000001E-3</v>
      </c>
      <c r="G51">
        <v>1.4729799999999999E-2</v>
      </c>
      <c r="H51">
        <v>2.38517E-2</v>
      </c>
      <c r="I51">
        <v>3.2875300000000003E-2</v>
      </c>
      <c r="J51">
        <v>4.1742500000000002E-2</v>
      </c>
      <c r="K51">
        <v>5.1265900000000003E-2</v>
      </c>
      <c r="L51">
        <v>6.17428E-2</v>
      </c>
      <c r="M51">
        <v>7.2206300000000001E-2</v>
      </c>
      <c r="N51">
        <v>8.2451499999999997E-2</v>
      </c>
      <c r="O51">
        <v>9.2965300000000001E-2</v>
      </c>
      <c r="P51">
        <v>0.1038351</v>
      </c>
      <c r="Q51">
        <v>0.1150574</v>
      </c>
      <c r="R51">
        <v>0.12673090000000001</v>
      </c>
      <c r="S51">
        <v>0.1393064</v>
      </c>
      <c r="T51">
        <v>0.1529315</v>
      </c>
      <c r="U51">
        <v>0.16731289999999999</v>
      </c>
      <c r="V51">
        <v>0.18164710000000001</v>
      </c>
      <c r="W51">
        <v>0.19540940000000001</v>
      </c>
      <c r="X51">
        <v>0.20794090000000001</v>
      </c>
      <c r="Y51">
        <v>0.2192548</v>
      </c>
      <c r="Z51">
        <v>0.2293674</v>
      </c>
      <c r="AA51">
        <v>0.2389945</v>
      </c>
      <c r="AB51">
        <v>0.24823809999999999</v>
      </c>
      <c r="AC51">
        <v>0.25720789999999999</v>
      </c>
      <c r="AD51">
        <v>0.2658508</v>
      </c>
      <c r="AE51">
        <v>0.27463490000000002</v>
      </c>
      <c r="AF51">
        <v>0.28382590000000002</v>
      </c>
      <c r="AG51">
        <v>0.29357559999999999</v>
      </c>
      <c r="AH51">
        <v>0.30378500000000003</v>
      </c>
      <c r="AI51">
        <v>0.31444440000000001</v>
      </c>
      <c r="AJ51">
        <v>0.3254957</v>
      </c>
      <c r="AK51">
        <v>0.33670109999999998</v>
      </c>
      <c r="AL51">
        <v>0.3476012</v>
      </c>
      <c r="AM51">
        <v>0.35761300000000001</v>
      </c>
      <c r="AN51">
        <v>0.36643019999999998</v>
      </c>
      <c r="AO51">
        <v>0.37397789999999997</v>
      </c>
      <c r="AP51">
        <v>0.38045299999999999</v>
      </c>
      <c r="AQ51">
        <v>0.38612770000000002</v>
      </c>
      <c r="AR51">
        <v>0.39170630000000001</v>
      </c>
      <c r="AS51">
        <v>0.39833499999999999</v>
      </c>
      <c r="AT51">
        <v>0.407526</v>
      </c>
      <c r="AU51">
        <v>0.42051870000000002</v>
      </c>
      <c r="AV51">
        <v>0.43775229999999998</v>
      </c>
      <c r="AW51">
        <v>0.45879950000000003</v>
      </c>
      <c r="AX51">
        <v>0.4826838</v>
      </c>
      <c r="AY51">
        <v>0.50838709999999998</v>
      </c>
      <c r="AZ51">
        <v>0.53457220000000005</v>
      </c>
      <c r="BA51">
        <v>0.55956510000000004</v>
      </c>
      <c r="BB51">
        <v>0.58142930000000004</v>
      </c>
      <c r="BC51">
        <v>0.59923110000000002</v>
      </c>
      <c r="BD51">
        <v>0.61358619999999997</v>
      </c>
      <c r="BE51">
        <v>0.62608960000000002</v>
      </c>
      <c r="BF51">
        <v>0.63762059999999998</v>
      </c>
      <c r="BG51">
        <v>0.64711359999999996</v>
      </c>
      <c r="BH51">
        <v>0.65340410000000004</v>
      </c>
      <c r="BI51">
        <v>0.65729550000000003</v>
      </c>
      <c r="BJ51">
        <v>0.66411070000000005</v>
      </c>
      <c r="BK51">
        <v>0.68029379999999995</v>
      </c>
      <c r="BL51">
        <v>0.70995390000000003</v>
      </c>
      <c r="BM51">
        <v>0.75054430000000005</v>
      </c>
      <c r="BN51">
        <v>0.79437139999999995</v>
      </c>
      <c r="BO51">
        <v>0.83499109999999999</v>
      </c>
      <c r="BP51">
        <v>0.872803</v>
      </c>
      <c r="BQ51">
        <v>0.91823719999999998</v>
      </c>
      <c r="BR51">
        <v>0.98470740000000001</v>
      </c>
      <c r="BS51">
        <v>1.0820223</v>
      </c>
      <c r="BT51">
        <v>1.2098587000000001</v>
      </c>
      <c r="BU51">
        <v>1.3570764</v>
      </c>
      <c r="BV51">
        <v>1.5071914</v>
      </c>
      <c r="BW51">
        <v>1.6438759999999999</v>
      </c>
      <c r="BX51">
        <v>1.7560273</v>
      </c>
      <c r="BY51">
        <v>1.8363266</v>
      </c>
      <c r="BZ51">
        <v>1.8781099000000001</v>
      </c>
      <c r="CA51">
        <v>1.8748814</v>
      </c>
      <c r="CB51">
        <v>1.8232522</v>
      </c>
      <c r="CC51">
        <v>1.7300812000000001</v>
      </c>
      <c r="CD51">
        <v>1.6166446000000001</v>
      </c>
      <c r="CE51">
        <v>1.5158107000000001</v>
      </c>
      <c r="CF51">
        <v>1.4622979</v>
      </c>
      <c r="CG51">
        <v>1.4804573999999999</v>
      </c>
      <c r="CH51">
        <v>1.5756359</v>
      </c>
      <c r="CI51">
        <v>1.7309395999999999</v>
      </c>
      <c r="CJ51">
        <v>1.9137090000000001</v>
      </c>
      <c r="CK51">
        <v>2.0915499</v>
      </c>
      <c r="CL51">
        <v>2.2539294000000001</v>
      </c>
      <c r="CM51">
        <v>2.4146396999999999</v>
      </c>
      <c r="CN51">
        <v>2.6001772999999999</v>
      </c>
      <c r="CO51">
        <v>2.8237410000000001</v>
      </c>
      <c r="CP51">
        <v>3.0691389999999998</v>
      </c>
      <c r="CQ51">
        <v>3.2944417000000001</v>
      </c>
      <c r="CR51">
        <v>3.4492593</v>
      </c>
      <c r="CS51">
        <v>3.5034188999999998</v>
      </c>
      <c r="CT51">
        <v>3.4579040999999999</v>
      </c>
      <c r="CU51">
        <v>3.3330929</v>
      </c>
      <c r="CV51">
        <v>3.1496735</v>
      </c>
      <c r="CW51">
        <v>2.9085893999999999</v>
      </c>
      <c r="CX51">
        <v>2.5851687999999999</v>
      </c>
      <c r="CY51">
        <v>2.1564280999999998</v>
      </c>
      <c r="CZ51">
        <v>1.6311648999999999</v>
      </c>
      <c r="DA51">
        <v>1.0525715</v>
      </c>
      <c r="DB51">
        <v>0.52087550000000005</v>
      </c>
      <c r="DC51">
        <v>0.1710643</v>
      </c>
      <c r="DD51">
        <v>2.8616599999999999E-2</v>
      </c>
      <c r="DE51">
        <v>1.7484E-3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</row>
    <row r="52" spans="1:117" x14ac:dyDescent="0.3">
      <c r="A52" s="4">
        <v>44310</v>
      </c>
      <c r="B52">
        <v>1.3083999999999999E-3</v>
      </c>
      <c r="C52">
        <v>1.6628999999999999E-3</v>
      </c>
      <c r="D52">
        <v>2.5698000000000001E-3</v>
      </c>
      <c r="E52">
        <v>4.9919999999999999E-3</v>
      </c>
      <c r="F52">
        <v>1.04686E-2</v>
      </c>
      <c r="G52">
        <v>2.0000400000000002E-2</v>
      </c>
      <c r="H52">
        <v>3.1973000000000001E-2</v>
      </c>
      <c r="I52">
        <v>4.3615500000000001E-2</v>
      </c>
      <c r="J52">
        <v>5.49119E-2</v>
      </c>
      <c r="K52">
        <v>6.6965800000000006E-2</v>
      </c>
      <c r="L52">
        <v>7.9974799999999999E-2</v>
      </c>
      <c r="M52">
        <v>9.2697299999999996E-2</v>
      </c>
      <c r="N52">
        <v>0.1049939</v>
      </c>
      <c r="O52">
        <v>0.1174637</v>
      </c>
      <c r="P52">
        <v>0.13011310000000001</v>
      </c>
      <c r="Q52">
        <v>0.14290629999999999</v>
      </c>
      <c r="R52">
        <v>0.15599460000000001</v>
      </c>
      <c r="S52">
        <v>0.16994119999999999</v>
      </c>
      <c r="T52">
        <v>0.18479950000000001</v>
      </c>
      <c r="U52">
        <v>0.20022309999999999</v>
      </c>
      <c r="V52">
        <v>0.2153573</v>
      </c>
      <c r="W52">
        <v>0.22984299999999999</v>
      </c>
      <c r="X52">
        <v>0.2429692</v>
      </c>
      <c r="Y52">
        <v>0.25474669999999999</v>
      </c>
      <c r="Z52">
        <v>0.26503979999999999</v>
      </c>
      <c r="AA52">
        <v>0.27472400000000002</v>
      </c>
      <c r="AB52">
        <v>0.2838292</v>
      </c>
      <c r="AC52">
        <v>0.29246739999999999</v>
      </c>
      <c r="AD52">
        <v>0.30040509999999998</v>
      </c>
      <c r="AE52">
        <v>0.30816519999999997</v>
      </c>
      <c r="AF52">
        <v>0.31598290000000001</v>
      </c>
      <c r="AG52">
        <v>0.3240519</v>
      </c>
      <c r="AH52">
        <v>0.33223370000000002</v>
      </c>
      <c r="AI52">
        <v>0.34051769999999998</v>
      </c>
      <c r="AJ52">
        <v>0.34890110000000002</v>
      </c>
      <c r="AK52">
        <v>0.35728280000000001</v>
      </c>
      <c r="AL52">
        <v>0.36542200000000002</v>
      </c>
      <c r="AM52">
        <v>0.37285069999999998</v>
      </c>
      <c r="AN52">
        <v>0.3793588</v>
      </c>
      <c r="AO52">
        <v>0.3849167</v>
      </c>
      <c r="AP52">
        <v>0.38984869999999999</v>
      </c>
      <c r="AQ52">
        <v>0.39447300000000002</v>
      </c>
      <c r="AR52">
        <v>0.3993971</v>
      </c>
      <c r="AS52">
        <v>0.40548109999999998</v>
      </c>
      <c r="AT52">
        <v>0.41390900000000003</v>
      </c>
      <c r="AU52">
        <v>0.4257666</v>
      </c>
      <c r="AV52">
        <v>0.44153720000000002</v>
      </c>
      <c r="AW52">
        <v>0.4609412</v>
      </c>
      <c r="AX52">
        <v>0.4830739</v>
      </c>
      <c r="AY52">
        <v>0.50705230000000001</v>
      </c>
      <c r="AZ52">
        <v>0.53191920000000004</v>
      </c>
      <c r="BA52">
        <v>0.5566392</v>
      </c>
      <c r="BB52">
        <v>0.57982979999999995</v>
      </c>
      <c r="BC52">
        <v>0.60055599999999998</v>
      </c>
      <c r="BD52">
        <v>0.61895990000000001</v>
      </c>
      <c r="BE52">
        <v>0.63627009999999995</v>
      </c>
      <c r="BF52">
        <v>0.65371650000000003</v>
      </c>
      <c r="BG52">
        <v>0.67110320000000001</v>
      </c>
      <c r="BH52">
        <v>0.6878223</v>
      </c>
      <c r="BI52">
        <v>0.70431080000000001</v>
      </c>
      <c r="BJ52">
        <v>0.72458959999999994</v>
      </c>
      <c r="BK52">
        <v>0.75429769999999996</v>
      </c>
      <c r="BL52">
        <v>0.79780819999999997</v>
      </c>
      <c r="BM52">
        <v>0.85371580000000002</v>
      </c>
      <c r="BN52">
        <v>0.91531379999999996</v>
      </c>
      <c r="BO52">
        <v>0.97632319999999995</v>
      </c>
      <c r="BP52">
        <v>1.0376353</v>
      </c>
      <c r="BQ52">
        <v>1.1116645000000001</v>
      </c>
      <c r="BR52">
        <v>1.2158985</v>
      </c>
      <c r="BS52">
        <v>1.3647554</v>
      </c>
      <c r="BT52">
        <v>1.5597943999999999</v>
      </c>
      <c r="BU52">
        <v>1.7863818</v>
      </c>
      <c r="BV52">
        <v>2.0181817999999998</v>
      </c>
      <c r="BW52">
        <v>2.2248188999999998</v>
      </c>
      <c r="BX52">
        <v>2.3812308</v>
      </c>
      <c r="BY52">
        <v>2.4704961999999999</v>
      </c>
      <c r="BZ52">
        <v>2.4835113999999998</v>
      </c>
      <c r="CA52">
        <v>2.4188603999999998</v>
      </c>
      <c r="CB52">
        <v>2.283566</v>
      </c>
      <c r="CC52">
        <v>2.0963105999999998</v>
      </c>
      <c r="CD52">
        <v>1.8871709000000001</v>
      </c>
      <c r="CE52">
        <v>1.6917894</v>
      </c>
      <c r="CF52">
        <v>1.5418556999999999</v>
      </c>
      <c r="CG52">
        <v>1.4556998000000001</v>
      </c>
      <c r="CH52">
        <v>1.4345903</v>
      </c>
      <c r="CI52">
        <v>1.4649559999999999</v>
      </c>
      <c r="CJ52">
        <v>1.5273600000000001</v>
      </c>
      <c r="CK52">
        <v>1.6078277999999999</v>
      </c>
      <c r="CL52">
        <v>1.7092574</v>
      </c>
      <c r="CM52">
        <v>1.8475071000000001</v>
      </c>
      <c r="CN52">
        <v>2.0403924</v>
      </c>
      <c r="CO52">
        <v>2.2890107999999998</v>
      </c>
      <c r="CP52">
        <v>2.5670153999999998</v>
      </c>
      <c r="CQ52">
        <v>2.8261099000000001</v>
      </c>
      <c r="CR52">
        <v>3.0125226999999999</v>
      </c>
      <c r="CS52">
        <v>3.0918459999999999</v>
      </c>
      <c r="CT52">
        <v>3.0606260000000001</v>
      </c>
      <c r="CU52">
        <v>2.9374003000000002</v>
      </c>
      <c r="CV52">
        <v>2.7473497</v>
      </c>
      <c r="CW52">
        <v>2.5042342999999998</v>
      </c>
      <c r="CX52">
        <v>2.1994897999999998</v>
      </c>
      <c r="CY52">
        <v>1.8213687999999999</v>
      </c>
      <c r="CZ52">
        <v>1.3783599</v>
      </c>
      <c r="DA52">
        <v>0.89283559999999995</v>
      </c>
      <c r="DB52">
        <v>0.44551370000000001</v>
      </c>
      <c r="DC52">
        <v>0.1470226</v>
      </c>
      <c r="DD52">
        <v>2.4910499999999999E-2</v>
      </c>
      <c r="DE52">
        <v>1.5723E-3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</row>
    <row r="53" spans="1:117" x14ac:dyDescent="0.3">
      <c r="A53" s="4">
        <v>44311</v>
      </c>
      <c r="B53">
        <v>1.0127999999999999E-3</v>
      </c>
      <c r="C53">
        <v>1.2815999999999999E-3</v>
      </c>
      <c r="D53">
        <v>1.9708E-3</v>
      </c>
      <c r="E53">
        <v>3.8164000000000002E-3</v>
      </c>
      <c r="F53">
        <v>8.0119000000000006E-3</v>
      </c>
      <c r="G53">
        <v>1.53381E-2</v>
      </c>
      <c r="H53">
        <v>2.4554599999999999E-2</v>
      </c>
      <c r="I53">
        <v>3.3475199999999997E-2</v>
      </c>
      <c r="J53">
        <v>4.2090799999999998E-2</v>
      </c>
      <c r="K53">
        <v>5.1245600000000002E-2</v>
      </c>
      <c r="L53">
        <v>6.10997E-2</v>
      </c>
      <c r="M53">
        <v>7.0703100000000005E-2</v>
      </c>
      <c r="N53">
        <v>7.9962400000000003E-2</v>
      </c>
      <c r="O53">
        <v>8.9340799999999998E-2</v>
      </c>
      <c r="P53">
        <v>9.8795499999999994E-2</v>
      </c>
      <c r="Q53">
        <v>0.10833039999999999</v>
      </c>
      <c r="R53">
        <v>0.11809740000000001</v>
      </c>
      <c r="S53">
        <v>0.128576</v>
      </c>
      <c r="T53">
        <v>0.13980049999999999</v>
      </c>
      <c r="U53">
        <v>0.1515637</v>
      </c>
      <c r="V53">
        <v>0.16327469999999999</v>
      </c>
      <c r="W53">
        <v>0.17472309999999999</v>
      </c>
      <c r="X53">
        <v>0.18537120000000001</v>
      </c>
      <c r="Y53">
        <v>0.19525680000000001</v>
      </c>
      <c r="Z53">
        <v>0.20427999999999999</v>
      </c>
      <c r="AA53">
        <v>0.2131586</v>
      </c>
      <c r="AB53">
        <v>0.22186900000000001</v>
      </c>
      <c r="AC53">
        <v>0.23046759999999999</v>
      </c>
      <c r="AD53">
        <v>0.2386817</v>
      </c>
      <c r="AE53">
        <v>0.24690529999999999</v>
      </c>
      <c r="AF53">
        <v>0.25524950000000002</v>
      </c>
      <c r="AG53">
        <v>0.26382699999999998</v>
      </c>
      <c r="AH53">
        <v>0.27245219999999998</v>
      </c>
      <c r="AI53">
        <v>0.28109990000000001</v>
      </c>
      <c r="AJ53">
        <v>0.28975240000000002</v>
      </c>
      <c r="AK53">
        <v>0.29835600000000001</v>
      </c>
      <c r="AL53">
        <v>0.30676599999999998</v>
      </c>
      <c r="AM53">
        <v>0.31467129999999999</v>
      </c>
      <c r="AN53">
        <v>0.32198939999999998</v>
      </c>
      <c r="AO53">
        <v>0.32877469999999998</v>
      </c>
      <c r="AP53">
        <v>0.33538069999999998</v>
      </c>
      <c r="AQ53">
        <v>0.34210420000000002</v>
      </c>
      <c r="AR53">
        <v>0.34944219999999998</v>
      </c>
      <c r="AS53">
        <v>0.35801169999999999</v>
      </c>
      <c r="AT53">
        <v>0.36865999999999999</v>
      </c>
      <c r="AU53">
        <v>0.38213570000000002</v>
      </c>
      <c r="AV53">
        <v>0.39870640000000002</v>
      </c>
      <c r="AW53">
        <v>0.418041</v>
      </c>
      <c r="AX53">
        <v>0.43930089999999999</v>
      </c>
      <c r="AY53">
        <v>0.46172849999999999</v>
      </c>
      <c r="AZ53">
        <v>0.48452460000000003</v>
      </c>
      <c r="BA53">
        <v>0.50691140000000001</v>
      </c>
      <c r="BB53">
        <v>0.52782300000000004</v>
      </c>
      <c r="BC53">
        <v>0.54655189999999998</v>
      </c>
      <c r="BD53">
        <v>0.56325099999999995</v>
      </c>
      <c r="BE53">
        <v>0.57893419999999995</v>
      </c>
      <c r="BF53">
        <v>0.59469070000000002</v>
      </c>
      <c r="BG53">
        <v>0.61044290000000001</v>
      </c>
      <c r="BH53">
        <v>0.62593270000000001</v>
      </c>
      <c r="BI53">
        <v>0.64157969999999998</v>
      </c>
      <c r="BJ53">
        <v>0.66088829999999998</v>
      </c>
      <c r="BK53">
        <v>0.68858350000000002</v>
      </c>
      <c r="BL53">
        <v>0.72864819999999997</v>
      </c>
      <c r="BM53">
        <v>0.78048720000000005</v>
      </c>
      <c r="BN53">
        <v>0.83947640000000001</v>
      </c>
      <c r="BO53">
        <v>0.90161170000000002</v>
      </c>
      <c r="BP53">
        <v>0.96827300000000005</v>
      </c>
      <c r="BQ53">
        <v>1.0495481</v>
      </c>
      <c r="BR53">
        <v>1.1581292000000001</v>
      </c>
      <c r="BS53">
        <v>1.3029249000000001</v>
      </c>
      <c r="BT53">
        <v>1.4811559000000001</v>
      </c>
      <c r="BU53">
        <v>1.6768615</v>
      </c>
      <c r="BV53">
        <v>1.8661779000000001</v>
      </c>
      <c r="BW53">
        <v>2.0244813000000002</v>
      </c>
      <c r="BX53">
        <v>2.1340922999999998</v>
      </c>
      <c r="BY53">
        <v>2.1853528</v>
      </c>
      <c r="BZ53">
        <v>2.1749736999999998</v>
      </c>
      <c r="CA53">
        <v>2.1049809000000002</v>
      </c>
      <c r="CB53">
        <v>1.9834976</v>
      </c>
      <c r="CC53">
        <v>1.8286945999999999</v>
      </c>
      <c r="CD53">
        <v>1.6700325</v>
      </c>
      <c r="CE53">
        <v>1.5440612</v>
      </c>
      <c r="CF53">
        <v>1.4855791</v>
      </c>
      <c r="CG53">
        <v>1.5186124999999999</v>
      </c>
      <c r="CH53">
        <v>1.6518841</v>
      </c>
      <c r="CI53">
        <v>1.8778672999999999</v>
      </c>
      <c r="CJ53">
        <v>2.1772292000000002</v>
      </c>
      <c r="CK53">
        <v>2.5256278999999999</v>
      </c>
      <c r="CL53">
        <v>2.9026322000000002</v>
      </c>
      <c r="CM53">
        <v>3.285984</v>
      </c>
      <c r="CN53">
        <v>3.6440948999999998</v>
      </c>
      <c r="CO53">
        <v>3.9258818999999998</v>
      </c>
      <c r="CP53">
        <v>4.0678225000000001</v>
      </c>
      <c r="CQ53">
        <v>4.0177301999999999</v>
      </c>
      <c r="CR53">
        <v>3.7596919999999998</v>
      </c>
      <c r="CS53">
        <v>3.3319466000000002</v>
      </c>
      <c r="CT53">
        <v>2.8168850000000001</v>
      </c>
      <c r="CU53">
        <v>2.3070626000000001</v>
      </c>
      <c r="CV53">
        <v>1.8710914999999999</v>
      </c>
      <c r="CW53">
        <v>1.530151</v>
      </c>
      <c r="CX53">
        <v>1.2575405</v>
      </c>
      <c r="CY53">
        <v>1.0096308000000001</v>
      </c>
      <c r="CZ53">
        <v>0.75309999999999999</v>
      </c>
      <c r="DA53">
        <v>0.46879799999999999</v>
      </c>
      <c r="DB53">
        <v>0.21839310000000001</v>
      </c>
      <c r="DC53">
        <v>6.21132E-2</v>
      </c>
      <c r="DD53">
        <v>9.1161999999999997E-3</v>
      </c>
      <c r="DE53">
        <v>4.5219147999999999E-4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</row>
    <row r="54" spans="1:117" x14ac:dyDescent="0.3">
      <c r="A54" s="4">
        <v>44312</v>
      </c>
      <c r="B54">
        <v>7.381E-4</v>
      </c>
      <c r="C54">
        <v>9.4970000000000005E-4</v>
      </c>
      <c r="D54">
        <v>1.4855999999999999E-3</v>
      </c>
      <c r="E54">
        <v>2.9348E-3</v>
      </c>
      <c r="F54">
        <v>6.1525E-3</v>
      </c>
      <c r="G54">
        <v>1.1585099999999999E-2</v>
      </c>
      <c r="H54">
        <v>1.8049900000000001E-2</v>
      </c>
      <c r="I54">
        <v>2.4193699999999999E-2</v>
      </c>
      <c r="J54">
        <v>3.0132200000000001E-2</v>
      </c>
      <c r="K54">
        <v>3.6487100000000001E-2</v>
      </c>
      <c r="L54">
        <v>4.3168100000000001E-2</v>
      </c>
      <c r="M54">
        <v>4.9602800000000002E-2</v>
      </c>
      <c r="N54">
        <v>5.5912200000000002E-2</v>
      </c>
      <c r="O54">
        <v>6.2253200000000002E-2</v>
      </c>
      <c r="P54">
        <v>6.85172E-2</v>
      </c>
      <c r="Q54">
        <v>7.4786099999999994E-2</v>
      </c>
      <c r="R54">
        <v>8.1333000000000003E-2</v>
      </c>
      <c r="S54">
        <v>8.8401900000000005E-2</v>
      </c>
      <c r="T54">
        <v>9.59203E-2</v>
      </c>
      <c r="U54">
        <v>0.1038448</v>
      </c>
      <c r="V54">
        <v>0.1119656</v>
      </c>
      <c r="W54">
        <v>0.12016350000000001</v>
      </c>
      <c r="X54">
        <v>0.12813289999999999</v>
      </c>
      <c r="Y54">
        <v>0.13593330000000001</v>
      </c>
      <c r="Z54">
        <v>0.14351610000000001</v>
      </c>
      <c r="AA54">
        <v>0.15121809999999999</v>
      </c>
      <c r="AB54">
        <v>0.15894510000000001</v>
      </c>
      <c r="AC54">
        <v>0.16672219999999999</v>
      </c>
      <c r="AD54">
        <v>0.1743006</v>
      </c>
      <c r="AE54">
        <v>0.18182200000000001</v>
      </c>
      <c r="AF54">
        <v>0.18921489999999999</v>
      </c>
      <c r="AG54">
        <v>0.1964977</v>
      </c>
      <c r="AH54">
        <v>0.2034794</v>
      </c>
      <c r="AI54">
        <v>0.21008650000000001</v>
      </c>
      <c r="AJ54">
        <v>0.21622269999999999</v>
      </c>
      <c r="AK54">
        <v>0.2218386</v>
      </c>
      <c r="AL54">
        <v>0.22693859999999999</v>
      </c>
      <c r="AM54">
        <v>0.23146130000000001</v>
      </c>
      <c r="AN54">
        <v>0.2354996</v>
      </c>
      <c r="AO54">
        <v>0.23919550000000001</v>
      </c>
      <c r="AP54">
        <v>0.24295929999999999</v>
      </c>
      <c r="AQ54">
        <v>0.24717020000000001</v>
      </c>
      <c r="AR54">
        <v>0.25233670000000002</v>
      </c>
      <c r="AS54">
        <v>0.25895439999999997</v>
      </c>
      <c r="AT54">
        <v>0.26763419999999999</v>
      </c>
      <c r="AU54">
        <v>0.27896929999999998</v>
      </c>
      <c r="AV54">
        <v>0.29331629999999997</v>
      </c>
      <c r="AW54">
        <v>0.31071339999999997</v>
      </c>
      <c r="AX54">
        <v>0.33077119999999999</v>
      </c>
      <c r="AY54">
        <v>0.35314390000000001</v>
      </c>
      <c r="AZ54">
        <v>0.37743650000000001</v>
      </c>
      <c r="BA54">
        <v>0.40337230000000002</v>
      </c>
      <c r="BB54">
        <v>0.4304153</v>
      </c>
      <c r="BC54">
        <v>0.45806429999999998</v>
      </c>
      <c r="BD54">
        <v>0.4861818</v>
      </c>
      <c r="BE54">
        <v>0.51515789999999995</v>
      </c>
      <c r="BF54">
        <v>0.54575030000000002</v>
      </c>
      <c r="BG54">
        <v>0.57810450000000002</v>
      </c>
      <c r="BH54">
        <v>0.61230320000000005</v>
      </c>
      <c r="BI54">
        <v>0.64847829999999995</v>
      </c>
      <c r="BJ54">
        <v>0.68864510000000001</v>
      </c>
      <c r="BK54">
        <v>0.73562660000000002</v>
      </c>
      <c r="BL54">
        <v>0.79226770000000002</v>
      </c>
      <c r="BM54">
        <v>0.85881450000000004</v>
      </c>
      <c r="BN54">
        <v>0.93304039999999999</v>
      </c>
      <c r="BO54">
        <v>1.0132916999999999</v>
      </c>
      <c r="BP54">
        <v>1.1014143999999999</v>
      </c>
      <c r="BQ54">
        <v>1.2053430999999999</v>
      </c>
      <c r="BR54">
        <v>1.3344848</v>
      </c>
      <c r="BS54">
        <v>1.4950646000000001</v>
      </c>
      <c r="BT54">
        <v>1.6839902</v>
      </c>
      <c r="BU54">
        <v>1.8875611999999999</v>
      </c>
      <c r="BV54">
        <v>2.0857114999999999</v>
      </c>
      <c r="BW54">
        <v>2.2571287</v>
      </c>
      <c r="BX54">
        <v>2.3850546000000001</v>
      </c>
      <c r="BY54">
        <v>2.4580728999999999</v>
      </c>
      <c r="BZ54">
        <v>2.4691420000000002</v>
      </c>
      <c r="CA54">
        <v>2.4158176999999998</v>
      </c>
      <c r="CB54">
        <v>2.3017913999999999</v>
      </c>
      <c r="CC54">
        <v>2.1408535999999998</v>
      </c>
      <c r="CD54">
        <v>1.9579356999999999</v>
      </c>
      <c r="CE54">
        <v>1.7848628</v>
      </c>
      <c r="CF54">
        <v>1.6519279</v>
      </c>
      <c r="CG54">
        <v>1.5786495</v>
      </c>
      <c r="CH54">
        <v>1.5697587</v>
      </c>
      <c r="CI54">
        <v>1.6163938</v>
      </c>
      <c r="CJ54">
        <v>1.7029748</v>
      </c>
      <c r="CK54">
        <v>1.8144844</v>
      </c>
      <c r="CL54">
        <v>1.9439039</v>
      </c>
      <c r="CM54">
        <v>2.0901844999999999</v>
      </c>
      <c r="CN54">
        <v>2.2534399000000001</v>
      </c>
      <c r="CO54">
        <v>2.42611</v>
      </c>
      <c r="CP54">
        <v>2.5907574000000002</v>
      </c>
      <c r="CQ54">
        <v>2.7244079000000001</v>
      </c>
      <c r="CR54">
        <v>2.8068829000000002</v>
      </c>
      <c r="CS54">
        <v>2.8289387000000001</v>
      </c>
      <c r="CT54">
        <v>2.7925385999999999</v>
      </c>
      <c r="CU54">
        <v>2.7059681000000002</v>
      </c>
      <c r="CV54">
        <v>2.5777041999999999</v>
      </c>
      <c r="CW54">
        <v>2.4082116999999998</v>
      </c>
      <c r="CX54">
        <v>2.1907344000000002</v>
      </c>
      <c r="CY54">
        <v>1.9142455</v>
      </c>
      <c r="CZ54">
        <v>1.58144</v>
      </c>
      <c r="DA54">
        <v>1.213689</v>
      </c>
      <c r="DB54">
        <v>0.85711749999999998</v>
      </c>
      <c r="DC54">
        <v>0.56506610000000002</v>
      </c>
      <c r="DD54">
        <v>0.38917040000000003</v>
      </c>
      <c r="DE54">
        <v>0.32576949999999999</v>
      </c>
      <c r="DF54">
        <v>0.35738690000000001</v>
      </c>
      <c r="DG54">
        <v>0.43551570000000001</v>
      </c>
      <c r="DH54">
        <v>0.49174899999999999</v>
      </c>
      <c r="DI54">
        <v>0.50878350000000006</v>
      </c>
      <c r="DJ54">
        <v>0.40526020000000001</v>
      </c>
      <c r="DK54">
        <v>0.23622969999999999</v>
      </c>
      <c r="DL54">
        <v>6.0976000000000002E-2</v>
      </c>
      <c r="DM54">
        <v>6.8849000000000002E-3</v>
      </c>
    </row>
    <row r="55" spans="1:117" x14ac:dyDescent="0.3">
      <c r="A55" s="4">
        <v>44313</v>
      </c>
      <c r="B55">
        <v>6.3579999999999995E-4</v>
      </c>
      <c r="C55">
        <v>8.2709999999999999E-4</v>
      </c>
      <c r="D55">
        <v>1.3090000000000001E-3</v>
      </c>
      <c r="E55">
        <v>2.6245999999999999E-3</v>
      </c>
      <c r="F55">
        <v>5.4999999999999997E-3</v>
      </c>
      <c r="G55">
        <v>1.02331E-2</v>
      </c>
      <c r="H55">
        <v>1.5632799999999999E-2</v>
      </c>
      <c r="I55">
        <v>2.07104E-2</v>
      </c>
      <c r="J55">
        <v>2.5647199999999998E-2</v>
      </c>
      <c r="K55">
        <v>3.09538E-2</v>
      </c>
      <c r="L55">
        <v>3.6444600000000001E-2</v>
      </c>
      <c r="M55">
        <v>4.1721899999999999E-2</v>
      </c>
      <c r="N55">
        <v>4.7015800000000003E-2</v>
      </c>
      <c r="O55">
        <v>5.2253300000000003E-2</v>
      </c>
      <c r="P55">
        <v>5.7339399999999999E-2</v>
      </c>
      <c r="Q55">
        <v>6.2418500000000002E-2</v>
      </c>
      <c r="R55">
        <v>6.7867899999999995E-2</v>
      </c>
      <c r="S55">
        <v>7.3690000000000005E-2</v>
      </c>
      <c r="T55">
        <v>7.9784900000000006E-2</v>
      </c>
      <c r="U55">
        <v>8.6183499999999996E-2</v>
      </c>
      <c r="V55">
        <v>9.2877000000000001E-2</v>
      </c>
      <c r="W55">
        <v>9.9629899999999993E-2</v>
      </c>
      <c r="X55">
        <v>0.106278</v>
      </c>
      <c r="Y55">
        <v>0.1129168</v>
      </c>
      <c r="Z55">
        <v>0.11960850000000001</v>
      </c>
      <c r="AA55">
        <v>0.126413</v>
      </c>
      <c r="AB55">
        <v>0.13326869999999999</v>
      </c>
      <c r="AC55">
        <v>0.1402389</v>
      </c>
      <c r="AD55">
        <v>0.14720159999999999</v>
      </c>
      <c r="AE55">
        <v>0.1541515</v>
      </c>
      <c r="AF55">
        <v>0.1609833</v>
      </c>
      <c r="AG55">
        <v>0.1677052</v>
      </c>
      <c r="AH55">
        <v>0.17418149999999999</v>
      </c>
      <c r="AI55">
        <v>0.18030579999999999</v>
      </c>
      <c r="AJ55">
        <v>0.18591579999999999</v>
      </c>
      <c r="AK55">
        <v>0.19090360000000001</v>
      </c>
      <c r="AL55">
        <v>0.195239</v>
      </c>
      <c r="AM55">
        <v>0.19887469999999999</v>
      </c>
      <c r="AN55">
        <v>0.20185639999999999</v>
      </c>
      <c r="AO55">
        <v>0.2042726</v>
      </c>
      <c r="AP55">
        <v>0.20646239999999999</v>
      </c>
      <c r="AQ55">
        <v>0.20880840000000001</v>
      </c>
      <c r="AR55">
        <v>0.21182699999999999</v>
      </c>
      <c r="AS55">
        <v>0.21603829999999999</v>
      </c>
      <c r="AT55">
        <v>0.22207669999999999</v>
      </c>
      <c r="AU55">
        <v>0.2306057</v>
      </c>
      <c r="AV55">
        <v>0.24213709999999999</v>
      </c>
      <c r="AW55">
        <v>0.2569438</v>
      </c>
      <c r="AX55">
        <v>0.27491840000000001</v>
      </c>
      <c r="AY55">
        <v>0.29595310000000002</v>
      </c>
      <c r="AZ55">
        <v>0.31986140000000002</v>
      </c>
      <c r="BA55">
        <v>0.34653529999999999</v>
      </c>
      <c r="BB55">
        <v>0.37560070000000001</v>
      </c>
      <c r="BC55">
        <v>0.40661009999999997</v>
      </c>
      <c r="BD55">
        <v>0.43931439999999999</v>
      </c>
      <c r="BE55">
        <v>0.47383999999999998</v>
      </c>
      <c r="BF55">
        <v>0.51067770000000001</v>
      </c>
      <c r="BG55">
        <v>0.54983669999999996</v>
      </c>
      <c r="BH55">
        <v>0.59121849999999998</v>
      </c>
      <c r="BI55">
        <v>0.63452180000000002</v>
      </c>
      <c r="BJ55">
        <v>0.68069270000000004</v>
      </c>
      <c r="BK55">
        <v>0.7311936</v>
      </c>
      <c r="BL55">
        <v>0.78759440000000003</v>
      </c>
      <c r="BM55">
        <v>0.84952340000000004</v>
      </c>
      <c r="BN55">
        <v>0.91486500000000004</v>
      </c>
      <c r="BO55">
        <v>0.98250939999999998</v>
      </c>
      <c r="BP55">
        <v>1.0551047</v>
      </c>
      <c r="BQ55">
        <v>1.1414633999999999</v>
      </c>
      <c r="BR55">
        <v>1.2523506</v>
      </c>
      <c r="BS55">
        <v>1.3959102999999999</v>
      </c>
      <c r="BT55">
        <v>1.5714113999999999</v>
      </c>
      <c r="BU55">
        <v>1.7670872</v>
      </c>
      <c r="BV55">
        <v>1.9632512</v>
      </c>
      <c r="BW55">
        <v>2.1368475</v>
      </c>
      <c r="BX55">
        <v>2.2675269</v>
      </c>
      <c r="BY55">
        <v>2.3396959000000002</v>
      </c>
      <c r="BZ55">
        <v>2.3430618999999999</v>
      </c>
      <c r="CA55">
        <v>2.2740497999999998</v>
      </c>
      <c r="CB55">
        <v>2.1378713</v>
      </c>
      <c r="CC55">
        <v>1.9520265000000001</v>
      </c>
      <c r="CD55">
        <v>1.7461797999999999</v>
      </c>
      <c r="CE55">
        <v>1.5563883999999999</v>
      </c>
      <c r="CF55">
        <v>1.4155948</v>
      </c>
      <c r="CG55">
        <v>1.3441793</v>
      </c>
      <c r="CH55">
        <v>1.3462965</v>
      </c>
      <c r="CI55">
        <v>1.4110237000000001</v>
      </c>
      <c r="CJ55">
        <v>1.519096</v>
      </c>
      <c r="CK55">
        <v>1.6518866999999999</v>
      </c>
      <c r="CL55">
        <v>1.8024633000000001</v>
      </c>
      <c r="CM55">
        <v>1.9763447999999999</v>
      </c>
      <c r="CN55">
        <v>2.1849414999999999</v>
      </c>
      <c r="CO55">
        <v>2.4302084000000002</v>
      </c>
      <c r="CP55">
        <v>2.6939383000000001</v>
      </c>
      <c r="CQ55">
        <v>2.9372096000000001</v>
      </c>
      <c r="CR55">
        <v>3.1123514000000001</v>
      </c>
      <c r="CS55">
        <v>3.1840476999999998</v>
      </c>
      <c r="CT55">
        <v>3.1438665000000001</v>
      </c>
      <c r="CU55">
        <v>3.0127343999999998</v>
      </c>
      <c r="CV55">
        <v>2.8288128000000001</v>
      </c>
      <c r="CW55">
        <v>2.6263299</v>
      </c>
      <c r="CX55">
        <v>2.4211817</v>
      </c>
      <c r="CY55">
        <v>2.2057061</v>
      </c>
      <c r="CZ55">
        <v>1.9619979000000001</v>
      </c>
      <c r="DA55">
        <v>1.6783409</v>
      </c>
      <c r="DB55">
        <v>1.3670263</v>
      </c>
      <c r="DC55">
        <v>1.0645998000000001</v>
      </c>
      <c r="DD55">
        <v>0.82446770000000003</v>
      </c>
      <c r="DE55">
        <v>0.66718420000000001</v>
      </c>
      <c r="DF55">
        <v>0.58918879999999996</v>
      </c>
      <c r="DG55">
        <v>0.55188429999999999</v>
      </c>
      <c r="DH55">
        <v>0.4900832</v>
      </c>
      <c r="DI55">
        <v>0.41080929999999999</v>
      </c>
      <c r="DJ55">
        <v>0.28037289999999998</v>
      </c>
      <c r="DK55">
        <v>0.15155089999999999</v>
      </c>
      <c r="DL55">
        <v>3.8027900000000003E-2</v>
      </c>
      <c r="DM55">
        <v>4.2433000000000002E-3</v>
      </c>
    </row>
    <row r="56" spans="1:117" x14ac:dyDescent="0.3">
      <c r="A56" s="4">
        <v>44314</v>
      </c>
      <c r="B56">
        <v>6.2469999999999995E-4</v>
      </c>
      <c r="C56">
        <v>8.1680000000000001E-4</v>
      </c>
      <c r="D56">
        <v>1.2995000000000001E-3</v>
      </c>
      <c r="E56">
        <v>2.6121999999999999E-3</v>
      </c>
      <c r="F56">
        <v>5.4666000000000003E-3</v>
      </c>
      <c r="G56">
        <v>1.01511E-2</v>
      </c>
      <c r="H56">
        <v>1.5488200000000001E-2</v>
      </c>
      <c r="I56">
        <v>2.0526099999999999E-2</v>
      </c>
      <c r="J56">
        <v>2.5435900000000001E-2</v>
      </c>
      <c r="K56">
        <v>3.0733199999999999E-2</v>
      </c>
      <c r="L56">
        <v>3.6226800000000003E-2</v>
      </c>
      <c r="M56">
        <v>4.1508799999999998E-2</v>
      </c>
      <c r="N56">
        <v>4.6793000000000001E-2</v>
      </c>
      <c r="O56">
        <v>5.2047400000000001E-2</v>
      </c>
      <c r="P56">
        <v>5.7211900000000003E-2</v>
      </c>
      <c r="Q56">
        <v>6.2390000000000001E-2</v>
      </c>
      <c r="R56">
        <v>6.7915100000000006E-2</v>
      </c>
      <c r="S56">
        <v>7.3828199999999997E-2</v>
      </c>
      <c r="T56">
        <v>8.00593E-2</v>
      </c>
      <c r="U56">
        <v>8.6619299999999996E-2</v>
      </c>
      <c r="V56">
        <v>9.34498E-2</v>
      </c>
      <c r="W56">
        <v>0.100381</v>
      </c>
      <c r="X56">
        <v>0.1072224</v>
      </c>
      <c r="Y56">
        <v>0.1140531</v>
      </c>
      <c r="Z56">
        <v>0.12087779999999999</v>
      </c>
      <c r="AA56">
        <v>0.12783639999999999</v>
      </c>
      <c r="AB56">
        <v>0.134853</v>
      </c>
      <c r="AC56">
        <v>0.1419763</v>
      </c>
      <c r="AD56">
        <v>0.14903820000000001</v>
      </c>
      <c r="AE56">
        <v>0.1560714</v>
      </c>
      <c r="AF56">
        <v>0.1629747</v>
      </c>
      <c r="AG56">
        <v>0.16975299999999999</v>
      </c>
      <c r="AH56">
        <v>0.1762476</v>
      </c>
      <c r="AI56">
        <v>0.18235029999999999</v>
      </c>
      <c r="AJ56">
        <v>0.18790879999999999</v>
      </c>
      <c r="AK56">
        <v>0.19282189999999999</v>
      </c>
      <c r="AL56">
        <v>0.19705800000000001</v>
      </c>
      <c r="AM56">
        <v>0.20055300000000001</v>
      </c>
      <c r="AN56">
        <v>0.20335300000000001</v>
      </c>
      <c r="AO56">
        <v>0.2055458</v>
      </c>
      <c r="AP56">
        <v>0.20746120000000001</v>
      </c>
      <c r="AQ56">
        <v>0.2094454</v>
      </c>
      <c r="AR56">
        <v>0.21196719999999999</v>
      </c>
      <c r="AS56">
        <v>0.21549360000000001</v>
      </c>
      <c r="AT56">
        <v>0.2205985</v>
      </c>
      <c r="AU56">
        <v>0.22787180000000001</v>
      </c>
      <c r="AV56">
        <v>0.23772499999999999</v>
      </c>
      <c r="AW56">
        <v>0.2503203</v>
      </c>
      <c r="AX56">
        <v>0.26544699999999999</v>
      </c>
      <c r="AY56">
        <v>0.28292859999999997</v>
      </c>
      <c r="AZ56">
        <v>0.30252859999999998</v>
      </c>
      <c r="BA56">
        <v>0.3241021</v>
      </c>
      <c r="BB56">
        <v>0.34724270000000002</v>
      </c>
      <c r="BC56">
        <v>0.3715212</v>
      </c>
      <c r="BD56">
        <v>0.39677659999999998</v>
      </c>
      <c r="BE56">
        <v>0.42325620000000003</v>
      </c>
      <c r="BF56">
        <v>0.45156180000000001</v>
      </c>
      <c r="BG56">
        <v>0.48175279999999998</v>
      </c>
      <c r="BH56">
        <v>0.51387839999999996</v>
      </c>
      <c r="BI56">
        <v>0.54794469999999995</v>
      </c>
      <c r="BJ56">
        <v>0.5855224</v>
      </c>
      <c r="BK56">
        <v>0.62877479999999997</v>
      </c>
      <c r="BL56">
        <v>0.67997779999999997</v>
      </c>
      <c r="BM56">
        <v>0.73940050000000002</v>
      </c>
      <c r="BN56">
        <v>0.80556749999999999</v>
      </c>
      <c r="BO56">
        <v>0.87794740000000004</v>
      </c>
      <c r="BP56">
        <v>0.95923879999999995</v>
      </c>
      <c r="BQ56">
        <v>1.0574713</v>
      </c>
      <c r="BR56">
        <v>1.1816188999999999</v>
      </c>
      <c r="BS56">
        <v>1.3375291</v>
      </c>
      <c r="BT56">
        <v>1.5224533</v>
      </c>
      <c r="BU56">
        <v>1.7238784</v>
      </c>
      <c r="BV56">
        <v>1.9232651999999999</v>
      </c>
      <c r="BW56">
        <v>2.1003248999999999</v>
      </c>
      <c r="BX56">
        <v>2.2379601</v>
      </c>
      <c r="BY56">
        <v>2.3228412000000001</v>
      </c>
      <c r="BZ56">
        <v>2.3450565000000001</v>
      </c>
      <c r="CA56">
        <v>2.2995203000000002</v>
      </c>
      <c r="CB56">
        <v>2.1888874</v>
      </c>
      <c r="CC56">
        <v>2.0282518999999999</v>
      </c>
      <c r="CD56">
        <v>1.8458885</v>
      </c>
      <c r="CE56">
        <v>1.6776253999999999</v>
      </c>
      <c r="CF56">
        <v>1.5567167</v>
      </c>
      <c r="CG56">
        <v>1.5035646</v>
      </c>
      <c r="CH56">
        <v>1.5217136</v>
      </c>
      <c r="CI56">
        <v>1.5993849</v>
      </c>
      <c r="CJ56">
        <v>1.7176689999999999</v>
      </c>
      <c r="CK56">
        <v>1.8600570000000001</v>
      </c>
      <c r="CL56">
        <v>2.0217790999999998</v>
      </c>
      <c r="CM56">
        <v>2.2068908</v>
      </c>
      <c r="CN56">
        <v>2.4199190000000002</v>
      </c>
      <c r="CO56">
        <v>2.6526265000000002</v>
      </c>
      <c r="CP56">
        <v>2.8793175</v>
      </c>
      <c r="CQ56">
        <v>3.0627613</v>
      </c>
      <c r="CR56">
        <v>3.1687527000000002</v>
      </c>
      <c r="CS56">
        <v>3.1818944999999998</v>
      </c>
      <c r="CT56">
        <v>3.1103684999999999</v>
      </c>
      <c r="CU56">
        <v>2.9790706999999998</v>
      </c>
      <c r="CV56">
        <v>2.8163594999999999</v>
      </c>
      <c r="CW56">
        <v>2.6373991999999999</v>
      </c>
      <c r="CX56">
        <v>2.4387344999999998</v>
      </c>
      <c r="CY56">
        <v>2.1998948999999999</v>
      </c>
      <c r="CZ56">
        <v>1.9048148</v>
      </c>
      <c r="DA56">
        <v>1.5522788000000001</v>
      </c>
      <c r="DB56">
        <v>1.1712051999999999</v>
      </c>
      <c r="DC56">
        <v>0.81068859999999998</v>
      </c>
      <c r="DD56">
        <v>0.54861150000000003</v>
      </c>
      <c r="DE56">
        <v>0.4094546</v>
      </c>
      <c r="DF56">
        <v>0.38505420000000001</v>
      </c>
      <c r="DG56">
        <v>0.43121359999999997</v>
      </c>
      <c r="DH56">
        <v>0.49648369999999997</v>
      </c>
      <c r="DI56">
        <v>0.54771930000000002</v>
      </c>
      <c r="DJ56">
        <v>0.45743260000000002</v>
      </c>
      <c r="DK56">
        <v>0.27109509999999998</v>
      </c>
      <c r="DL56">
        <v>7.0222300000000001E-2</v>
      </c>
      <c r="DM56">
        <v>7.9480000000000002E-3</v>
      </c>
    </row>
    <row r="57" spans="1:117" x14ac:dyDescent="0.3">
      <c r="A57" s="4">
        <v>44376</v>
      </c>
      <c r="B57">
        <v>6.4380000000000004E-4</v>
      </c>
      <c r="C57">
        <v>8.2850000000000003E-4</v>
      </c>
      <c r="D57">
        <v>1.2968999999999999E-3</v>
      </c>
      <c r="E57">
        <v>2.5560000000000001E-3</v>
      </c>
      <c r="F57">
        <v>5.3540999999999997E-3</v>
      </c>
      <c r="G57">
        <v>1.01092E-2</v>
      </c>
      <c r="H57">
        <v>1.5861299999999998E-2</v>
      </c>
      <c r="I57">
        <v>2.1405500000000001E-2</v>
      </c>
      <c r="J57">
        <v>2.6820199999999999E-2</v>
      </c>
      <c r="K57">
        <v>3.26631E-2</v>
      </c>
      <c r="L57">
        <v>3.8912500000000003E-2</v>
      </c>
      <c r="M57">
        <v>4.5034200000000003E-2</v>
      </c>
      <c r="N57">
        <v>5.10841E-2</v>
      </c>
      <c r="O57">
        <v>5.7277000000000002E-2</v>
      </c>
      <c r="P57">
        <v>6.3591599999999998E-2</v>
      </c>
      <c r="Q57">
        <v>7.0086599999999999E-2</v>
      </c>
      <c r="R57">
        <v>7.6972899999999997E-2</v>
      </c>
      <c r="S57">
        <v>8.4564100000000003E-2</v>
      </c>
      <c r="T57">
        <v>9.2933299999999996E-2</v>
      </c>
      <c r="U57">
        <v>0.10206560000000001</v>
      </c>
      <c r="V57">
        <v>0.1117208</v>
      </c>
      <c r="W57">
        <v>0.1217887</v>
      </c>
      <c r="X57">
        <v>0.1319784</v>
      </c>
      <c r="Y57">
        <v>0.14231920000000001</v>
      </c>
      <c r="Z57">
        <v>0.1528101</v>
      </c>
      <c r="AA57">
        <v>0.16389599999999999</v>
      </c>
      <c r="AB57">
        <v>0.17559459999999999</v>
      </c>
      <c r="AC57">
        <v>0.18787300000000001</v>
      </c>
      <c r="AD57">
        <v>0.2004755</v>
      </c>
      <c r="AE57">
        <v>0.2135774</v>
      </c>
      <c r="AF57">
        <v>0.2272014</v>
      </c>
      <c r="AG57">
        <v>0.24130360000000001</v>
      </c>
      <c r="AH57">
        <v>0.25557999999999997</v>
      </c>
      <c r="AI57">
        <v>0.26987109999999997</v>
      </c>
      <c r="AJ57">
        <v>0.28405770000000002</v>
      </c>
      <c r="AK57">
        <v>0.29798599999999997</v>
      </c>
      <c r="AL57">
        <v>0.31137680000000001</v>
      </c>
      <c r="AM57">
        <v>0.32388899999999998</v>
      </c>
      <c r="AN57">
        <v>0.33546789999999999</v>
      </c>
      <c r="AO57">
        <v>0.34630490000000003</v>
      </c>
      <c r="AP57">
        <v>0.35682700000000001</v>
      </c>
      <c r="AQ57">
        <v>0.36739959999999999</v>
      </c>
      <c r="AR57">
        <v>0.37856420000000002</v>
      </c>
      <c r="AS57">
        <v>0.39108929999999997</v>
      </c>
      <c r="AT57">
        <v>0.40601039999999999</v>
      </c>
      <c r="AU57">
        <v>0.42413450000000003</v>
      </c>
      <c r="AV57">
        <v>0.44553939999999997</v>
      </c>
      <c r="AW57">
        <v>0.46948899999999999</v>
      </c>
      <c r="AX57">
        <v>0.49478660000000002</v>
      </c>
      <c r="AY57">
        <v>0.52038320000000005</v>
      </c>
      <c r="AZ57">
        <v>0.54519470000000003</v>
      </c>
      <c r="BA57">
        <v>0.56789480000000003</v>
      </c>
      <c r="BB57">
        <v>0.58681510000000003</v>
      </c>
      <c r="BC57">
        <v>0.60104519999999995</v>
      </c>
      <c r="BD57">
        <v>0.61122829999999995</v>
      </c>
      <c r="BE57">
        <v>0.61913850000000004</v>
      </c>
      <c r="BF57">
        <v>0.62594070000000002</v>
      </c>
      <c r="BG57">
        <v>0.63074189999999997</v>
      </c>
      <c r="BH57">
        <v>0.63219449999999999</v>
      </c>
      <c r="BI57">
        <v>0.63089289999999998</v>
      </c>
      <c r="BJ57">
        <v>0.63192959999999998</v>
      </c>
      <c r="BK57">
        <v>0.6417136</v>
      </c>
      <c r="BL57">
        <v>0.66337360000000001</v>
      </c>
      <c r="BM57">
        <v>0.69269910000000001</v>
      </c>
      <c r="BN57">
        <v>0.72015739999999995</v>
      </c>
      <c r="BO57">
        <v>0.73881079999999999</v>
      </c>
      <c r="BP57">
        <v>0.75082280000000001</v>
      </c>
      <c r="BQ57">
        <v>0.76826329999999998</v>
      </c>
      <c r="BR57">
        <v>0.80427389999999999</v>
      </c>
      <c r="BS57">
        <v>0.86429889999999998</v>
      </c>
      <c r="BT57">
        <v>0.94099480000000002</v>
      </c>
      <c r="BU57">
        <v>1.0170515</v>
      </c>
      <c r="BV57">
        <v>1.0746945999999999</v>
      </c>
      <c r="BW57">
        <v>1.1050241000000001</v>
      </c>
      <c r="BX57">
        <v>1.1117889999999999</v>
      </c>
      <c r="BY57">
        <v>1.1057418999999999</v>
      </c>
      <c r="BZ57">
        <v>1.0960878000000001</v>
      </c>
      <c r="CA57">
        <v>1.0850789999999999</v>
      </c>
      <c r="CB57">
        <v>1.0685298000000001</v>
      </c>
      <c r="CC57">
        <v>1.0428493999999999</v>
      </c>
      <c r="CD57">
        <v>1.0121131000000001</v>
      </c>
      <c r="CE57">
        <v>0.99077689999999996</v>
      </c>
      <c r="CF57">
        <v>0.99895699999999998</v>
      </c>
      <c r="CG57">
        <v>1.0529504999999999</v>
      </c>
      <c r="CH57">
        <v>1.1585209000000001</v>
      </c>
      <c r="CI57">
        <v>1.3080554</v>
      </c>
      <c r="CJ57">
        <v>1.4872339000000001</v>
      </c>
      <c r="CK57">
        <v>1.6855967000000001</v>
      </c>
      <c r="CL57">
        <v>1.906056</v>
      </c>
      <c r="CM57">
        <v>2.1596204999999999</v>
      </c>
      <c r="CN57">
        <v>2.4523481999999999</v>
      </c>
      <c r="CO57">
        <v>2.7686937</v>
      </c>
      <c r="CP57">
        <v>3.0686513999999998</v>
      </c>
      <c r="CQ57">
        <v>3.2998731000000001</v>
      </c>
      <c r="CR57">
        <v>3.4209361</v>
      </c>
      <c r="CS57">
        <v>3.4215092999999999</v>
      </c>
      <c r="CT57">
        <v>3.3242816999999998</v>
      </c>
      <c r="CU57">
        <v>3.1717954000000002</v>
      </c>
      <c r="CV57">
        <v>3.0073249</v>
      </c>
      <c r="CW57">
        <v>2.8541799000000001</v>
      </c>
      <c r="CX57">
        <v>2.7121818000000002</v>
      </c>
      <c r="CY57">
        <v>2.5591244999999998</v>
      </c>
      <c r="CZ57">
        <v>2.3735963999999998</v>
      </c>
      <c r="DA57">
        <v>2.1482052999999999</v>
      </c>
      <c r="DB57">
        <v>1.9001154</v>
      </c>
      <c r="DC57">
        <v>1.6607604</v>
      </c>
      <c r="DD57">
        <v>1.4785864</v>
      </c>
      <c r="DE57">
        <v>1.3636303000000001</v>
      </c>
      <c r="DF57">
        <v>1.3071314999999999</v>
      </c>
      <c r="DG57">
        <v>1.2551246</v>
      </c>
      <c r="DH57">
        <v>1.1237717</v>
      </c>
      <c r="DI57">
        <v>0.95068220000000003</v>
      </c>
      <c r="DJ57">
        <v>0.65422449999999999</v>
      </c>
      <c r="DK57">
        <v>0.34492850000000003</v>
      </c>
      <c r="DL57">
        <v>8.4702600000000003E-2</v>
      </c>
      <c r="DM57">
        <v>9.1219999999999999E-3</v>
      </c>
    </row>
    <row r="58" spans="1:117" x14ac:dyDescent="0.3">
      <c r="A58" s="4">
        <v>44377</v>
      </c>
      <c r="B58">
        <v>8.8219999999999998E-4</v>
      </c>
      <c r="C58">
        <v>1.1427E-3</v>
      </c>
      <c r="D58">
        <v>1.8008E-3</v>
      </c>
      <c r="E58">
        <v>3.5650999999999999E-3</v>
      </c>
      <c r="F58">
        <v>7.4564000000000002E-3</v>
      </c>
      <c r="G58">
        <v>1.40258E-2</v>
      </c>
      <c r="H58">
        <v>2.1902499999999998E-2</v>
      </c>
      <c r="I58">
        <v>2.9474299999999998E-2</v>
      </c>
      <c r="J58">
        <v>3.6837300000000003E-2</v>
      </c>
      <c r="K58">
        <v>4.4766500000000001E-2</v>
      </c>
      <c r="L58">
        <v>5.3179700000000003E-2</v>
      </c>
      <c r="M58">
        <v>6.1321800000000003E-2</v>
      </c>
      <c r="N58">
        <v>6.9256600000000001E-2</v>
      </c>
      <c r="O58">
        <v>7.7290300000000006E-2</v>
      </c>
      <c r="P58">
        <v>8.5408899999999996E-2</v>
      </c>
      <c r="Q58">
        <v>9.3591499999999994E-2</v>
      </c>
      <c r="R58">
        <v>0.1020252</v>
      </c>
      <c r="S58">
        <v>0.1110638</v>
      </c>
      <c r="T58">
        <v>0.1207109</v>
      </c>
      <c r="U58">
        <v>0.1308018</v>
      </c>
      <c r="V58">
        <v>0.14091699999999999</v>
      </c>
      <c r="W58">
        <v>0.15097740000000001</v>
      </c>
      <c r="X58">
        <v>0.16058030000000001</v>
      </c>
      <c r="Y58">
        <v>0.1697158</v>
      </c>
      <c r="Z58">
        <v>0.178286</v>
      </c>
      <c r="AA58">
        <v>0.186888</v>
      </c>
      <c r="AB58">
        <v>0.1955334</v>
      </c>
      <c r="AC58">
        <v>0.2042504</v>
      </c>
      <c r="AD58">
        <v>0.21282380000000001</v>
      </c>
      <c r="AE58">
        <v>0.22160740000000001</v>
      </c>
      <c r="AF58">
        <v>0.23074320000000001</v>
      </c>
      <c r="AG58">
        <v>0.24032819999999999</v>
      </c>
      <c r="AH58">
        <v>0.25020720000000002</v>
      </c>
      <c r="AI58">
        <v>0.2603763</v>
      </c>
      <c r="AJ58">
        <v>0.27086700000000002</v>
      </c>
      <c r="AK58">
        <v>0.2816689</v>
      </c>
      <c r="AL58">
        <v>0.29263499999999998</v>
      </c>
      <c r="AM58">
        <v>0.30346139999999999</v>
      </c>
      <c r="AN58">
        <v>0.31404579999999999</v>
      </c>
      <c r="AO58">
        <v>0.3244493</v>
      </c>
      <c r="AP58">
        <v>0.33495350000000002</v>
      </c>
      <c r="AQ58">
        <v>0.3457558</v>
      </c>
      <c r="AR58">
        <v>0.35716589999999998</v>
      </c>
      <c r="AS58">
        <v>0.3696161</v>
      </c>
      <c r="AT58">
        <v>0.38374380000000002</v>
      </c>
      <c r="AU58">
        <v>0.40006570000000002</v>
      </c>
      <c r="AV58">
        <v>0.41856520000000003</v>
      </c>
      <c r="AW58">
        <v>0.43858989999999998</v>
      </c>
      <c r="AX58">
        <v>0.45906720000000001</v>
      </c>
      <c r="AY58">
        <v>0.47906070000000001</v>
      </c>
      <c r="AZ58">
        <v>0.49770239999999999</v>
      </c>
      <c r="BA58">
        <v>0.51406940000000001</v>
      </c>
      <c r="BB58">
        <v>0.52698489999999998</v>
      </c>
      <c r="BC58">
        <v>0.53572560000000002</v>
      </c>
      <c r="BD58">
        <v>0.54065949999999996</v>
      </c>
      <c r="BE58">
        <v>0.54309200000000002</v>
      </c>
      <c r="BF58">
        <v>0.54409920000000001</v>
      </c>
      <c r="BG58">
        <v>0.54331390000000002</v>
      </c>
      <c r="BH58">
        <v>0.53999299999999995</v>
      </c>
      <c r="BI58">
        <v>0.53462339999999997</v>
      </c>
      <c r="BJ58">
        <v>0.53104470000000004</v>
      </c>
      <c r="BK58">
        <v>0.53428779999999998</v>
      </c>
      <c r="BL58">
        <v>0.54736410000000002</v>
      </c>
      <c r="BM58">
        <v>0.5680501</v>
      </c>
      <c r="BN58">
        <v>0.59007989999999999</v>
      </c>
      <c r="BO58">
        <v>0.60870519999999995</v>
      </c>
      <c r="BP58">
        <v>0.62534999999999996</v>
      </c>
      <c r="BQ58">
        <v>0.64877180000000001</v>
      </c>
      <c r="BR58">
        <v>0.68869670000000005</v>
      </c>
      <c r="BS58">
        <v>0.74954160000000003</v>
      </c>
      <c r="BT58">
        <v>0.82616540000000005</v>
      </c>
      <c r="BU58">
        <v>0.90556669999999995</v>
      </c>
      <c r="BV58">
        <v>0.97362720000000003</v>
      </c>
      <c r="BW58">
        <v>1.0214502999999999</v>
      </c>
      <c r="BX58">
        <v>1.0480107000000001</v>
      </c>
      <c r="BY58">
        <v>1.0562303</v>
      </c>
      <c r="BZ58">
        <v>1.0478102</v>
      </c>
      <c r="CA58">
        <v>1.0213236999999999</v>
      </c>
      <c r="CB58">
        <v>0.97501669999999996</v>
      </c>
      <c r="CC58">
        <v>0.91352690000000003</v>
      </c>
      <c r="CD58">
        <v>0.85177860000000005</v>
      </c>
      <c r="CE58">
        <v>0.81255529999999998</v>
      </c>
      <c r="CF58">
        <v>0.81877319999999998</v>
      </c>
      <c r="CG58">
        <v>0.88519720000000002</v>
      </c>
      <c r="CH58">
        <v>1.0146043</v>
      </c>
      <c r="CI58">
        <v>1.1968155</v>
      </c>
      <c r="CJ58">
        <v>1.4166213999999999</v>
      </c>
      <c r="CK58">
        <v>1.6651522999999999</v>
      </c>
      <c r="CL58">
        <v>1.9490860000000001</v>
      </c>
      <c r="CM58">
        <v>2.2835144999999999</v>
      </c>
      <c r="CN58">
        <v>2.6771525999999999</v>
      </c>
      <c r="CO58">
        <v>3.1127570000000002</v>
      </c>
      <c r="CP58">
        <v>3.541553</v>
      </c>
      <c r="CQ58">
        <v>3.8932996000000002</v>
      </c>
      <c r="CR58">
        <v>4.1026897</v>
      </c>
      <c r="CS58">
        <v>4.1364079</v>
      </c>
      <c r="CT58">
        <v>4.0046023999999996</v>
      </c>
      <c r="CU58">
        <v>3.7544146</v>
      </c>
      <c r="CV58">
        <v>3.4517481000000001</v>
      </c>
      <c r="CW58">
        <v>3.1486290000000001</v>
      </c>
      <c r="CX58">
        <v>2.8699314999999999</v>
      </c>
      <c r="CY58">
        <v>2.6028346999999998</v>
      </c>
      <c r="CZ58">
        <v>2.3209791000000002</v>
      </c>
      <c r="DA58">
        <v>2.0056379</v>
      </c>
      <c r="DB58">
        <v>1.6654123999999999</v>
      </c>
      <c r="DC58">
        <v>1.34084</v>
      </c>
      <c r="DD58">
        <v>1.1213549</v>
      </c>
      <c r="DE58">
        <v>1.0354865</v>
      </c>
      <c r="DF58">
        <v>1.0912211000000001</v>
      </c>
      <c r="DG58">
        <v>1.1922254999999999</v>
      </c>
      <c r="DH58">
        <v>1.1415001</v>
      </c>
      <c r="DI58">
        <v>0.96426020000000001</v>
      </c>
      <c r="DJ58">
        <v>0.63907689999999995</v>
      </c>
      <c r="DK58">
        <v>0.34838419999999998</v>
      </c>
      <c r="DL58">
        <v>8.9027899999999993E-2</v>
      </c>
      <c r="DM58">
        <v>1.01353E-2</v>
      </c>
    </row>
    <row r="59" spans="1:117" x14ac:dyDescent="0.3">
      <c r="A59" s="4">
        <v>44378</v>
      </c>
      <c r="B59">
        <v>1.1626E-3</v>
      </c>
      <c r="C59">
        <v>1.4659E-3</v>
      </c>
      <c r="D59">
        <v>2.2434999999999998E-3</v>
      </c>
      <c r="E59">
        <v>4.3419000000000001E-3</v>
      </c>
      <c r="F59">
        <v>9.1281000000000001E-3</v>
      </c>
      <c r="G59">
        <v>1.74618E-2</v>
      </c>
      <c r="H59">
        <v>2.7817399999999999E-2</v>
      </c>
      <c r="I59">
        <v>3.7681800000000001E-2</v>
      </c>
      <c r="J59">
        <v>4.7086999999999997E-2</v>
      </c>
      <c r="K59">
        <v>5.6978899999999999E-2</v>
      </c>
      <c r="L59">
        <v>6.7454700000000006E-2</v>
      </c>
      <c r="M59">
        <v>7.7485600000000002E-2</v>
      </c>
      <c r="N59">
        <v>8.7061100000000002E-2</v>
      </c>
      <c r="O59">
        <v>9.6631999999999996E-2</v>
      </c>
      <c r="P59">
        <v>0.1059788</v>
      </c>
      <c r="Q59">
        <v>0.11516700000000001</v>
      </c>
      <c r="R59">
        <v>0.1244483</v>
      </c>
      <c r="S59">
        <v>0.13434209999999999</v>
      </c>
      <c r="T59">
        <v>0.14471100000000001</v>
      </c>
      <c r="U59">
        <v>0.15537129999999999</v>
      </c>
      <c r="V59">
        <v>0.16586339999999999</v>
      </c>
      <c r="W59">
        <v>0.17608509999999999</v>
      </c>
      <c r="X59">
        <v>0.1855388</v>
      </c>
      <c r="Y59">
        <v>0.1942769</v>
      </c>
      <c r="Z59">
        <v>0.20224549999999999</v>
      </c>
      <c r="AA59">
        <v>0.21017720000000001</v>
      </c>
      <c r="AB59">
        <v>0.2180175</v>
      </c>
      <c r="AC59">
        <v>0.22581390000000001</v>
      </c>
      <c r="AD59">
        <v>0.23328570000000001</v>
      </c>
      <c r="AE59">
        <v>0.24087339999999999</v>
      </c>
      <c r="AF59">
        <v>0.24866940000000001</v>
      </c>
      <c r="AG59">
        <v>0.2567702</v>
      </c>
      <c r="AH59">
        <v>0.26496540000000002</v>
      </c>
      <c r="AI59">
        <v>0.27325850000000002</v>
      </c>
      <c r="AJ59">
        <v>0.28164060000000002</v>
      </c>
      <c r="AK59">
        <v>0.29005300000000001</v>
      </c>
      <c r="AL59">
        <v>0.29832819999999999</v>
      </c>
      <c r="AM59">
        <v>0.30614750000000002</v>
      </c>
      <c r="AN59">
        <v>0.31342789999999998</v>
      </c>
      <c r="AO59">
        <v>0.3202237</v>
      </c>
      <c r="AP59">
        <v>0.32686019999999999</v>
      </c>
      <c r="AQ59">
        <v>0.3336016</v>
      </c>
      <c r="AR59">
        <v>0.34089429999999998</v>
      </c>
      <c r="AS59">
        <v>0.34930899999999998</v>
      </c>
      <c r="AT59">
        <v>0.35961120000000002</v>
      </c>
      <c r="AU59">
        <v>0.37243569999999998</v>
      </c>
      <c r="AV59">
        <v>0.38790819999999998</v>
      </c>
      <c r="AW59">
        <v>0.40554249999999997</v>
      </c>
      <c r="AX59">
        <v>0.42436499999999999</v>
      </c>
      <c r="AY59">
        <v>0.44345859999999998</v>
      </c>
      <c r="AZ59">
        <v>0.46190870000000001</v>
      </c>
      <c r="BA59">
        <v>0.47881420000000002</v>
      </c>
      <c r="BB59">
        <v>0.49306329999999998</v>
      </c>
      <c r="BC59">
        <v>0.50393810000000006</v>
      </c>
      <c r="BD59">
        <v>0.51165039999999995</v>
      </c>
      <c r="BE59">
        <v>0.51727710000000005</v>
      </c>
      <c r="BF59">
        <v>0.5218699</v>
      </c>
      <c r="BG59">
        <v>0.52527060000000003</v>
      </c>
      <c r="BH59">
        <v>0.52695910000000001</v>
      </c>
      <c r="BI59">
        <v>0.52722619999999998</v>
      </c>
      <c r="BJ59">
        <v>0.52940949999999998</v>
      </c>
      <c r="BK59">
        <v>0.5382593</v>
      </c>
      <c r="BL59">
        <v>0.55743549999999997</v>
      </c>
      <c r="BM59">
        <v>0.58599020000000002</v>
      </c>
      <c r="BN59">
        <v>0.61873630000000002</v>
      </c>
      <c r="BO59">
        <v>0.65072269999999999</v>
      </c>
      <c r="BP59">
        <v>0.68187529999999996</v>
      </c>
      <c r="BQ59">
        <v>0.71952539999999998</v>
      </c>
      <c r="BR59">
        <v>0.77322590000000002</v>
      </c>
      <c r="BS59">
        <v>0.84879919999999998</v>
      </c>
      <c r="BT59">
        <v>0.94259700000000002</v>
      </c>
      <c r="BU59">
        <v>1.0414801</v>
      </c>
      <c r="BV59">
        <v>1.1283890000000001</v>
      </c>
      <c r="BW59">
        <v>1.1892396999999999</v>
      </c>
      <c r="BX59">
        <v>1.2184425999999999</v>
      </c>
      <c r="BY59">
        <v>1.2177633000000001</v>
      </c>
      <c r="BZ59">
        <v>1.1921716</v>
      </c>
      <c r="CA59">
        <v>1.1463877</v>
      </c>
      <c r="CB59">
        <v>1.0844294000000001</v>
      </c>
      <c r="CC59">
        <v>1.0135763</v>
      </c>
      <c r="CD59">
        <v>0.94779119999999994</v>
      </c>
      <c r="CE59">
        <v>0.9076225</v>
      </c>
      <c r="CF59">
        <v>0.91534329999999997</v>
      </c>
      <c r="CG59">
        <v>0.98798039999999998</v>
      </c>
      <c r="CH59">
        <v>1.1320977000000001</v>
      </c>
      <c r="CI59">
        <v>1.3403316000000001</v>
      </c>
      <c r="CJ59">
        <v>1.5955515</v>
      </c>
      <c r="CK59">
        <v>1.8805836</v>
      </c>
      <c r="CL59">
        <v>2.1896979999999999</v>
      </c>
      <c r="CM59">
        <v>2.5246710999999999</v>
      </c>
      <c r="CN59">
        <v>2.8833951999999998</v>
      </c>
      <c r="CO59">
        <v>3.2431359</v>
      </c>
      <c r="CP59">
        <v>3.5578053000000001</v>
      </c>
      <c r="CQ59">
        <v>3.7715559000000001</v>
      </c>
      <c r="CR59">
        <v>3.8419549000000002</v>
      </c>
      <c r="CS59">
        <v>3.7614741</v>
      </c>
      <c r="CT59">
        <v>3.5586053999999998</v>
      </c>
      <c r="CU59">
        <v>3.2835298000000002</v>
      </c>
      <c r="CV59">
        <v>2.9857244000000001</v>
      </c>
      <c r="CW59">
        <v>2.6953982999999999</v>
      </c>
      <c r="CX59">
        <v>2.4194325999999999</v>
      </c>
      <c r="CY59">
        <v>2.1483222999999998</v>
      </c>
      <c r="CZ59">
        <v>1.8755261999999999</v>
      </c>
      <c r="DA59">
        <v>1.6066402</v>
      </c>
      <c r="DB59">
        <v>1.368252</v>
      </c>
      <c r="DC59">
        <v>1.1919352000000001</v>
      </c>
      <c r="DD59">
        <v>1.1019186999999999</v>
      </c>
      <c r="DE59">
        <v>1.0991818</v>
      </c>
      <c r="DF59">
        <v>1.1575941000000001</v>
      </c>
      <c r="DG59">
        <v>1.230278</v>
      </c>
      <c r="DH59">
        <v>1.2716109</v>
      </c>
      <c r="DI59">
        <v>1.2433407999999999</v>
      </c>
      <c r="DJ59">
        <v>0.94232079999999996</v>
      </c>
      <c r="DK59">
        <v>0.49749139999999997</v>
      </c>
      <c r="DL59">
        <v>0.1194378</v>
      </c>
      <c r="DM59">
        <v>1.23658E-2</v>
      </c>
    </row>
    <row r="60" spans="1:117" x14ac:dyDescent="0.3">
      <c r="A60" s="4">
        <v>44379</v>
      </c>
      <c r="B60">
        <v>1.6335E-3</v>
      </c>
      <c r="C60">
        <v>2.0503000000000001E-3</v>
      </c>
      <c r="D60">
        <v>3.1216E-3</v>
      </c>
      <c r="E60">
        <v>6.0156999999999997E-3</v>
      </c>
      <c r="F60">
        <v>1.26617E-2</v>
      </c>
      <c r="G60">
        <v>2.4310100000000001E-2</v>
      </c>
      <c r="H60">
        <v>3.8911899999999999E-2</v>
      </c>
      <c r="I60">
        <v>5.2885700000000001E-2</v>
      </c>
      <c r="J60">
        <v>6.6303600000000004E-2</v>
      </c>
      <c r="K60">
        <v>8.0498E-2</v>
      </c>
      <c r="L60">
        <v>9.5658800000000002E-2</v>
      </c>
      <c r="M60">
        <v>0.1104007</v>
      </c>
      <c r="N60">
        <v>0.1247389</v>
      </c>
      <c r="O60">
        <v>0.13930310000000001</v>
      </c>
      <c r="P60">
        <v>0.15364510000000001</v>
      </c>
      <c r="Q60">
        <v>0.1680701</v>
      </c>
      <c r="R60">
        <v>0.1831178</v>
      </c>
      <c r="S60">
        <v>0.1996473</v>
      </c>
      <c r="T60">
        <v>0.21746489999999999</v>
      </c>
      <c r="U60">
        <v>0.23651730000000001</v>
      </c>
      <c r="V60">
        <v>0.2562315</v>
      </c>
      <c r="W60">
        <v>0.27616020000000002</v>
      </c>
      <c r="X60">
        <v>0.29548849999999999</v>
      </c>
      <c r="Y60">
        <v>0.31442249999999999</v>
      </c>
      <c r="Z60">
        <v>0.33302540000000003</v>
      </c>
      <c r="AA60">
        <v>0.35202850000000002</v>
      </c>
      <c r="AB60">
        <v>0.37117929999999999</v>
      </c>
      <c r="AC60">
        <v>0.39050810000000002</v>
      </c>
      <c r="AD60">
        <v>0.40952860000000002</v>
      </c>
      <c r="AE60">
        <v>0.42845260000000002</v>
      </c>
      <c r="AF60">
        <v>0.4470037</v>
      </c>
      <c r="AG60">
        <v>0.4651111</v>
      </c>
      <c r="AH60">
        <v>0.482354</v>
      </c>
      <c r="AI60">
        <v>0.498475</v>
      </c>
      <c r="AJ60">
        <v>0.51305999999999996</v>
      </c>
      <c r="AK60">
        <v>0.52575090000000002</v>
      </c>
      <c r="AL60">
        <v>0.53642250000000002</v>
      </c>
      <c r="AM60">
        <v>0.54489730000000003</v>
      </c>
      <c r="AN60">
        <v>0.55127599999999999</v>
      </c>
      <c r="AO60">
        <v>0.5557145</v>
      </c>
      <c r="AP60">
        <v>0.55892759999999997</v>
      </c>
      <c r="AQ60">
        <v>0.56174679999999999</v>
      </c>
      <c r="AR60">
        <v>0.56537079999999995</v>
      </c>
      <c r="AS60">
        <v>0.57098950000000004</v>
      </c>
      <c r="AT60">
        <v>0.57996270000000005</v>
      </c>
      <c r="AU60">
        <v>0.59364119999999998</v>
      </c>
      <c r="AV60">
        <v>0.61309389999999997</v>
      </c>
      <c r="AW60">
        <v>0.63881529999999997</v>
      </c>
      <c r="AX60">
        <v>0.67049159999999997</v>
      </c>
      <c r="AY60">
        <v>0.70762910000000001</v>
      </c>
      <c r="AZ60">
        <v>0.74971690000000002</v>
      </c>
      <c r="BA60">
        <v>0.79655869999999995</v>
      </c>
      <c r="BB60">
        <v>0.8477306</v>
      </c>
      <c r="BC60">
        <v>0.90264460000000002</v>
      </c>
      <c r="BD60">
        <v>0.96097350000000004</v>
      </c>
      <c r="BE60">
        <v>1.0234761000000001</v>
      </c>
      <c r="BF60">
        <v>1.0918497</v>
      </c>
      <c r="BG60">
        <v>1.1675575</v>
      </c>
      <c r="BH60">
        <v>1.2513657</v>
      </c>
      <c r="BI60">
        <v>1.3440433000000001</v>
      </c>
      <c r="BJ60">
        <v>1.4484792</v>
      </c>
      <c r="BK60">
        <v>1.5704100000000001</v>
      </c>
      <c r="BL60">
        <v>1.7163710999999999</v>
      </c>
      <c r="BM60">
        <v>1.8883376999999999</v>
      </c>
      <c r="BN60">
        <v>2.0823331</v>
      </c>
      <c r="BO60">
        <v>2.2929086999999999</v>
      </c>
      <c r="BP60">
        <v>2.5225697</v>
      </c>
      <c r="BQ60">
        <v>2.7863913</v>
      </c>
      <c r="BR60">
        <v>3.1043444</v>
      </c>
      <c r="BS60">
        <v>3.4870144999999999</v>
      </c>
      <c r="BT60">
        <v>3.9184679999999998</v>
      </c>
      <c r="BU60">
        <v>4.3519744999999999</v>
      </c>
      <c r="BV60">
        <v>4.7200788999999999</v>
      </c>
      <c r="BW60">
        <v>4.9536652999999999</v>
      </c>
      <c r="BX60">
        <v>5.0023026000000002</v>
      </c>
      <c r="BY60">
        <v>4.8438239000000003</v>
      </c>
      <c r="BZ60">
        <v>4.4848518000000004</v>
      </c>
      <c r="CA60">
        <v>3.9573121000000002</v>
      </c>
      <c r="CB60">
        <v>3.3128009</v>
      </c>
      <c r="CC60">
        <v>2.6183576999999998</v>
      </c>
      <c r="CD60">
        <v>1.9491308000000001</v>
      </c>
      <c r="CE60">
        <v>1.3746506000000001</v>
      </c>
      <c r="CF60">
        <v>0.9415692</v>
      </c>
      <c r="CG60">
        <v>0.65953200000000001</v>
      </c>
      <c r="CH60">
        <v>0.50302480000000005</v>
      </c>
      <c r="CI60">
        <v>0.43015150000000002</v>
      </c>
      <c r="CJ60">
        <v>0.40063549999999998</v>
      </c>
      <c r="CK60">
        <v>0.38203399999999998</v>
      </c>
      <c r="CL60">
        <v>0.3561956</v>
      </c>
      <c r="CM60">
        <v>0.3197894</v>
      </c>
      <c r="CN60">
        <v>0.27693970000000001</v>
      </c>
      <c r="CO60">
        <v>0.23250090000000001</v>
      </c>
      <c r="CP60">
        <v>0.18753980000000001</v>
      </c>
      <c r="CQ60">
        <v>0.13908680000000001</v>
      </c>
      <c r="CR60">
        <v>8.2628199999999999E-2</v>
      </c>
      <c r="CS60">
        <v>3.37825E-2</v>
      </c>
      <c r="CT60">
        <v>6.8389000000000002E-3</v>
      </c>
      <c r="CU60">
        <v>5.4670000000000001E-4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</row>
    <row r="61" spans="1:117" x14ac:dyDescent="0.3">
      <c r="A61" s="4">
        <v>44380</v>
      </c>
      <c r="B61">
        <v>1.7359999999999999E-3</v>
      </c>
      <c r="C61">
        <v>2.1510000000000001E-3</v>
      </c>
      <c r="D61">
        <v>3.2260000000000001E-3</v>
      </c>
      <c r="E61">
        <v>6.1349999999999998E-3</v>
      </c>
      <c r="F61">
        <v>1.29426E-2</v>
      </c>
      <c r="G61">
        <v>2.5098800000000001E-2</v>
      </c>
      <c r="H61">
        <v>4.0696499999999997E-2</v>
      </c>
      <c r="I61">
        <v>5.5634299999999998E-2</v>
      </c>
      <c r="J61">
        <v>6.9902800000000001E-2</v>
      </c>
      <c r="K61">
        <v>8.4874699999999997E-2</v>
      </c>
      <c r="L61">
        <v>0.1009312</v>
      </c>
      <c r="M61">
        <v>0.1165615</v>
      </c>
      <c r="N61">
        <v>0.13168579999999999</v>
      </c>
      <c r="O61">
        <v>0.14707880000000001</v>
      </c>
      <c r="P61">
        <v>0.16208400000000001</v>
      </c>
      <c r="Q61">
        <v>0.17711650000000001</v>
      </c>
      <c r="R61">
        <v>0.19273499999999999</v>
      </c>
      <c r="S61">
        <v>0.20998030000000001</v>
      </c>
      <c r="T61">
        <v>0.22852990000000001</v>
      </c>
      <c r="U61">
        <v>0.24832850000000001</v>
      </c>
      <c r="V61">
        <v>0.26876860000000002</v>
      </c>
      <c r="W61">
        <v>0.28927310000000001</v>
      </c>
      <c r="X61">
        <v>0.30897150000000001</v>
      </c>
      <c r="Y61">
        <v>0.32807890000000001</v>
      </c>
      <c r="Z61">
        <v>0.3467751</v>
      </c>
      <c r="AA61">
        <v>0.36573630000000001</v>
      </c>
      <c r="AB61">
        <v>0.38471929999999999</v>
      </c>
      <c r="AC61">
        <v>0.40373229999999999</v>
      </c>
      <c r="AD61">
        <v>0.42232579999999997</v>
      </c>
      <c r="AE61">
        <v>0.44067420000000002</v>
      </c>
      <c r="AF61">
        <v>0.45850419999999997</v>
      </c>
      <c r="AG61">
        <v>0.4757287</v>
      </c>
      <c r="AH61">
        <v>0.49192239999999998</v>
      </c>
      <c r="AI61">
        <v>0.50683909999999999</v>
      </c>
      <c r="AJ61">
        <v>0.52008049999999995</v>
      </c>
      <c r="AK61">
        <v>0.53130299999999997</v>
      </c>
      <c r="AL61">
        <v>0.54038529999999996</v>
      </c>
      <c r="AM61">
        <v>0.54719359999999995</v>
      </c>
      <c r="AN61">
        <v>0.55187589999999997</v>
      </c>
      <c r="AO61">
        <v>0.55465019999999998</v>
      </c>
      <c r="AP61">
        <v>0.5562395</v>
      </c>
      <c r="AQ61">
        <v>0.55748569999999997</v>
      </c>
      <c r="AR61">
        <v>0.55958189999999997</v>
      </c>
      <c r="AS61">
        <v>0.56375039999999998</v>
      </c>
      <c r="AT61">
        <v>0.57137110000000002</v>
      </c>
      <c r="AU61">
        <v>0.58376919999999999</v>
      </c>
      <c r="AV61">
        <v>0.60195419999999999</v>
      </c>
      <c r="AW61">
        <v>0.62637100000000001</v>
      </c>
      <c r="AX61">
        <v>0.65673749999999997</v>
      </c>
      <c r="AY61">
        <v>0.69259740000000003</v>
      </c>
      <c r="AZ61">
        <v>0.73344129999999996</v>
      </c>
      <c r="BA61">
        <v>0.77899130000000005</v>
      </c>
      <c r="BB61">
        <v>0.82879599999999998</v>
      </c>
      <c r="BC61">
        <v>0.8823202</v>
      </c>
      <c r="BD61">
        <v>0.93935979999999997</v>
      </c>
      <c r="BE61">
        <v>1.0006828000000001</v>
      </c>
      <c r="BF61">
        <v>1.0678548999999999</v>
      </c>
      <c r="BG61">
        <v>1.1422479000000001</v>
      </c>
      <c r="BH61">
        <v>1.2247519</v>
      </c>
      <c r="BI61">
        <v>1.3164171</v>
      </c>
      <c r="BJ61">
        <v>1.4202234</v>
      </c>
      <c r="BK61">
        <v>1.5417117</v>
      </c>
      <c r="BL61">
        <v>1.6871513</v>
      </c>
      <c r="BM61">
        <v>1.8587686999999999</v>
      </c>
      <c r="BN61">
        <v>2.0534105</v>
      </c>
      <c r="BO61">
        <v>2.2664455999999999</v>
      </c>
      <c r="BP61">
        <v>2.5001739999999999</v>
      </c>
      <c r="BQ61">
        <v>2.7679817999999998</v>
      </c>
      <c r="BR61">
        <v>3.0873648999999999</v>
      </c>
      <c r="BS61">
        <v>3.4669063000000002</v>
      </c>
      <c r="BT61">
        <v>3.8904323999999999</v>
      </c>
      <c r="BU61">
        <v>4.3128504999999997</v>
      </c>
      <c r="BV61">
        <v>4.6692948000000003</v>
      </c>
      <c r="BW61">
        <v>4.8927851000000002</v>
      </c>
      <c r="BX61">
        <v>4.9335718000000002</v>
      </c>
      <c r="BY61">
        <v>4.7693767999999999</v>
      </c>
      <c r="BZ61">
        <v>4.4071341000000004</v>
      </c>
      <c r="CA61">
        <v>3.8801505999999999</v>
      </c>
      <c r="CB61">
        <v>3.2419840999999998</v>
      </c>
      <c r="CC61">
        <v>2.5603049000000002</v>
      </c>
      <c r="CD61">
        <v>1.9078523999999999</v>
      </c>
      <c r="CE61">
        <v>1.3490431000000001</v>
      </c>
      <c r="CF61">
        <v>0.92518650000000002</v>
      </c>
      <c r="CG61">
        <v>0.64428739999999995</v>
      </c>
      <c r="CH61">
        <v>0.48371910000000001</v>
      </c>
      <c r="CI61">
        <v>0.40653</v>
      </c>
      <c r="CJ61">
        <v>0.37748730000000003</v>
      </c>
      <c r="CK61">
        <v>0.36767339999999998</v>
      </c>
      <c r="CL61">
        <v>0.35936469999999998</v>
      </c>
      <c r="CM61">
        <v>0.34340159999999997</v>
      </c>
      <c r="CN61">
        <v>0.31544369999999999</v>
      </c>
      <c r="CO61">
        <v>0.27442899999999998</v>
      </c>
      <c r="CP61">
        <v>0.21987979999999999</v>
      </c>
      <c r="CQ61">
        <v>0.1530812</v>
      </c>
      <c r="CR61">
        <v>8.8426000000000005E-2</v>
      </c>
      <c r="CS61">
        <v>4.3915799999999998E-2</v>
      </c>
      <c r="CT61">
        <v>2.8100799999999999E-2</v>
      </c>
      <c r="CU61">
        <v>3.3321999999999997E-2</v>
      </c>
      <c r="CV61">
        <v>5.4500199999999999E-2</v>
      </c>
      <c r="CW61">
        <v>8.7678300000000001E-2</v>
      </c>
      <c r="CX61">
        <v>0.1223669</v>
      </c>
      <c r="CY61">
        <v>0.14543600000000001</v>
      </c>
      <c r="CZ61">
        <v>0.1491208</v>
      </c>
      <c r="DA61">
        <v>0.13236319999999999</v>
      </c>
      <c r="DB61">
        <v>8.8828400000000002E-2</v>
      </c>
      <c r="DC61">
        <v>4.1049500000000003E-2</v>
      </c>
      <c r="DD61">
        <v>8.9710999999999992E-3</v>
      </c>
      <c r="DE61">
        <v>8.2930000000000005E-4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</row>
    <row r="62" spans="1:117" x14ac:dyDescent="0.3">
      <c r="A62" s="4">
        <v>44381</v>
      </c>
      <c r="B62">
        <v>1.7235E-3</v>
      </c>
      <c r="C62">
        <v>2.1538999999999998E-3</v>
      </c>
      <c r="D62">
        <v>3.2621999999999998E-3</v>
      </c>
      <c r="E62">
        <v>6.2599999999999999E-3</v>
      </c>
      <c r="F62">
        <v>1.31866E-2</v>
      </c>
      <c r="G62">
        <v>2.5394199999999999E-2</v>
      </c>
      <c r="H62">
        <v>4.0784399999999998E-2</v>
      </c>
      <c r="I62">
        <v>5.5477899999999997E-2</v>
      </c>
      <c r="J62">
        <v>6.9528300000000001E-2</v>
      </c>
      <c r="K62">
        <v>8.4326600000000002E-2</v>
      </c>
      <c r="L62">
        <v>0.1001069</v>
      </c>
      <c r="M62">
        <v>0.1153976</v>
      </c>
      <c r="N62">
        <v>0.13020209999999999</v>
      </c>
      <c r="O62">
        <v>0.14521870000000001</v>
      </c>
      <c r="P62">
        <v>0.15987380000000001</v>
      </c>
      <c r="Q62">
        <v>0.17450489999999999</v>
      </c>
      <c r="R62">
        <v>0.1896737</v>
      </c>
      <c r="S62">
        <v>0.2063275</v>
      </c>
      <c r="T62">
        <v>0.22416130000000001</v>
      </c>
      <c r="U62">
        <v>0.24309420000000001</v>
      </c>
      <c r="V62">
        <v>0.26256259999999998</v>
      </c>
      <c r="W62">
        <v>0.28212140000000002</v>
      </c>
      <c r="X62">
        <v>0.3009194</v>
      </c>
      <c r="Y62">
        <v>0.31914350000000002</v>
      </c>
      <c r="Z62">
        <v>0.33691910000000003</v>
      </c>
      <c r="AA62">
        <v>0.35499579999999997</v>
      </c>
      <c r="AB62">
        <v>0.37308039999999998</v>
      </c>
      <c r="AC62">
        <v>0.39116109999999998</v>
      </c>
      <c r="AD62">
        <v>0.40878949999999997</v>
      </c>
      <c r="AE62">
        <v>0.42624400000000001</v>
      </c>
      <c r="AF62">
        <v>0.44323580000000001</v>
      </c>
      <c r="AG62">
        <v>0.4596635</v>
      </c>
      <c r="AH62">
        <v>0.47512349999999998</v>
      </c>
      <c r="AI62">
        <v>0.48945959999999999</v>
      </c>
      <c r="AJ62">
        <v>0.50231289999999995</v>
      </c>
      <c r="AK62">
        <v>0.51334349999999995</v>
      </c>
      <c r="AL62">
        <v>0.52243010000000001</v>
      </c>
      <c r="AM62">
        <v>0.52946570000000004</v>
      </c>
      <c r="AN62">
        <v>0.53461990000000004</v>
      </c>
      <c r="AO62">
        <v>0.53805650000000005</v>
      </c>
      <c r="AP62">
        <v>0.5404004</v>
      </c>
      <c r="AQ62">
        <v>0.54237740000000001</v>
      </c>
      <c r="AR62">
        <v>0.54511050000000005</v>
      </c>
      <c r="AS62">
        <v>0.54973190000000005</v>
      </c>
      <c r="AT62">
        <v>0.55747849999999999</v>
      </c>
      <c r="AU62">
        <v>0.56951909999999994</v>
      </c>
      <c r="AV62">
        <v>0.58680920000000003</v>
      </c>
      <c r="AW62">
        <v>0.60990009999999995</v>
      </c>
      <c r="AX62">
        <v>0.63867949999999996</v>
      </c>
      <c r="AY62">
        <v>0.67282560000000002</v>
      </c>
      <c r="AZ62">
        <v>0.71185549999999997</v>
      </c>
      <c r="BA62">
        <v>0.7555906</v>
      </c>
      <c r="BB62">
        <v>0.80375969999999997</v>
      </c>
      <c r="BC62">
        <v>0.85601320000000003</v>
      </c>
      <c r="BD62">
        <v>0.91208049999999996</v>
      </c>
      <c r="BE62">
        <v>0.9724102</v>
      </c>
      <c r="BF62">
        <v>1.0382992</v>
      </c>
      <c r="BG62">
        <v>1.1111420000000001</v>
      </c>
      <c r="BH62">
        <v>1.1920704</v>
      </c>
      <c r="BI62">
        <v>1.2820252999999999</v>
      </c>
      <c r="BJ62">
        <v>1.3832926000000001</v>
      </c>
      <c r="BK62">
        <v>1.5003610999999999</v>
      </c>
      <c r="BL62">
        <v>1.6391206</v>
      </c>
      <c r="BM62">
        <v>1.8026272000000001</v>
      </c>
      <c r="BN62">
        <v>1.989247</v>
      </c>
      <c r="BO62">
        <v>2.1951868999999999</v>
      </c>
      <c r="BP62">
        <v>2.4216161</v>
      </c>
      <c r="BQ62">
        <v>2.6794932</v>
      </c>
      <c r="BR62">
        <v>2.9845107</v>
      </c>
      <c r="BS62">
        <v>3.3461976</v>
      </c>
      <c r="BT62">
        <v>3.7528590999999998</v>
      </c>
      <c r="BU62">
        <v>4.1658764000000001</v>
      </c>
      <c r="BV62">
        <v>4.5260347999999997</v>
      </c>
      <c r="BW62">
        <v>4.7681804000000003</v>
      </c>
      <c r="BX62">
        <v>4.8397088000000004</v>
      </c>
      <c r="BY62">
        <v>4.7122025000000001</v>
      </c>
      <c r="BZ62">
        <v>4.3859633999999996</v>
      </c>
      <c r="CA62">
        <v>3.8896848999999998</v>
      </c>
      <c r="CB62">
        <v>3.2751849000000002</v>
      </c>
      <c r="CC62">
        <v>2.6105995000000002</v>
      </c>
      <c r="CD62">
        <v>1.9695735000000001</v>
      </c>
      <c r="CE62">
        <v>1.4165611</v>
      </c>
      <c r="CF62">
        <v>0.99287820000000004</v>
      </c>
      <c r="CG62">
        <v>0.70718999999999999</v>
      </c>
      <c r="CH62">
        <v>0.53933529999999996</v>
      </c>
      <c r="CI62">
        <v>0.45480730000000003</v>
      </c>
      <c r="CJ62">
        <v>0.41871399999999998</v>
      </c>
      <c r="CK62">
        <v>0.40286300000000003</v>
      </c>
      <c r="CL62">
        <v>0.38951330000000001</v>
      </c>
      <c r="CM62">
        <v>0.3714442</v>
      </c>
      <c r="CN62">
        <v>0.34741810000000001</v>
      </c>
      <c r="CO62">
        <v>0.31642880000000001</v>
      </c>
      <c r="CP62">
        <v>0.27593250000000002</v>
      </c>
      <c r="CQ62">
        <v>0.22480600000000001</v>
      </c>
      <c r="CR62">
        <v>0.16905410000000001</v>
      </c>
      <c r="CS62">
        <v>0.1247071</v>
      </c>
      <c r="CT62">
        <v>0.1061935</v>
      </c>
      <c r="CU62">
        <v>0.1213224</v>
      </c>
      <c r="CV62">
        <v>0.17223350000000001</v>
      </c>
      <c r="CW62">
        <v>0.25007439999999997</v>
      </c>
      <c r="CX62">
        <v>0.32580789999999998</v>
      </c>
      <c r="CY62">
        <v>0.36233890000000002</v>
      </c>
      <c r="CZ62">
        <v>0.33048870000000002</v>
      </c>
      <c r="DA62">
        <v>0.24360899999999999</v>
      </c>
      <c r="DB62">
        <v>0.13336239999999999</v>
      </c>
      <c r="DC62">
        <v>5.1806499999999998E-2</v>
      </c>
      <c r="DD62">
        <v>1.03211E-2</v>
      </c>
      <c r="DE62">
        <v>8.809E-4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</row>
    <row r="63" spans="1:117" x14ac:dyDescent="0.3">
      <c r="A63" s="4">
        <v>44382</v>
      </c>
      <c r="B63">
        <v>5.486E-4</v>
      </c>
      <c r="C63">
        <v>7.0100000000000002E-4</v>
      </c>
      <c r="D63">
        <v>1.0887E-3</v>
      </c>
      <c r="E63">
        <v>2.1327999999999998E-3</v>
      </c>
      <c r="F63">
        <v>4.4739000000000003E-3</v>
      </c>
      <c r="G63">
        <v>8.4834999999999997E-3</v>
      </c>
      <c r="H63">
        <v>1.33711E-2</v>
      </c>
      <c r="I63">
        <v>1.8057199999999999E-2</v>
      </c>
      <c r="J63">
        <v>2.2594800000000002E-2</v>
      </c>
      <c r="K63">
        <v>2.7448799999999999E-2</v>
      </c>
      <c r="L63">
        <v>3.2616800000000001E-2</v>
      </c>
      <c r="M63">
        <v>3.7638400000000002E-2</v>
      </c>
      <c r="N63">
        <v>4.2551199999999997E-2</v>
      </c>
      <c r="O63">
        <v>4.7539900000000003E-2</v>
      </c>
      <c r="P63">
        <v>5.25423E-2</v>
      </c>
      <c r="Q63">
        <v>5.7608100000000002E-2</v>
      </c>
      <c r="R63">
        <v>6.29083E-2</v>
      </c>
      <c r="S63">
        <v>6.8695400000000004E-2</v>
      </c>
      <c r="T63">
        <v>7.4969599999999997E-2</v>
      </c>
      <c r="U63">
        <v>8.1694600000000006E-2</v>
      </c>
      <c r="V63">
        <v>8.8672699999999993E-2</v>
      </c>
      <c r="W63">
        <v>9.5806299999999997E-2</v>
      </c>
      <c r="X63">
        <v>0.10284550000000001</v>
      </c>
      <c r="Y63">
        <v>0.10982260000000001</v>
      </c>
      <c r="Z63">
        <v>0.1167439</v>
      </c>
      <c r="AA63">
        <v>0.1239403</v>
      </c>
      <c r="AB63">
        <v>0.13139210000000001</v>
      </c>
      <c r="AC63">
        <v>0.1390969</v>
      </c>
      <c r="AD63">
        <v>0.14689250000000001</v>
      </c>
      <c r="AE63">
        <v>0.15492909999999999</v>
      </c>
      <c r="AF63">
        <v>0.16321099999999999</v>
      </c>
      <c r="AG63">
        <v>0.17173669999999999</v>
      </c>
      <c r="AH63">
        <v>0.18033940000000001</v>
      </c>
      <c r="AI63">
        <v>0.1889507</v>
      </c>
      <c r="AJ63">
        <v>0.1974979</v>
      </c>
      <c r="AK63">
        <v>0.20589279999999999</v>
      </c>
      <c r="AL63">
        <v>0.21399070000000001</v>
      </c>
      <c r="AM63">
        <v>0.22159719999999999</v>
      </c>
      <c r="AN63">
        <v>0.22866520000000001</v>
      </c>
      <c r="AO63">
        <v>0.23525399999999999</v>
      </c>
      <c r="AP63">
        <v>0.24157390000000001</v>
      </c>
      <c r="AQ63">
        <v>0.24781010000000001</v>
      </c>
      <c r="AR63">
        <v>0.25425419999999999</v>
      </c>
      <c r="AS63">
        <v>0.26128449999999998</v>
      </c>
      <c r="AT63">
        <v>0.26939760000000001</v>
      </c>
      <c r="AU63">
        <v>0.2789798</v>
      </c>
      <c r="AV63">
        <v>0.29005609999999998</v>
      </c>
      <c r="AW63">
        <v>0.3022321</v>
      </c>
      <c r="AX63">
        <v>0.3148125</v>
      </c>
      <c r="AY63">
        <v>0.32714860000000001</v>
      </c>
      <c r="AZ63">
        <v>0.33859260000000002</v>
      </c>
      <c r="BA63">
        <v>0.34848220000000002</v>
      </c>
      <c r="BB63">
        <v>0.3560468</v>
      </c>
      <c r="BC63">
        <v>0.3608691</v>
      </c>
      <c r="BD63">
        <v>0.36326510000000001</v>
      </c>
      <c r="BE63">
        <v>0.36413040000000002</v>
      </c>
      <c r="BF63">
        <v>0.36423610000000001</v>
      </c>
      <c r="BG63">
        <v>0.36343110000000001</v>
      </c>
      <c r="BH63">
        <v>0.36136790000000002</v>
      </c>
      <c r="BI63">
        <v>0.35838379999999997</v>
      </c>
      <c r="BJ63">
        <v>0.35700929999999997</v>
      </c>
      <c r="BK63">
        <v>0.3605468</v>
      </c>
      <c r="BL63">
        <v>0.37111499999999997</v>
      </c>
      <c r="BM63">
        <v>0.38736409999999999</v>
      </c>
      <c r="BN63">
        <v>0.4048949</v>
      </c>
      <c r="BO63">
        <v>0.41971429999999998</v>
      </c>
      <c r="BP63">
        <v>0.43129020000000001</v>
      </c>
      <c r="BQ63">
        <v>0.44396799999999997</v>
      </c>
      <c r="BR63">
        <v>0.46326060000000002</v>
      </c>
      <c r="BS63">
        <v>0.49191790000000002</v>
      </c>
      <c r="BT63">
        <v>0.52699390000000002</v>
      </c>
      <c r="BU63">
        <v>0.56065030000000005</v>
      </c>
      <c r="BV63">
        <v>0.58433849999999998</v>
      </c>
      <c r="BW63">
        <v>0.59320879999999998</v>
      </c>
      <c r="BX63">
        <v>0.58893620000000002</v>
      </c>
      <c r="BY63">
        <v>0.57803689999999996</v>
      </c>
      <c r="BZ63">
        <v>0.56819030000000004</v>
      </c>
      <c r="CA63">
        <v>0.56487259999999995</v>
      </c>
      <c r="CB63">
        <v>0.56977699999999998</v>
      </c>
      <c r="CC63">
        <v>0.58230459999999995</v>
      </c>
      <c r="CD63">
        <v>0.60194789999999998</v>
      </c>
      <c r="CE63">
        <v>0.63094709999999998</v>
      </c>
      <c r="CF63">
        <v>0.67508409999999996</v>
      </c>
      <c r="CG63">
        <v>0.74207409999999996</v>
      </c>
      <c r="CH63">
        <v>0.83972820000000004</v>
      </c>
      <c r="CI63">
        <v>0.97395690000000001</v>
      </c>
      <c r="CJ63">
        <v>1.1494401999999999</v>
      </c>
      <c r="CK63">
        <v>1.3690773000000001</v>
      </c>
      <c r="CL63">
        <v>1.6336459999999999</v>
      </c>
      <c r="CM63">
        <v>1.9355926999999999</v>
      </c>
      <c r="CN63">
        <v>2.2547681000000002</v>
      </c>
      <c r="CO63">
        <v>2.5563364000000002</v>
      </c>
      <c r="CP63">
        <v>2.8003429999999998</v>
      </c>
      <c r="CQ63">
        <v>2.9582152000000002</v>
      </c>
      <c r="CR63">
        <v>3.0271773</v>
      </c>
      <c r="CS63">
        <v>3.0345727999999998</v>
      </c>
      <c r="CT63">
        <v>3.0252235000000001</v>
      </c>
      <c r="CU63">
        <v>3.0423336000000001</v>
      </c>
      <c r="CV63">
        <v>3.1098205999999999</v>
      </c>
      <c r="CW63">
        <v>3.2230351000000002</v>
      </c>
      <c r="CX63">
        <v>3.3519527999999998</v>
      </c>
      <c r="CY63">
        <v>3.4530957</v>
      </c>
      <c r="CZ63">
        <v>3.4915626</v>
      </c>
      <c r="DA63">
        <v>3.4520569000000001</v>
      </c>
      <c r="DB63">
        <v>3.3476162</v>
      </c>
      <c r="DC63">
        <v>3.2041217999999998</v>
      </c>
      <c r="DD63">
        <v>3.0485758999999999</v>
      </c>
      <c r="DE63">
        <v>2.8939338000000001</v>
      </c>
      <c r="DF63">
        <v>2.7285732999999999</v>
      </c>
      <c r="DG63">
        <v>2.5268351999999998</v>
      </c>
      <c r="DH63">
        <v>2.2773355999999998</v>
      </c>
      <c r="DI63">
        <v>1.9666535999999999</v>
      </c>
      <c r="DJ63">
        <v>1.6151905</v>
      </c>
      <c r="DK63">
        <v>1.238567</v>
      </c>
      <c r="DL63">
        <v>0.97007540000000003</v>
      </c>
      <c r="DM63">
        <v>0.76084079999999998</v>
      </c>
    </row>
    <row r="64" spans="1:117" x14ac:dyDescent="0.3">
      <c r="A64" s="4">
        <v>44383</v>
      </c>
      <c r="B64">
        <v>1.1632000000000001E-3</v>
      </c>
      <c r="C64">
        <v>1.474E-3</v>
      </c>
      <c r="D64">
        <v>2.2672E-3</v>
      </c>
      <c r="E64">
        <v>4.4197999999999998E-3</v>
      </c>
      <c r="F64">
        <v>9.2954000000000005E-3</v>
      </c>
      <c r="G64">
        <v>1.7686400000000001E-2</v>
      </c>
      <c r="H64">
        <v>2.7910999999999998E-2</v>
      </c>
      <c r="I64">
        <v>3.7636200000000002E-2</v>
      </c>
      <c r="J64">
        <v>4.7024200000000002E-2</v>
      </c>
      <c r="K64">
        <v>5.7027700000000001E-2</v>
      </c>
      <c r="L64">
        <v>6.7621000000000001E-2</v>
      </c>
      <c r="M64">
        <v>7.7924599999999997E-2</v>
      </c>
      <c r="N64">
        <v>8.8117500000000001E-2</v>
      </c>
      <c r="O64">
        <v>9.8461800000000002E-2</v>
      </c>
      <c r="P64">
        <v>0.1085859</v>
      </c>
      <c r="Q64">
        <v>0.1187904</v>
      </c>
      <c r="R64">
        <v>0.1296436</v>
      </c>
      <c r="S64">
        <v>0.14162130000000001</v>
      </c>
      <c r="T64">
        <v>0.15451699999999999</v>
      </c>
      <c r="U64">
        <v>0.16837550000000001</v>
      </c>
      <c r="V64">
        <v>0.18301990000000001</v>
      </c>
      <c r="W64">
        <v>0.1980199</v>
      </c>
      <c r="X64">
        <v>0.21289730000000001</v>
      </c>
      <c r="Y64">
        <v>0.22783610000000001</v>
      </c>
      <c r="Z64">
        <v>0.24311250000000001</v>
      </c>
      <c r="AA64">
        <v>0.2590401</v>
      </c>
      <c r="AB64">
        <v>0.27551490000000001</v>
      </c>
      <c r="AC64">
        <v>0.29260019999999998</v>
      </c>
      <c r="AD64">
        <v>0.31017709999999998</v>
      </c>
      <c r="AE64">
        <v>0.32833560000000001</v>
      </c>
      <c r="AF64">
        <v>0.34691899999999998</v>
      </c>
      <c r="AG64">
        <v>0.36589759999999999</v>
      </c>
      <c r="AH64">
        <v>0.38508530000000002</v>
      </c>
      <c r="AI64">
        <v>0.40437459999999997</v>
      </c>
      <c r="AJ64">
        <v>0.4235024</v>
      </c>
      <c r="AK64">
        <v>0.4422159</v>
      </c>
      <c r="AL64">
        <v>0.46035219999999999</v>
      </c>
      <c r="AM64">
        <v>0.47774290000000003</v>
      </c>
      <c r="AN64">
        <v>0.49434889999999998</v>
      </c>
      <c r="AO64">
        <v>0.51017259999999998</v>
      </c>
      <c r="AP64">
        <v>0.52558709999999997</v>
      </c>
      <c r="AQ64">
        <v>0.54108230000000002</v>
      </c>
      <c r="AR64">
        <v>0.55740500000000004</v>
      </c>
      <c r="AS64">
        <v>0.57526390000000005</v>
      </c>
      <c r="AT64">
        <v>0.59545110000000001</v>
      </c>
      <c r="AU64">
        <v>0.61871039999999999</v>
      </c>
      <c r="AV64">
        <v>0.64556630000000004</v>
      </c>
      <c r="AW64">
        <v>0.6760834</v>
      </c>
      <c r="AX64">
        <v>0.70972009999999996</v>
      </c>
      <c r="AY64">
        <v>0.74576200000000004</v>
      </c>
      <c r="AZ64">
        <v>0.78349539999999995</v>
      </c>
      <c r="BA64">
        <v>0.82253829999999994</v>
      </c>
      <c r="BB64">
        <v>0.86249350000000002</v>
      </c>
      <c r="BC64">
        <v>0.90293420000000002</v>
      </c>
      <c r="BD64">
        <v>0.94370520000000002</v>
      </c>
      <c r="BE64">
        <v>0.98554070000000005</v>
      </c>
      <c r="BF64">
        <v>1.0299319</v>
      </c>
      <c r="BG64">
        <v>1.0782624000000001</v>
      </c>
      <c r="BH64">
        <v>1.1315309</v>
      </c>
      <c r="BI64">
        <v>1.1909088999999999</v>
      </c>
      <c r="BJ64">
        <v>1.2596771</v>
      </c>
      <c r="BK64">
        <v>1.3440209999999999</v>
      </c>
      <c r="BL64">
        <v>1.4514769000000001</v>
      </c>
      <c r="BM64">
        <v>1.5860042999999999</v>
      </c>
      <c r="BN64">
        <v>1.746232</v>
      </c>
      <c r="BO64">
        <v>1.9285213000000001</v>
      </c>
      <c r="BP64">
        <v>2.1347075000000002</v>
      </c>
      <c r="BQ64">
        <v>2.3765141999999999</v>
      </c>
      <c r="BR64">
        <v>2.6695661999999998</v>
      </c>
      <c r="BS64">
        <v>3.0214617000000001</v>
      </c>
      <c r="BT64">
        <v>3.4162914999999998</v>
      </c>
      <c r="BU64">
        <v>3.8102741</v>
      </c>
      <c r="BV64">
        <v>4.1402307</v>
      </c>
      <c r="BW64">
        <v>4.3411793999999997</v>
      </c>
      <c r="BX64">
        <v>4.3664069000000003</v>
      </c>
      <c r="BY64">
        <v>4.1983476</v>
      </c>
      <c r="BZ64">
        <v>3.8503832999999998</v>
      </c>
      <c r="CA64">
        <v>3.3620405</v>
      </c>
      <c r="CB64">
        <v>2.7897367000000002</v>
      </c>
      <c r="CC64">
        <v>2.1978146999999999</v>
      </c>
      <c r="CD64">
        <v>1.6488233000000001</v>
      </c>
      <c r="CE64">
        <v>1.1927819</v>
      </c>
      <c r="CF64">
        <v>0.85811170000000003</v>
      </c>
      <c r="CG64">
        <v>0.64599280000000003</v>
      </c>
      <c r="CH64">
        <v>0.53549670000000005</v>
      </c>
      <c r="CI64">
        <v>0.49549510000000002</v>
      </c>
      <c r="CJ64">
        <v>0.49426199999999998</v>
      </c>
      <c r="CK64">
        <v>0.50487919999999997</v>
      </c>
      <c r="CL64">
        <v>0.51180150000000002</v>
      </c>
      <c r="CM64">
        <v>0.51152889999999995</v>
      </c>
      <c r="CN64">
        <v>0.50782249999999995</v>
      </c>
      <c r="CO64">
        <v>0.50263539999999995</v>
      </c>
      <c r="CP64">
        <v>0.49241570000000001</v>
      </c>
      <c r="CQ64">
        <v>0.4715143</v>
      </c>
      <c r="CR64">
        <v>0.44189289999999998</v>
      </c>
      <c r="CS64">
        <v>0.4143946</v>
      </c>
      <c r="CT64">
        <v>0.40721750000000001</v>
      </c>
      <c r="CU64">
        <v>0.43343350000000003</v>
      </c>
      <c r="CV64">
        <v>0.50251290000000004</v>
      </c>
      <c r="CW64">
        <v>0.60910660000000005</v>
      </c>
      <c r="CX64">
        <v>0.73535799999999996</v>
      </c>
      <c r="CY64">
        <v>0.84865000000000002</v>
      </c>
      <c r="CZ64">
        <v>0.93122039999999995</v>
      </c>
      <c r="DA64">
        <v>0.97339569999999997</v>
      </c>
      <c r="DB64">
        <v>0.93064899999999995</v>
      </c>
      <c r="DC64">
        <v>0.8277272</v>
      </c>
      <c r="DD64">
        <v>0.73567939999999998</v>
      </c>
      <c r="DE64">
        <v>0.717835</v>
      </c>
      <c r="DF64">
        <v>0.57976229999999995</v>
      </c>
      <c r="DG64">
        <v>0.33097549999999998</v>
      </c>
      <c r="DH64">
        <v>8.3842E-2</v>
      </c>
      <c r="DI64">
        <v>9.1950999999999995E-3</v>
      </c>
      <c r="DJ64">
        <v>0</v>
      </c>
      <c r="DK64">
        <v>0</v>
      </c>
      <c r="DL64">
        <v>0</v>
      </c>
      <c r="DM64">
        <v>0</v>
      </c>
    </row>
    <row r="65" spans="1:117" x14ac:dyDescent="0.3">
      <c r="A65" s="4">
        <v>44384</v>
      </c>
      <c r="B65">
        <v>1.2354E-3</v>
      </c>
      <c r="C65">
        <v>1.5556999999999999E-3</v>
      </c>
      <c r="D65">
        <v>2.3760000000000001E-3</v>
      </c>
      <c r="E65">
        <v>4.6018999999999999E-3</v>
      </c>
      <c r="F65">
        <v>9.6869E-3</v>
      </c>
      <c r="G65">
        <v>1.8521800000000001E-2</v>
      </c>
      <c r="H65">
        <v>2.9428800000000001E-2</v>
      </c>
      <c r="I65">
        <v>3.9815400000000001E-2</v>
      </c>
      <c r="J65">
        <v>4.9815900000000003E-2</v>
      </c>
      <c r="K65">
        <v>6.0435000000000003E-2</v>
      </c>
      <c r="L65">
        <v>7.1710800000000005E-2</v>
      </c>
      <c r="M65">
        <v>8.2688200000000003E-2</v>
      </c>
      <c r="N65">
        <v>9.3509099999999998E-2</v>
      </c>
      <c r="O65">
        <v>0.1045229</v>
      </c>
      <c r="P65">
        <v>0.11526260000000001</v>
      </c>
      <c r="Q65">
        <v>0.12607550000000001</v>
      </c>
      <c r="R65">
        <v>0.1375352</v>
      </c>
      <c r="S65">
        <v>0.15023320000000001</v>
      </c>
      <c r="T65">
        <v>0.1639023</v>
      </c>
      <c r="U65">
        <v>0.178588</v>
      </c>
      <c r="V65">
        <v>0.19406590000000001</v>
      </c>
      <c r="W65">
        <v>0.2098719</v>
      </c>
      <c r="X65">
        <v>0.2254746</v>
      </c>
      <c r="Y65">
        <v>0.2410747</v>
      </c>
      <c r="Z65">
        <v>0.25696330000000001</v>
      </c>
      <c r="AA65">
        <v>0.27346169999999997</v>
      </c>
      <c r="AB65">
        <v>0.29044370000000003</v>
      </c>
      <c r="AC65">
        <v>0.30797170000000001</v>
      </c>
      <c r="AD65">
        <v>0.32590370000000002</v>
      </c>
      <c r="AE65">
        <v>0.3443098</v>
      </c>
      <c r="AF65">
        <v>0.36299690000000001</v>
      </c>
      <c r="AG65">
        <v>0.38191540000000002</v>
      </c>
      <c r="AH65">
        <v>0.40084379999999997</v>
      </c>
      <c r="AI65">
        <v>0.41963640000000002</v>
      </c>
      <c r="AJ65">
        <v>0.43797439999999999</v>
      </c>
      <c r="AK65">
        <v>0.45554800000000001</v>
      </c>
      <c r="AL65">
        <v>0.47216409999999998</v>
      </c>
      <c r="AM65">
        <v>0.48764089999999999</v>
      </c>
      <c r="AN65">
        <v>0.50194000000000005</v>
      </c>
      <c r="AO65">
        <v>0.51506019999999997</v>
      </c>
      <c r="AP65">
        <v>0.52738099999999999</v>
      </c>
      <c r="AQ65">
        <v>0.5394137</v>
      </c>
      <c r="AR65">
        <v>0.55195839999999996</v>
      </c>
      <c r="AS65">
        <v>0.5657972</v>
      </c>
      <c r="AT65">
        <v>0.58179809999999998</v>
      </c>
      <c r="AU65">
        <v>0.60076669999999999</v>
      </c>
      <c r="AV65">
        <v>0.62328539999999999</v>
      </c>
      <c r="AW65">
        <v>0.64949040000000002</v>
      </c>
      <c r="AX65">
        <v>0.67890879999999998</v>
      </c>
      <c r="AY65">
        <v>0.71088370000000001</v>
      </c>
      <c r="AZ65">
        <v>0.74471960000000004</v>
      </c>
      <c r="BA65">
        <v>0.78005179999999996</v>
      </c>
      <c r="BB65">
        <v>0.81652239999999998</v>
      </c>
      <c r="BC65">
        <v>0.85378229999999999</v>
      </c>
      <c r="BD65">
        <v>0.89172899999999999</v>
      </c>
      <c r="BE65">
        <v>0.93111319999999997</v>
      </c>
      <c r="BF65">
        <v>0.97344229999999998</v>
      </c>
      <c r="BG65">
        <v>1.0202192999999999</v>
      </c>
      <c r="BH65">
        <v>1.0726515999999999</v>
      </c>
      <c r="BI65">
        <v>1.1321036</v>
      </c>
      <c r="BJ65">
        <v>1.2018422</v>
      </c>
      <c r="BK65">
        <v>1.2879064</v>
      </c>
      <c r="BL65">
        <v>1.3977771000000001</v>
      </c>
      <c r="BM65">
        <v>1.5356548999999999</v>
      </c>
      <c r="BN65">
        <v>1.7005102999999999</v>
      </c>
      <c r="BO65">
        <v>1.8887593</v>
      </c>
      <c r="BP65">
        <v>2.1018696000000001</v>
      </c>
      <c r="BQ65">
        <v>2.3510406000000001</v>
      </c>
      <c r="BR65">
        <v>2.6518335</v>
      </c>
      <c r="BS65">
        <v>3.0126070999999999</v>
      </c>
      <c r="BT65">
        <v>3.4187485999999998</v>
      </c>
      <c r="BU65">
        <v>3.8273462999999999</v>
      </c>
      <c r="BV65">
        <v>4.1746119999999998</v>
      </c>
      <c r="BW65">
        <v>4.3929472000000001</v>
      </c>
      <c r="BX65">
        <v>4.4316721000000001</v>
      </c>
      <c r="BY65">
        <v>4.2694960000000002</v>
      </c>
      <c r="BZ65">
        <v>3.9180261999999999</v>
      </c>
      <c r="CA65">
        <v>3.4177935000000002</v>
      </c>
      <c r="CB65">
        <v>2.8284224999999998</v>
      </c>
      <c r="CC65">
        <v>2.2179136000000002</v>
      </c>
      <c r="CD65">
        <v>1.6511102</v>
      </c>
      <c r="CE65">
        <v>1.1785642999999999</v>
      </c>
      <c r="CF65">
        <v>0.82861859999999998</v>
      </c>
      <c r="CG65">
        <v>0.60321069999999999</v>
      </c>
      <c r="CH65">
        <v>0.48256110000000002</v>
      </c>
      <c r="CI65">
        <v>0.43707689999999999</v>
      </c>
      <c r="CJ65">
        <v>0.4366775</v>
      </c>
      <c r="CK65">
        <v>0.45433519999999999</v>
      </c>
      <c r="CL65">
        <v>0.4717732</v>
      </c>
      <c r="CM65">
        <v>0.48246719999999998</v>
      </c>
      <c r="CN65">
        <v>0.48966730000000003</v>
      </c>
      <c r="CO65">
        <v>0.49785170000000001</v>
      </c>
      <c r="CP65">
        <v>0.50701810000000003</v>
      </c>
      <c r="CQ65">
        <v>0.51415679999999997</v>
      </c>
      <c r="CR65">
        <v>0.51944920000000006</v>
      </c>
      <c r="CS65">
        <v>0.53035710000000003</v>
      </c>
      <c r="CT65">
        <v>0.56029220000000002</v>
      </c>
      <c r="CU65">
        <v>0.61897579999999996</v>
      </c>
      <c r="CV65">
        <v>0.70825859999999996</v>
      </c>
      <c r="CW65">
        <v>0.81162319999999999</v>
      </c>
      <c r="CX65">
        <v>0.89975419999999995</v>
      </c>
      <c r="CY65">
        <v>0.93766570000000005</v>
      </c>
      <c r="CZ65">
        <v>0.91407989999999995</v>
      </c>
      <c r="DA65">
        <v>0.84238650000000004</v>
      </c>
      <c r="DB65">
        <v>0.7580519</v>
      </c>
      <c r="DC65">
        <v>0.69115819999999994</v>
      </c>
      <c r="DD65">
        <v>0.66853370000000001</v>
      </c>
      <c r="DE65">
        <v>0.68567319999999998</v>
      </c>
      <c r="DF65">
        <v>0.57028270000000003</v>
      </c>
      <c r="DG65">
        <v>0.33358650000000001</v>
      </c>
      <c r="DH65">
        <v>8.5678000000000004E-2</v>
      </c>
      <c r="DI65">
        <v>9.5326999999999999E-3</v>
      </c>
      <c r="DJ65">
        <v>0</v>
      </c>
      <c r="DK65">
        <v>0</v>
      </c>
      <c r="DL65">
        <v>0</v>
      </c>
      <c r="DM65">
        <v>0</v>
      </c>
    </row>
    <row r="66" spans="1:117" x14ac:dyDescent="0.3">
      <c r="A66" s="4">
        <v>44385</v>
      </c>
      <c r="B66">
        <v>1.1552999999999999E-3</v>
      </c>
      <c r="C66">
        <v>1.4783000000000001E-3</v>
      </c>
      <c r="D66">
        <v>2.2988000000000001E-3</v>
      </c>
      <c r="E66">
        <v>4.5161000000000003E-3</v>
      </c>
      <c r="F66">
        <v>9.4707999999999997E-3</v>
      </c>
      <c r="G66">
        <v>1.7896800000000001E-2</v>
      </c>
      <c r="H66">
        <v>2.8010299999999998E-2</v>
      </c>
      <c r="I66">
        <v>3.7552700000000001E-2</v>
      </c>
      <c r="J66">
        <v>4.6629299999999999E-2</v>
      </c>
      <c r="K66">
        <v>5.6199300000000001E-2</v>
      </c>
      <c r="L66">
        <v>6.6169500000000006E-2</v>
      </c>
      <c r="M66">
        <v>7.5570100000000001E-2</v>
      </c>
      <c r="N66">
        <v>8.4506200000000004E-2</v>
      </c>
      <c r="O66">
        <v>9.3330099999999999E-2</v>
      </c>
      <c r="P66">
        <v>0.1018781</v>
      </c>
      <c r="Q66">
        <v>0.11015</v>
      </c>
      <c r="R66">
        <v>0.1184162</v>
      </c>
      <c r="S66">
        <v>0.1271042</v>
      </c>
      <c r="T66">
        <v>0.13606689999999999</v>
      </c>
      <c r="U66">
        <v>0.14512559999999999</v>
      </c>
      <c r="V66">
        <v>0.15389050000000001</v>
      </c>
      <c r="W66">
        <v>0.16244239999999999</v>
      </c>
      <c r="X66">
        <v>0.17032030000000001</v>
      </c>
      <c r="Y66">
        <v>0.17755699999999999</v>
      </c>
      <c r="Z66">
        <v>0.18397640000000001</v>
      </c>
      <c r="AA66">
        <v>0.1903282</v>
      </c>
      <c r="AB66">
        <v>0.19647329999999999</v>
      </c>
      <c r="AC66">
        <v>0.20244429999999999</v>
      </c>
      <c r="AD66">
        <v>0.20788609999999999</v>
      </c>
      <c r="AE66">
        <v>0.21325640000000001</v>
      </c>
      <c r="AF66">
        <v>0.21857080000000001</v>
      </c>
      <c r="AG66">
        <v>0.22389580000000001</v>
      </c>
      <c r="AH66">
        <v>0.22899920000000001</v>
      </c>
      <c r="AI66">
        <v>0.2339109</v>
      </c>
      <c r="AJ66">
        <v>0.2386257</v>
      </c>
      <c r="AK66">
        <v>0.24310119999999999</v>
      </c>
      <c r="AL66">
        <v>0.24724850000000001</v>
      </c>
      <c r="AM66">
        <v>0.25085299999999999</v>
      </c>
      <c r="AN66">
        <v>0.2539286</v>
      </c>
      <c r="AO66">
        <v>0.25653720000000002</v>
      </c>
      <c r="AP66">
        <v>0.25897330000000002</v>
      </c>
      <c r="AQ66">
        <v>0.26144420000000002</v>
      </c>
      <c r="AR66">
        <v>0.26434980000000002</v>
      </c>
      <c r="AS66">
        <v>0.26816230000000002</v>
      </c>
      <c r="AT66">
        <v>0.2734935</v>
      </c>
      <c r="AU66">
        <v>0.28087020000000001</v>
      </c>
      <c r="AV66">
        <v>0.29050300000000001</v>
      </c>
      <c r="AW66">
        <v>0.30226589999999998</v>
      </c>
      <c r="AX66">
        <v>0.31567919999999999</v>
      </c>
      <c r="AY66">
        <v>0.3302967</v>
      </c>
      <c r="AZ66">
        <v>0.3455606</v>
      </c>
      <c r="BA66">
        <v>0.3609425</v>
      </c>
      <c r="BB66">
        <v>0.37574790000000002</v>
      </c>
      <c r="BC66">
        <v>0.38950479999999998</v>
      </c>
      <c r="BD66">
        <v>0.40220430000000001</v>
      </c>
      <c r="BE66">
        <v>0.41423589999999999</v>
      </c>
      <c r="BF66">
        <v>0.42609740000000002</v>
      </c>
      <c r="BG66">
        <v>0.43763400000000002</v>
      </c>
      <c r="BH66">
        <v>0.4487584</v>
      </c>
      <c r="BI66">
        <v>0.45957290000000001</v>
      </c>
      <c r="BJ66">
        <v>0.4718791</v>
      </c>
      <c r="BK66">
        <v>0.48806070000000001</v>
      </c>
      <c r="BL66">
        <v>0.51048380000000004</v>
      </c>
      <c r="BM66">
        <v>0.53941899999999998</v>
      </c>
      <c r="BN66">
        <v>0.57300320000000005</v>
      </c>
      <c r="BO66">
        <v>0.60949500000000001</v>
      </c>
      <c r="BP66">
        <v>0.64913220000000005</v>
      </c>
      <c r="BQ66">
        <v>0.6966928</v>
      </c>
      <c r="BR66">
        <v>0.75875009999999998</v>
      </c>
      <c r="BS66">
        <v>0.8411092</v>
      </c>
      <c r="BT66">
        <v>0.94467880000000004</v>
      </c>
      <c r="BU66">
        <v>1.0637497</v>
      </c>
      <c r="BV66">
        <v>1.1877087</v>
      </c>
      <c r="BW66">
        <v>1.3032097</v>
      </c>
      <c r="BX66">
        <v>1.3979264</v>
      </c>
      <c r="BY66">
        <v>1.4617465999999999</v>
      </c>
      <c r="BZ66">
        <v>1.487258</v>
      </c>
      <c r="CA66">
        <v>1.4707209000000001</v>
      </c>
      <c r="CB66">
        <v>1.4137632</v>
      </c>
      <c r="CC66">
        <v>1.3266407</v>
      </c>
      <c r="CD66">
        <v>1.2296324000000001</v>
      </c>
      <c r="CE66">
        <v>1.1509764</v>
      </c>
      <c r="CF66">
        <v>1.1210705999999999</v>
      </c>
      <c r="CG66">
        <v>1.1662493</v>
      </c>
      <c r="CH66">
        <v>1.3051638999999999</v>
      </c>
      <c r="CI66">
        <v>1.5471733999999999</v>
      </c>
      <c r="CJ66">
        <v>1.8938463999999999</v>
      </c>
      <c r="CK66">
        <v>2.3398713999999998</v>
      </c>
      <c r="CL66">
        <v>2.8764088000000001</v>
      </c>
      <c r="CM66">
        <v>3.4816334000000002</v>
      </c>
      <c r="CN66">
        <v>4.1112437000000002</v>
      </c>
      <c r="CO66">
        <v>4.6878523999999997</v>
      </c>
      <c r="CP66">
        <v>5.1118641</v>
      </c>
      <c r="CQ66">
        <v>5.2912545</v>
      </c>
      <c r="CR66">
        <v>5.1780495999999996</v>
      </c>
      <c r="CS66">
        <v>4.7942505000000004</v>
      </c>
      <c r="CT66">
        <v>4.2251883000000001</v>
      </c>
      <c r="CU66">
        <v>3.5887897</v>
      </c>
      <c r="CV66">
        <v>2.9892356000000002</v>
      </c>
      <c r="CW66">
        <v>2.4855057999999999</v>
      </c>
      <c r="CX66">
        <v>2.0808906999999999</v>
      </c>
      <c r="CY66">
        <v>1.7358924</v>
      </c>
      <c r="CZ66">
        <v>1.4050118</v>
      </c>
      <c r="DA66">
        <v>1.0580617999999999</v>
      </c>
      <c r="DB66">
        <v>0.6907529</v>
      </c>
      <c r="DC66">
        <v>0.3748766</v>
      </c>
      <c r="DD66">
        <v>0.17705190000000001</v>
      </c>
      <c r="DE66">
        <v>9.6320000000000003E-2</v>
      </c>
      <c r="DF66">
        <v>6.9706299999999999E-2</v>
      </c>
      <c r="DG66">
        <v>5.62251E-2</v>
      </c>
      <c r="DH66">
        <v>3.8017799999999997E-2</v>
      </c>
      <c r="DI66">
        <v>1.8043400000000001E-2</v>
      </c>
      <c r="DJ66">
        <v>4.0309999999999999E-3</v>
      </c>
      <c r="DK66">
        <v>3.7766714000000002E-4</v>
      </c>
      <c r="DL66">
        <v>0</v>
      </c>
      <c r="DM66">
        <v>0</v>
      </c>
    </row>
    <row r="67" spans="1:117" x14ac:dyDescent="0.3">
      <c r="A67" s="4">
        <v>44386</v>
      </c>
      <c r="B67">
        <v>1.9268E-3</v>
      </c>
      <c r="C67">
        <v>2.4453000000000001E-3</v>
      </c>
      <c r="D67">
        <v>3.7672000000000001E-3</v>
      </c>
      <c r="E67">
        <v>7.3537999999999997E-3</v>
      </c>
      <c r="F67">
        <v>1.54448E-2</v>
      </c>
      <c r="G67">
        <v>2.9293E-2</v>
      </c>
      <c r="H67">
        <v>4.5962799999999998E-2</v>
      </c>
      <c r="I67">
        <v>6.1454599999999998E-2</v>
      </c>
      <c r="J67">
        <v>7.5860800000000006E-2</v>
      </c>
      <c r="K67">
        <v>9.0724700000000005E-2</v>
      </c>
      <c r="L67">
        <v>0.10592269999999999</v>
      </c>
      <c r="M67">
        <v>0.1198032</v>
      </c>
      <c r="N67">
        <v>0.13249159999999999</v>
      </c>
      <c r="O67">
        <v>0.14460690000000001</v>
      </c>
      <c r="P67">
        <v>0.15578310000000001</v>
      </c>
      <c r="Q67">
        <v>0.1659429</v>
      </c>
      <c r="R67">
        <v>0.17542150000000001</v>
      </c>
      <c r="S67">
        <v>0.18489610000000001</v>
      </c>
      <c r="T67">
        <v>0.1939902</v>
      </c>
      <c r="U67">
        <v>0.20238880000000001</v>
      </c>
      <c r="V67">
        <v>0.20959340000000001</v>
      </c>
      <c r="W67">
        <v>0.21613299999999999</v>
      </c>
      <c r="X67">
        <v>0.22140840000000001</v>
      </c>
      <c r="Y67">
        <v>0.22549640000000001</v>
      </c>
      <c r="Z67">
        <v>0.2280238</v>
      </c>
      <c r="AA67">
        <v>0.2303394</v>
      </c>
      <c r="AB67">
        <v>0.23220170000000001</v>
      </c>
      <c r="AC67">
        <v>0.23373269999999999</v>
      </c>
      <c r="AD67">
        <v>0.2344261</v>
      </c>
      <c r="AE67">
        <v>0.23522000000000001</v>
      </c>
      <c r="AF67">
        <v>0.23621349999999999</v>
      </c>
      <c r="AG67">
        <v>0.2375787</v>
      </c>
      <c r="AH67">
        <v>0.23906520000000001</v>
      </c>
      <c r="AI67">
        <v>0.24090610000000001</v>
      </c>
      <c r="AJ67">
        <v>0.24325550000000001</v>
      </c>
      <c r="AK67">
        <v>0.24611910000000001</v>
      </c>
      <c r="AL67">
        <v>0.2493648</v>
      </c>
      <c r="AM67">
        <v>0.25260179999999999</v>
      </c>
      <c r="AN67">
        <v>0.25575179999999997</v>
      </c>
      <c r="AO67">
        <v>0.2587257</v>
      </c>
      <c r="AP67">
        <v>0.26171090000000002</v>
      </c>
      <c r="AQ67">
        <v>0.26470969999999999</v>
      </c>
      <c r="AR67">
        <v>0.26800930000000001</v>
      </c>
      <c r="AS67">
        <v>0.27200659999999999</v>
      </c>
      <c r="AT67">
        <v>0.27729009999999998</v>
      </c>
      <c r="AU67">
        <v>0.2843753</v>
      </c>
      <c r="AV67">
        <v>0.29348269999999999</v>
      </c>
      <c r="AW67">
        <v>0.30454419999999999</v>
      </c>
      <c r="AX67">
        <v>0.3171351</v>
      </c>
      <c r="AY67">
        <v>0.33085579999999998</v>
      </c>
      <c r="AZ67">
        <v>0.34515630000000003</v>
      </c>
      <c r="BA67">
        <v>0.35953109999999999</v>
      </c>
      <c r="BB67">
        <v>0.37334729999999999</v>
      </c>
      <c r="BC67">
        <v>0.38618659999999999</v>
      </c>
      <c r="BD67">
        <v>0.39802159999999998</v>
      </c>
      <c r="BE67">
        <v>0.40917619999999999</v>
      </c>
      <c r="BF67">
        <v>0.42014000000000001</v>
      </c>
      <c r="BG67">
        <v>0.43092720000000001</v>
      </c>
      <c r="BH67">
        <v>0.44166709999999998</v>
      </c>
      <c r="BI67">
        <v>0.45263179999999997</v>
      </c>
      <c r="BJ67">
        <v>0.46554790000000001</v>
      </c>
      <c r="BK67">
        <v>0.4828461</v>
      </c>
      <c r="BL67">
        <v>0.50718949999999996</v>
      </c>
      <c r="BM67">
        <v>0.53958209999999995</v>
      </c>
      <c r="BN67">
        <v>0.57881780000000005</v>
      </c>
      <c r="BO67">
        <v>0.62303739999999996</v>
      </c>
      <c r="BP67">
        <v>0.67138529999999996</v>
      </c>
      <c r="BQ67">
        <v>0.7267882</v>
      </c>
      <c r="BR67">
        <v>0.79432150000000001</v>
      </c>
      <c r="BS67">
        <v>0.8791139</v>
      </c>
      <c r="BT67">
        <v>0.98238879999999995</v>
      </c>
      <c r="BU67">
        <v>1.0993238999999999</v>
      </c>
      <c r="BV67">
        <v>1.2200865000000001</v>
      </c>
      <c r="BW67">
        <v>1.3317447</v>
      </c>
      <c r="BX67">
        <v>1.4220048000000001</v>
      </c>
      <c r="BY67">
        <v>1.4809614</v>
      </c>
      <c r="BZ67">
        <v>1.5015687</v>
      </c>
      <c r="CA67">
        <v>1.4798393999999999</v>
      </c>
      <c r="CB67">
        <v>1.4154439000000001</v>
      </c>
      <c r="CC67">
        <v>1.3145671000000001</v>
      </c>
      <c r="CD67">
        <v>1.1927916000000001</v>
      </c>
      <c r="CE67">
        <v>1.0760745</v>
      </c>
      <c r="CF67">
        <v>0.99681640000000005</v>
      </c>
      <c r="CG67">
        <v>0.98668359999999999</v>
      </c>
      <c r="CH67">
        <v>1.0712615000000001</v>
      </c>
      <c r="CI67">
        <v>1.2681560999999999</v>
      </c>
      <c r="CJ67">
        <v>1.5876116</v>
      </c>
      <c r="CK67">
        <v>2.0311238999999999</v>
      </c>
      <c r="CL67">
        <v>2.5939865000000002</v>
      </c>
      <c r="CM67">
        <v>3.2556664999999998</v>
      </c>
      <c r="CN67">
        <v>3.9686623000000001</v>
      </c>
      <c r="CO67">
        <v>4.6436253000000001</v>
      </c>
      <c r="CP67">
        <v>5.1593318000000004</v>
      </c>
      <c r="CQ67">
        <v>5.3974318999999999</v>
      </c>
      <c r="CR67">
        <v>5.2890028999999998</v>
      </c>
      <c r="CS67">
        <v>4.8511671999999999</v>
      </c>
      <c r="CT67">
        <v>4.184113</v>
      </c>
      <c r="CU67">
        <v>3.4350109</v>
      </c>
      <c r="CV67">
        <v>2.7429844999999999</v>
      </c>
      <c r="CW67">
        <v>2.1897541999999999</v>
      </c>
      <c r="CX67">
        <v>1.787569</v>
      </c>
      <c r="CY67">
        <v>1.4939775</v>
      </c>
      <c r="CZ67">
        <v>1.2459613</v>
      </c>
      <c r="DA67">
        <v>0.99553979999999997</v>
      </c>
      <c r="DB67">
        <v>0.73461279999999995</v>
      </c>
      <c r="DC67">
        <v>0.4973128</v>
      </c>
      <c r="DD67">
        <v>0.36260340000000002</v>
      </c>
      <c r="DE67">
        <v>0.33166440000000003</v>
      </c>
      <c r="DF67">
        <v>0.38970070000000001</v>
      </c>
      <c r="DG67">
        <v>0.46525060000000001</v>
      </c>
      <c r="DH67">
        <v>0.41563699999999998</v>
      </c>
      <c r="DI67">
        <v>0.24168709999999999</v>
      </c>
      <c r="DJ67">
        <v>6.1334100000000003E-2</v>
      </c>
      <c r="DK67">
        <v>6.7886999999999999E-3</v>
      </c>
      <c r="DL67">
        <v>0</v>
      </c>
      <c r="DM67">
        <v>0</v>
      </c>
    </row>
    <row r="68" spans="1:117" x14ac:dyDescent="0.3">
      <c r="A68" s="4">
        <v>44387</v>
      </c>
      <c r="B68">
        <v>1.2753E-3</v>
      </c>
      <c r="C68">
        <v>1.6247E-3</v>
      </c>
      <c r="D68">
        <v>2.5146999999999999E-3</v>
      </c>
      <c r="E68">
        <v>4.9150000000000001E-3</v>
      </c>
      <c r="F68">
        <v>1.03131E-2</v>
      </c>
      <c r="G68">
        <v>1.95718E-2</v>
      </c>
      <c r="H68">
        <v>3.0837E-2</v>
      </c>
      <c r="I68">
        <v>4.15127E-2</v>
      </c>
      <c r="J68">
        <v>5.1670399999999998E-2</v>
      </c>
      <c r="K68">
        <v>6.2368699999999999E-2</v>
      </c>
      <c r="L68">
        <v>7.3586899999999997E-2</v>
      </c>
      <c r="M68">
        <v>8.4213200000000002E-2</v>
      </c>
      <c r="N68">
        <v>9.4291600000000003E-2</v>
      </c>
      <c r="O68">
        <v>0.10427549999999999</v>
      </c>
      <c r="P68">
        <v>0.1140019</v>
      </c>
      <c r="Q68">
        <v>0.123458</v>
      </c>
      <c r="R68">
        <v>0.13289100000000001</v>
      </c>
      <c r="S68">
        <v>0.14280390000000001</v>
      </c>
      <c r="T68">
        <v>0.15306320000000001</v>
      </c>
      <c r="U68">
        <v>0.16344359999999999</v>
      </c>
      <c r="V68">
        <v>0.1734424</v>
      </c>
      <c r="W68">
        <v>0.18310489999999999</v>
      </c>
      <c r="X68">
        <v>0.19190199999999999</v>
      </c>
      <c r="Y68">
        <v>0.1998723</v>
      </c>
      <c r="Z68">
        <v>0.2068227</v>
      </c>
      <c r="AA68">
        <v>0.2136052</v>
      </c>
      <c r="AB68">
        <v>0.2200985</v>
      </c>
      <c r="AC68">
        <v>0.22636400000000001</v>
      </c>
      <c r="AD68">
        <v>0.23204250000000001</v>
      </c>
      <c r="AE68">
        <v>0.23765839999999999</v>
      </c>
      <c r="AF68">
        <v>0.24327550000000001</v>
      </c>
      <c r="AG68">
        <v>0.2490049</v>
      </c>
      <c r="AH68">
        <v>0.25463069999999999</v>
      </c>
      <c r="AI68">
        <v>0.26019409999999998</v>
      </c>
      <c r="AJ68">
        <v>0.26570240000000001</v>
      </c>
      <c r="AK68">
        <v>0.271117</v>
      </c>
      <c r="AL68">
        <v>0.2763333</v>
      </c>
      <c r="AM68">
        <v>0.28107900000000002</v>
      </c>
      <c r="AN68">
        <v>0.28531570000000001</v>
      </c>
      <c r="AO68">
        <v>0.2890759</v>
      </c>
      <c r="AP68">
        <v>0.2926726</v>
      </c>
      <c r="AQ68">
        <v>0.29634959999999999</v>
      </c>
      <c r="AR68">
        <v>0.30056480000000002</v>
      </c>
      <c r="AS68">
        <v>0.30586760000000002</v>
      </c>
      <c r="AT68">
        <v>0.31298389999999998</v>
      </c>
      <c r="AU68">
        <v>0.3225809</v>
      </c>
      <c r="AV68">
        <v>0.33497500000000002</v>
      </c>
      <c r="AW68">
        <v>0.35005170000000002</v>
      </c>
      <c r="AX68">
        <v>0.36723899999999998</v>
      </c>
      <c r="AY68">
        <v>0.38596049999999998</v>
      </c>
      <c r="AZ68">
        <v>0.40555049999999998</v>
      </c>
      <c r="BA68">
        <v>0.42538140000000002</v>
      </c>
      <c r="BB68">
        <v>0.44459900000000002</v>
      </c>
      <c r="BC68">
        <v>0.46251399999999998</v>
      </c>
      <c r="BD68">
        <v>0.47896169999999999</v>
      </c>
      <c r="BE68">
        <v>0.49434359999999999</v>
      </c>
      <c r="BF68">
        <v>0.50922610000000001</v>
      </c>
      <c r="BG68">
        <v>0.52337259999999997</v>
      </c>
      <c r="BH68">
        <v>0.53637109999999999</v>
      </c>
      <c r="BI68">
        <v>0.54798270000000004</v>
      </c>
      <c r="BJ68">
        <v>0.56009129999999996</v>
      </c>
      <c r="BK68">
        <v>0.57567489999999999</v>
      </c>
      <c r="BL68">
        <v>0.59760449999999998</v>
      </c>
      <c r="BM68">
        <v>0.62586920000000001</v>
      </c>
      <c r="BN68">
        <v>0.6573812</v>
      </c>
      <c r="BO68">
        <v>0.68902039999999998</v>
      </c>
      <c r="BP68">
        <v>0.72081660000000003</v>
      </c>
      <c r="BQ68">
        <v>0.75898069999999995</v>
      </c>
      <c r="BR68">
        <v>0.81243620000000005</v>
      </c>
      <c r="BS68">
        <v>0.88853959999999998</v>
      </c>
      <c r="BT68">
        <v>0.98776050000000004</v>
      </c>
      <c r="BU68">
        <v>1.1020236999999999</v>
      </c>
      <c r="BV68">
        <v>1.2177172999999999</v>
      </c>
      <c r="BW68">
        <v>1.3201324000000001</v>
      </c>
      <c r="BX68">
        <v>1.3988678000000001</v>
      </c>
      <c r="BY68">
        <v>1.4489608</v>
      </c>
      <c r="BZ68">
        <v>1.4691278999999999</v>
      </c>
      <c r="CA68">
        <v>1.4592590000000001</v>
      </c>
      <c r="CB68">
        <v>1.4194012</v>
      </c>
      <c r="CC68">
        <v>1.3527982000000001</v>
      </c>
      <c r="CD68">
        <v>1.2701799</v>
      </c>
      <c r="CE68">
        <v>1.1925654000000001</v>
      </c>
      <c r="CF68">
        <v>1.1489860000000001</v>
      </c>
      <c r="CG68">
        <v>1.1705662999999999</v>
      </c>
      <c r="CH68">
        <v>1.2857101</v>
      </c>
      <c r="CI68">
        <v>1.5175920000000001</v>
      </c>
      <c r="CJ68">
        <v>1.8832431000000001</v>
      </c>
      <c r="CK68">
        <v>2.3861837000000001</v>
      </c>
      <c r="CL68">
        <v>3.0080857000000001</v>
      </c>
      <c r="CM68">
        <v>3.6920628999999998</v>
      </c>
      <c r="CN68">
        <v>4.3399390999999996</v>
      </c>
      <c r="CO68">
        <v>4.8238725999999996</v>
      </c>
      <c r="CP68">
        <v>5.0265120999999997</v>
      </c>
      <c r="CQ68">
        <v>4.8893557000000003</v>
      </c>
      <c r="CR68">
        <v>4.4435615999999998</v>
      </c>
      <c r="CS68">
        <v>3.8065414</v>
      </c>
      <c r="CT68">
        <v>3.1356305999999998</v>
      </c>
      <c r="CU68">
        <v>2.5668831000000001</v>
      </c>
      <c r="CV68">
        <v>2.1707234</v>
      </c>
      <c r="CW68">
        <v>1.9401085</v>
      </c>
      <c r="CX68">
        <v>1.8125458999999999</v>
      </c>
      <c r="CY68">
        <v>1.6955477999999999</v>
      </c>
      <c r="CZ68">
        <v>1.5061492999999999</v>
      </c>
      <c r="DA68">
        <v>1.212353</v>
      </c>
      <c r="DB68">
        <v>0.85162170000000004</v>
      </c>
      <c r="DC68">
        <v>0.51551999999999998</v>
      </c>
      <c r="DD68">
        <v>0.33023209999999997</v>
      </c>
      <c r="DE68">
        <v>0.28729529999999998</v>
      </c>
      <c r="DF68">
        <v>0.37429069999999998</v>
      </c>
      <c r="DG68">
        <v>0.50617679999999998</v>
      </c>
      <c r="DH68">
        <v>0.49194379999999999</v>
      </c>
      <c r="DI68">
        <v>0.29838480000000001</v>
      </c>
      <c r="DJ68">
        <v>7.7547900000000003E-2</v>
      </c>
      <c r="DK68">
        <v>8.8015999999999997E-3</v>
      </c>
      <c r="DL68">
        <v>0</v>
      </c>
      <c r="DM68">
        <v>0</v>
      </c>
    </row>
    <row r="69" spans="1:117" x14ac:dyDescent="0.3">
      <c r="A69" s="4">
        <v>44388</v>
      </c>
      <c r="B69">
        <v>2.1770000000000001E-3</v>
      </c>
      <c r="C69">
        <v>2.7558000000000001E-3</v>
      </c>
      <c r="D69">
        <v>4.2392000000000003E-3</v>
      </c>
      <c r="E69">
        <v>8.2196999999999999E-3</v>
      </c>
      <c r="F69">
        <v>1.7259500000000001E-2</v>
      </c>
      <c r="G69">
        <v>3.3005199999999998E-2</v>
      </c>
      <c r="H69">
        <v>5.2714299999999999E-2</v>
      </c>
      <c r="I69">
        <v>7.1732599999999994E-2</v>
      </c>
      <c r="J69">
        <v>9.0075699999999995E-2</v>
      </c>
      <c r="K69">
        <v>0.10955189999999999</v>
      </c>
      <c r="L69">
        <v>0.13043109999999999</v>
      </c>
      <c r="M69">
        <v>0.1506923</v>
      </c>
      <c r="N69">
        <v>0.1701664</v>
      </c>
      <c r="O69">
        <v>0.18979070000000001</v>
      </c>
      <c r="P69">
        <v>0.20938580000000001</v>
      </c>
      <c r="Q69">
        <v>0.22892989999999999</v>
      </c>
      <c r="R69">
        <v>0.24872610000000001</v>
      </c>
      <c r="S69">
        <v>0.2697214</v>
      </c>
      <c r="T69">
        <v>0.2917767</v>
      </c>
      <c r="U69">
        <v>0.3143088</v>
      </c>
      <c r="V69">
        <v>0.33623779999999998</v>
      </c>
      <c r="W69">
        <v>0.3572824</v>
      </c>
      <c r="X69">
        <v>0.37643690000000002</v>
      </c>
      <c r="Y69">
        <v>0.39364939999999998</v>
      </c>
      <c r="Z69">
        <v>0.40934779999999998</v>
      </c>
      <c r="AA69">
        <v>0.42553999999999997</v>
      </c>
      <c r="AB69">
        <v>0.44272040000000001</v>
      </c>
      <c r="AC69">
        <v>0.46110040000000002</v>
      </c>
      <c r="AD69">
        <v>0.48116959999999998</v>
      </c>
      <c r="AE69">
        <v>0.50490999999999997</v>
      </c>
      <c r="AF69">
        <v>0.53363450000000001</v>
      </c>
      <c r="AG69">
        <v>0.56787350000000003</v>
      </c>
      <c r="AH69">
        <v>0.60790049999999995</v>
      </c>
      <c r="AI69">
        <v>0.65474080000000001</v>
      </c>
      <c r="AJ69">
        <v>0.70943089999999998</v>
      </c>
      <c r="AK69">
        <v>0.77210210000000001</v>
      </c>
      <c r="AL69">
        <v>0.84156129999999996</v>
      </c>
      <c r="AM69">
        <v>0.91607050000000001</v>
      </c>
      <c r="AN69">
        <v>0.99455260000000001</v>
      </c>
      <c r="AO69">
        <v>1.0765032999999999</v>
      </c>
      <c r="AP69">
        <v>1.1614732000000001</v>
      </c>
      <c r="AQ69">
        <v>1.2485109999999999</v>
      </c>
      <c r="AR69">
        <v>1.3373899</v>
      </c>
      <c r="AS69">
        <v>1.4291210000000001</v>
      </c>
      <c r="AT69">
        <v>1.5256746000000001</v>
      </c>
      <c r="AU69">
        <v>1.6279338999999999</v>
      </c>
      <c r="AV69">
        <v>1.7340021999999999</v>
      </c>
      <c r="AW69">
        <v>1.8393550999999999</v>
      </c>
      <c r="AX69">
        <v>1.9385767</v>
      </c>
      <c r="AY69">
        <v>2.0267544000000002</v>
      </c>
      <c r="AZ69">
        <v>2.0985293</v>
      </c>
      <c r="BA69">
        <v>2.1472232</v>
      </c>
      <c r="BB69">
        <v>2.166204</v>
      </c>
      <c r="BC69">
        <v>2.1535177000000001</v>
      </c>
      <c r="BD69">
        <v>2.1142991000000002</v>
      </c>
      <c r="BE69">
        <v>2.0572111999999998</v>
      </c>
      <c r="BF69">
        <v>1.9865215000000001</v>
      </c>
      <c r="BG69">
        <v>1.8982227</v>
      </c>
      <c r="BH69">
        <v>1.7877951000000001</v>
      </c>
      <c r="BI69">
        <v>1.662482</v>
      </c>
      <c r="BJ69">
        <v>1.5480554</v>
      </c>
      <c r="BK69">
        <v>1.4750890999999999</v>
      </c>
      <c r="BL69">
        <v>1.4573934</v>
      </c>
      <c r="BM69">
        <v>1.4781659</v>
      </c>
      <c r="BN69">
        <v>1.4959704</v>
      </c>
      <c r="BO69">
        <v>1.4730076000000001</v>
      </c>
      <c r="BP69">
        <v>1.4060642000000001</v>
      </c>
      <c r="BQ69">
        <v>1.3322309000000001</v>
      </c>
      <c r="BR69">
        <v>1.300457</v>
      </c>
      <c r="BS69">
        <v>1.3379782</v>
      </c>
      <c r="BT69">
        <v>1.4329183000000001</v>
      </c>
      <c r="BU69">
        <v>1.5392716</v>
      </c>
      <c r="BV69">
        <v>1.6006532</v>
      </c>
      <c r="BW69">
        <v>1.5851002000000001</v>
      </c>
      <c r="BX69">
        <v>1.5054611</v>
      </c>
      <c r="BY69">
        <v>1.4081234</v>
      </c>
      <c r="BZ69">
        <v>1.3440228999999999</v>
      </c>
      <c r="CA69">
        <v>1.3436294</v>
      </c>
      <c r="CB69">
        <v>1.4069613000000001</v>
      </c>
      <c r="CC69">
        <v>1.5083325999999999</v>
      </c>
      <c r="CD69">
        <v>1.6072675000000001</v>
      </c>
      <c r="CE69">
        <v>1.6674758999999999</v>
      </c>
      <c r="CF69">
        <v>1.6712336999999999</v>
      </c>
      <c r="CG69">
        <v>1.6222764999999999</v>
      </c>
      <c r="CH69">
        <v>1.5395045000000001</v>
      </c>
      <c r="CI69">
        <v>1.4421089</v>
      </c>
      <c r="CJ69">
        <v>1.3447328000000001</v>
      </c>
      <c r="CK69">
        <v>1.253371</v>
      </c>
      <c r="CL69">
        <v>1.169964</v>
      </c>
      <c r="CM69">
        <v>1.0984160999999999</v>
      </c>
      <c r="CN69">
        <v>1.0387523000000001</v>
      </c>
      <c r="CO69">
        <v>0.98648789999999997</v>
      </c>
      <c r="CP69">
        <v>0.92481599999999997</v>
      </c>
      <c r="CQ69">
        <v>0.82857099999999995</v>
      </c>
      <c r="CR69">
        <v>0.68257520000000005</v>
      </c>
      <c r="CS69">
        <v>0.49884709999999999</v>
      </c>
      <c r="CT69">
        <v>0.30899130000000002</v>
      </c>
      <c r="CU69">
        <v>0.1660017</v>
      </c>
      <c r="CV69">
        <v>0.1024982</v>
      </c>
      <c r="CW69">
        <v>0.11139209999999999</v>
      </c>
      <c r="CX69">
        <v>0.14973539999999999</v>
      </c>
      <c r="CY69">
        <v>0.1723297</v>
      </c>
      <c r="CZ69">
        <v>0.13994770000000001</v>
      </c>
      <c r="DA69">
        <v>7.4684799999999996E-2</v>
      </c>
      <c r="DB69">
        <v>1.8006399999999999E-2</v>
      </c>
      <c r="DC69">
        <v>1.9008E-3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</row>
    <row r="70" spans="1:117" x14ac:dyDescent="0.3">
      <c r="A70" s="4">
        <v>44389</v>
      </c>
      <c r="B70">
        <v>1.6624000000000001E-3</v>
      </c>
      <c r="C70">
        <v>2.0715999999999998E-3</v>
      </c>
      <c r="D70">
        <v>3.1362999999999999E-3</v>
      </c>
      <c r="E70">
        <v>5.9706000000000004E-3</v>
      </c>
      <c r="F70">
        <v>1.2560999999999999E-2</v>
      </c>
      <c r="G70">
        <v>2.4412699999999999E-2</v>
      </c>
      <c r="H70">
        <v>4.0042599999999998E-2</v>
      </c>
      <c r="I70">
        <v>5.5505499999999999E-2</v>
      </c>
      <c r="J70">
        <v>7.0607699999999995E-2</v>
      </c>
      <c r="K70">
        <v>8.6680099999999996E-2</v>
      </c>
      <c r="L70">
        <v>0.10441739999999999</v>
      </c>
      <c r="M70">
        <v>0.12210940000000001</v>
      </c>
      <c r="N70">
        <v>0.13929739999999999</v>
      </c>
      <c r="O70">
        <v>0.1568744</v>
      </c>
      <c r="P70">
        <v>0.17488809999999999</v>
      </c>
      <c r="Q70">
        <v>0.1933317</v>
      </c>
      <c r="R70">
        <v>0.21231330000000001</v>
      </c>
      <c r="S70">
        <v>0.23262650000000001</v>
      </c>
      <c r="T70">
        <v>0.25439299999999998</v>
      </c>
      <c r="U70">
        <v>0.27699099999999999</v>
      </c>
      <c r="V70">
        <v>0.29903560000000001</v>
      </c>
      <c r="W70">
        <v>0.31968039999999998</v>
      </c>
      <c r="X70">
        <v>0.3378275</v>
      </c>
      <c r="Y70">
        <v>0.3534119</v>
      </c>
      <c r="Z70">
        <v>0.36663839999999998</v>
      </c>
      <c r="AA70">
        <v>0.37898490000000001</v>
      </c>
      <c r="AB70">
        <v>0.39083449999999997</v>
      </c>
      <c r="AC70">
        <v>0.40237640000000002</v>
      </c>
      <c r="AD70">
        <v>0.41385889999999997</v>
      </c>
      <c r="AE70">
        <v>0.42665399999999998</v>
      </c>
      <c r="AF70">
        <v>0.44180659999999999</v>
      </c>
      <c r="AG70">
        <v>0.45984380000000002</v>
      </c>
      <c r="AH70">
        <v>0.48097319999999999</v>
      </c>
      <c r="AI70">
        <v>0.50586209999999998</v>
      </c>
      <c r="AJ70">
        <v>0.53529729999999998</v>
      </c>
      <c r="AK70">
        <v>0.56956989999999996</v>
      </c>
      <c r="AL70">
        <v>0.60812259999999996</v>
      </c>
      <c r="AM70">
        <v>0.64994669999999999</v>
      </c>
      <c r="AN70">
        <v>0.69453229999999999</v>
      </c>
      <c r="AO70">
        <v>0.74187519999999996</v>
      </c>
      <c r="AP70">
        <v>0.79221980000000003</v>
      </c>
      <c r="AQ70">
        <v>0.84548820000000002</v>
      </c>
      <c r="AR70">
        <v>0.90205900000000006</v>
      </c>
      <c r="AS70">
        <v>0.96316579999999996</v>
      </c>
      <c r="AT70">
        <v>1.0308333999999999</v>
      </c>
      <c r="AU70">
        <v>1.1065075</v>
      </c>
      <c r="AV70">
        <v>1.1896469999999999</v>
      </c>
      <c r="AW70">
        <v>1.2776337</v>
      </c>
      <c r="AX70">
        <v>1.3668864999999999</v>
      </c>
      <c r="AY70">
        <v>1.4541394999999999</v>
      </c>
      <c r="AZ70">
        <v>1.5358646</v>
      </c>
      <c r="BA70">
        <v>1.6074438</v>
      </c>
      <c r="BB70">
        <v>1.6636218</v>
      </c>
      <c r="BC70">
        <v>1.7015762000000001</v>
      </c>
      <c r="BD70">
        <v>1.7230983</v>
      </c>
      <c r="BE70">
        <v>1.7328376999999999</v>
      </c>
      <c r="BF70">
        <v>1.7329619000000001</v>
      </c>
      <c r="BG70">
        <v>1.7198119999999999</v>
      </c>
      <c r="BH70">
        <v>1.6883965999999999</v>
      </c>
      <c r="BI70">
        <v>1.6409400000000001</v>
      </c>
      <c r="BJ70">
        <v>1.5925678000000001</v>
      </c>
      <c r="BK70">
        <v>1.5633074</v>
      </c>
      <c r="BL70">
        <v>1.5625842000000001</v>
      </c>
      <c r="BM70">
        <v>1.5784434000000001</v>
      </c>
      <c r="BN70">
        <v>1.5821947999999999</v>
      </c>
      <c r="BO70">
        <v>1.5496538</v>
      </c>
      <c r="BP70">
        <v>1.4829060999999999</v>
      </c>
      <c r="BQ70">
        <v>1.4124713</v>
      </c>
      <c r="BR70">
        <v>1.3757534</v>
      </c>
      <c r="BS70">
        <v>1.3914469</v>
      </c>
      <c r="BT70">
        <v>1.4464159999999999</v>
      </c>
      <c r="BU70">
        <v>1.5018225000000001</v>
      </c>
      <c r="BV70">
        <v>1.513903</v>
      </c>
      <c r="BW70">
        <v>1.4608293000000001</v>
      </c>
      <c r="BX70">
        <v>1.3562727000000001</v>
      </c>
      <c r="BY70">
        <v>1.2380145</v>
      </c>
      <c r="BZ70">
        <v>1.1440048</v>
      </c>
      <c r="CA70">
        <v>1.0933470999999999</v>
      </c>
      <c r="CB70">
        <v>1.0807066000000001</v>
      </c>
      <c r="CC70">
        <v>1.08473</v>
      </c>
      <c r="CD70">
        <v>1.0812413999999999</v>
      </c>
      <c r="CE70">
        <v>1.0582833</v>
      </c>
      <c r="CF70">
        <v>1.0218303</v>
      </c>
      <c r="CG70">
        <v>0.98771659999999994</v>
      </c>
      <c r="CH70">
        <v>0.9703735</v>
      </c>
      <c r="CI70">
        <v>0.9735568</v>
      </c>
      <c r="CJ70">
        <v>0.99154109999999995</v>
      </c>
      <c r="CK70">
        <v>1.0147098999999999</v>
      </c>
      <c r="CL70">
        <v>1.0360085999999999</v>
      </c>
      <c r="CM70">
        <v>1.0527078000000001</v>
      </c>
      <c r="CN70">
        <v>1.0640547</v>
      </c>
      <c r="CO70">
        <v>1.0670649999999999</v>
      </c>
      <c r="CP70">
        <v>1.0576857</v>
      </c>
      <c r="CQ70">
        <v>1.0347314000000001</v>
      </c>
      <c r="CR70">
        <v>1.0067598</v>
      </c>
      <c r="CS70">
        <v>0.99123240000000001</v>
      </c>
      <c r="CT70">
        <v>1.0081926999999999</v>
      </c>
      <c r="CU70">
        <v>1.0699008999999999</v>
      </c>
      <c r="CV70">
        <v>1.1773473000000001</v>
      </c>
      <c r="CW70">
        <v>1.3105751999999999</v>
      </c>
      <c r="CX70">
        <v>1.4350271000000001</v>
      </c>
      <c r="CY70">
        <v>1.5022215999999999</v>
      </c>
      <c r="CZ70">
        <v>1.4811434999999999</v>
      </c>
      <c r="DA70">
        <v>1.3692663</v>
      </c>
      <c r="DB70">
        <v>1.1965832999999999</v>
      </c>
      <c r="DC70">
        <v>1.0090231999999999</v>
      </c>
      <c r="DD70">
        <v>0.87724040000000003</v>
      </c>
      <c r="DE70">
        <v>0.81919869999999995</v>
      </c>
      <c r="DF70">
        <v>0.75784530000000006</v>
      </c>
      <c r="DG70">
        <v>0.64640209999999998</v>
      </c>
      <c r="DH70">
        <v>0.42571720000000002</v>
      </c>
      <c r="DI70">
        <v>0.21412690000000001</v>
      </c>
      <c r="DJ70">
        <v>5.1528499999999998E-2</v>
      </c>
      <c r="DK70">
        <v>5.6232000000000001E-3</v>
      </c>
      <c r="DL70">
        <v>0</v>
      </c>
      <c r="DM70">
        <v>0</v>
      </c>
    </row>
    <row r="71" spans="1:117" x14ac:dyDescent="0.3">
      <c r="A71" s="4">
        <v>44390</v>
      </c>
      <c r="B71">
        <v>1.7951E-3</v>
      </c>
      <c r="C71">
        <v>2.1882999999999998E-3</v>
      </c>
      <c r="D71">
        <v>3.2209000000000001E-3</v>
      </c>
      <c r="E71">
        <v>6.0082E-3</v>
      </c>
      <c r="F71">
        <v>1.2701499999999999E-2</v>
      </c>
      <c r="G71">
        <v>2.49873E-2</v>
      </c>
      <c r="H71">
        <v>4.1356400000000001E-2</v>
      </c>
      <c r="I71">
        <v>5.7111299999999997E-2</v>
      </c>
      <c r="J71">
        <v>7.2037599999999993E-2</v>
      </c>
      <c r="K71">
        <v>8.74973E-2</v>
      </c>
      <c r="L71">
        <v>0.10421469999999999</v>
      </c>
      <c r="M71">
        <v>0.1204731</v>
      </c>
      <c r="N71">
        <v>0.1358838</v>
      </c>
      <c r="O71">
        <v>0.1515744</v>
      </c>
      <c r="P71">
        <v>0.16684389999999999</v>
      </c>
      <c r="Q71">
        <v>0.1821007</v>
      </c>
      <c r="R71">
        <v>0.19759650000000001</v>
      </c>
      <c r="S71">
        <v>0.21468010000000001</v>
      </c>
      <c r="T71">
        <v>0.2330757</v>
      </c>
      <c r="U71">
        <v>0.25268380000000001</v>
      </c>
      <c r="V71">
        <v>0.27269880000000002</v>
      </c>
      <c r="W71">
        <v>0.29276200000000002</v>
      </c>
      <c r="X71">
        <v>0.31207669999999998</v>
      </c>
      <c r="Y71">
        <v>0.33076850000000002</v>
      </c>
      <c r="Z71">
        <v>0.34909709999999999</v>
      </c>
      <c r="AA71">
        <v>0.3682898</v>
      </c>
      <c r="AB71">
        <v>0.38856269999999998</v>
      </c>
      <c r="AC71">
        <v>0.40997339999999999</v>
      </c>
      <c r="AD71">
        <v>0.43219689999999999</v>
      </c>
      <c r="AE71">
        <v>0.45598850000000002</v>
      </c>
      <c r="AF71">
        <v>0.48178880000000002</v>
      </c>
      <c r="AG71">
        <v>0.50984479999999999</v>
      </c>
      <c r="AH71">
        <v>0.53984350000000003</v>
      </c>
      <c r="AI71">
        <v>0.57189730000000005</v>
      </c>
      <c r="AJ71">
        <v>0.60625910000000005</v>
      </c>
      <c r="AK71">
        <v>0.64312519999999995</v>
      </c>
      <c r="AL71">
        <v>0.68222959999999999</v>
      </c>
      <c r="AM71">
        <v>0.72291340000000004</v>
      </c>
      <c r="AN71">
        <v>0.76495769999999996</v>
      </c>
      <c r="AO71">
        <v>0.80868490000000004</v>
      </c>
      <c r="AP71">
        <v>0.85504139999999995</v>
      </c>
      <c r="AQ71">
        <v>0.90474239999999995</v>
      </c>
      <c r="AR71">
        <v>0.95869119999999997</v>
      </c>
      <c r="AS71">
        <v>1.0180613000000001</v>
      </c>
      <c r="AT71">
        <v>1.0846722</v>
      </c>
      <c r="AU71">
        <v>1.1601443</v>
      </c>
      <c r="AV71">
        <v>1.2447155999999999</v>
      </c>
      <c r="AW71">
        <v>1.3367043000000001</v>
      </c>
      <c r="AX71">
        <v>1.4330828</v>
      </c>
      <c r="AY71">
        <v>1.5309737999999999</v>
      </c>
      <c r="AZ71">
        <v>1.6277372999999999</v>
      </c>
      <c r="BA71">
        <v>1.7203953999999999</v>
      </c>
      <c r="BB71">
        <v>1.8050113000000001</v>
      </c>
      <c r="BC71">
        <v>1.8784149000000001</v>
      </c>
      <c r="BD71">
        <v>1.9403957999999999</v>
      </c>
      <c r="BE71">
        <v>1.9936952999999999</v>
      </c>
      <c r="BF71">
        <v>2.0405669</v>
      </c>
      <c r="BG71">
        <v>2.0791401999999999</v>
      </c>
      <c r="BH71">
        <v>2.1052822999999998</v>
      </c>
      <c r="BI71">
        <v>2.1186758999999999</v>
      </c>
      <c r="BJ71">
        <v>2.1289361000000002</v>
      </c>
      <c r="BK71">
        <v>2.1516149000000002</v>
      </c>
      <c r="BL71">
        <v>2.1960449</v>
      </c>
      <c r="BM71">
        <v>2.2545991000000001</v>
      </c>
      <c r="BN71">
        <v>2.304754</v>
      </c>
      <c r="BO71">
        <v>2.3257680000000001</v>
      </c>
      <c r="BP71">
        <v>2.3172674</v>
      </c>
      <c r="BQ71">
        <v>2.3024800000000001</v>
      </c>
      <c r="BR71">
        <v>2.3110232000000002</v>
      </c>
      <c r="BS71">
        <v>2.3556178000000001</v>
      </c>
      <c r="BT71">
        <v>2.4182660999999999</v>
      </c>
      <c r="BU71">
        <v>2.4570827</v>
      </c>
      <c r="BV71">
        <v>2.4285877</v>
      </c>
      <c r="BW71">
        <v>2.3141341</v>
      </c>
      <c r="BX71">
        <v>2.1326849000000001</v>
      </c>
      <c r="BY71">
        <v>1.9290901</v>
      </c>
      <c r="BZ71">
        <v>1.7490892</v>
      </c>
      <c r="CA71">
        <v>1.6177777</v>
      </c>
      <c r="CB71">
        <v>1.5316942</v>
      </c>
      <c r="CC71">
        <v>1.4672312999999999</v>
      </c>
      <c r="CD71">
        <v>1.3952348000000001</v>
      </c>
      <c r="CE71">
        <v>1.2979590000000001</v>
      </c>
      <c r="CF71">
        <v>1.1781135</v>
      </c>
      <c r="CG71">
        <v>1.0527259</v>
      </c>
      <c r="CH71">
        <v>0.9412007</v>
      </c>
      <c r="CI71">
        <v>0.85295189999999999</v>
      </c>
      <c r="CJ71">
        <v>0.7853426</v>
      </c>
      <c r="CK71">
        <v>0.72996459999999996</v>
      </c>
      <c r="CL71">
        <v>0.67848390000000003</v>
      </c>
      <c r="CM71">
        <v>0.62794530000000004</v>
      </c>
      <c r="CN71">
        <v>0.57932870000000003</v>
      </c>
      <c r="CO71">
        <v>0.52838870000000004</v>
      </c>
      <c r="CP71">
        <v>0.46837030000000002</v>
      </c>
      <c r="CQ71">
        <v>0.3891713</v>
      </c>
      <c r="CR71">
        <v>0.28232030000000002</v>
      </c>
      <c r="CS71">
        <v>0.18134610000000001</v>
      </c>
      <c r="CT71">
        <v>0.1188534</v>
      </c>
      <c r="CU71">
        <v>0.11216280000000001</v>
      </c>
      <c r="CV71">
        <v>0.14955499999999999</v>
      </c>
      <c r="CW71">
        <v>0.2247857</v>
      </c>
      <c r="CX71">
        <v>0.31805260000000002</v>
      </c>
      <c r="CY71">
        <v>0.38460109999999997</v>
      </c>
      <c r="CZ71">
        <v>0.37500109999999998</v>
      </c>
      <c r="DA71">
        <v>0.29859289999999999</v>
      </c>
      <c r="DB71">
        <v>0.192742</v>
      </c>
      <c r="DC71">
        <v>0.1155847</v>
      </c>
      <c r="DD71">
        <v>7.0481600000000005E-2</v>
      </c>
      <c r="DE71">
        <v>5.4936100000000002E-2</v>
      </c>
      <c r="DF71">
        <v>4.1974400000000002E-2</v>
      </c>
      <c r="DG71">
        <v>2.46655E-2</v>
      </c>
      <c r="DH71">
        <v>6.5230000000000002E-3</v>
      </c>
      <c r="DI71">
        <v>7.5469999999999997E-4</v>
      </c>
      <c r="DJ71">
        <v>0</v>
      </c>
      <c r="DK71">
        <v>0</v>
      </c>
      <c r="DL71">
        <v>0</v>
      </c>
      <c r="DM71">
        <v>0</v>
      </c>
    </row>
    <row r="72" spans="1:117" x14ac:dyDescent="0.3">
      <c r="A72" s="4">
        <v>44391</v>
      </c>
      <c r="B72">
        <v>5.6930000000000001E-4</v>
      </c>
      <c r="C72">
        <v>7.1810000000000005E-4</v>
      </c>
      <c r="D72">
        <v>1.0983E-3</v>
      </c>
      <c r="E72">
        <v>2.1389E-3</v>
      </c>
      <c r="F72">
        <v>4.5063999999999998E-3</v>
      </c>
      <c r="G72">
        <v>8.5722999999999997E-3</v>
      </c>
      <c r="H72">
        <v>1.3473799999999999E-2</v>
      </c>
      <c r="I72">
        <v>1.8071299999999998E-2</v>
      </c>
      <c r="J72">
        <v>2.2467600000000001E-2</v>
      </c>
      <c r="K72">
        <v>2.71075E-2</v>
      </c>
      <c r="L72">
        <v>3.1944300000000002E-2</v>
      </c>
      <c r="M72">
        <v>3.6586500000000001E-2</v>
      </c>
      <c r="N72">
        <v>4.1169600000000001E-2</v>
      </c>
      <c r="O72">
        <v>4.5747799999999998E-2</v>
      </c>
      <c r="P72">
        <v>5.00426E-2</v>
      </c>
      <c r="Q72">
        <v>5.4251300000000002E-2</v>
      </c>
      <c r="R72">
        <v>5.8697699999999998E-2</v>
      </c>
      <c r="S72">
        <v>6.3535700000000001E-2</v>
      </c>
      <c r="T72">
        <v>6.8537299999999995E-2</v>
      </c>
      <c r="U72">
        <v>7.37149E-2</v>
      </c>
      <c r="V72">
        <v>7.9071699999999995E-2</v>
      </c>
      <c r="W72">
        <v>8.4344799999999998E-2</v>
      </c>
      <c r="X72">
        <v>8.9376300000000006E-2</v>
      </c>
      <c r="Y72">
        <v>9.4235799999999995E-2</v>
      </c>
      <c r="Z72">
        <v>9.9096500000000004E-2</v>
      </c>
      <c r="AA72">
        <v>0.1039219</v>
      </c>
      <c r="AB72">
        <v>0.1086656</v>
      </c>
      <c r="AC72">
        <v>0.1133574</v>
      </c>
      <c r="AD72">
        <v>0.1179915</v>
      </c>
      <c r="AE72">
        <v>0.1225289</v>
      </c>
      <c r="AF72">
        <v>0.12689049999999999</v>
      </c>
      <c r="AG72">
        <v>0.1310791</v>
      </c>
      <c r="AH72">
        <v>0.1350508</v>
      </c>
      <c r="AI72">
        <v>0.13877719999999999</v>
      </c>
      <c r="AJ72">
        <v>0.1421827</v>
      </c>
      <c r="AK72">
        <v>0.1452357</v>
      </c>
      <c r="AL72">
        <v>0.1479721</v>
      </c>
      <c r="AM72">
        <v>0.1504511</v>
      </c>
      <c r="AN72">
        <v>0.1527665</v>
      </c>
      <c r="AO72">
        <v>0.15501499999999999</v>
      </c>
      <c r="AP72">
        <v>0.15742990000000001</v>
      </c>
      <c r="AQ72">
        <v>0.1602893</v>
      </c>
      <c r="AR72">
        <v>0.1639351</v>
      </c>
      <c r="AS72">
        <v>0.16868520000000001</v>
      </c>
      <c r="AT72">
        <v>0.17487730000000001</v>
      </c>
      <c r="AU72">
        <v>0.18287020000000001</v>
      </c>
      <c r="AV72">
        <v>0.19292719999999999</v>
      </c>
      <c r="AW72">
        <v>0.20520330000000001</v>
      </c>
      <c r="AX72">
        <v>0.2195957</v>
      </c>
      <c r="AY72">
        <v>0.23598930000000001</v>
      </c>
      <c r="AZ72">
        <v>0.25421660000000001</v>
      </c>
      <c r="BA72">
        <v>0.2741963</v>
      </c>
      <c r="BB72">
        <v>0.29572100000000001</v>
      </c>
      <c r="BC72">
        <v>0.31849739999999999</v>
      </c>
      <c r="BD72">
        <v>0.34237000000000001</v>
      </c>
      <c r="BE72">
        <v>0.36733149999999998</v>
      </c>
      <c r="BF72">
        <v>0.39371210000000001</v>
      </c>
      <c r="BG72">
        <v>0.42153030000000002</v>
      </c>
      <c r="BH72">
        <v>0.45089689999999999</v>
      </c>
      <c r="BI72">
        <v>0.48164089999999998</v>
      </c>
      <c r="BJ72">
        <v>0.51446409999999998</v>
      </c>
      <c r="BK72">
        <v>0.55038699999999996</v>
      </c>
      <c r="BL72">
        <v>0.59066390000000002</v>
      </c>
      <c r="BM72">
        <v>0.63546800000000003</v>
      </c>
      <c r="BN72">
        <v>0.68376559999999997</v>
      </c>
      <c r="BO72">
        <v>0.73486870000000004</v>
      </c>
      <c r="BP72">
        <v>0.7893848</v>
      </c>
      <c r="BQ72">
        <v>0.85069490000000003</v>
      </c>
      <c r="BR72">
        <v>0.92236370000000001</v>
      </c>
      <c r="BS72">
        <v>1.0060574</v>
      </c>
      <c r="BT72">
        <v>1.0988089000000001</v>
      </c>
      <c r="BU72">
        <v>1.1930848000000001</v>
      </c>
      <c r="BV72">
        <v>1.2796099999999999</v>
      </c>
      <c r="BW72">
        <v>1.3500686</v>
      </c>
      <c r="BX72">
        <v>1.3998101999999999</v>
      </c>
      <c r="BY72">
        <v>1.4272518000000001</v>
      </c>
      <c r="BZ72">
        <v>1.432072</v>
      </c>
      <c r="CA72">
        <v>1.4138923999999999</v>
      </c>
      <c r="CB72">
        <v>1.372727</v>
      </c>
      <c r="CC72">
        <v>1.3126078999999999</v>
      </c>
      <c r="CD72">
        <v>1.245093</v>
      </c>
      <c r="CE72">
        <v>1.1906022999999999</v>
      </c>
      <c r="CF72">
        <v>1.1752119999999999</v>
      </c>
      <c r="CG72">
        <v>1.2246273999999999</v>
      </c>
      <c r="CH72">
        <v>1.3592466999999999</v>
      </c>
      <c r="CI72">
        <v>1.5904750999999999</v>
      </c>
      <c r="CJ72">
        <v>1.9209076</v>
      </c>
      <c r="CK72">
        <v>2.3440139000000002</v>
      </c>
      <c r="CL72">
        <v>2.8476648</v>
      </c>
      <c r="CM72">
        <v>3.4080772000000001</v>
      </c>
      <c r="CN72">
        <v>3.9849950999999999</v>
      </c>
      <c r="CO72">
        <v>4.5147119</v>
      </c>
      <c r="CP72">
        <v>4.9188828000000004</v>
      </c>
      <c r="CQ72">
        <v>5.1253772</v>
      </c>
      <c r="CR72">
        <v>5.0927338999999998</v>
      </c>
      <c r="CS72">
        <v>4.8287357999999996</v>
      </c>
      <c r="CT72">
        <v>4.3857578999999998</v>
      </c>
      <c r="CU72">
        <v>3.8427121999999998</v>
      </c>
      <c r="CV72">
        <v>3.2773539999999999</v>
      </c>
      <c r="CW72">
        <v>2.7429275999999998</v>
      </c>
      <c r="CX72">
        <v>2.2599000999999999</v>
      </c>
      <c r="CY72">
        <v>1.8203035999999999</v>
      </c>
      <c r="CZ72">
        <v>1.4078466000000001</v>
      </c>
      <c r="DA72">
        <v>1.0149056999999999</v>
      </c>
      <c r="DB72">
        <v>0.65824939999999998</v>
      </c>
      <c r="DC72">
        <v>0.37820979999999998</v>
      </c>
      <c r="DD72">
        <v>0.2135763</v>
      </c>
      <c r="DE72">
        <v>0.15173300000000001</v>
      </c>
      <c r="DF72">
        <v>0.16502829999999999</v>
      </c>
      <c r="DG72">
        <v>0.22036829999999999</v>
      </c>
      <c r="DH72">
        <v>0.28286169999999999</v>
      </c>
      <c r="DI72">
        <v>0.31593280000000001</v>
      </c>
      <c r="DJ72">
        <v>0.30091020000000002</v>
      </c>
      <c r="DK72">
        <v>0.25986910000000002</v>
      </c>
      <c r="DL72">
        <v>0.2221147</v>
      </c>
      <c r="DM72">
        <v>0.2271473</v>
      </c>
    </row>
    <row r="73" spans="1:117" x14ac:dyDescent="0.3">
      <c r="A73" s="4">
        <v>44392</v>
      </c>
      <c r="B73">
        <v>6.3759999999999999E-4</v>
      </c>
      <c r="C73">
        <v>8.0519999999999995E-4</v>
      </c>
      <c r="D73">
        <v>1.2329999999999999E-3</v>
      </c>
      <c r="E73">
        <v>2.4139999999999999E-3</v>
      </c>
      <c r="F73">
        <v>5.0911999999999997E-3</v>
      </c>
      <c r="G73">
        <v>9.6407000000000003E-3</v>
      </c>
      <c r="H73">
        <v>1.50067E-2</v>
      </c>
      <c r="I73">
        <v>1.99778E-2</v>
      </c>
      <c r="J73">
        <v>2.4717699999999999E-2</v>
      </c>
      <c r="K73">
        <v>2.9702200000000002E-2</v>
      </c>
      <c r="L73">
        <v>3.4822600000000002E-2</v>
      </c>
      <c r="M73">
        <v>3.9693899999999997E-2</v>
      </c>
      <c r="N73">
        <v>4.4547400000000001E-2</v>
      </c>
      <c r="O73">
        <v>4.9317E-2</v>
      </c>
      <c r="P73">
        <v>5.3643000000000003E-2</v>
      </c>
      <c r="Q73">
        <v>5.7800299999999999E-2</v>
      </c>
      <c r="R73">
        <v>6.2238500000000002E-2</v>
      </c>
      <c r="S73">
        <v>6.7000100000000007E-2</v>
      </c>
      <c r="T73">
        <v>7.1764400000000006E-2</v>
      </c>
      <c r="U73">
        <v>7.6556799999999994E-2</v>
      </c>
      <c r="V73">
        <v>8.15308E-2</v>
      </c>
      <c r="W73">
        <v>8.6272500000000002E-2</v>
      </c>
      <c r="X73">
        <v>9.0725200000000006E-2</v>
      </c>
      <c r="Y73">
        <v>9.4931199999999993E-2</v>
      </c>
      <c r="Z73">
        <v>9.9226800000000004E-2</v>
      </c>
      <c r="AA73">
        <v>0.1033406</v>
      </c>
      <c r="AB73">
        <v>0.10729950000000001</v>
      </c>
      <c r="AC73">
        <v>0.111109</v>
      </c>
      <c r="AD73">
        <v>0.1149041</v>
      </c>
      <c r="AE73">
        <v>0.11853320000000001</v>
      </c>
      <c r="AF73">
        <v>0.1219489</v>
      </c>
      <c r="AG73">
        <v>0.12514140000000001</v>
      </c>
      <c r="AH73">
        <v>0.12813040000000001</v>
      </c>
      <c r="AI73">
        <v>0.13088920000000001</v>
      </c>
      <c r="AJ73">
        <v>0.133354</v>
      </c>
      <c r="AK73">
        <v>0.1355065</v>
      </c>
      <c r="AL73">
        <v>0.13736960000000001</v>
      </c>
      <c r="AM73">
        <v>0.13903560000000001</v>
      </c>
      <c r="AN73">
        <v>0.1405729</v>
      </c>
      <c r="AO73">
        <v>0.14207359999999999</v>
      </c>
      <c r="AP73">
        <v>0.1436759</v>
      </c>
      <c r="AQ73">
        <v>0.14559839999999999</v>
      </c>
      <c r="AR73">
        <v>0.14806240000000001</v>
      </c>
      <c r="AS73">
        <v>0.15129529999999999</v>
      </c>
      <c r="AT73">
        <v>0.15549979999999999</v>
      </c>
      <c r="AU73">
        <v>0.1608889</v>
      </c>
      <c r="AV73">
        <v>0.1675751</v>
      </c>
      <c r="AW73">
        <v>0.17560010000000001</v>
      </c>
      <c r="AX73">
        <v>0.18485960000000001</v>
      </c>
      <c r="AY73">
        <v>0.1952401</v>
      </c>
      <c r="AZ73">
        <v>0.2065834</v>
      </c>
      <c r="BA73">
        <v>0.2187347</v>
      </c>
      <c r="BB73">
        <v>0.23150599999999999</v>
      </c>
      <c r="BC73">
        <v>0.24468719999999999</v>
      </c>
      <c r="BD73">
        <v>0.25823459999999998</v>
      </c>
      <c r="BE73">
        <v>0.27209040000000001</v>
      </c>
      <c r="BF73">
        <v>0.28638530000000001</v>
      </c>
      <c r="BG73">
        <v>0.30102259999999997</v>
      </c>
      <c r="BH73">
        <v>0.31618600000000002</v>
      </c>
      <c r="BI73">
        <v>0.3319164</v>
      </c>
      <c r="BJ73">
        <v>0.34875790000000001</v>
      </c>
      <c r="BK73">
        <v>0.3673073</v>
      </c>
      <c r="BL73">
        <v>0.38855590000000001</v>
      </c>
      <c r="BM73">
        <v>0.41337410000000002</v>
      </c>
      <c r="BN73">
        <v>0.44229039999999997</v>
      </c>
      <c r="BO73">
        <v>0.47613699999999998</v>
      </c>
      <c r="BP73">
        <v>0.51608129999999997</v>
      </c>
      <c r="BQ73">
        <v>0.56500260000000002</v>
      </c>
      <c r="BR73">
        <v>0.62634769999999995</v>
      </c>
      <c r="BS73">
        <v>0.70352269999999995</v>
      </c>
      <c r="BT73">
        <v>0.79774109999999998</v>
      </c>
      <c r="BU73">
        <v>0.90660980000000002</v>
      </c>
      <c r="BV73">
        <v>1.0240768</v>
      </c>
      <c r="BW73">
        <v>1.1405022</v>
      </c>
      <c r="BX73">
        <v>1.2443599999999999</v>
      </c>
      <c r="BY73">
        <v>1.3232698000000001</v>
      </c>
      <c r="BZ73">
        <v>1.3655434</v>
      </c>
      <c r="CA73">
        <v>1.3625457000000001</v>
      </c>
      <c r="CB73">
        <v>1.3120358000000001</v>
      </c>
      <c r="CC73">
        <v>1.2226914</v>
      </c>
      <c r="CD73">
        <v>1.1163723000000001</v>
      </c>
      <c r="CE73">
        <v>1.0260956999999999</v>
      </c>
      <c r="CF73">
        <v>0.98857490000000003</v>
      </c>
      <c r="CG73">
        <v>1.0367001</v>
      </c>
      <c r="CH73">
        <v>1.1962473</v>
      </c>
      <c r="CI73">
        <v>1.4832281</v>
      </c>
      <c r="CJ73">
        <v>1.9019269999999999</v>
      </c>
      <c r="CK73">
        <v>2.4418310999999999</v>
      </c>
      <c r="CL73">
        <v>3.0816653000000001</v>
      </c>
      <c r="CM73">
        <v>3.7847278000000002</v>
      </c>
      <c r="CN73">
        <v>4.4963173999999997</v>
      </c>
      <c r="CO73">
        <v>5.1388755000000002</v>
      </c>
      <c r="CP73">
        <v>5.6233854000000001</v>
      </c>
      <c r="CQ73">
        <v>5.8719349000000003</v>
      </c>
      <c r="CR73">
        <v>5.8422079</v>
      </c>
      <c r="CS73">
        <v>5.5452681000000004</v>
      </c>
      <c r="CT73">
        <v>5.0392732999999996</v>
      </c>
      <c r="CU73">
        <v>4.4105787000000003</v>
      </c>
      <c r="CV73">
        <v>3.7442099999999998</v>
      </c>
      <c r="CW73">
        <v>3.1011023999999998</v>
      </c>
      <c r="CX73">
        <v>2.5092691999999999</v>
      </c>
      <c r="CY73">
        <v>1.9688184</v>
      </c>
      <c r="CZ73">
        <v>1.4720323</v>
      </c>
      <c r="DA73">
        <v>1.0185656999999999</v>
      </c>
      <c r="DB73">
        <v>0.62271010000000004</v>
      </c>
      <c r="DC73">
        <v>0.3277699</v>
      </c>
      <c r="DD73">
        <v>0.15940399999999999</v>
      </c>
      <c r="DE73">
        <v>9.7240800000000002E-2</v>
      </c>
      <c r="DF73">
        <v>9.3214500000000006E-2</v>
      </c>
      <c r="DG73">
        <v>0.1140813</v>
      </c>
      <c r="DH73">
        <v>0.14112240000000001</v>
      </c>
      <c r="DI73">
        <v>0.15863050000000001</v>
      </c>
      <c r="DJ73">
        <v>0.16029209999999999</v>
      </c>
      <c r="DK73">
        <v>0.15162</v>
      </c>
      <c r="DL73">
        <v>0.14184079999999999</v>
      </c>
      <c r="DM73">
        <v>0.14196039999999999</v>
      </c>
    </row>
    <row r="74" spans="1:117" x14ac:dyDescent="0.3">
      <c r="A74" s="4">
        <v>44393</v>
      </c>
      <c r="B74">
        <v>5.7549999999999995E-4</v>
      </c>
      <c r="C74">
        <v>7.3450000000000002E-4</v>
      </c>
      <c r="D74">
        <v>1.1382E-3</v>
      </c>
      <c r="E74">
        <v>2.2504999999999999E-3</v>
      </c>
      <c r="F74">
        <v>4.7368999999999996E-3</v>
      </c>
      <c r="G74">
        <v>8.9041999999999993E-3</v>
      </c>
      <c r="H74">
        <v>1.3737299999999999E-2</v>
      </c>
      <c r="I74">
        <v>1.8224000000000001E-2</v>
      </c>
      <c r="J74">
        <v>2.2525199999999999E-2</v>
      </c>
      <c r="K74">
        <v>2.7074399999999998E-2</v>
      </c>
      <c r="L74">
        <v>3.1741699999999998E-2</v>
      </c>
      <c r="M74">
        <v>3.6181699999999997E-2</v>
      </c>
      <c r="N74">
        <v>4.06223E-2</v>
      </c>
      <c r="O74">
        <v>4.4964700000000003E-2</v>
      </c>
      <c r="P74">
        <v>4.8972300000000003E-2</v>
      </c>
      <c r="Q74">
        <v>5.28473E-2</v>
      </c>
      <c r="R74">
        <v>5.6999500000000002E-2</v>
      </c>
      <c r="S74">
        <v>6.1410399999999997E-2</v>
      </c>
      <c r="T74">
        <v>6.5857700000000005E-2</v>
      </c>
      <c r="U74">
        <v>7.0357199999999995E-2</v>
      </c>
      <c r="V74">
        <v>7.5030100000000002E-2</v>
      </c>
      <c r="W74">
        <v>7.9532900000000004E-2</v>
      </c>
      <c r="X74">
        <v>8.3787899999999998E-2</v>
      </c>
      <c r="Y74">
        <v>8.7839600000000004E-2</v>
      </c>
      <c r="Z74">
        <v>9.1930799999999993E-2</v>
      </c>
      <c r="AA74">
        <v>9.5891299999999999E-2</v>
      </c>
      <c r="AB74">
        <v>9.9710599999999996E-2</v>
      </c>
      <c r="AC74">
        <v>0.1033994</v>
      </c>
      <c r="AD74">
        <v>0.10702449999999999</v>
      </c>
      <c r="AE74">
        <v>0.1104924</v>
      </c>
      <c r="AF74">
        <v>0.11374289999999999</v>
      </c>
      <c r="AG74">
        <v>0.1167685</v>
      </c>
      <c r="AH74">
        <v>0.11956219999999999</v>
      </c>
      <c r="AI74">
        <v>0.1221038</v>
      </c>
      <c r="AJ74">
        <v>0.1243344</v>
      </c>
      <c r="AK74">
        <v>0.12623509999999999</v>
      </c>
      <c r="AL74">
        <v>0.12784090000000001</v>
      </c>
      <c r="AM74">
        <v>0.12923599999999999</v>
      </c>
      <c r="AN74">
        <v>0.1305065</v>
      </c>
      <c r="AO74">
        <v>0.1317449</v>
      </c>
      <c r="AP74">
        <v>0.13311419999999999</v>
      </c>
      <c r="AQ74">
        <v>0.13483429999999999</v>
      </c>
      <c r="AR74">
        <v>0.13714499999999999</v>
      </c>
      <c r="AS74">
        <v>0.1402765</v>
      </c>
      <c r="AT74">
        <v>0.1444376</v>
      </c>
      <c r="AU74">
        <v>0.1498486</v>
      </c>
      <c r="AV74">
        <v>0.156634</v>
      </c>
      <c r="AW74">
        <v>0.16485420000000001</v>
      </c>
      <c r="AX74">
        <v>0.1743923</v>
      </c>
      <c r="AY74">
        <v>0.1851315</v>
      </c>
      <c r="AZ74">
        <v>0.196913</v>
      </c>
      <c r="BA74">
        <v>0.2096239</v>
      </c>
      <c r="BB74">
        <v>0.2230992</v>
      </c>
      <c r="BC74">
        <v>0.2371297</v>
      </c>
      <c r="BD74">
        <v>0.25166949999999999</v>
      </c>
      <c r="BE74">
        <v>0.2666946</v>
      </c>
      <c r="BF74">
        <v>0.28244540000000001</v>
      </c>
      <c r="BG74">
        <v>0.29890640000000002</v>
      </c>
      <c r="BH74">
        <v>0.31631290000000001</v>
      </c>
      <c r="BI74">
        <v>0.33470610000000001</v>
      </c>
      <c r="BJ74">
        <v>0.35478480000000001</v>
      </c>
      <c r="BK74">
        <v>0.37735610000000003</v>
      </c>
      <c r="BL74">
        <v>0.40353030000000001</v>
      </c>
      <c r="BM74">
        <v>0.4339904</v>
      </c>
      <c r="BN74">
        <v>0.46882669999999999</v>
      </c>
      <c r="BO74">
        <v>0.50845940000000001</v>
      </c>
      <c r="BP74">
        <v>0.55377290000000001</v>
      </c>
      <c r="BQ74">
        <v>0.60741330000000004</v>
      </c>
      <c r="BR74">
        <v>0.67216750000000003</v>
      </c>
      <c r="BS74">
        <v>0.75015390000000004</v>
      </c>
      <c r="BT74">
        <v>0.84087959999999995</v>
      </c>
      <c r="BU74">
        <v>0.94065799999999999</v>
      </c>
      <c r="BV74">
        <v>1.0436262999999999</v>
      </c>
      <c r="BW74">
        <v>1.1425008000000001</v>
      </c>
      <c r="BX74">
        <v>1.2302002999999999</v>
      </c>
      <c r="BY74">
        <v>1.2998779</v>
      </c>
      <c r="BZ74">
        <v>1.3449671000000001</v>
      </c>
      <c r="CA74">
        <v>1.3599266000000001</v>
      </c>
      <c r="CB74">
        <v>1.3421601999999999</v>
      </c>
      <c r="CC74">
        <v>1.2958158</v>
      </c>
      <c r="CD74">
        <v>1.2344333999999999</v>
      </c>
      <c r="CE74">
        <v>1.1810160999999999</v>
      </c>
      <c r="CF74">
        <v>1.1639444999999999</v>
      </c>
      <c r="CG74">
        <v>1.2111901</v>
      </c>
      <c r="CH74">
        <v>1.3461784999999999</v>
      </c>
      <c r="CI74">
        <v>1.584641</v>
      </c>
      <c r="CJ74">
        <v>1.9344121999999999</v>
      </c>
      <c r="CK74">
        <v>2.3932638000000002</v>
      </c>
      <c r="CL74">
        <v>2.9503219000000001</v>
      </c>
      <c r="CM74">
        <v>3.5786071000000002</v>
      </c>
      <c r="CN74">
        <v>4.2304268</v>
      </c>
      <c r="CO74">
        <v>4.8319082</v>
      </c>
      <c r="CP74">
        <v>5.2939648999999998</v>
      </c>
      <c r="CQ74">
        <v>5.5355195999999998</v>
      </c>
      <c r="CR74">
        <v>5.5101385000000001</v>
      </c>
      <c r="CS74">
        <v>5.2263020999999998</v>
      </c>
      <c r="CT74">
        <v>4.7430110000000001</v>
      </c>
      <c r="CU74">
        <v>4.1500358999999998</v>
      </c>
      <c r="CV74">
        <v>3.5364456</v>
      </c>
      <c r="CW74">
        <v>2.9636881000000002</v>
      </c>
      <c r="CX74">
        <v>2.4555178</v>
      </c>
      <c r="CY74">
        <v>2.0029716</v>
      </c>
      <c r="CZ74">
        <v>1.5860459</v>
      </c>
      <c r="DA74">
        <v>1.1932742999999999</v>
      </c>
      <c r="DB74">
        <v>0.83841679999999996</v>
      </c>
      <c r="DC74">
        <v>0.55421589999999998</v>
      </c>
      <c r="DD74">
        <v>0.37083830000000001</v>
      </c>
      <c r="DE74">
        <v>0.28273979999999999</v>
      </c>
      <c r="DF74">
        <v>0.26611069999999998</v>
      </c>
      <c r="DG74">
        <v>0.28472910000000001</v>
      </c>
      <c r="DH74">
        <v>0.30675150000000001</v>
      </c>
      <c r="DI74">
        <v>0.30889230000000001</v>
      </c>
      <c r="DJ74">
        <v>0.28779440000000001</v>
      </c>
      <c r="DK74">
        <v>0.2618856</v>
      </c>
      <c r="DL74">
        <v>0.24356220000000001</v>
      </c>
      <c r="DM74">
        <v>0.26099840000000002</v>
      </c>
    </row>
    <row r="75" spans="1:117" x14ac:dyDescent="0.3">
      <c r="A75" s="4">
        <v>44394</v>
      </c>
      <c r="B75">
        <v>1.9456E-3</v>
      </c>
      <c r="C75">
        <v>2.3946000000000002E-3</v>
      </c>
      <c r="D75">
        <v>3.5628999999999999E-3</v>
      </c>
      <c r="E75">
        <v>6.7207999999999999E-3</v>
      </c>
      <c r="F75">
        <v>1.41891E-2</v>
      </c>
      <c r="G75">
        <v>2.76752E-2</v>
      </c>
      <c r="H75">
        <v>4.52281E-2</v>
      </c>
      <c r="I75">
        <v>6.2019699999999997E-2</v>
      </c>
      <c r="J75">
        <v>7.7934100000000006E-2</v>
      </c>
      <c r="K75">
        <v>9.4485200000000005E-2</v>
      </c>
      <c r="L75">
        <v>0.11222409999999999</v>
      </c>
      <c r="M75">
        <v>0.12936439999999999</v>
      </c>
      <c r="N75">
        <v>0.14569319999999999</v>
      </c>
      <c r="O75">
        <v>0.1622371</v>
      </c>
      <c r="P75">
        <v>0.17823159999999999</v>
      </c>
      <c r="Q75">
        <v>0.19404399999999999</v>
      </c>
      <c r="R75">
        <v>0.21013029999999999</v>
      </c>
      <c r="S75">
        <v>0.22774330000000001</v>
      </c>
      <c r="T75">
        <v>0.24646860000000001</v>
      </c>
      <c r="U75">
        <v>0.26613379999999998</v>
      </c>
      <c r="V75">
        <v>0.28597689999999998</v>
      </c>
      <c r="W75">
        <v>0.3055908</v>
      </c>
      <c r="X75">
        <v>0.32398650000000001</v>
      </c>
      <c r="Y75">
        <v>0.34135539999999998</v>
      </c>
      <c r="Z75">
        <v>0.35779620000000001</v>
      </c>
      <c r="AA75">
        <v>0.3743126</v>
      </c>
      <c r="AB75">
        <v>0.39057130000000001</v>
      </c>
      <c r="AC75">
        <v>0.40655540000000001</v>
      </c>
      <c r="AD75">
        <v>0.42174810000000001</v>
      </c>
      <c r="AE75">
        <v>0.43663220000000003</v>
      </c>
      <c r="AF75">
        <v>0.4509649</v>
      </c>
      <c r="AG75">
        <v>0.46468900000000002</v>
      </c>
      <c r="AH75">
        <v>0.47739340000000002</v>
      </c>
      <c r="AI75">
        <v>0.48904340000000002</v>
      </c>
      <c r="AJ75">
        <v>0.4993841</v>
      </c>
      <c r="AK75">
        <v>0.50815220000000005</v>
      </c>
      <c r="AL75">
        <v>0.51526700000000003</v>
      </c>
      <c r="AM75">
        <v>0.52063040000000005</v>
      </c>
      <c r="AN75">
        <v>0.52444179999999996</v>
      </c>
      <c r="AO75">
        <v>0.52686900000000003</v>
      </c>
      <c r="AP75">
        <v>0.528528</v>
      </c>
      <c r="AQ75">
        <v>0.53006529999999996</v>
      </c>
      <c r="AR75">
        <v>0.53254170000000001</v>
      </c>
      <c r="AS75">
        <v>0.53701589999999999</v>
      </c>
      <c r="AT75">
        <v>0.54466490000000001</v>
      </c>
      <c r="AU75">
        <v>0.55657959999999995</v>
      </c>
      <c r="AV75">
        <v>0.57364930000000003</v>
      </c>
      <c r="AW75">
        <v>0.59637810000000002</v>
      </c>
      <c r="AX75">
        <v>0.62464359999999997</v>
      </c>
      <c r="AY75">
        <v>0.65813339999999998</v>
      </c>
      <c r="AZ75">
        <v>0.69638040000000001</v>
      </c>
      <c r="BA75">
        <v>0.73921219999999999</v>
      </c>
      <c r="BB75">
        <v>0.78638450000000004</v>
      </c>
      <c r="BC75">
        <v>0.83759079999999997</v>
      </c>
      <c r="BD75">
        <v>0.89260490000000003</v>
      </c>
      <c r="BE75">
        <v>0.95189919999999995</v>
      </c>
      <c r="BF75">
        <v>1.0167854000000001</v>
      </c>
      <c r="BG75">
        <v>1.0886829</v>
      </c>
      <c r="BH75">
        <v>1.1688253</v>
      </c>
      <c r="BI75">
        <v>1.2583114</v>
      </c>
      <c r="BJ75">
        <v>1.3595948</v>
      </c>
      <c r="BK75">
        <v>1.4773026</v>
      </c>
      <c r="BL75">
        <v>1.6175356999999999</v>
      </c>
      <c r="BM75">
        <v>1.7838944000000001</v>
      </c>
      <c r="BN75">
        <v>1.9757578</v>
      </c>
      <c r="BO75">
        <v>2.1907443999999998</v>
      </c>
      <c r="BP75">
        <v>2.4312396000000001</v>
      </c>
      <c r="BQ75">
        <v>2.7085992999999999</v>
      </c>
      <c r="BR75">
        <v>3.0377271000000001</v>
      </c>
      <c r="BS75">
        <v>3.4262676000000001</v>
      </c>
      <c r="BT75">
        <v>3.8602235</v>
      </c>
      <c r="BU75">
        <v>4.2990103</v>
      </c>
      <c r="BV75">
        <v>4.6827211000000002</v>
      </c>
      <c r="BW75">
        <v>4.9469589999999997</v>
      </c>
      <c r="BX75">
        <v>5.0406699000000001</v>
      </c>
      <c r="BY75">
        <v>4.9362173</v>
      </c>
      <c r="BZ75">
        <v>4.6321883000000001</v>
      </c>
      <c r="CA75">
        <v>4.1524533999999997</v>
      </c>
      <c r="CB75">
        <v>3.5417961999999998</v>
      </c>
      <c r="CC75">
        <v>2.8618553000000002</v>
      </c>
      <c r="CD75">
        <v>2.1840099999999998</v>
      </c>
      <c r="CE75">
        <v>1.5772311999999999</v>
      </c>
      <c r="CF75">
        <v>1.0935832999999999</v>
      </c>
      <c r="CG75">
        <v>0.75554169999999998</v>
      </c>
      <c r="CH75">
        <v>0.55106390000000005</v>
      </c>
      <c r="CI75">
        <v>0.44590570000000002</v>
      </c>
      <c r="CJ75">
        <v>0.40085779999999999</v>
      </c>
      <c r="CK75">
        <v>0.37926310000000002</v>
      </c>
      <c r="CL75">
        <v>0.35378389999999998</v>
      </c>
      <c r="CM75">
        <v>0.31096249999999998</v>
      </c>
      <c r="CN75">
        <v>0.2522567</v>
      </c>
      <c r="CO75">
        <v>0.18833949999999999</v>
      </c>
      <c r="CP75">
        <v>0.13448830000000001</v>
      </c>
      <c r="CQ75">
        <v>9.4160900000000006E-2</v>
      </c>
      <c r="CR75">
        <v>5.9945900000000003E-2</v>
      </c>
      <c r="CS75">
        <v>3.0625900000000001E-2</v>
      </c>
      <c r="CT75">
        <v>1.30419E-2</v>
      </c>
      <c r="CU75">
        <v>7.7923000000000003E-3</v>
      </c>
      <c r="CV75">
        <v>1.0751699999999999E-2</v>
      </c>
      <c r="CW75">
        <v>2.0937799999999999E-2</v>
      </c>
      <c r="CX75">
        <v>3.6371199999999999E-2</v>
      </c>
      <c r="CY75">
        <v>4.9487099999999999E-2</v>
      </c>
      <c r="CZ75">
        <v>5.3378399999999999E-2</v>
      </c>
      <c r="DA75">
        <v>4.50768E-2</v>
      </c>
      <c r="DB75">
        <v>2.72366E-2</v>
      </c>
      <c r="DC75">
        <v>1.04222E-2</v>
      </c>
      <c r="DD75">
        <v>1.9365999999999999E-3</v>
      </c>
      <c r="DE75">
        <v>1.2898413000000001E-4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</row>
    <row r="76" spans="1:117" x14ac:dyDescent="0.3">
      <c r="A76" s="4">
        <v>44395</v>
      </c>
      <c r="B76">
        <v>2.2534E-3</v>
      </c>
      <c r="C76">
        <v>2.7788000000000001E-3</v>
      </c>
      <c r="D76">
        <v>4.1412999999999997E-3</v>
      </c>
      <c r="E76">
        <v>7.8384000000000006E-3</v>
      </c>
      <c r="F76">
        <v>1.6550100000000002E-2</v>
      </c>
      <c r="G76">
        <v>3.2174000000000001E-2</v>
      </c>
      <c r="H76">
        <v>5.2237600000000002E-2</v>
      </c>
      <c r="I76">
        <v>7.1245799999999998E-2</v>
      </c>
      <c r="J76">
        <v>8.9145299999999997E-2</v>
      </c>
      <c r="K76">
        <v>0.1076893</v>
      </c>
      <c r="L76">
        <v>0.12733169999999999</v>
      </c>
      <c r="M76">
        <v>0.1460861</v>
      </c>
      <c r="N76">
        <v>0.1638464</v>
      </c>
      <c r="O76">
        <v>0.18169440000000001</v>
      </c>
      <c r="P76">
        <v>0.1985537</v>
      </c>
      <c r="Q76">
        <v>0.2148871</v>
      </c>
      <c r="R76">
        <v>0.23127490000000001</v>
      </c>
      <c r="S76">
        <v>0.2490713</v>
      </c>
      <c r="T76">
        <v>0.26752280000000001</v>
      </c>
      <c r="U76">
        <v>0.28641109999999997</v>
      </c>
      <c r="V76">
        <v>0.30508059999999998</v>
      </c>
      <c r="W76">
        <v>0.32322630000000002</v>
      </c>
      <c r="X76">
        <v>0.33987030000000001</v>
      </c>
      <c r="Y76">
        <v>0.35517339999999997</v>
      </c>
      <c r="Z76">
        <v>0.36929519999999999</v>
      </c>
      <c r="AA76">
        <v>0.38323859999999998</v>
      </c>
      <c r="AB76">
        <v>0.39660030000000002</v>
      </c>
      <c r="AC76">
        <v>0.40933160000000002</v>
      </c>
      <c r="AD76">
        <v>0.42093130000000001</v>
      </c>
      <c r="AE76">
        <v>0.43201060000000002</v>
      </c>
      <c r="AF76">
        <v>0.44229639999999998</v>
      </c>
      <c r="AG76">
        <v>0.45171800000000001</v>
      </c>
      <c r="AH76">
        <v>0.4598602</v>
      </c>
      <c r="AI76">
        <v>0.46684429999999999</v>
      </c>
      <c r="AJ76">
        <v>0.4724931</v>
      </c>
      <c r="AK76">
        <v>0.4766107</v>
      </c>
      <c r="AL76">
        <v>0.47915010000000002</v>
      </c>
      <c r="AM76">
        <v>0.48013349999999999</v>
      </c>
      <c r="AN76">
        <v>0.47988720000000001</v>
      </c>
      <c r="AO76">
        <v>0.47864000000000001</v>
      </c>
      <c r="AP76">
        <v>0.47699580000000003</v>
      </c>
      <c r="AQ76">
        <v>0.47554370000000001</v>
      </c>
      <c r="AR76">
        <v>0.4753309</v>
      </c>
      <c r="AS76">
        <v>0.47740300000000002</v>
      </c>
      <c r="AT76">
        <v>0.48289979999999999</v>
      </c>
      <c r="AU76">
        <v>0.49280649999999998</v>
      </c>
      <c r="AV76">
        <v>0.50798359999999998</v>
      </c>
      <c r="AW76">
        <v>0.52905089999999999</v>
      </c>
      <c r="AX76">
        <v>0.55613440000000003</v>
      </c>
      <c r="AY76">
        <v>0.58915589999999995</v>
      </c>
      <c r="AZ76">
        <v>0.62776109999999996</v>
      </c>
      <c r="BA76">
        <v>0.67184929999999998</v>
      </c>
      <c r="BB76">
        <v>0.72129909999999997</v>
      </c>
      <c r="BC76">
        <v>0.77597510000000003</v>
      </c>
      <c r="BD76">
        <v>0.83564590000000005</v>
      </c>
      <c r="BE76">
        <v>0.90049389999999996</v>
      </c>
      <c r="BF76">
        <v>0.97147260000000002</v>
      </c>
      <c r="BG76">
        <v>1.0499569</v>
      </c>
      <c r="BH76">
        <v>1.1374856</v>
      </c>
      <c r="BI76">
        <v>1.2353803999999999</v>
      </c>
      <c r="BJ76">
        <v>1.3456641</v>
      </c>
      <c r="BK76">
        <v>1.4721223000000001</v>
      </c>
      <c r="BL76">
        <v>1.6205446999999999</v>
      </c>
      <c r="BM76">
        <v>1.7957643000000001</v>
      </c>
      <c r="BN76">
        <v>1.9998209</v>
      </c>
      <c r="BO76">
        <v>2.2331745999999999</v>
      </c>
      <c r="BP76">
        <v>2.4995729999999998</v>
      </c>
      <c r="BQ76">
        <v>2.8094446999999998</v>
      </c>
      <c r="BR76">
        <v>3.1751347000000001</v>
      </c>
      <c r="BS76">
        <v>3.6012773999999999</v>
      </c>
      <c r="BT76">
        <v>4.0713958999999997</v>
      </c>
      <c r="BU76">
        <v>4.5428528999999997</v>
      </c>
      <c r="BV76">
        <v>4.9533848999999996</v>
      </c>
      <c r="BW76">
        <v>5.2352352</v>
      </c>
      <c r="BX76">
        <v>5.3327087999999998</v>
      </c>
      <c r="BY76">
        <v>5.2135353000000002</v>
      </c>
      <c r="BZ76">
        <v>4.8735889999999999</v>
      </c>
      <c r="CA76">
        <v>4.3377419000000002</v>
      </c>
      <c r="CB76">
        <v>3.6563926000000002</v>
      </c>
      <c r="CC76">
        <v>2.9004458999999998</v>
      </c>
      <c r="CD76">
        <v>2.1521838</v>
      </c>
      <c r="CE76">
        <v>1.4902588000000001</v>
      </c>
      <c r="CF76">
        <v>0.97351909999999997</v>
      </c>
      <c r="CG76">
        <v>0.62655059999999996</v>
      </c>
      <c r="CH76">
        <v>0.43182189999999998</v>
      </c>
      <c r="CI76">
        <v>0.34687430000000002</v>
      </c>
      <c r="CJ76">
        <v>0.32423000000000002</v>
      </c>
      <c r="CK76">
        <v>0.31914819999999999</v>
      </c>
      <c r="CL76">
        <v>0.29605870000000001</v>
      </c>
      <c r="CM76">
        <v>0.2391259</v>
      </c>
      <c r="CN76">
        <v>0.15759799999999999</v>
      </c>
      <c r="CO76">
        <v>7.7397199999999999E-2</v>
      </c>
      <c r="CP76">
        <v>2.5175800000000002E-2</v>
      </c>
      <c r="CQ76">
        <v>4.2278999999999997E-3</v>
      </c>
      <c r="CR76">
        <v>2.7886551000000002E-4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</row>
    <row r="77" spans="1:117" x14ac:dyDescent="0.3">
      <c r="A77" s="4">
        <v>44396</v>
      </c>
      <c r="B77">
        <v>2.1976000000000001E-3</v>
      </c>
      <c r="C77">
        <v>2.7036999999999999E-3</v>
      </c>
      <c r="D77">
        <v>4.0191999999999997E-3</v>
      </c>
      <c r="E77">
        <v>7.5852000000000003E-3</v>
      </c>
      <c r="F77">
        <v>1.6020300000000001E-2</v>
      </c>
      <c r="G77">
        <v>3.12179E-2</v>
      </c>
      <c r="H77">
        <v>5.08669E-2</v>
      </c>
      <c r="I77">
        <v>6.9525699999999996E-2</v>
      </c>
      <c r="J77">
        <v>8.7102399999999996E-2</v>
      </c>
      <c r="K77">
        <v>0.1053014</v>
      </c>
      <c r="L77">
        <v>0.124643</v>
      </c>
      <c r="M77">
        <v>0.14315530000000001</v>
      </c>
      <c r="N77">
        <v>0.1606765</v>
      </c>
      <c r="O77">
        <v>0.178313</v>
      </c>
      <c r="P77">
        <v>0.1950451</v>
      </c>
      <c r="Q77">
        <v>0.21131620000000001</v>
      </c>
      <c r="R77">
        <v>0.22765959999999999</v>
      </c>
      <c r="S77">
        <v>0.24543499999999999</v>
      </c>
      <c r="T77">
        <v>0.26396340000000001</v>
      </c>
      <c r="U77">
        <v>0.28303159999999999</v>
      </c>
      <c r="V77">
        <v>0.30193740000000002</v>
      </c>
      <c r="W77">
        <v>0.3203588</v>
      </c>
      <c r="X77">
        <v>0.33730969999999999</v>
      </c>
      <c r="Y77">
        <v>0.35296840000000002</v>
      </c>
      <c r="Z77">
        <v>0.36746509999999999</v>
      </c>
      <c r="AA77">
        <v>0.38182709999999997</v>
      </c>
      <c r="AB77">
        <v>0.39566590000000001</v>
      </c>
      <c r="AC77">
        <v>0.40895490000000001</v>
      </c>
      <c r="AD77">
        <v>0.42116890000000001</v>
      </c>
      <c r="AE77">
        <v>0.43289499999999997</v>
      </c>
      <c r="AF77">
        <v>0.44386490000000001</v>
      </c>
      <c r="AG77">
        <v>0.45401619999999998</v>
      </c>
      <c r="AH77">
        <v>0.46291719999999997</v>
      </c>
      <c r="AI77">
        <v>0.47062510000000002</v>
      </c>
      <c r="AJ77">
        <v>0.47691359999999999</v>
      </c>
      <c r="AK77">
        <v>0.4815393</v>
      </c>
      <c r="AL77">
        <v>0.48441909999999999</v>
      </c>
      <c r="AM77">
        <v>0.48550339999999997</v>
      </c>
      <c r="AN77">
        <v>0.48504710000000001</v>
      </c>
      <c r="AO77">
        <v>0.48323929999999998</v>
      </c>
      <c r="AP77">
        <v>0.48068810000000001</v>
      </c>
      <c r="AQ77">
        <v>0.47800510000000002</v>
      </c>
      <c r="AR77">
        <v>0.4762651</v>
      </c>
      <c r="AS77">
        <v>0.47656110000000002</v>
      </c>
      <c r="AT77">
        <v>0.4801184</v>
      </c>
      <c r="AU77">
        <v>0.48806179999999999</v>
      </c>
      <c r="AV77">
        <v>0.50135989999999997</v>
      </c>
      <c r="AW77">
        <v>0.52068749999999997</v>
      </c>
      <c r="AX77">
        <v>0.54617150000000003</v>
      </c>
      <c r="AY77">
        <v>0.57775799999999999</v>
      </c>
      <c r="AZ77">
        <v>0.61514789999999997</v>
      </c>
      <c r="BA77">
        <v>0.65827119999999995</v>
      </c>
      <c r="BB77">
        <v>0.70696369999999997</v>
      </c>
      <c r="BC77">
        <v>0.76100579999999995</v>
      </c>
      <c r="BD77">
        <v>0.82014379999999998</v>
      </c>
      <c r="BE77">
        <v>0.88463150000000002</v>
      </c>
      <c r="BF77">
        <v>0.9554937</v>
      </c>
      <c r="BG77">
        <v>1.0339917999999999</v>
      </c>
      <c r="BH77">
        <v>1.1214284999999999</v>
      </c>
      <c r="BI77">
        <v>1.2189194999999999</v>
      </c>
      <c r="BJ77">
        <v>1.3284800000000001</v>
      </c>
      <c r="BK77">
        <v>1.4538405000000001</v>
      </c>
      <c r="BL77">
        <v>1.6004370000000001</v>
      </c>
      <c r="BM77">
        <v>1.7723905</v>
      </c>
      <c r="BN77">
        <v>1.9709474</v>
      </c>
      <c r="BO77">
        <v>2.1961617000000002</v>
      </c>
      <c r="BP77">
        <v>2.4519291000000001</v>
      </c>
      <c r="BQ77">
        <v>2.7493517000000001</v>
      </c>
      <c r="BR77">
        <v>3.1017356</v>
      </c>
      <c r="BS77">
        <v>3.5150861999999998</v>
      </c>
      <c r="BT77">
        <v>3.9751272000000002</v>
      </c>
      <c r="BU77">
        <v>4.4424714999999999</v>
      </c>
      <c r="BV77">
        <v>4.8588715000000002</v>
      </c>
      <c r="BW77">
        <v>5.1600450999999996</v>
      </c>
      <c r="BX77">
        <v>5.2914690999999996</v>
      </c>
      <c r="BY77">
        <v>5.2181639999999998</v>
      </c>
      <c r="BZ77">
        <v>4.9288863999999997</v>
      </c>
      <c r="CA77">
        <v>4.4387702999999998</v>
      </c>
      <c r="CB77">
        <v>3.7889151999999999</v>
      </c>
      <c r="CC77">
        <v>3.0447996000000002</v>
      </c>
      <c r="CD77">
        <v>2.2893753000000001</v>
      </c>
      <c r="CE77">
        <v>1.607307</v>
      </c>
      <c r="CF77">
        <v>1.0654268</v>
      </c>
      <c r="CG77">
        <v>0.69559859999999996</v>
      </c>
      <c r="CH77">
        <v>0.48353649999999998</v>
      </c>
      <c r="CI77">
        <v>0.38695800000000002</v>
      </c>
      <c r="CJ77">
        <v>0.35616690000000001</v>
      </c>
      <c r="CK77">
        <v>0.34359410000000001</v>
      </c>
      <c r="CL77">
        <v>0.31311050000000001</v>
      </c>
      <c r="CM77">
        <v>0.24890509999999999</v>
      </c>
      <c r="CN77">
        <v>0.15987879999999999</v>
      </c>
      <c r="CO77">
        <v>7.5654200000000005E-2</v>
      </c>
      <c r="CP77">
        <v>2.2781300000000001E-2</v>
      </c>
      <c r="CQ77">
        <v>3.5374999999999998E-3</v>
      </c>
      <c r="CR77">
        <v>2.0178916999999999E-4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</row>
    <row r="78" spans="1:117" x14ac:dyDescent="0.3">
      <c r="A78" s="4">
        <v>44397</v>
      </c>
      <c r="B78">
        <v>7.3870000000000001E-4</v>
      </c>
      <c r="C78">
        <v>9.1310000000000002E-4</v>
      </c>
      <c r="D78">
        <v>1.3638999999999999E-3</v>
      </c>
      <c r="E78">
        <v>2.5926999999999999E-3</v>
      </c>
      <c r="F78">
        <v>5.4773000000000001E-3</v>
      </c>
      <c r="G78">
        <v>1.0616199999999999E-2</v>
      </c>
      <c r="H78">
        <v>1.7137400000000001E-2</v>
      </c>
      <c r="I78">
        <v>2.3308700000000002E-2</v>
      </c>
      <c r="J78">
        <v>2.91708E-2</v>
      </c>
      <c r="K78">
        <v>3.53061E-2</v>
      </c>
      <c r="L78">
        <v>4.1806099999999999E-2</v>
      </c>
      <c r="M78">
        <v>4.8089399999999997E-2</v>
      </c>
      <c r="N78">
        <v>5.4196599999999998E-2</v>
      </c>
      <c r="O78">
        <v>6.04103E-2</v>
      </c>
      <c r="P78">
        <v>6.6268400000000005E-2</v>
      </c>
      <c r="Q78">
        <v>7.2048899999999999E-2</v>
      </c>
      <c r="R78">
        <v>7.8065200000000001E-2</v>
      </c>
      <c r="S78">
        <v>8.4761600000000006E-2</v>
      </c>
      <c r="T78">
        <v>9.1811400000000001E-2</v>
      </c>
      <c r="U78">
        <v>9.9227399999999993E-2</v>
      </c>
      <c r="V78">
        <v>0.1068897</v>
      </c>
      <c r="W78">
        <v>0.1145139</v>
      </c>
      <c r="X78">
        <v>0.1218206</v>
      </c>
      <c r="Y78">
        <v>0.12890940000000001</v>
      </c>
      <c r="Z78">
        <v>0.13598979999999999</v>
      </c>
      <c r="AA78">
        <v>0.1431347</v>
      </c>
      <c r="AB78">
        <v>0.150279</v>
      </c>
      <c r="AC78">
        <v>0.15744949999999999</v>
      </c>
      <c r="AD78">
        <v>0.1645895</v>
      </c>
      <c r="AE78">
        <v>0.17169200000000001</v>
      </c>
      <c r="AF78">
        <v>0.17864869999999999</v>
      </c>
      <c r="AG78">
        <v>0.18543899999999999</v>
      </c>
      <c r="AH78">
        <v>0.19193940000000001</v>
      </c>
      <c r="AI78">
        <v>0.1980787</v>
      </c>
      <c r="AJ78">
        <v>0.2037042</v>
      </c>
      <c r="AK78">
        <v>0.20869499999999999</v>
      </c>
      <c r="AL78">
        <v>0.2129752</v>
      </c>
      <c r="AM78">
        <v>0.21650910000000001</v>
      </c>
      <c r="AN78">
        <v>0.219334</v>
      </c>
      <c r="AO78">
        <v>0.22151709999999999</v>
      </c>
      <c r="AP78">
        <v>0.22327050000000001</v>
      </c>
      <c r="AQ78">
        <v>0.2248608</v>
      </c>
      <c r="AR78">
        <v>0.2266649</v>
      </c>
      <c r="AS78">
        <v>0.2290855</v>
      </c>
      <c r="AT78">
        <v>0.23256180000000001</v>
      </c>
      <c r="AU78">
        <v>0.23749229999999999</v>
      </c>
      <c r="AV78">
        <v>0.24410129999999999</v>
      </c>
      <c r="AW78">
        <v>0.25242979999999998</v>
      </c>
      <c r="AX78">
        <v>0.26226919999999998</v>
      </c>
      <c r="AY78">
        <v>0.27339580000000002</v>
      </c>
      <c r="AZ78">
        <v>0.28549400000000003</v>
      </c>
      <c r="BA78">
        <v>0.2982921</v>
      </c>
      <c r="BB78">
        <v>0.31143569999999998</v>
      </c>
      <c r="BC78">
        <v>0.32465240000000001</v>
      </c>
      <c r="BD78">
        <v>0.33791100000000002</v>
      </c>
      <c r="BE78">
        <v>0.35134569999999998</v>
      </c>
      <c r="BF78">
        <v>0.36530279999999998</v>
      </c>
      <c r="BG78">
        <v>0.37982280000000002</v>
      </c>
      <c r="BH78">
        <v>0.39521040000000002</v>
      </c>
      <c r="BI78">
        <v>0.4117556</v>
      </c>
      <c r="BJ78">
        <v>0.43073060000000002</v>
      </c>
      <c r="BK78">
        <v>0.4537619</v>
      </c>
      <c r="BL78">
        <v>0.48295280000000002</v>
      </c>
      <c r="BM78">
        <v>0.51960379999999995</v>
      </c>
      <c r="BN78">
        <v>0.56379319999999999</v>
      </c>
      <c r="BO78">
        <v>0.61535220000000002</v>
      </c>
      <c r="BP78">
        <v>0.67467520000000003</v>
      </c>
      <c r="BQ78">
        <v>0.74497729999999995</v>
      </c>
      <c r="BR78">
        <v>0.83081950000000004</v>
      </c>
      <c r="BS78">
        <v>0.9368126</v>
      </c>
      <c r="BT78">
        <v>1.0641404000000001</v>
      </c>
      <c r="BU78">
        <v>1.2083727</v>
      </c>
      <c r="BV78">
        <v>1.3596965999999999</v>
      </c>
      <c r="BW78">
        <v>1.5035657</v>
      </c>
      <c r="BX78">
        <v>1.6235176</v>
      </c>
      <c r="BY78">
        <v>1.7029658999999999</v>
      </c>
      <c r="BZ78">
        <v>1.7273731999999999</v>
      </c>
      <c r="CA78">
        <v>1.6875526999999999</v>
      </c>
      <c r="CB78">
        <v>1.5837078</v>
      </c>
      <c r="CC78">
        <v>1.4303614</v>
      </c>
      <c r="CD78">
        <v>1.2579278</v>
      </c>
      <c r="CE78">
        <v>1.108349</v>
      </c>
      <c r="CF78">
        <v>1.0244431000000001</v>
      </c>
      <c r="CG78">
        <v>1.0403663000000001</v>
      </c>
      <c r="CH78">
        <v>1.1793670999999999</v>
      </c>
      <c r="CI78">
        <v>1.4536328000000001</v>
      </c>
      <c r="CJ78">
        <v>1.8637691000000001</v>
      </c>
      <c r="CK78">
        <v>2.3974628</v>
      </c>
      <c r="CL78">
        <v>3.0346991999999999</v>
      </c>
      <c r="CM78">
        <v>3.7409797</v>
      </c>
      <c r="CN78">
        <v>4.4595528</v>
      </c>
      <c r="CO78">
        <v>5.1019553999999996</v>
      </c>
      <c r="CP78">
        <v>5.5604563000000002</v>
      </c>
      <c r="CQ78">
        <v>5.7388544000000001</v>
      </c>
      <c r="CR78">
        <v>5.5877252000000004</v>
      </c>
      <c r="CS78">
        <v>5.1303200999999996</v>
      </c>
      <c r="CT78">
        <v>4.4560288999999997</v>
      </c>
      <c r="CU78">
        <v>3.6901731</v>
      </c>
      <c r="CV78">
        <v>2.9503170999999999</v>
      </c>
      <c r="CW78">
        <v>2.3120126999999999</v>
      </c>
      <c r="CX78">
        <v>1.7941748</v>
      </c>
      <c r="CY78">
        <v>1.3749081999999999</v>
      </c>
      <c r="CZ78">
        <v>1.0181328000000001</v>
      </c>
      <c r="DA78">
        <v>0.69311630000000002</v>
      </c>
      <c r="DB78">
        <v>0.39899220000000002</v>
      </c>
      <c r="DC78">
        <v>0.18564140000000001</v>
      </c>
      <c r="DD78">
        <v>7.4131199999999994E-2</v>
      </c>
      <c r="DE78">
        <v>3.46425E-2</v>
      </c>
      <c r="DF78">
        <v>2.1395399999999998E-2</v>
      </c>
      <c r="DG78">
        <v>1.6875399999999999E-2</v>
      </c>
      <c r="DH78">
        <v>1.4578499999999999E-2</v>
      </c>
      <c r="DI78">
        <v>1.0614500000000001E-2</v>
      </c>
      <c r="DJ78">
        <v>5.2788000000000002E-3</v>
      </c>
      <c r="DK78">
        <v>1.4391E-3</v>
      </c>
      <c r="DL78">
        <v>1.7859064999999999E-4</v>
      </c>
      <c r="DM78">
        <v>4.3954183000000002E-6</v>
      </c>
    </row>
    <row r="79" spans="1:117" x14ac:dyDescent="0.3">
      <c r="A79" s="4">
        <v>44398</v>
      </c>
      <c r="B79">
        <v>7.0540000000000002E-4</v>
      </c>
      <c r="C79">
        <v>9.0339999999999995E-4</v>
      </c>
      <c r="D79">
        <v>1.4061E-3</v>
      </c>
      <c r="E79">
        <v>2.7666000000000001E-3</v>
      </c>
      <c r="F79">
        <v>5.8050000000000003E-3</v>
      </c>
      <c r="G79">
        <v>1.09654E-2</v>
      </c>
      <c r="H79">
        <v>1.7153000000000002E-2</v>
      </c>
      <c r="I79">
        <v>2.3036999999999998E-2</v>
      </c>
      <c r="J79">
        <v>2.8724599999999999E-2</v>
      </c>
      <c r="K79">
        <v>3.4804700000000001E-2</v>
      </c>
      <c r="L79">
        <v>4.1212899999999997E-2</v>
      </c>
      <c r="M79">
        <v>4.7405999999999997E-2</v>
      </c>
      <c r="N79">
        <v>5.3499100000000001E-2</v>
      </c>
      <c r="O79">
        <v>5.9645900000000002E-2</v>
      </c>
      <c r="P79">
        <v>6.5701499999999996E-2</v>
      </c>
      <c r="Q79">
        <v>7.1775900000000004E-2</v>
      </c>
      <c r="R79">
        <v>7.8157500000000005E-2</v>
      </c>
      <c r="S79">
        <v>8.5095100000000007E-2</v>
      </c>
      <c r="T79">
        <v>9.2496599999999998E-2</v>
      </c>
      <c r="U79">
        <v>0.1003366</v>
      </c>
      <c r="V79">
        <v>0.1084435</v>
      </c>
      <c r="W79">
        <v>0.116649</v>
      </c>
      <c r="X79">
        <v>0.1246569</v>
      </c>
      <c r="Y79">
        <v>0.13253229999999999</v>
      </c>
      <c r="Z79">
        <v>0.14029230000000001</v>
      </c>
      <c r="AA79">
        <v>0.14819950000000001</v>
      </c>
      <c r="AB79">
        <v>0.1561554</v>
      </c>
      <c r="AC79">
        <v>0.1641705</v>
      </c>
      <c r="AD79">
        <v>0.1720467</v>
      </c>
      <c r="AE79">
        <v>0.17987310000000001</v>
      </c>
      <c r="AF79">
        <v>0.1875501</v>
      </c>
      <c r="AG79">
        <v>0.19506080000000001</v>
      </c>
      <c r="AH79">
        <v>0.2022216</v>
      </c>
      <c r="AI79">
        <v>0.20894260000000001</v>
      </c>
      <c r="AJ79">
        <v>0.21508720000000001</v>
      </c>
      <c r="AK79">
        <v>0.22055060000000001</v>
      </c>
      <c r="AL79">
        <v>0.22528090000000001</v>
      </c>
      <c r="AM79">
        <v>0.22921059999999999</v>
      </c>
      <c r="AN79">
        <v>0.23240130000000001</v>
      </c>
      <c r="AO79">
        <v>0.23495240000000001</v>
      </c>
      <c r="AP79">
        <v>0.23715900000000001</v>
      </c>
      <c r="AQ79">
        <v>0.23932410000000001</v>
      </c>
      <c r="AR79">
        <v>0.24187310000000001</v>
      </c>
      <c r="AS79">
        <v>0.24524480000000001</v>
      </c>
      <c r="AT79">
        <v>0.24994469999999999</v>
      </c>
      <c r="AU79">
        <v>0.25644020000000001</v>
      </c>
      <c r="AV79">
        <v>0.26498680000000002</v>
      </c>
      <c r="AW79">
        <v>0.27559699999999998</v>
      </c>
      <c r="AX79">
        <v>0.28796339999999998</v>
      </c>
      <c r="AY79">
        <v>0.30178939999999999</v>
      </c>
      <c r="AZ79">
        <v>0.31671260000000001</v>
      </c>
      <c r="BA79">
        <v>0.33243980000000001</v>
      </c>
      <c r="BB79">
        <v>0.34853230000000002</v>
      </c>
      <c r="BC79">
        <v>0.36462499999999998</v>
      </c>
      <c r="BD79">
        <v>0.38067109999999998</v>
      </c>
      <c r="BE79">
        <v>0.3969377</v>
      </c>
      <c r="BF79">
        <v>0.41394530000000002</v>
      </c>
      <c r="BG79">
        <v>0.43175659999999999</v>
      </c>
      <c r="BH79">
        <v>0.45054830000000001</v>
      </c>
      <c r="BI79">
        <v>0.47052929999999998</v>
      </c>
      <c r="BJ79">
        <v>0.49327460000000001</v>
      </c>
      <c r="BK79">
        <v>0.52087839999999996</v>
      </c>
      <c r="BL79">
        <v>0.55556609999999995</v>
      </c>
      <c r="BM79">
        <v>0.59786810000000001</v>
      </c>
      <c r="BN79">
        <v>0.64644190000000001</v>
      </c>
      <c r="BO79">
        <v>0.69993950000000005</v>
      </c>
      <c r="BP79">
        <v>0.75862320000000005</v>
      </c>
      <c r="BQ79">
        <v>0.82664199999999999</v>
      </c>
      <c r="BR79">
        <v>0.90943669999999999</v>
      </c>
      <c r="BS79">
        <v>1.0113264</v>
      </c>
      <c r="BT79">
        <v>1.1316348000000001</v>
      </c>
      <c r="BU79">
        <v>1.2634729</v>
      </c>
      <c r="BV79">
        <v>1.3956991000000001</v>
      </c>
      <c r="BW79">
        <v>1.5150987</v>
      </c>
      <c r="BX79">
        <v>1.6095906</v>
      </c>
      <c r="BY79">
        <v>1.6688092999999999</v>
      </c>
      <c r="BZ79">
        <v>1.6842007999999999</v>
      </c>
      <c r="CA79">
        <v>1.6502608000000001</v>
      </c>
      <c r="CB79">
        <v>1.5672026999999999</v>
      </c>
      <c r="CC79">
        <v>1.4457021999999999</v>
      </c>
      <c r="CD79">
        <v>1.3093652</v>
      </c>
      <c r="CE79">
        <v>1.1923405</v>
      </c>
      <c r="CF79">
        <v>1.1314929</v>
      </c>
      <c r="CG79">
        <v>1.1577069</v>
      </c>
      <c r="CH79">
        <v>1.2917105</v>
      </c>
      <c r="CI79">
        <v>1.5424040999999999</v>
      </c>
      <c r="CJ79">
        <v>1.9080716</v>
      </c>
      <c r="CK79">
        <v>2.3776660000000001</v>
      </c>
      <c r="CL79">
        <v>2.9360434999999998</v>
      </c>
      <c r="CM79">
        <v>3.5568944999999998</v>
      </c>
      <c r="CN79">
        <v>4.1940808000000001</v>
      </c>
      <c r="CO79">
        <v>4.7703986</v>
      </c>
      <c r="CP79">
        <v>5.1871314000000002</v>
      </c>
      <c r="CQ79">
        <v>5.3521323000000001</v>
      </c>
      <c r="CR79">
        <v>5.2153176999999999</v>
      </c>
      <c r="CS79">
        <v>4.7953415000000001</v>
      </c>
      <c r="CT79">
        <v>4.1751733</v>
      </c>
      <c r="CU79">
        <v>3.4731456999999999</v>
      </c>
      <c r="CV79">
        <v>2.8005555000000002</v>
      </c>
      <c r="CW79">
        <v>2.2258892000000001</v>
      </c>
      <c r="CX79">
        <v>1.7625170999999999</v>
      </c>
      <c r="CY79">
        <v>1.3823327999999999</v>
      </c>
      <c r="CZ79">
        <v>1.0471888</v>
      </c>
      <c r="DA79">
        <v>0.7280489</v>
      </c>
      <c r="DB79">
        <v>0.43345139999999999</v>
      </c>
      <c r="DC79">
        <v>0.22047079999999999</v>
      </c>
      <c r="DD79">
        <v>0.12162920000000001</v>
      </c>
      <c r="DE79">
        <v>0.1073886</v>
      </c>
      <c r="DF79">
        <v>0.13573959999999999</v>
      </c>
      <c r="DG79">
        <v>0.1728992</v>
      </c>
      <c r="DH79">
        <v>0.17065520000000001</v>
      </c>
      <c r="DI79">
        <v>0.13096540000000001</v>
      </c>
      <c r="DJ79">
        <v>7.4199399999999999E-2</v>
      </c>
      <c r="DK79">
        <v>3.5593699999999999E-2</v>
      </c>
      <c r="DL79">
        <v>8.5643000000000004E-3</v>
      </c>
      <c r="DM79">
        <v>9.3019999999999995E-4</v>
      </c>
    </row>
    <row r="80" spans="1:117" x14ac:dyDescent="0.3">
      <c r="A80" s="4">
        <v>44399</v>
      </c>
      <c r="B80">
        <v>7.3340000000000005E-4</v>
      </c>
      <c r="C80">
        <v>9.3570000000000003E-4</v>
      </c>
      <c r="D80">
        <v>1.4496999999999999E-3</v>
      </c>
      <c r="E80">
        <v>2.8547999999999998E-3</v>
      </c>
      <c r="F80">
        <v>6.0028E-3</v>
      </c>
      <c r="G80">
        <v>1.13242E-2</v>
      </c>
      <c r="H80">
        <v>1.76084E-2</v>
      </c>
      <c r="I80">
        <v>2.35046E-2</v>
      </c>
      <c r="J80">
        <v>2.9174700000000001E-2</v>
      </c>
      <c r="K80">
        <v>3.5200000000000002E-2</v>
      </c>
      <c r="L80">
        <v>4.1463300000000002E-2</v>
      </c>
      <c r="M80">
        <v>4.7471800000000001E-2</v>
      </c>
      <c r="N80">
        <v>5.3437199999999997E-2</v>
      </c>
      <c r="O80">
        <v>5.9374900000000001E-2</v>
      </c>
      <c r="P80">
        <v>6.5022899999999995E-2</v>
      </c>
      <c r="Q80">
        <v>7.0591600000000004E-2</v>
      </c>
      <c r="R80">
        <v>7.6510800000000004E-2</v>
      </c>
      <c r="S80">
        <v>8.2910999999999999E-2</v>
      </c>
      <c r="T80">
        <v>8.9574899999999999E-2</v>
      </c>
      <c r="U80">
        <v>9.6517000000000006E-2</v>
      </c>
      <c r="V80">
        <v>0.1037534</v>
      </c>
      <c r="W80">
        <v>0.110971</v>
      </c>
      <c r="X80">
        <v>0.1179745</v>
      </c>
      <c r="Y80">
        <v>0.1248401</v>
      </c>
      <c r="Z80">
        <v>0.13176869999999999</v>
      </c>
      <c r="AA80">
        <v>0.13876730000000001</v>
      </c>
      <c r="AB80">
        <v>0.14578379999999999</v>
      </c>
      <c r="AC80">
        <v>0.1528379</v>
      </c>
      <c r="AD80">
        <v>0.1598946</v>
      </c>
      <c r="AE80">
        <v>0.1669329</v>
      </c>
      <c r="AF80">
        <v>0.17385490000000001</v>
      </c>
      <c r="AG80">
        <v>0.18063670000000001</v>
      </c>
      <c r="AH80">
        <v>0.18717039999999999</v>
      </c>
      <c r="AI80">
        <v>0.1933877</v>
      </c>
      <c r="AJ80">
        <v>0.19914660000000001</v>
      </c>
      <c r="AK80">
        <v>0.2043326</v>
      </c>
      <c r="AL80">
        <v>0.2088728</v>
      </c>
      <c r="AM80">
        <v>0.2127348</v>
      </c>
      <c r="AN80">
        <v>0.2159488</v>
      </c>
      <c r="AO80">
        <v>0.2185743</v>
      </c>
      <c r="AP80">
        <v>0.22080379999999999</v>
      </c>
      <c r="AQ80">
        <v>0.22288479999999999</v>
      </c>
      <c r="AR80">
        <v>0.22516430000000001</v>
      </c>
      <c r="AS80">
        <v>0.22801769999999999</v>
      </c>
      <c r="AT80">
        <v>0.23185800000000001</v>
      </c>
      <c r="AU80">
        <v>0.2370736</v>
      </c>
      <c r="AV80">
        <v>0.24389350000000001</v>
      </c>
      <c r="AW80">
        <v>0.25238909999999998</v>
      </c>
      <c r="AX80">
        <v>0.26240370000000002</v>
      </c>
      <c r="AY80">
        <v>0.27377679999999999</v>
      </c>
      <c r="AZ80">
        <v>0.28626459999999998</v>
      </c>
      <c r="BA80">
        <v>0.29964429999999997</v>
      </c>
      <c r="BB80">
        <v>0.3136158</v>
      </c>
      <c r="BC80">
        <v>0.32793539999999999</v>
      </c>
      <c r="BD80">
        <v>0.34259820000000002</v>
      </c>
      <c r="BE80">
        <v>0.35772140000000002</v>
      </c>
      <c r="BF80">
        <v>0.37362240000000002</v>
      </c>
      <c r="BG80">
        <v>0.39033600000000002</v>
      </c>
      <c r="BH80">
        <v>0.40818769999999999</v>
      </c>
      <c r="BI80">
        <v>0.4275021</v>
      </c>
      <c r="BJ80">
        <v>0.44946829999999999</v>
      </c>
      <c r="BK80">
        <v>0.47554390000000002</v>
      </c>
      <c r="BL80">
        <v>0.50762589999999996</v>
      </c>
      <c r="BM80">
        <v>0.54702289999999998</v>
      </c>
      <c r="BN80">
        <v>0.59411239999999998</v>
      </c>
      <c r="BO80">
        <v>0.64917389999999997</v>
      </c>
      <c r="BP80">
        <v>0.71289309999999995</v>
      </c>
      <c r="BQ80">
        <v>0.78823149999999997</v>
      </c>
      <c r="BR80">
        <v>0.87900120000000004</v>
      </c>
      <c r="BS80">
        <v>0.98882060000000005</v>
      </c>
      <c r="BT80">
        <v>1.1181847</v>
      </c>
      <c r="BU80">
        <v>1.262675</v>
      </c>
      <c r="BV80">
        <v>1.4132359000000001</v>
      </c>
      <c r="BW80">
        <v>1.5565614000000001</v>
      </c>
      <c r="BX80">
        <v>1.6772015</v>
      </c>
      <c r="BY80">
        <v>1.7586434</v>
      </c>
      <c r="BZ80">
        <v>1.7849427</v>
      </c>
      <c r="CA80">
        <v>1.7440644999999999</v>
      </c>
      <c r="CB80">
        <v>1.6328678999999999</v>
      </c>
      <c r="CC80">
        <v>1.4637746</v>
      </c>
      <c r="CD80">
        <v>1.2683674</v>
      </c>
      <c r="CE80">
        <v>1.0937479999999999</v>
      </c>
      <c r="CF80">
        <v>0.98962550000000005</v>
      </c>
      <c r="CG80">
        <v>0.99554889999999996</v>
      </c>
      <c r="CH80">
        <v>1.1380634999999999</v>
      </c>
      <c r="CI80">
        <v>1.4303098999999999</v>
      </c>
      <c r="CJ80">
        <v>1.8688716000000001</v>
      </c>
      <c r="CK80">
        <v>2.4315107</v>
      </c>
      <c r="CL80">
        <v>3.0866163000000002</v>
      </c>
      <c r="CM80">
        <v>3.7920012000000001</v>
      </c>
      <c r="CN80">
        <v>4.4900888999999999</v>
      </c>
      <c r="CO80">
        <v>5.0982313000000001</v>
      </c>
      <c r="CP80">
        <v>5.5191454999999996</v>
      </c>
      <c r="CQ80">
        <v>5.6681356000000003</v>
      </c>
      <c r="CR80">
        <v>5.5047826999999998</v>
      </c>
      <c r="CS80">
        <v>5.0560445999999999</v>
      </c>
      <c r="CT80">
        <v>4.4075154999999997</v>
      </c>
      <c r="CU80">
        <v>3.6737441999999998</v>
      </c>
      <c r="CV80">
        <v>2.9590423000000001</v>
      </c>
      <c r="CW80">
        <v>2.3263802999999998</v>
      </c>
      <c r="CX80">
        <v>1.7890059</v>
      </c>
      <c r="CY80">
        <v>1.3294231000000001</v>
      </c>
      <c r="CZ80">
        <v>0.92572149999999997</v>
      </c>
      <c r="DA80">
        <v>0.55905039999999995</v>
      </c>
      <c r="DB80">
        <v>0.26599349999999999</v>
      </c>
      <c r="DC80">
        <v>8.9759500000000006E-2</v>
      </c>
      <c r="DD80">
        <v>2.4359599999999999E-2</v>
      </c>
      <c r="DE80">
        <v>1.3412E-2</v>
      </c>
      <c r="DF80">
        <v>1.7004600000000002E-2</v>
      </c>
      <c r="DG80">
        <v>2.3246599999999999E-2</v>
      </c>
      <c r="DH80">
        <v>2.6603499999999999E-2</v>
      </c>
      <c r="DI80">
        <v>2.43103E-2</v>
      </c>
      <c r="DJ80">
        <v>1.6083799999999999E-2</v>
      </c>
      <c r="DK80">
        <v>7.0602E-3</v>
      </c>
      <c r="DL80">
        <v>1.4806999999999999E-3</v>
      </c>
      <c r="DM80">
        <v>1.2493349E-4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80C0E-2A52-4F62-88BA-AF2B42D879D1}">
  <dimension ref="A1:L80"/>
  <sheetViews>
    <sheetView workbookViewId="0">
      <pane xSplit="1" ySplit="1" topLeftCell="E38" activePane="bottomRight" state="frozen"/>
      <selection pane="topRight" activeCell="B1" sqref="B1"/>
      <selection pane="bottomLeft" activeCell="A2" sqref="A2"/>
      <selection pane="bottomRight" activeCell="J49" sqref="J49"/>
    </sheetView>
  </sheetViews>
  <sheetFormatPr baseColWidth="10" defaultRowHeight="14.4" x14ac:dyDescent="0.3"/>
  <cols>
    <col min="1" max="1" width="18.44140625" customWidth="1"/>
    <col min="2" max="2" width="13.6640625" customWidth="1"/>
    <col min="3" max="3" width="18.33203125" customWidth="1"/>
    <col min="4" max="8" width="19.21875" customWidth="1"/>
    <col min="10" max="10" width="12.5546875" bestFit="1" customWidth="1"/>
    <col min="11" max="11" width="20.109375" customWidth="1"/>
    <col min="12" max="12" width="44" customWidth="1"/>
  </cols>
  <sheetData>
    <row r="1" spans="1:12" ht="15" thickBot="1" x14ac:dyDescent="0.35">
      <c r="A1" s="115" t="s">
        <v>602</v>
      </c>
      <c r="B1" s="116" t="s">
        <v>597</v>
      </c>
      <c r="C1" s="117" t="s">
        <v>598</v>
      </c>
      <c r="D1" s="118" t="s">
        <v>599</v>
      </c>
      <c r="E1" s="119" t="s">
        <v>603</v>
      </c>
      <c r="F1" s="119" t="s">
        <v>604</v>
      </c>
      <c r="G1" s="119" t="s">
        <v>605</v>
      </c>
      <c r="H1" s="119" t="s">
        <v>606</v>
      </c>
      <c r="I1" s="120" t="s">
        <v>600</v>
      </c>
      <c r="J1" s="121" t="s">
        <v>601</v>
      </c>
    </row>
    <row r="2" spans="1:12" x14ac:dyDescent="0.3">
      <c r="A2" s="110" t="s">
        <v>519</v>
      </c>
      <c r="B2" s="107">
        <f>SUM('Körnung Größenklassen'!C2:E2)</f>
        <v>6.7371458999999998</v>
      </c>
      <c r="C2" s="108">
        <f>SUM('Körnung Größenklassen'!F2:I2)</f>
        <v>21.906017899999998</v>
      </c>
      <c r="D2" s="108">
        <f>SUM('Körnung Größenklassen'!J2:L2)</f>
        <v>71.356843999999995</v>
      </c>
      <c r="E2" s="208">
        <f>AVERAGE(B2:B4)</f>
        <v>6.6936569666666665</v>
      </c>
      <c r="F2" s="208">
        <f>AVERAGE(C2:C4)</f>
        <v>21.389748933333333</v>
      </c>
      <c r="G2" s="208">
        <f>AVERAGE(D2:D4)</f>
        <v>71.916594233333328</v>
      </c>
      <c r="H2" s="209" t="s">
        <v>607</v>
      </c>
      <c r="I2" s="133">
        <v>5.0599999999999996</v>
      </c>
      <c r="J2" s="109">
        <v>0</v>
      </c>
      <c r="L2" s="134" t="s">
        <v>613</v>
      </c>
    </row>
    <row r="3" spans="1:12" x14ac:dyDescent="0.3">
      <c r="A3" s="110" t="s">
        <v>520</v>
      </c>
      <c r="B3" s="107">
        <f>SUM('Körnung Größenklassen'!C3:E3)</f>
        <v>6.5634566999999997</v>
      </c>
      <c r="C3" s="108">
        <f>SUM('Körnung Größenklassen'!F3:I3)</f>
        <v>20.5560866</v>
      </c>
      <c r="D3" s="108">
        <f>SUM('Körnung Größenklassen'!J3:L3)</f>
        <v>72.880449400000003</v>
      </c>
      <c r="E3" s="208"/>
      <c r="F3" s="208"/>
      <c r="G3" s="208"/>
      <c r="H3" s="208"/>
      <c r="I3" s="133">
        <v>5.31</v>
      </c>
      <c r="J3" s="109">
        <v>0</v>
      </c>
      <c r="L3" t="s">
        <v>614</v>
      </c>
    </row>
    <row r="4" spans="1:12" x14ac:dyDescent="0.3">
      <c r="A4" s="110" t="s">
        <v>521</v>
      </c>
      <c r="B4" s="107">
        <f>SUM('Körnung Größenklassen'!C4:E4)</f>
        <v>6.7803683000000001</v>
      </c>
      <c r="C4" s="108">
        <f>SUM('Körnung Größenklassen'!F4:I4)</f>
        <v>21.707142300000001</v>
      </c>
      <c r="D4" s="108">
        <f>SUM('Körnung Größenklassen'!J4:L4)</f>
        <v>71.512489299999999</v>
      </c>
      <c r="E4" s="208"/>
      <c r="F4" s="208"/>
      <c r="G4" s="208"/>
      <c r="H4" s="208"/>
      <c r="I4" s="133">
        <v>6.93</v>
      </c>
      <c r="J4" s="109">
        <v>1.045215274405779</v>
      </c>
    </row>
    <row r="5" spans="1:12" x14ac:dyDescent="0.3">
      <c r="A5" s="110" t="s">
        <v>522</v>
      </c>
      <c r="B5" s="107">
        <f>SUM('Körnung Größenklassen'!C5:E5)</f>
        <v>14.6687452</v>
      </c>
      <c r="C5" s="108">
        <f>SUM('Körnung Größenklassen'!F5:I5)</f>
        <v>34.485098000000001</v>
      </c>
      <c r="D5" s="108">
        <f>SUM('Körnung Größenklassen'!J5:L5)</f>
        <v>50.846187599999993</v>
      </c>
      <c r="E5" s="208">
        <f>AVERAGE(B5:B7)</f>
        <v>11.0279325</v>
      </c>
      <c r="F5" s="208">
        <f>AVERAGE(C5:C7)</f>
        <v>30.392987599999998</v>
      </c>
      <c r="G5" s="208">
        <f>AVERAGE(D5:D7)</f>
        <v>58.579090099999995</v>
      </c>
      <c r="H5" s="208" t="s">
        <v>611</v>
      </c>
      <c r="I5" s="106">
        <v>7.37</v>
      </c>
      <c r="J5" s="109">
        <v>5.9173416463485431</v>
      </c>
      <c r="L5" t="s">
        <v>615</v>
      </c>
    </row>
    <row r="6" spans="1:12" x14ac:dyDescent="0.3">
      <c r="A6" s="110" t="s">
        <v>523</v>
      </c>
      <c r="B6" s="107">
        <f>SUM('Körnung Größenklassen'!C6:E6)</f>
        <v>9.4927805999999997</v>
      </c>
      <c r="C6" s="108">
        <f>SUM('Körnung Größenklassen'!F6:I6)</f>
        <v>29.8656559</v>
      </c>
      <c r="D6" s="108">
        <f>SUM('Körnung Größenklassen'!J6:L6)</f>
        <v>60.641578600000003</v>
      </c>
      <c r="E6" s="208"/>
      <c r="F6" s="208"/>
      <c r="G6" s="208"/>
      <c r="H6" s="208"/>
      <c r="I6" s="106">
        <v>7.26</v>
      </c>
      <c r="J6" s="109">
        <v>0.88704510582010598</v>
      </c>
      <c r="L6" t="s">
        <v>616</v>
      </c>
    </row>
    <row r="7" spans="1:12" x14ac:dyDescent="0.3">
      <c r="A7" s="110" t="s">
        <v>524</v>
      </c>
      <c r="B7" s="107">
        <f>SUM('Körnung Größenklassen'!C7:E7)</f>
        <v>8.9222716999999996</v>
      </c>
      <c r="C7" s="108">
        <f>SUM('Körnung Größenklassen'!F7:I7)</f>
        <v>26.828208899999996</v>
      </c>
      <c r="D7" s="108">
        <f>SUM('Körnung Größenklassen'!J7:L7)</f>
        <v>64.249504099999996</v>
      </c>
      <c r="E7" s="208"/>
      <c r="F7" s="208"/>
      <c r="G7" s="208"/>
      <c r="H7" s="208"/>
      <c r="I7" s="106">
        <v>6.81</v>
      </c>
      <c r="J7" s="109">
        <v>0</v>
      </c>
    </row>
    <row r="8" spans="1:12" x14ac:dyDescent="0.3">
      <c r="A8" s="110" t="s">
        <v>525</v>
      </c>
      <c r="B8" s="107">
        <f>SUM('Körnung Größenklassen'!C8:E8)</f>
        <v>10.924065599999999</v>
      </c>
      <c r="C8" s="108">
        <f>SUM('Körnung Größenklassen'!F8:I8)</f>
        <v>43.250544499999997</v>
      </c>
      <c r="D8" s="108">
        <f>SUM('Körnung Größenklassen'!J8:L8)</f>
        <v>45.825374600000004</v>
      </c>
      <c r="E8" s="208">
        <f>AVERAGE(B8:B10)</f>
        <v>10.446975066666665</v>
      </c>
      <c r="F8" s="208">
        <f>AVERAGE(C8:C10)</f>
        <v>37.696667300000001</v>
      </c>
      <c r="G8" s="208">
        <f>AVERAGE(D8:D10)</f>
        <v>51.856347399999997</v>
      </c>
      <c r="H8" s="208" t="s">
        <v>611</v>
      </c>
      <c r="I8" s="106">
        <v>7.27</v>
      </c>
      <c r="J8" s="109">
        <v>5.3328516898608358</v>
      </c>
    </row>
    <row r="9" spans="1:12" x14ac:dyDescent="0.3">
      <c r="A9" s="110" t="s">
        <v>526</v>
      </c>
      <c r="B9" s="107">
        <f>SUM('Körnung Größenklassen'!C9:E9)</f>
        <v>10.1520472</v>
      </c>
      <c r="C9" s="108">
        <f>SUM('Körnung Größenklassen'!F9:I9)</f>
        <v>35.5015821</v>
      </c>
      <c r="D9" s="108">
        <f>SUM('Körnung Größenklassen'!J9:L9)</f>
        <v>54.346363099999998</v>
      </c>
      <c r="E9" s="208"/>
      <c r="F9" s="208"/>
      <c r="G9" s="208"/>
      <c r="H9" s="208"/>
      <c r="I9" s="106">
        <v>7.16</v>
      </c>
      <c r="J9" s="109">
        <v>4.3241334211243316</v>
      </c>
    </row>
    <row r="10" spans="1:12" x14ac:dyDescent="0.3">
      <c r="A10" s="110" t="s">
        <v>527</v>
      </c>
      <c r="B10" s="107">
        <f>SUM('Körnung Größenklassen'!C10:E10)</f>
        <v>10.2648124</v>
      </c>
      <c r="C10" s="108">
        <f>SUM('Körnung Größenklassen'!F10:I10)</f>
        <v>34.3378753</v>
      </c>
      <c r="D10" s="108">
        <f>SUM('Körnung Größenklassen'!J10:L10)</f>
        <v>55.397304499999997</v>
      </c>
      <c r="E10" s="208"/>
      <c r="F10" s="208"/>
      <c r="G10" s="208"/>
      <c r="H10" s="208"/>
      <c r="I10" s="106">
        <v>7.29</v>
      </c>
      <c r="J10" s="109">
        <v>4.1331654853620963</v>
      </c>
    </row>
    <row r="11" spans="1:12" x14ac:dyDescent="0.3">
      <c r="A11" s="110" t="s">
        <v>528</v>
      </c>
      <c r="B11" s="107">
        <f>SUM('Körnung Größenklassen'!C11:E11)</f>
        <v>11.6899187</v>
      </c>
      <c r="C11" s="108">
        <f>SUM('Körnung Größenklassen'!F11:I11)</f>
        <v>34.507202199999995</v>
      </c>
      <c r="D11" s="108">
        <f>SUM('Körnung Größenklassen'!J11:L11)</f>
        <v>53.802871699999997</v>
      </c>
      <c r="E11" s="208">
        <f>AVERAGE(B11:B13)</f>
        <v>13.880005000000002</v>
      </c>
      <c r="F11" s="208">
        <f>AVERAGE(C11:C13)</f>
        <v>38.756379466666665</v>
      </c>
      <c r="G11" s="208">
        <f>AVERAGE(D11:D13)</f>
        <v>47.363608066666664</v>
      </c>
      <c r="H11" s="208" t="s">
        <v>611</v>
      </c>
      <c r="I11" s="106">
        <v>7.11</v>
      </c>
      <c r="J11" s="109">
        <v>1.8584180131333212</v>
      </c>
    </row>
    <row r="12" spans="1:12" x14ac:dyDescent="0.3">
      <c r="A12" s="110" t="s">
        <v>529</v>
      </c>
      <c r="B12" s="107">
        <f>SUM('Körnung Größenklassen'!C12:E12)</f>
        <v>10.420833699999999</v>
      </c>
      <c r="C12" s="108">
        <f>SUM('Körnung Größenklassen'!F12:I12)</f>
        <v>31.231292699999997</v>
      </c>
      <c r="D12" s="108">
        <f>SUM('Körnung Größenklassen'!J12:L12)</f>
        <v>58.347873699999994</v>
      </c>
      <c r="E12" s="208"/>
      <c r="F12" s="208"/>
      <c r="G12" s="208"/>
      <c r="H12" s="208"/>
      <c r="I12" s="106">
        <v>7.3</v>
      </c>
      <c r="J12" s="109">
        <v>1.6934497474747479</v>
      </c>
    </row>
    <row r="13" spans="1:12" x14ac:dyDescent="0.3">
      <c r="A13" s="110" t="s">
        <v>530</v>
      </c>
      <c r="B13" s="107">
        <f>SUM('Körnung Größenklassen'!C13:E13)</f>
        <v>19.529262600000003</v>
      </c>
      <c r="C13" s="108">
        <f>SUM('Körnung Größenklassen'!F13:I13)</f>
        <v>50.530643499999996</v>
      </c>
      <c r="D13" s="108">
        <f>SUM('Körnung Größenklassen'!J13:L13)</f>
        <v>29.940078800000002</v>
      </c>
      <c r="E13" s="208"/>
      <c r="F13" s="208"/>
      <c r="G13" s="208"/>
      <c r="H13" s="208"/>
      <c r="I13" s="106">
        <v>7.51</v>
      </c>
      <c r="J13" s="109">
        <v>7.4262900544672146</v>
      </c>
    </row>
    <row r="14" spans="1:12" x14ac:dyDescent="0.3">
      <c r="A14" s="110" t="s">
        <v>531</v>
      </c>
      <c r="B14" s="107">
        <f>SUM('Körnung Größenklassen'!C14:E14)</f>
        <v>7.9114433000000002</v>
      </c>
      <c r="C14" s="108">
        <f>SUM('Körnung Größenklassen'!F14:I14)</f>
        <v>42.812269299999997</v>
      </c>
      <c r="D14" s="108">
        <f>SUM('Körnung Größenklassen'!J14:L14)</f>
        <v>49.2762642</v>
      </c>
      <c r="E14" s="208">
        <f>AVERAGE(B14:B16)</f>
        <v>8.5476237666666659</v>
      </c>
      <c r="F14" s="208">
        <f>AVERAGE(C14:C16)</f>
        <v>41.713100500000003</v>
      </c>
      <c r="G14" s="208">
        <f>AVERAGE(D14:D16)</f>
        <v>49.739268000000003</v>
      </c>
      <c r="H14" s="208" t="s">
        <v>611</v>
      </c>
      <c r="I14" s="106">
        <v>7.24</v>
      </c>
      <c r="J14" s="109">
        <v>4.4599154362416096</v>
      </c>
    </row>
    <row r="15" spans="1:12" x14ac:dyDescent="0.3">
      <c r="A15" s="110" t="s">
        <v>532</v>
      </c>
      <c r="B15" s="107">
        <f>SUM('Körnung Größenklassen'!C15:E15)</f>
        <v>8.4180983999999999</v>
      </c>
      <c r="C15" s="108">
        <f>SUM('Körnung Größenklassen'!F15:I15)</f>
        <v>41.766624500000006</v>
      </c>
      <c r="D15" s="108">
        <f>SUM('Körnung Größenklassen'!J15:L15)</f>
        <v>49.815292400000004</v>
      </c>
      <c r="E15" s="208"/>
      <c r="F15" s="208"/>
      <c r="G15" s="208"/>
      <c r="H15" s="208"/>
      <c r="I15" s="106">
        <v>7.19</v>
      </c>
      <c r="J15" s="109">
        <v>4.5576426669162275</v>
      </c>
    </row>
    <row r="16" spans="1:12" x14ac:dyDescent="0.3">
      <c r="A16" s="110" t="s">
        <v>533</v>
      </c>
      <c r="B16" s="107">
        <f>SUM('Körnung Größenklassen'!C16:E16)</f>
        <v>9.3133295999999994</v>
      </c>
      <c r="C16" s="108">
        <f>SUM('Körnung Größenklassen'!F16:I16)</f>
        <v>40.560407699999999</v>
      </c>
      <c r="D16" s="108">
        <f>SUM('Körnung Größenklassen'!J16:L16)</f>
        <v>50.126247399999997</v>
      </c>
      <c r="E16" s="208"/>
      <c r="F16" s="208"/>
      <c r="G16" s="208"/>
      <c r="H16" s="208"/>
      <c r="I16" s="106">
        <v>7.21</v>
      </c>
      <c r="J16" s="109">
        <v>3.4416495988544442</v>
      </c>
    </row>
    <row r="17" spans="1:10" x14ac:dyDescent="0.3">
      <c r="A17" s="110" t="s">
        <v>534</v>
      </c>
      <c r="B17" s="107">
        <f>SUM('Körnung Größenklassen'!C17:E17)</f>
        <v>25.568149599999998</v>
      </c>
      <c r="C17" s="108">
        <f>SUM('Körnung Größenklassen'!F17:I17)</f>
        <v>51.793331200000004</v>
      </c>
      <c r="D17" s="108">
        <f>SUM('Körnung Größenklassen'!J17:L17)</f>
        <v>22.638511700000002</v>
      </c>
      <c r="E17" s="208">
        <f>AVERAGE(B17:B19)</f>
        <v>27.965755233333329</v>
      </c>
      <c r="F17" s="208">
        <f>AVERAGE(C17:C19)</f>
        <v>53.874075933333337</v>
      </c>
      <c r="G17" s="208">
        <f>AVERAGE(D17:D19)</f>
        <v>18.160166400000001</v>
      </c>
      <c r="H17" s="208" t="s">
        <v>608</v>
      </c>
      <c r="I17" s="106">
        <v>7.45</v>
      </c>
      <c r="J17" s="109">
        <v>15.471997474531404</v>
      </c>
    </row>
    <row r="18" spans="1:10" x14ac:dyDescent="0.3">
      <c r="A18" s="110" t="s">
        <v>535</v>
      </c>
      <c r="B18" s="107">
        <f>SUM('Körnung Größenklassen'!C18:E18)</f>
        <v>27.908112799999998</v>
      </c>
      <c r="C18" s="108">
        <f>SUM('Körnung Größenklassen'!F18:I18)</f>
        <v>54.387938499999997</v>
      </c>
      <c r="D18" s="108">
        <f>SUM('Körnung Größenklassen'!J18:L18)</f>
        <v>17.7039337</v>
      </c>
      <c r="E18" s="208"/>
      <c r="F18" s="208"/>
      <c r="G18" s="208"/>
      <c r="H18" s="208"/>
      <c r="I18" s="106">
        <v>7.55</v>
      </c>
      <c r="J18" s="109">
        <v>19.148259687336736</v>
      </c>
    </row>
    <row r="19" spans="1:10" x14ac:dyDescent="0.3">
      <c r="A19" s="110" t="s">
        <v>536</v>
      </c>
      <c r="B19" s="107">
        <f>SUM('Körnung Größenklassen'!C19:E19)</f>
        <v>30.421003299999999</v>
      </c>
      <c r="C19" s="108">
        <f>SUM('Körnung Größenklassen'!F19:I19)</f>
        <v>55.440958100000003</v>
      </c>
      <c r="D19" s="108">
        <f>SUM('Körnung Größenklassen'!J19:L19)</f>
        <v>14.138053800000002</v>
      </c>
      <c r="E19" s="208"/>
      <c r="F19" s="208"/>
      <c r="G19" s="208"/>
      <c r="H19" s="208"/>
      <c r="I19" s="106">
        <v>7.55</v>
      </c>
      <c r="J19" s="109">
        <v>19.326300223713648</v>
      </c>
    </row>
    <row r="20" spans="1:10" x14ac:dyDescent="0.3">
      <c r="A20" s="111" t="s">
        <v>537</v>
      </c>
      <c r="B20" s="107">
        <f>SUM('Körnung Größenklassen'!C20:E20)</f>
        <v>7.4850139000000002</v>
      </c>
      <c r="C20" s="108">
        <f>SUM('Körnung Größenklassen'!F20:I20)</f>
        <v>26.621122399999997</v>
      </c>
      <c r="D20" s="108">
        <f>SUM('Körnung Größenklassen'!J20:L20)</f>
        <v>65.893871300000001</v>
      </c>
      <c r="E20" s="208">
        <f>AVERAGE(B20:B22)</f>
        <v>8.1864375666666671</v>
      </c>
      <c r="F20" s="208">
        <f>AVERAGE(C20:C22)</f>
        <v>26.574057933333336</v>
      </c>
      <c r="G20" s="208">
        <f>AVERAGE(D20:D22)</f>
        <v>65.239512133333335</v>
      </c>
      <c r="H20" s="208" t="s">
        <v>611</v>
      </c>
      <c r="I20" s="106">
        <v>7.24</v>
      </c>
      <c r="J20" s="109">
        <v>1.911392329817833</v>
      </c>
    </row>
    <row r="21" spans="1:10" x14ac:dyDescent="0.3">
      <c r="A21" s="111" t="s">
        <v>538</v>
      </c>
      <c r="B21" s="107">
        <f>SUM('Körnung Größenklassen'!C21:E21)</f>
        <v>8.8778247999999991</v>
      </c>
      <c r="C21" s="108">
        <f>SUM('Körnung Größenklassen'!F21:I21)</f>
        <v>28.092248999999999</v>
      </c>
      <c r="D21" s="108">
        <f>SUM('Körnung Größenklassen'!J21:L21)</f>
        <v>63.0299263</v>
      </c>
      <c r="E21" s="208"/>
      <c r="F21" s="208"/>
      <c r="G21" s="208"/>
      <c r="H21" s="208"/>
      <c r="I21" s="133">
        <v>6.55</v>
      </c>
      <c r="J21" s="109">
        <v>0.23821506781112464</v>
      </c>
    </row>
    <row r="22" spans="1:10" x14ac:dyDescent="0.3">
      <c r="A22" s="111" t="s">
        <v>539</v>
      </c>
      <c r="B22" s="107">
        <f>SUM('Körnung Größenklassen'!C22:E22)</f>
        <v>8.1964740000000003</v>
      </c>
      <c r="C22" s="108">
        <f>SUM('Körnung Größenklassen'!F22:I22)</f>
        <v>25.0088024</v>
      </c>
      <c r="D22" s="108">
        <f>SUM('Körnung Größenklassen'!J22:L22)</f>
        <v>66.794738800000005</v>
      </c>
      <c r="E22" s="208"/>
      <c r="F22" s="208"/>
      <c r="G22" s="208"/>
      <c r="H22" s="208"/>
      <c r="I22" s="133">
        <v>6.91</v>
      </c>
      <c r="J22" s="109">
        <v>0.2403547241088293</v>
      </c>
    </row>
    <row r="23" spans="1:10" x14ac:dyDescent="0.3">
      <c r="A23" s="111" t="s">
        <v>540</v>
      </c>
      <c r="B23" s="107">
        <f>SUM('Körnung Größenklassen'!C23:E23)</f>
        <v>2.7096838999999999</v>
      </c>
      <c r="C23" s="108">
        <f>SUM('Körnung Größenklassen'!F23:I23)</f>
        <v>9.0924458999999995</v>
      </c>
      <c r="D23" s="108">
        <f>SUM('Körnung Größenklassen'!J23:L23)</f>
        <v>88.197854899999996</v>
      </c>
      <c r="E23" s="208">
        <f>AVERAGE(B23:B25)</f>
        <v>2.7337458333333333</v>
      </c>
      <c r="F23" s="208">
        <f>AVERAGE(C23:C25)</f>
        <v>9.2768059666666662</v>
      </c>
      <c r="G23" s="208">
        <f>AVERAGE(D23:D25)</f>
        <v>87.989448166666662</v>
      </c>
      <c r="H23" s="208" t="s">
        <v>607</v>
      </c>
      <c r="I23" s="133">
        <v>5.78</v>
      </c>
      <c r="J23" s="109">
        <v>0</v>
      </c>
    </row>
    <row r="24" spans="1:10" x14ac:dyDescent="0.3">
      <c r="A24" s="111" t="s">
        <v>541</v>
      </c>
      <c r="B24" s="107">
        <f>SUM('Körnung Größenklassen'!C24:E24)</f>
        <v>3.0182757999999996</v>
      </c>
      <c r="C24" s="108">
        <f>SUM('Körnung Größenklassen'!F24:I24)</f>
        <v>10.341460699999999</v>
      </c>
      <c r="D24" s="108">
        <f>SUM('Körnung Größenklassen'!J24:L24)</f>
        <v>86.640278800000004</v>
      </c>
      <c r="E24" s="208"/>
      <c r="F24" s="208"/>
      <c r="G24" s="208"/>
      <c r="H24" s="208"/>
      <c r="I24" s="133">
        <v>5.58</v>
      </c>
      <c r="J24" s="109">
        <v>0</v>
      </c>
    </row>
    <row r="25" spans="1:10" x14ac:dyDescent="0.3">
      <c r="A25" s="111" t="s">
        <v>542</v>
      </c>
      <c r="B25" s="107">
        <f>SUM('Körnung Größenklassen'!C25:E25)</f>
        <v>2.4732778</v>
      </c>
      <c r="C25" s="108">
        <f>SUM('Körnung Größenklassen'!F25:I25)</f>
        <v>8.3965113000000002</v>
      </c>
      <c r="D25" s="108">
        <f>SUM('Körnung Größenklassen'!J25:L25)</f>
        <v>89.1302108</v>
      </c>
      <c r="E25" s="208"/>
      <c r="F25" s="208"/>
      <c r="G25" s="208"/>
      <c r="H25" s="208"/>
      <c r="I25" s="133">
        <v>5.47</v>
      </c>
      <c r="J25" s="109">
        <v>0</v>
      </c>
    </row>
    <row r="26" spans="1:10" x14ac:dyDescent="0.3">
      <c r="A26" s="111" t="s">
        <v>543</v>
      </c>
      <c r="B26" s="107">
        <f>SUM('Körnung Größenklassen'!C26:E26)</f>
        <v>8.7706690999999992</v>
      </c>
      <c r="C26" s="108">
        <f>SUM('Körnung Größenklassen'!F26:I26)</f>
        <v>64.799536700000004</v>
      </c>
      <c r="D26" s="108">
        <f>SUM('Körnung Größenklassen'!J26:L26)</f>
        <v>26.429801900000001</v>
      </c>
      <c r="E26" s="208">
        <f>AVERAGE(B26:B28)</f>
        <v>9.0667346333333327</v>
      </c>
      <c r="F26" s="208">
        <f>AVERAGE(C26:C28)</f>
        <v>62.433715500000005</v>
      </c>
      <c r="G26" s="208">
        <f>AVERAGE(D26:D28)</f>
        <v>28.499547333333329</v>
      </c>
      <c r="H26" s="208" t="s">
        <v>610</v>
      </c>
      <c r="I26" s="106">
        <v>7.45</v>
      </c>
      <c r="J26" s="109">
        <v>4.5378799141416666</v>
      </c>
    </row>
    <row r="27" spans="1:10" x14ac:dyDescent="0.3">
      <c r="A27" s="111" t="s">
        <v>544</v>
      </c>
      <c r="B27" s="107">
        <f>SUM('Körnung Größenklassen'!C27:E27)</f>
        <v>8.8436841000000008</v>
      </c>
      <c r="C27" s="108">
        <f>SUM('Körnung Größenklassen'!F27:I27)</f>
        <v>62.255658199999999</v>
      </c>
      <c r="D27" s="108">
        <f>SUM('Körnung Größenklassen'!J27:L27)</f>
        <v>28.900642399999999</v>
      </c>
      <c r="E27" s="208"/>
      <c r="F27" s="208"/>
      <c r="G27" s="208"/>
      <c r="H27" s="208"/>
      <c r="I27" s="35">
        <v>7.63</v>
      </c>
      <c r="J27" s="109">
        <v>3.3159784088176356</v>
      </c>
    </row>
    <row r="28" spans="1:10" x14ac:dyDescent="0.3">
      <c r="A28" s="111" t="s">
        <v>545</v>
      </c>
      <c r="B28" s="107">
        <f>SUM('Körnung Größenklassen'!C28:E28)</f>
        <v>9.5858506999999999</v>
      </c>
      <c r="C28" s="108">
        <f>SUM('Körnung Größenklassen'!F28:I28)</f>
        <v>60.245951599999998</v>
      </c>
      <c r="D28" s="108">
        <f>SUM('Körnung Größenklassen'!J28:L28)</f>
        <v>30.1681977</v>
      </c>
      <c r="E28" s="208"/>
      <c r="F28" s="208"/>
      <c r="G28" s="208"/>
      <c r="H28" s="208"/>
      <c r="I28" s="35">
        <v>7.64</v>
      </c>
      <c r="J28" s="109">
        <v>3.9648160535117061</v>
      </c>
    </row>
    <row r="29" spans="1:10" x14ac:dyDescent="0.3">
      <c r="A29" s="111" t="s">
        <v>546</v>
      </c>
      <c r="B29" s="107">
        <f>SUM('Körnung Größenklassen'!C29:E29)</f>
        <v>10.961435399999999</v>
      </c>
      <c r="C29" s="108">
        <f>SUM('Körnung Größenklassen'!F29:I29)</f>
        <v>64.957189499999998</v>
      </c>
      <c r="D29" s="108">
        <f>SUM('Körnung Größenklassen'!J29:L29)</f>
        <v>24.081382699999999</v>
      </c>
      <c r="E29" s="208">
        <f>AVERAGE(B29:B31)</f>
        <v>12.020588766666668</v>
      </c>
      <c r="F29" s="208">
        <f>AVERAGE(C29:C31)</f>
        <v>61.327776900000003</v>
      </c>
      <c r="G29" s="208">
        <f>AVERAGE(D29:D31)</f>
        <v>26.651639433333333</v>
      </c>
      <c r="H29" s="208" t="s">
        <v>610</v>
      </c>
      <c r="I29" s="35">
        <v>7.61</v>
      </c>
      <c r="J29" s="109">
        <v>4.0805093859531771</v>
      </c>
    </row>
    <row r="30" spans="1:10" x14ac:dyDescent="0.3">
      <c r="A30" s="111" t="s">
        <v>547</v>
      </c>
      <c r="B30" s="107">
        <f>SUM('Körnung Größenklassen'!C30:E30)</f>
        <v>13.2258079</v>
      </c>
      <c r="C30" s="108">
        <f>SUM('Körnung Größenklassen'!F30:I30)</f>
        <v>53.540007599999996</v>
      </c>
      <c r="D30" s="108">
        <f>SUM('Körnung Größenklassen'!J30:L30)</f>
        <v>33.234184499999998</v>
      </c>
      <c r="E30" s="208"/>
      <c r="F30" s="208"/>
      <c r="G30" s="208"/>
      <c r="H30" s="208"/>
      <c r="I30" s="35">
        <v>7.64</v>
      </c>
      <c r="J30" s="109">
        <v>4.3414181139846892</v>
      </c>
    </row>
    <row r="31" spans="1:10" x14ac:dyDescent="0.3">
      <c r="A31" s="111" t="s">
        <v>548</v>
      </c>
      <c r="B31" s="107">
        <f>SUM('Körnung Größenklassen'!C31:E31)</f>
        <v>11.874523</v>
      </c>
      <c r="C31" s="108">
        <f>SUM('Körnung Größenklassen'!F31:I31)</f>
        <v>65.486133600000002</v>
      </c>
      <c r="D31" s="108">
        <f>SUM('Körnung Größenklassen'!J31:L31)</f>
        <v>22.639351099999999</v>
      </c>
      <c r="E31" s="208"/>
      <c r="F31" s="208"/>
      <c r="G31" s="208"/>
      <c r="H31" s="208"/>
      <c r="I31" s="35">
        <v>7.66</v>
      </c>
      <c r="J31" s="109">
        <v>4.3801807757166964</v>
      </c>
    </row>
    <row r="32" spans="1:10" x14ac:dyDescent="0.3">
      <c r="A32" s="111" t="s">
        <v>549</v>
      </c>
      <c r="B32" s="107">
        <f>SUM('Körnung Größenklassen'!C32:E32)</f>
        <v>10.2587031</v>
      </c>
      <c r="C32" s="108">
        <f>SUM('Körnung Größenklassen'!F32:I32)</f>
        <v>71.546243700000005</v>
      </c>
      <c r="D32" s="108">
        <f>SUM('Körnung Größenklassen'!J32:L32)</f>
        <v>18.195045499999999</v>
      </c>
      <c r="E32" s="208">
        <f>AVERAGE(B32:B34)</f>
        <v>9.9488150333333341</v>
      </c>
      <c r="F32" s="208">
        <f>AVERAGE(C32:C34)</f>
        <v>65.279854499999999</v>
      </c>
      <c r="G32" s="208">
        <f>AVERAGE(D32:D34)</f>
        <v>24.771322900000001</v>
      </c>
      <c r="H32" s="208" t="s">
        <v>610</v>
      </c>
      <c r="I32" s="135">
        <v>5.75</v>
      </c>
      <c r="J32" s="109">
        <v>0</v>
      </c>
    </row>
    <row r="33" spans="1:10" x14ac:dyDescent="0.3">
      <c r="A33" s="111" t="s">
        <v>550</v>
      </c>
      <c r="B33" s="107">
        <f>SUM('Körnung Größenklassen'!C33:E33)</f>
        <v>10.0137587</v>
      </c>
      <c r="C33" s="108">
        <f>SUM('Körnung Größenklassen'!F33:I33)</f>
        <v>72.506032000000005</v>
      </c>
      <c r="D33" s="108">
        <f>SUM('Körnung Größenklassen'!J33:L33)</f>
        <v>17.480186400000001</v>
      </c>
      <c r="E33" s="208"/>
      <c r="F33" s="208"/>
      <c r="G33" s="208"/>
      <c r="H33" s="208"/>
      <c r="I33" s="135">
        <v>5.21</v>
      </c>
      <c r="J33" s="109">
        <v>0</v>
      </c>
    </row>
    <row r="34" spans="1:10" x14ac:dyDescent="0.3">
      <c r="A34" s="111" t="s">
        <v>551</v>
      </c>
      <c r="B34" s="107">
        <f>SUM('Körnung Größenklassen'!C34:E34)</f>
        <v>9.5739833000000001</v>
      </c>
      <c r="C34" s="108">
        <f>SUM('Körnung Größenklassen'!F34:I34)</f>
        <v>51.787287800000001</v>
      </c>
      <c r="D34" s="108">
        <f>SUM('Körnung Größenklassen'!J34:L34)</f>
        <v>38.638736800000004</v>
      </c>
      <c r="E34" s="208"/>
      <c r="F34" s="208"/>
      <c r="G34" s="208"/>
      <c r="H34" s="208"/>
      <c r="I34" s="135">
        <v>6.26</v>
      </c>
      <c r="J34" s="109">
        <v>0</v>
      </c>
    </row>
    <row r="35" spans="1:10" x14ac:dyDescent="0.3">
      <c r="A35" s="111" t="s">
        <v>552</v>
      </c>
      <c r="B35" s="107">
        <f>SUM('Körnung Größenklassen'!C35:E35)</f>
        <v>10.3712625</v>
      </c>
      <c r="C35" s="108">
        <f>SUM('Körnung Größenklassen'!F35:I35)</f>
        <v>73.636298100000005</v>
      </c>
      <c r="D35" s="108">
        <f>SUM('Körnung Größenklassen'!J35:L35)</f>
        <v>15.9924316</v>
      </c>
      <c r="E35" s="208">
        <f>AVERAGE(B35:B37)</f>
        <v>10.097200299999999</v>
      </c>
      <c r="F35" s="208">
        <f>AVERAGE(C35:C37)</f>
        <v>74.251602833333337</v>
      </c>
      <c r="G35" s="208">
        <f>AVERAGE(D35:D37)</f>
        <v>15.6511943</v>
      </c>
      <c r="H35" s="208" t="s">
        <v>610</v>
      </c>
      <c r="I35" s="135">
        <v>5.3</v>
      </c>
      <c r="J35" s="109">
        <v>0</v>
      </c>
    </row>
    <row r="36" spans="1:10" x14ac:dyDescent="0.3">
      <c r="A36" s="111" t="s">
        <v>553</v>
      </c>
      <c r="B36" s="107">
        <f>SUM('Körnung Größenklassen'!C36:E36)</f>
        <v>10.026662699999999</v>
      </c>
      <c r="C36" s="108">
        <f>SUM('Körnung Größenklassen'!F36:I36)</f>
        <v>75.213571599999995</v>
      </c>
      <c r="D36" s="108">
        <f>SUM('Körnung Größenklassen'!J36:L36)</f>
        <v>14.7597504</v>
      </c>
      <c r="E36" s="208"/>
      <c r="F36" s="208"/>
      <c r="G36" s="208"/>
      <c r="H36" s="208"/>
      <c r="I36" s="135">
        <v>5.21</v>
      </c>
      <c r="J36" s="109">
        <v>0</v>
      </c>
    </row>
    <row r="37" spans="1:10" x14ac:dyDescent="0.3">
      <c r="A37" s="111" t="s">
        <v>554</v>
      </c>
      <c r="B37" s="107">
        <f>SUM('Körnung Größenklassen'!C37:E37)</f>
        <v>9.8936756999999993</v>
      </c>
      <c r="C37" s="108">
        <f>SUM('Körnung Größenklassen'!F37:I37)</f>
        <v>73.904938799999996</v>
      </c>
      <c r="D37" s="108">
        <f>SUM('Körnung Größenklassen'!J37:L37)</f>
        <v>16.201400899999999</v>
      </c>
      <c r="E37" s="208"/>
      <c r="F37" s="208"/>
      <c r="G37" s="208"/>
      <c r="H37" s="208"/>
      <c r="I37" s="135">
        <v>4.71</v>
      </c>
      <c r="J37" s="109">
        <v>0</v>
      </c>
    </row>
    <row r="38" spans="1:10" x14ac:dyDescent="0.3">
      <c r="A38" s="112" t="s">
        <v>555</v>
      </c>
      <c r="B38" s="107">
        <f>SUM('Körnung Größenklassen'!C38:E38)</f>
        <v>5.9712949000000002</v>
      </c>
      <c r="C38" s="108">
        <f>SUM('Körnung Größenklassen'!F38:I38)</f>
        <v>27.958137000000001</v>
      </c>
      <c r="D38" s="108">
        <f>SUM('Körnung Größenklassen'!J38:L38)</f>
        <v>66.070568199999997</v>
      </c>
      <c r="E38" s="208">
        <f>AVERAGE(B38:B40)</f>
        <v>5.719266966666666</v>
      </c>
      <c r="F38" s="208">
        <f>AVERAGE(C38:C40)</f>
        <v>27.1395804</v>
      </c>
      <c r="G38" s="208">
        <f>AVERAGE(D38:D40)</f>
        <v>67.141157833333338</v>
      </c>
      <c r="H38" s="208" t="s">
        <v>607</v>
      </c>
      <c r="I38" s="35">
        <v>6.93</v>
      </c>
      <c r="J38" s="109">
        <v>1.6474709783292647</v>
      </c>
    </row>
    <row r="39" spans="1:10" x14ac:dyDescent="0.3">
      <c r="A39" s="112" t="s">
        <v>556</v>
      </c>
      <c r="B39" s="107">
        <f>SUM('Körnung Größenklassen'!C39:E39)</f>
        <v>5.4678141</v>
      </c>
      <c r="C39" s="108">
        <f>SUM('Körnung Größenklassen'!F39:I39)</f>
        <v>27.2748542</v>
      </c>
      <c r="D39" s="108">
        <f>SUM('Körnung Größenklassen'!J39:L39)</f>
        <v>67.2573395</v>
      </c>
      <c r="E39" s="208"/>
      <c r="F39" s="208"/>
      <c r="G39" s="208"/>
      <c r="H39" s="208"/>
      <c r="I39" s="35">
        <v>7.54</v>
      </c>
      <c r="J39" s="109">
        <v>2.2548859614636241</v>
      </c>
    </row>
    <row r="40" spans="1:10" x14ac:dyDescent="0.3">
      <c r="A40" s="112" t="s">
        <v>557</v>
      </c>
      <c r="B40" s="107">
        <f>SUM('Körnung Größenklassen'!C40:E40)</f>
        <v>5.7186918999999996</v>
      </c>
      <c r="C40" s="108">
        <f>SUM('Körnung Größenklassen'!F40:I40)</f>
        <v>26.185749999999999</v>
      </c>
      <c r="D40" s="108">
        <f>SUM('Körnung Größenklassen'!J40:L40)</f>
        <v>68.095565800000003</v>
      </c>
      <c r="E40" s="208"/>
      <c r="F40" s="208"/>
      <c r="G40" s="208"/>
      <c r="H40" s="208"/>
      <c r="I40" s="35">
        <v>7.6</v>
      </c>
      <c r="J40" s="109">
        <v>2.2705604418312961</v>
      </c>
    </row>
    <row r="41" spans="1:10" x14ac:dyDescent="0.3">
      <c r="A41" s="112" t="s">
        <v>558</v>
      </c>
      <c r="B41" s="107">
        <f>SUM('Körnung Größenklassen'!C41:E41)</f>
        <v>5.6885081</v>
      </c>
      <c r="C41" s="108">
        <f>SUM('Körnung Größenklassen'!F41:I41)</f>
        <v>24.9538546</v>
      </c>
      <c r="D41" s="108">
        <f>SUM('Körnung Größenklassen'!J41:L41)</f>
        <v>69.357645000000005</v>
      </c>
      <c r="E41" s="208">
        <f>AVERAGE(B41:B43)</f>
        <v>5.4270883333333328</v>
      </c>
      <c r="F41" s="208">
        <f>AVERAGE(C41:C43)</f>
        <v>24.870208266666666</v>
      </c>
      <c r="G41" s="208">
        <f>AVERAGE(D41:D43)</f>
        <v>69.702705999999992</v>
      </c>
      <c r="H41" s="208" t="s">
        <v>607</v>
      </c>
      <c r="I41" s="35">
        <v>7.67</v>
      </c>
      <c r="J41" s="109">
        <v>2.6438929006578249</v>
      </c>
    </row>
    <row r="42" spans="1:10" x14ac:dyDescent="0.3">
      <c r="A42" s="112" t="s">
        <v>559</v>
      </c>
      <c r="B42" s="107">
        <f>SUM('Körnung Größenklassen'!C42:E42)</f>
        <v>4.6999578999999994</v>
      </c>
      <c r="C42" s="108">
        <f>SUM('Körnung Größenklassen'!F42:I42)</f>
        <v>21.821972899999999</v>
      </c>
      <c r="D42" s="108">
        <f>SUM('Körnung Größenklassen'!J42:L42)</f>
        <v>73.478084499999994</v>
      </c>
      <c r="E42" s="208"/>
      <c r="F42" s="208"/>
      <c r="G42" s="208"/>
      <c r="H42" s="208"/>
      <c r="I42" s="35">
        <v>7.71</v>
      </c>
      <c r="J42" s="109">
        <v>2.6359770536498672</v>
      </c>
    </row>
    <row r="43" spans="1:10" x14ac:dyDescent="0.3">
      <c r="A43" s="112" t="s">
        <v>560</v>
      </c>
      <c r="B43" s="107">
        <f>SUM('Körnung Größenklassen'!C43:E43)</f>
        <v>5.8927990000000001</v>
      </c>
      <c r="C43" s="108">
        <f>SUM('Körnung Größenklassen'!F43:I43)</f>
        <v>27.834797299999998</v>
      </c>
      <c r="D43" s="108">
        <f>SUM('Körnung Größenklassen'!J43:L43)</f>
        <v>66.272388499999991</v>
      </c>
      <c r="E43" s="208"/>
      <c r="F43" s="208"/>
      <c r="G43" s="208"/>
      <c r="H43" s="208"/>
      <c r="I43" s="35">
        <v>7.63</v>
      </c>
      <c r="J43" s="109">
        <v>2.4786052892528598</v>
      </c>
    </row>
    <row r="44" spans="1:10" x14ac:dyDescent="0.3">
      <c r="A44" s="112" t="s">
        <v>561</v>
      </c>
      <c r="B44" s="107">
        <f>SUM('Körnung Größenklassen'!C44:E44)</f>
        <v>8.3371229000000007</v>
      </c>
      <c r="C44" s="108">
        <f>SUM('Körnung Größenklassen'!F44:I44)</f>
        <v>28.732899599999996</v>
      </c>
      <c r="D44" s="108">
        <f>SUM('Körnung Größenklassen'!J44:L44)</f>
        <v>62.929985000000002</v>
      </c>
      <c r="E44" s="208">
        <f>AVERAGE(B44:B46)</f>
        <v>7.1694494666666673</v>
      </c>
      <c r="F44" s="208">
        <f>AVERAGE(C44:C46)</f>
        <v>28.396471000000002</v>
      </c>
      <c r="G44" s="208">
        <f>AVERAGE(D44:D46)</f>
        <v>64.434074433333322</v>
      </c>
      <c r="H44" s="208" t="s">
        <v>611</v>
      </c>
      <c r="I44" s="35">
        <v>7.44</v>
      </c>
      <c r="J44" s="109">
        <v>6.4651468249578405</v>
      </c>
    </row>
    <row r="45" spans="1:10" x14ac:dyDescent="0.3">
      <c r="A45" s="112" t="s">
        <v>562</v>
      </c>
      <c r="B45" s="107">
        <f>SUM('Körnung Größenklassen'!C45:E45)</f>
        <v>6.5743004000000003</v>
      </c>
      <c r="C45" s="108">
        <f>SUM('Körnung Größenklassen'!F45:I45)</f>
        <v>28.220018899999999</v>
      </c>
      <c r="D45" s="108">
        <f>SUM('Körnung Größenklassen'!J45:L45)</f>
        <v>65.205688500000008</v>
      </c>
      <c r="E45" s="208"/>
      <c r="F45" s="208"/>
      <c r="G45" s="208"/>
      <c r="H45" s="208"/>
      <c r="I45" s="35">
        <v>7.26</v>
      </c>
      <c r="J45" s="109">
        <v>1.8</v>
      </c>
    </row>
    <row r="46" spans="1:10" x14ac:dyDescent="0.3">
      <c r="A46" s="112" t="s">
        <v>563</v>
      </c>
      <c r="B46" s="107">
        <f>SUM('Körnung Größenklassen'!C46:E46)</f>
        <v>6.5969251</v>
      </c>
      <c r="C46" s="108">
        <f>SUM('Körnung Größenklassen'!F46:I46)</f>
        <v>28.236494499999999</v>
      </c>
      <c r="D46" s="108">
        <f>SUM('Körnung Größenklassen'!J46:L46)</f>
        <v>65.166549799999999</v>
      </c>
      <c r="E46" s="208"/>
      <c r="F46" s="208"/>
      <c r="G46" s="208"/>
      <c r="H46" s="208"/>
      <c r="I46" s="35">
        <v>7.37</v>
      </c>
      <c r="J46" s="108">
        <v>7.1484382542104168</v>
      </c>
    </row>
    <row r="47" spans="1:10" x14ac:dyDescent="0.3">
      <c r="A47" s="112" t="s">
        <v>564</v>
      </c>
      <c r="B47" s="107">
        <f>SUM('Körnung Größenklassen'!C47:E47)</f>
        <v>11.8581906</v>
      </c>
      <c r="C47" s="108">
        <f>SUM('Körnung Größenklassen'!F47:I47)</f>
        <v>50.1278668</v>
      </c>
      <c r="D47" s="108">
        <f>SUM('Körnung Größenklassen'!J47:L47)</f>
        <v>38.013973199999995</v>
      </c>
      <c r="E47" s="208">
        <f>AVERAGE(B47:B49)</f>
        <v>12.994014433333334</v>
      </c>
      <c r="F47" s="208">
        <f>AVERAGE(C47:C49)</f>
        <v>50.827118299999995</v>
      </c>
      <c r="G47" s="208">
        <f>AVERAGE(D47:D49)</f>
        <v>36.178877533333328</v>
      </c>
      <c r="H47" s="208" t="s">
        <v>611</v>
      </c>
      <c r="I47" s="135">
        <v>6.19</v>
      </c>
      <c r="J47" s="108">
        <v>0</v>
      </c>
    </row>
    <row r="48" spans="1:10" x14ac:dyDescent="0.3">
      <c r="A48" s="112" t="s">
        <v>565</v>
      </c>
      <c r="B48" s="107">
        <f>SUM('Körnung Größenklassen'!C48:E48)</f>
        <v>15.432176500000001</v>
      </c>
      <c r="C48" s="108">
        <f>SUM('Körnung Größenklassen'!F48:I48)</f>
        <v>56.402616500000001</v>
      </c>
      <c r="D48" s="108">
        <f>SUM('Körnung Größenklassen'!J48:L48)</f>
        <v>28.1652147</v>
      </c>
      <c r="E48" s="208"/>
      <c r="F48" s="208"/>
      <c r="G48" s="208"/>
      <c r="H48" s="208"/>
      <c r="I48" s="135">
        <v>6.19</v>
      </c>
      <c r="J48" s="108">
        <v>0</v>
      </c>
    </row>
    <row r="49" spans="1:10" x14ac:dyDescent="0.3">
      <c r="A49" s="112" t="s">
        <v>566</v>
      </c>
      <c r="B49" s="107">
        <f>SUM('Körnung Größenklassen'!C49:E49)</f>
        <v>11.6916762</v>
      </c>
      <c r="C49" s="108">
        <f>SUM('Körnung Größenklassen'!F49:I49)</f>
        <v>45.950871599999999</v>
      </c>
      <c r="D49" s="108">
        <f>SUM('Körnung Größenklassen'!J49:L49)</f>
        <v>42.357444699999995</v>
      </c>
      <c r="E49" s="208"/>
      <c r="F49" s="208"/>
      <c r="G49" s="208"/>
      <c r="H49" s="208"/>
      <c r="I49" s="135">
        <v>5.82</v>
      </c>
      <c r="J49" s="108">
        <v>0</v>
      </c>
    </row>
    <row r="50" spans="1:10" x14ac:dyDescent="0.3">
      <c r="A50" s="112" t="s">
        <v>567</v>
      </c>
      <c r="B50" s="107">
        <f>SUM('Körnung Größenklassen'!C50:E50)</f>
        <v>7.6602888</v>
      </c>
      <c r="C50" s="108">
        <f>SUM('Körnung Größenklassen'!F50:I50)</f>
        <v>32.679467099999997</v>
      </c>
      <c r="D50" s="108">
        <f>SUM('Körnung Größenklassen'!J50:L50)</f>
        <v>59.660236300000001</v>
      </c>
      <c r="E50" s="208">
        <f>AVERAGE(B50:B52)</f>
        <v>7.7071588666666671</v>
      </c>
      <c r="F50" s="208">
        <f>AVERAGE(C50:C52)</f>
        <v>35.70498606666667</v>
      </c>
      <c r="G50" s="208">
        <f>AVERAGE(D50:D52)</f>
        <v>56.587839733333333</v>
      </c>
      <c r="H50" s="208" t="s">
        <v>611</v>
      </c>
      <c r="I50" s="135">
        <v>5</v>
      </c>
      <c r="J50" s="108">
        <v>0</v>
      </c>
    </row>
    <row r="51" spans="1:10" x14ac:dyDescent="0.3">
      <c r="A51" s="112" t="s">
        <v>568</v>
      </c>
      <c r="B51" s="107">
        <f>SUM('Körnung Größenklassen'!C51:E51)</f>
        <v>8.5677108000000004</v>
      </c>
      <c r="C51" s="108">
        <f>SUM('Körnung Größenklassen'!F51:I51)</f>
        <v>39.003028900000004</v>
      </c>
      <c r="D51" s="108">
        <f>SUM('Körnung Größenklassen'!J51:L51)</f>
        <v>52.429245000000002</v>
      </c>
      <c r="E51" s="208"/>
      <c r="F51" s="208"/>
      <c r="G51" s="208"/>
      <c r="H51" s="208"/>
      <c r="I51" s="135">
        <v>4.8</v>
      </c>
      <c r="J51" s="108">
        <v>0</v>
      </c>
    </row>
    <row r="52" spans="1:10" x14ac:dyDescent="0.3">
      <c r="A52" s="112" t="s">
        <v>569</v>
      </c>
      <c r="B52" s="107">
        <f>SUM('Körnung Größenklassen'!C52:E52)</f>
        <v>6.8934769999999999</v>
      </c>
      <c r="C52" s="108">
        <f>SUM('Körnung Größenklassen'!F52:I52)</f>
        <v>35.432462200000003</v>
      </c>
      <c r="D52" s="108">
        <f>SUM('Körnung Größenklassen'!J52:L52)</f>
        <v>57.674037899999995</v>
      </c>
      <c r="E52" s="208"/>
      <c r="F52" s="208"/>
      <c r="G52" s="208"/>
      <c r="H52" s="208"/>
      <c r="I52" s="135">
        <v>4.71</v>
      </c>
      <c r="J52" s="108">
        <v>0</v>
      </c>
    </row>
    <row r="53" spans="1:10" x14ac:dyDescent="0.3">
      <c r="A53" s="112" t="s">
        <v>570</v>
      </c>
      <c r="B53" s="107">
        <f>SUM('Körnung Größenklassen'!C53:E53)</f>
        <v>4.9752405999999993</v>
      </c>
      <c r="C53" s="108">
        <f>SUM('Körnung Größenklassen'!F53:I53)</f>
        <v>37.340719200000002</v>
      </c>
      <c r="D53" s="108">
        <f>SUM('Körnung Größenklassen'!J53:L53)</f>
        <v>57.6840476</v>
      </c>
      <c r="E53" s="208">
        <f>AVERAGE(B53:B55)</f>
        <v>4.4788086999999992</v>
      </c>
      <c r="F53" s="208">
        <f>AVERAGE(C53:C55)</f>
        <v>35.270246500000006</v>
      </c>
      <c r="G53" s="208">
        <f>AVERAGE(D53:D55)</f>
        <v>60.25094983333333</v>
      </c>
      <c r="H53" s="208" t="s">
        <v>612</v>
      </c>
      <c r="I53" s="135">
        <v>3.73</v>
      </c>
      <c r="J53" s="108">
        <v>0</v>
      </c>
    </row>
    <row r="54" spans="1:10" x14ac:dyDescent="0.3">
      <c r="A54" s="112" t="s">
        <v>571</v>
      </c>
      <c r="B54" s="107">
        <f>SUM('Körnung Größenklassen'!C54:E54)</f>
        <v>4.2145723999999998</v>
      </c>
      <c r="C54" s="108">
        <f>SUM('Körnung Größenklassen'!F54:I54)</f>
        <v>35.036102800000002</v>
      </c>
      <c r="D54" s="108">
        <f>SUM('Körnung Größenklassen'!J54:L54)</f>
        <v>60.749324800000004</v>
      </c>
      <c r="E54" s="208"/>
      <c r="F54" s="208"/>
      <c r="G54" s="208"/>
      <c r="H54" s="208"/>
      <c r="I54" s="135">
        <v>3.49</v>
      </c>
      <c r="J54" s="108">
        <v>0</v>
      </c>
    </row>
    <row r="55" spans="1:10" x14ac:dyDescent="0.3">
      <c r="A55" s="112" t="s">
        <v>572</v>
      </c>
      <c r="B55" s="107">
        <f>SUM('Körnung Größenklassen'!C55:E55)</f>
        <v>4.2466131000000003</v>
      </c>
      <c r="C55" s="108">
        <f>SUM('Körnung Größenklassen'!F55:I55)</f>
        <v>33.4339175</v>
      </c>
      <c r="D55" s="108">
        <f>SUM('Körnung Größenklassen'!J55:L55)</f>
        <v>62.3194771</v>
      </c>
      <c r="E55" s="208"/>
      <c r="F55" s="208"/>
      <c r="G55" s="208"/>
      <c r="H55" s="208"/>
      <c r="I55" s="135">
        <v>3.56</v>
      </c>
      <c r="J55" s="108">
        <v>0</v>
      </c>
    </row>
    <row r="56" spans="1:10" x14ac:dyDescent="0.3">
      <c r="A56" s="113" t="s">
        <v>573</v>
      </c>
      <c r="B56" s="107">
        <f>SUM('Körnung Größenklassen'!C56:E56)</f>
        <v>5.9980773999999997</v>
      </c>
      <c r="C56" s="108">
        <f>SUM('Körnung Größenklassen'!F56:I56)</f>
        <v>26.4041405</v>
      </c>
      <c r="D56" s="108">
        <f>SUM('Körnung Größenklassen'!J56:L56)</f>
        <v>67.597782100000003</v>
      </c>
      <c r="E56" s="208">
        <f>AVERAGE(B56:B58)</f>
        <v>6.3921080000000003</v>
      </c>
      <c r="F56" s="208">
        <f>AVERAGE(C56:C58)</f>
        <v>24.898091366666666</v>
      </c>
      <c r="G56" s="208">
        <f>AVERAGE(D56:D58)</f>
        <v>68.709803233333332</v>
      </c>
      <c r="H56" s="208" t="s">
        <v>607</v>
      </c>
      <c r="I56" s="35">
        <v>7.19</v>
      </c>
      <c r="J56" s="108">
        <v>5.6558458356015251</v>
      </c>
    </row>
    <row r="57" spans="1:10" x14ac:dyDescent="0.3">
      <c r="A57" s="113" t="s">
        <v>574</v>
      </c>
      <c r="B57" s="107">
        <f>SUM('Körnung Größenklassen'!C57:E57)</f>
        <v>6.3175968999999998</v>
      </c>
      <c r="C57" s="108">
        <f>SUM('Körnung Größenklassen'!F57:I57)</f>
        <v>23.5383201</v>
      </c>
      <c r="D57" s="108">
        <f>SUM('Körnung Größenklassen'!J57:L57)</f>
        <v>70.144075399999991</v>
      </c>
      <c r="E57" s="208"/>
      <c r="F57" s="208"/>
      <c r="G57" s="208"/>
      <c r="H57" s="208"/>
      <c r="I57" s="35">
        <v>7.17</v>
      </c>
      <c r="J57" s="108">
        <v>1.0615305058577789</v>
      </c>
    </row>
    <row r="58" spans="1:10" x14ac:dyDescent="0.3">
      <c r="A58" s="113" t="s">
        <v>575</v>
      </c>
      <c r="B58" s="107">
        <f>SUM('Körnung Größenklassen'!C58:E58)</f>
        <v>6.8606496999999997</v>
      </c>
      <c r="C58" s="108">
        <f>SUM('Körnung Größenklassen'!F58:I58)</f>
        <v>24.751813500000001</v>
      </c>
      <c r="D58" s="108">
        <f>SUM('Körnung Größenklassen'!J58:L58)</f>
        <v>68.387552200000002</v>
      </c>
      <c r="E58" s="208"/>
      <c r="F58" s="208"/>
      <c r="G58" s="208"/>
      <c r="H58" s="208"/>
      <c r="I58" s="35">
        <v>7.25</v>
      </c>
      <c r="J58" s="108">
        <v>1.3238604103656029</v>
      </c>
    </row>
    <row r="59" spans="1:10" x14ac:dyDescent="0.3">
      <c r="A59" s="113" t="s">
        <v>576</v>
      </c>
      <c r="B59" s="107">
        <f>SUM('Körnung Größenklassen'!C59:E59)</f>
        <v>11.551386900000001</v>
      </c>
      <c r="C59" s="108">
        <f>SUM('Körnung Größenklassen'!F59:I59)</f>
        <v>77.263516499999994</v>
      </c>
      <c r="D59" s="108">
        <f>SUM('Körnung Größenklassen'!J59:L59)</f>
        <v>11.185073899999999</v>
      </c>
      <c r="E59" s="208">
        <f>AVERAGE(B59:B61)</f>
        <v>11.630586333333333</v>
      </c>
      <c r="F59" s="208">
        <f>AVERAGE(C59:C61)</f>
        <v>75.933523533333343</v>
      </c>
      <c r="G59" s="208">
        <f>AVERAGE(D59:D61)</f>
        <v>12.435890199999998</v>
      </c>
      <c r="H59" s="208" t="s">
        <v>609</v>
      </c>
      <c r="I59" s="35">
        <v>7.43</v>
      </c>
      <c r="J59" s="108">
        <v>3.3279674414939731</v>
      </c>
    </row>
    <row r="60" spans="1:10" x14ac:dyDescent="0.3">
      <c r="A60" s="113" t="s">
        <v>577</v>
      </c>
      <c r="B60" s="107">
        <f>SUM('Körnung Größenklassen'!C60:E60)</f>
        <v>11.835517800000002</v>
      </c>
      <c r="C60" s="108">
        <f>SUM('Körnung Größenklassen'!F60:I60)</f>
        <v>76.167381300000002</v>
      </c>
      <c r="D60" s="108">
        <f>SUM('Körnung Größenklassen'!J60:L60)</f>
        <v>11.997108599999999</v>
      </c>
      <c r="E60" s="208"/>
      <c r="F60" s="208"/>
      <c r="G60" s="208"/>
      <c r="H60" s="208"/>
      <c r="I60" s="35">
        <v>7.46</v>
      </c>
      <c r="J60" s="108">
        <v>3.718966044001661</v>
      </c>
    </row>
    <row r="61" spans="1:10" x14ac:dyDescent="0.3">
      <c r="A61" s="113" t="s">
        <v>578</v>
      </c>
      <c r="B61" s="107">
        <f>SUM('Körnung Größenklassen'!C61:E61)</f>
        <v>11.5048543</v>
      </c>
      <c r="C61" s="108">
        <f>SUM('Körnung Größenklassen'!F61:I61)</f>
        <v>74.369672800000004</v>
      </c>
      <c r="D61" s="108">
        <f>SUM('Körnung Größenklassen'!J61:L61)</f>
        <v>14.1254881</v>
      </c>
      <c r="E61" s="208"/>
      <c r="F61" s="208"/>
      <c r="G61" s="208"/>
      <c r="H61" s="208"/>
      <c r="I61" s="35">
        <v>7.46</v>
      </c>
      <c r="J61" s="108">
        <v>4.7806054082491585</v>
      </c>
    </row>
    <row r="62" spans="1:10" x14ac:dyDescent="0.3">
      <c r="A62" s="113" t="s">
        <v>579</v>
      </c>
      <c r="B62" s="107">
        <f>SUM('Körnung Größenklassen'!C62:E62)</f>
        <v>4.3499188000000002</v>
      </c>
      <c r="C62" s="108">
        <f>SUM('Körnung Größenklassen'!F62:I62)</f>
        <v>15.116042599999998</v>
      </c>
      <c r="D62" s="108">
        <f>SUM('Körnung Größenklassen'!J62:L62)</f>
        <v>80.534030900000005</v>
      </c>
      <c r="E62" s="208">
        <f>AVERAGE(B62:B64)</f>
        <v>7.7226910999999996</v>
      </c>
      <c r="F62" s="208">
        <f>AVERAGE(C62:C64)</f>
        <v>50.439389066666671</v>
      </c>
      <c r="G62" s="208">
        <f>AVERAGE(D62:D64)</f>
        <v>41.837912233333334</v>
      </c>
      <c r="H62" s="208" t="s">
        <v>611</v>
      </c>
      <c r="I62" s="35">
        <v>7.4</v>
      </c>
      <c r="J62" s="108">
        <v>1.7081823156489826</v>
      </c>
    </row>
    <row r="63" spans="1:10" x14ac:dyDescent="0.3">
      <c r="A63" s="113" t="s">
        <v>580</v>
      </c>
      <c r="B63" s="107">
        <f>SUM('Körnung Größenklassen'!C63:E63)</f>
        <v>9.2360518000000003</v>
      </c>
      <c r="C63" s="108">
        <f>SUM('Körnung Größenklassen'!F63:I63)</f>
        <v>68.433191300000004</v>
      </c>
      <c r="D63" s="108">
        <f>SUM('Körnung Größenklassen'!J63:L63)</f>
        <v>22.330757200000001</v>
      </c>
      <c r="E63" s="208"/>
      <c r="F63" s="208"/>
      <c r="G63" s="208"/>
      <c r="H63" s="208"/>
      <c r="I63" s="35">
        <v>8.0299999999999994</v>
      </c>
      <c r="J63" s="108">
        <v>4.8736791418610892</v>
      </c>
    </row>
    <row r="64" spans="1:10" x14ac:dyDescent="0.3">
      <c r="A64" s="113" t="s">
        <v>581</v>
      </c>
      <c r="B64" s="107">
        <f>SUM('Körnung Größenklassen'!C64:E64)</f>
        <v>9.5821027000000001</v>
      </c>
      <c r="C64" s="108">
        <f>SUM('Körnung Größenklassen'!F64:I64)</f>
        <v>67.768933300000015</v>
      </c>
      <c r="D64" s="108">
        <f>SUM('Körnung Größenklassen'!J64:L64)</f>
        <v>22.648948600000001</v>
      </c>
      <c r="E64" s="208"/>
      <c r="F64" s="208"/>
      <c r="G64" s="208"/>
      <c r="H64" s="208"/>
      <c r="I64" s="35">
        <v>8.1300000000000008</v>
      </c>
      <c r="J64" s="108">
        <v>5.3389286374065135</v>
      </c>
    </row>
    <row r="65" spans="1:10" x14ac:dyDescent="0.3">
      <c r="A65" s="113" t="s">
        <v>582</v>
      </c>
      <c r="B65" s="107">
        <f>SUM('Körnung Größenklassen'!C65:E65)</f>
        <v>6.0227418000000004</v>
      </c>
      <c r="C65" s="108">
        <f>SUM('Körnung Größenklassen'!F65:I65)</f>
        <v>24.162269100000003</v>
      </c>
      <c r="D65" s="108">
        <f>SUM('Körnung Größenklassen'!J65:L65)</f>
        <v>69.815004299999998</v>
      </c>
      <c r="E65" s="208">
        <f>AVERAGE(B65:B67)</f>
        <v>6.6400107000000004</v>
      </c>
      <c r="F65" s="208">
        <f>AVERAGE(C65:C67)</f>
        <v>24.921498133333333</v>
      </c>
      <c r="G65" s="208">
        <f>AVERAGE(D65:D67)</f>
        <v>68.438488600000014</v>
      </c>
      <c r="H65" s="208" t="s">
        <v>611</v>
      </c>
      <c r="I65" s="135">
        <v>5.26</v>
      </c>
      <c r="J65" s="108">
        <v>0</v>
      </c>
    </row>
    <row r="66" spans="1:10" x14ac:dyDescent="0.3">
      <c r="A66" s="113" t="s">
        <v>583</v>
      </c>
      <c r="B66" s="107">
        <f>SUM('Körnung Größenklassen'!C66:E66)</f>
        <v>7.1524496000000006</v>
      </c>
      <c r="C66" s="108">
        <f>SUM('Körnung Größenklassen'!F66:I66)</f>
        <v>24.473572699999998</v>
      </c>
      <c r="D66" s="108">
        <f>SUM('Körnung Größenklassen'!J66:L66)</f>
        <v>68.373947100000009</v>
      </c>
      <c r="E66" s="208"/>
      <c r="F66" s="208"/>
      <c r="G66" s="208"/>
      <c r="H66" s="208"/>
      <c r="I66" s="135">
        <v>5.7</v>
      </c>
      <c r="J66" s="108">
        <v>0</v>
      </c>
    </row>
    <row r="67" spans="1:10" x14ac:dyDescent="0.3">
      <c r="A67" s="113" t="s">
        <v>584</v>
      </c>
      <c r="B67" s="107">
        <f>SUM('Körnung Größenklassen'!C67:E67)</f>
        <v>6.7448406999999992</v>
      </c>
      <c r="C67" s="108">
        <f>SUM('Körnung Größenklassen'!F67:I67)</f>
        <v>26.128652600000002</v>
      </c>
      <c r="D67" s="108">
        <f>SUM('Körnung Größenklassen'!J67:L67)</f>
        <v>67.126514400000005</v>
      </c>
      <c r="E67" s="208"/>
      <c r="F67" s="208"/>
      <c r="G67" s="208"/>
      <c r="H67" s="208"/>
      <c r="I67" s="135">
        <v>5.33</v>
      </c>
      <c r="J67" s="108">
        <v>0</v>
      </c>
    </row>
    <row r="68" spans="1:10" x14ac:dyDescent="0.3">
      <c r="A68" s="113" t="s">
        <v>585</v>
      </c>
      <c r="B68" s="107">
        <f>SUM('Körnung Größenklassen'!C68:E68)</f>
        <v>16.7991393</v>
      </c>
      <c r="C68" s="108">
        <f>SUM('Körnung Größenklassen'!F68:I68)</f>
        <v>60.972116400000004</v>
      </c>
      <c r="D68" s="108">
        <f>SUM('Körnung Größenklassen'!J68:L68)</f>
        <v>22.228736699999999</v>
      </c>
      <c r="E68" s="208">
        <f>AVERAGE(B68:B70)</f>
        <v>14.552467533333333</v>
      </c>
      <c r="F68" s="208">
        <f>AVERAGE(C68:C70)</f>
        <v>61.379503566666664</v>
      </c>
      <c r="G68" s="208">
        <f>AVERAGE(D68:D70)</f>
        <v>24.0680136</v>
      </c>
      <c r="H68" s="208" t="s">
        <v>610</v>
      </c>
      <c r="I68" s="135">
        <v>3.66</v>
      </c>
      <c r="J68" s="108">
        <v>0</v>
      </c>
    </row>
    <row r="69" spans="1:10" x14ac:dyDescent="0.3">
      <c r="A69" s="113" t="s">
        <v>586</v>
      </c>
      <c r="B69" s="107">
        <f>SUM('Körnung Größenklassen'!C69:E69)</f>
        <v>13.1374844</v>
      </c>
      <c r="C69" s="108">
        <f>SUM('Körnung Größenklassen'!F69:I69)</f>
        <v>52.931149499999997</v>
      </c>
      <c r="D69" s="108">
        <f>SUM('Körnung Größenklassen'!J69:L69)</f>
        <v>33.931358299999999</v>
      </c>
      <c r="E69" s="208"/>
      <c r="F69" s="208"/>
      <c r="G69" s="208"/>
      <c r="H69" s="208"/>
      <c r="I69" s="135">
        <v>4.3499999999999996</v>
      </c>
      <c r="J69" s="108">
        <v>0</v>
      </c>
    </row>
    <row r="70" spans="1:10" x14ac:dyDescent="0.3">
      <c r="A70" s="113" t="s">
        <v>587</v>
      </c>
      <c r="B70" s="107">
        <f>SUM('Körnung Größenklassen'!C70:E70)</f>
        <v>13.720778900000001</v>
      </c>
      <c r="C70" s="108">
        <f>SUM('Körnung Größenklassen'!F70:I70)</f>
        <v>70.23524479999999</v>
      </c>
      <c r="D70" s="108">
        <f>SUM('Körnung Größenklassen'!J70:L70)</f>
        <v>16.043945799999999</v>
      </c>
      <c r="E70" s="208"/>
      <c r="F70" s="208"/>
      <c r="G70" s="208"/>
      <c r="H70" s="208"/>
      <c r="I70" s="135">
        <v>3.86</v>
      </c>
      <c r="J70" s="108">
        <v>0</v>
      </c>
    </row>
    <row r="71" spans="1:10" x14ac:dyDescent="0.3">
      <c r="A71" s="113" t="s">
        <v>588</v>
      </c>
      <c r="B71" s="107">
        <f>SUM('Körnung Größenklassen'!C71:E71)</f>
        <v>3.3692922999999997</v>
      </c>
      <c r="C71" s="108">
        <f>SUM('Körnung Größenklassen'!F71:I71)</f>
        <v>24.295355799999999</v>
      </c>
      <c r="D71" s="108">
        <f>SUM('Körnung Größenklassen'!J71:L71)</f>
        <v>72.33535959999999</v>
      </c>
      <c r="E71" s="208">
        <f>AVERAGE(B71:B73)</f>
        <v>3.2350269333333332</v>
      </c>
      <c r="F71" s="208">
        <f>AVERAGE(C71:C73)</f>
        <v>20.996045166666665</v>
      </c>
      <c r="G71" s="208">
        <f>AVERAGE(D71:D73)</f>
        <v>75.768930466666674</v>
      </c>
      <c r="H71" s="208" t="s">
        <v>607</v>
      </c>
      <c r="I71" s="135">
        <v>3.29</v>
      </c>
      <c r="J71" s="108">
        <v>0</v>
      </c>
    </row>
    <row r="72" spans="1:10" x14ac:dyDescent="0.3">
      <c r="A72" s="113" t="s">
        <v>589</v>
      </c>
      <c r="B72" s="107">
        <f>SUM('Körnung Größenklassen'!C72:E72)</f>
        <v>3.2892098000000001</v>
      </c>
      <c r="C72" s="108">
        <f>SUM('Körnung Größenklassen'!F72:I72)</f>
        <v>19.239087600000001</v>
      </c>
      <c r="D72" s="108">
        <f>SUM('Körnung Größenklassen'!J72:L72)</f>
        <v>77.471687399999993</v>
      </c>
      <c r="E72" s="208"/>
      <c r="F72" s="208"/>
      <c r="G72" s="208"/>
      <c r="H72" s="208"/>
      <c r="I72" s="135">
        <v>3.33</v>
      </c>
      <c r="J72" s="108">
        <v>0</v>
      </c>
    </row>
    <row r="73" spans="1:10" x14ac:dyDescent="0.3">
      <c r="A73" s="113" t="s">
        <v>590</v>
      </c>
      <c r="B73" s="107">
        <f>SUM('Körnung Größenklassen'!C73:E73)</f>
        <v>3.0465787</v>
      </c>
      <c r="C73" s="108">
        <f>SUM('Körnung Größenklassen'!F73:I73)</f>
        <v>19.453692099999998</v>
      </c>
      <c r="D73" s="108">
        <f>SUM('Körnung Größenklassen'!J73:L73)</f>
        <v>77.499744400000012</v>
      </c>
      <c r="E73" s="208"/>
      <c r="F73" s="208"/>
      <c r="G73" s="208"/>
      <c r="H73" s="208"/>
      <c r="I73" s="135">
        <v>3.17</v>
      </c>
      <c r="J73" s="108">
        <v>0</v>
      </c>
    </row>
    <row r="74" spans="1:10" x14ac:dyDescent="0.3">
      <c r="A74" s="114" t="s">
        <v>591</v>
      </c>
      <c r="B74" s="107">
        <f>SUM('Körnung Größenklassen'!C74:E74)</f>
        <v>11.856859100000001</v>
      </c>
      <c r="C74" s="108">
        <f>SUM('Körnung Größenklassen'!F74:I74)</f>
        <v>75.888227499999999</v>
      </c>
      <c r="D74" s="108">
        <f>SUM('Körnung Größenklassen'!J74:L74)</f>
        <v>12.2548905</v>
      </c>
      <c r="E74" s="208">
        <f>AVERAGE(B74:B76)</f>
        <v>11.814838866666667</v>
      </c>
      <c r="F74" s="208">
        <f>AVERAGE(C74:C76)</f>
        <v>76.731774400000006</v>
      </c>
      <c r="G74" s="208">
        <f>AVERAGE(D74:D76)</f>
        <v>11.453384266666667</v>
      </c>
      <c r="H74" s="208" t="s">
        <v>610</v>
      </c>
      <c r="I74" s="135">
        <v>7.02</v>
      </c>
      <c r="J74" s="108">
        <v>0.55403460738845356</v>
      </c>
    </row>
    <row r="75" spans="1:10" x14ac:dyDescent="0.3">
      <c r="A75" s="114" t="s">
        <v>592</v>
      </c>
      <c r="B75" s="107">
        <f>SUM('Körnung Größenklassen'!C75:E75)</f>
        <v>11.7992165</v>
      </c>
      <c r="C75" s="108">
        <f>SUM('Körnung Größenklassen'!F75:I75)</f>
        <v>77.517830900000007</v>
      </c>
      <c r="D75" s="108">
        <f>SUM('Körnung Größenklassen'!J75:L75)</f>
        <v>10.6829603</v>
      </c>
      <c r="E75" s="208"/>
      <c r="F75" s="208"/>
      <c r="G75" s="208"/>
      <c r="H75" s="208"/>
      <c r="I75" s="135">
        <v>6.62</v>
      </c>
      <c r="J75" s="108">
        <v>0.15813964585274931</v>
      </c>
    </row>
    <row r="76" spans="1:10" x14ac:dyDescent="0.3">
      <c r="A76" s="114" t="s">
        <v>593</v>
      </c>
      <c r="B76" s="107">
        <f>SUM('Körnung Größenklassen'!C76:E76)</f>
        <v>11.788440999999999</v>
      </c>
      <c r="C76" s="108">
        <f>SUM('Körnung Größenklassen'!F76:I76)</f>
        <v>76.789264800000012</v>
      </c>
      <c r="D76" s="108">
        <f>SUM('Körnung Größenklassen'!J76:L76)</f>
        <v>11.422302</v>
      </c>
      <c r="E76" s="208"/>
      <c r="F76" s="208"/>
      <c r="G76" s="208"/>
      <c r="H76" s="208"/>
      <c r="I76" s="135">
        <v>6.52</v>
      </c>
      <c r="J76" s="108">
        <v>0</v>
      </c>
    </row>
    <row r="77" spans="1:10" x14ac:dyDescent="0.3">
      <c r="A77" s="114" t="s">
        <v>594</v>
      </c>
      <c r="B77" s="107">
        <f>SUM('Körnung Größenklassen'!C77:E77)</f>
        <v>4.6902340999999996</v>
      </c>
      <c r="C77" s="108">
        <f>SUM('Körnung Größenklassen'!F77:I77)</f>
        <v>25.0231733</v>
      </c>
      <c r="D77" s="108">
        <f>SUM('Körnung Größenklassen'!J77:L77)</f>
        <v>70.286600099999987</v>
      </c>
      <c r="E77" s="208">
        <f>AVERAGE(B77:B79)</f>
        <v>4.7196047666666665</v>
      </c>
      <c r="F77" s="208">
        <f>AVERAGE(C77:C79)</f>
        <v>25.786795000000001</v>
      </c>
      <c r="G77" s="208">
        <f>AVERAGE(D77:D79)</f>
        <v>69.493602766666655</v>
      </c>
      <c r="H77" s="208" t="s">
        <v>607</v>
      </c>
      <c r="I77" s="135">
        <v>3.54</v>
      </c>
      <c r="J77" s="108">
        <v>0</v>
      </c>
    </row>
    <row r="78" spans="1:10" x14ac:dyDescent="0.3">
      <c r="A78" s="114" t="s">
        <v>595</v>
      </c>
      <c r="B78" s="107">
        <f>SUM('Körnung Größenklassen'!C78:E78)</f>
        <v>4.8782139000000004</v>
      </c>
      <c r="C78" s="108">
        <f>SUM('Körnung Größenklassen'!F78:I78)</f>
        <v>26.429647500000002</v>
      </c>
      <c r="D78" s="108">
        <f>SUM('Körnung Größenklassen'!J78:L78)</f>
        <v>68.69214629999999</v>
      </c>
      <c r="E78" s="208"/>
      <c r="F78" s="208"/>
      <c r="G78" s="208"/>
      <c r="H78" s="208"/>
      <c r="I78" s="135">
        <v>3.63</v>
      </c>
      <c r="J78" s="108">
        <v>0</v>
      </c>
    </row>
    <row r="79" spans="1:10" x14ac:dyDescent="0.3">
      <c r="A79" s="114" t="s">
        <v>596</v>
      </c>
      <c r="B79" s="107">
        <f>SUM('Körnung Größenklassen'!C79:E79)</f>
        <v>4.5903662999999995</v>
      </c>
      <c r="C79" s="108">
        <f>SUM('Körnung Größenklassen'!F79:I79)</f>
        <v>25.907564200000003</v>
      </c>
      <c r="D79" s="108">
        <f>SUM('Körnung Größenklassen'!J79:L79)</f>
        <v>69.502061900000001</v>
      </c>
      <c r="E79" s="208"/>
      <c r="F79" s="208"/>
      <c r="G79" s="208"/>
      <c r="H79" s="208"/>
      <c r="I79" s="135">
        <v>3.56</v>
      </c>
      <c r="J79" s="108">
        <v>0</v>
      </c>
    </row>
    <row r="80" spans="1:10" x14ac:dyDescent="0.3">
      <c r="D80" s="99"/>
      <c r="E80" s="99"/>
      <c r="F80" s="99"/>
      <c r="G80" s="99"/>
      <c r="H80" s="99"/>
    </row>
  </sheetData>
  <mergeCells count="104">
    <mergeCell ref="E2:E4"/>
    <mergeCell ref="F2:F4"/>
    <mergeCell ref="G2:G4"/>
    <mergeCell ref="E5:E7"/>
    <mergeCell ref="F5:F7"/>
    <mergeCell ref="G5:G7"/>
    <mergeCell ref="E14:E16"/>
    <mergeCell ref="F14:F16"/>
    <mergeCell ref="G14:G16"/>
    <mergeCell ref="E17:E19"/>
    <mergeCell ref="F17:F19"/>
    <mergeCell ref="G17:G19"/>
    <mergeCell ref="E8:E10"/>
    <mergeCell ref="F8:F10"/>
    <mergeCell ref="G8:G10"/>
    <mergeCell ref="E11:E13"/>
    <mergeCell ref="F11:F13"/>
    <mergeCell ref="G11:G13"/>
    <mergeCell ref="E26:E28"/>
    <mergeCell ref="F26:F28"/>
    <mergeCell ref="G26:G28"/>
    <mergeCell ref="E29:E31"/>
    <mergeCell ref="F29:F31"/>
    <mergeCell ref="G29:G31"/>
    <mergeCell ref="E20:E22"/>
    <mergeCell ref="F20:F22"/>
    <mergeCell ref="G20:G22"/>
    <mergeCell ref="E23:E25"/>
    <mergeCell ref="F23:F25"/>
    <mergeCell ref="G23:G25"/>
    <mergeCell ref="E32:E34"/>
    <mergeCell ref="F32:F34"/>
    <mergeCell ref="G32:G34"/>
    <mergeCell ref="G38:G40"/>
    <mergeCell ref="F38:F40"/>
    <mergeCell ref="E38:E40"/>
    <mergeCell ref="G35:G37"/>
    <mergeCell ref="F35:F37"/>
    <mergeCell ref="E35:E37"/>
    <mergeCell ref="G41:G43"/>
    <mergeCell ref="F41:F43"/>
    <mergeCell ref="E41:E43"/>
    <mergeCell ref="G77:G79"/>
    <mergeCell ref="F77:F79"/>
    <mergeCell ref="E77:E79"/>
    <mergeCell ref="G74:G76"/>
    <mergeCell ref="F74:F76"/>
    <mergeCell ref="E74:E76"/>
    <mergeCell ref="G71:G73"/>
    <mergeCell ref="G47:G49"/>
    <mergeCell ref="F47:F49"/>
    <mergeCell ref="E47:E49"/>
    <mergeCell ref="G44:G46"/>
    <mergeCell ref="F44:F46"/>
    <mergeCell ref="E44:E46"/>
    <mergeCell ref="G53:G55"/>
    <mergeCell ref="F53:F55"/>
    <mergeCell ref="E53:E55"/>
    <mergeCell ref="G50:G52"/>
    <mergeCell ref="F50:F52"/>
    <mergeCell ref="E50:E52"/>
    <mergeCell ref="G59:G61"/>
    <mergeCell ref="F59:F61"/>
    <mergeCell ref="H77:H79"/>
    <mergeCell ref="H74:H76"/>
    <mergeCell ref="H71:H73"/>
    <mergeCell ref="H68:H70"/>
    <mergeCell ref="H65:H67"/>
    <mergeCell ref="H62:H64"/>
    <mergeCell ref="F71:F73"/>
    <mergeCell ref="E71:E73"/>
    <mergeCell ref="G68:G70"/>
    <mergeCell ref="F68:F70"/>
    <mergeCell ref="E68:E70"/>
    <mergeCell ref="G65:G67"/>
    <mergeCell ref="F65:F67"/>
    <mergeCell ref="E65:E67"/>
    <mergeCell ref="H59:H61"/>
    <mergeCell ref="H56:H58"/>
    <mergeCell ref="H53:H55"/>
    <mergeCell ref="H50:H52"/>
    <mergeCell ref="H47:H49"/>
    <mergeCell ref="H44:H46"/>
    <mergeCell ref="G62:G64"/>
    <mergeCell ref="F62:F64"/>
    <mergeCell ref="E62:E64"/>
    <mergeCell ref="E59:E61"/>
    <mergeCell ref="G56:G58"/>
    <mergeCell ref="F56:F58"/>
    <mergeCell ref="E56:E58"/>
    <mergeCell ref="H5:H7"/>
    <mergeCell ref="H2:H4"/>
    <mergeCell ref="H23:H25"/>
    <mergeCell ref="H20:H22"/>
    <mergeCell ref="H17:H19"/>
    <mergeCell ref="H14:H16"/>
    <mergeCell ref="H11:H13"/>
    <mergeCell ref="H8:H10"/>
    <mergeCell ref="H41:H43"/>
    <mergeCell ref="H38:H40"/>
    <mergeCell ref="H35:H37"/>
    <mergeCell ref="H32:H34"/>
    <mergeCell ref="H29:H31"/>
    <mergeCell ref="H26:H28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11"/>
  <sheetViews>
    <sheetView tabSelected="1" topLeftCell="A87" zoomScale="98" zoomScaleNormal="98" workbookViewId="0">
      <selection activeCell="G86" sqref="G86:H111"/>
    </sheetView>
  </sheetViews>
  <sheetFormatPr baseColWidth="10" defaultRowHeight="14.4" x14ac:dyDescent="0.3"/>
  <cols>
    <col min="2" max="2" width="18.44140625" customWidth="1"/>
    <col min="3" max="3" width="20.33203125" customWidth="1"/>
    <col min="4" max="4" width="19.44140625" bestFit="1" customWidth="1"/>
    <col min="5" max="6" width="14.5546875" customWidth="1"/>
    <col min="7" max="7" width="13.109375" customWidth="1"/>
    <col min="8" max="8" width="10.5546875" bestFit="1" customWidth="1"/>
    <col min="9" max="9" width="13.5546875" bestFit="1" customWidth="1"/>
    <col min="10" max="10" width="9.88671875" bestFit="1" customWidth="1"/>
    <col min="11" max="11" width="10.5546875" bestFit="1" customWidth="1"/>
    <col min="12" max="12" width="10.88671875" bestFit="1" customWidth="1"/>
    <col min="17" max="17" width="15" bestFit="1" customWidth="1"/>
    <col min="18" max="18" width="13.109375" bestFit="1" customWidth="1"/>
    <col min="19" max="19" width="12.109375" bestFit="1" customWidth="1"/>
    <col min="20" max="20" width="10.5546875" bestFit="1" customWidth="1"/>
    <col min="21" max="21" width="13.5546875" bestFit="1" customWidth="1"/>
    <col min="22" max="22" width="9.88671875" bestFit="1" customWidth="1"/>
    <col min="23" max="23" width="10.5546875" bestFit="1" customWidth="1"/>
    <col min="24" max="24" width="10.88671875" bestFit="1" customWidth="1"/>
    <col min="25" max="25" width="9.21875" bestFit="1" customWidth="1"/>
    <col min="26" max="26" width="8.77734375" bestFit="1" customWidth="1"/>
    <col min="28" max="28" width="15" bestFit="1" customWidth="1"/>
    <col min="29" max="29" width="13.109375" bestFit="1" customWidth="1"/>
    <col min="30" max="30" width="12.109375" bestFit="1" customWidth="1"/>
    <col min="31" max="31" width="10.5546875" bestFit="1" customWidth="1"/>
    <col min="32" max="32" width="13.5546875" bestFit="1" customWidth="1"/>
    <col min="33" max="33" width="9.88671875" bestFit="1" customWidth="1"/>
    <col min="34" max="34" width="10.5546875" bestFit="1" customWidth="1"/>
    <col min="35" max="35" width="10.88671875" bestFit="1" customWidth="1"/>
    <col min="36" max="36" width="9.21875" bestFit="1" customWidth="1"/>
    <col min="37" max="37" width="8.77734375" bestFit="1" customWidth="1"/>
    <col min="41" max="41" width="21" customWidth="1"/>
  </cols>
  <sheetData>
    <row r="1" spans="1:41" x14ac:dyDescent="0.3">
      <c r="A1" t="s">
        <v>363</v>
      </c>
    </row>
    <row r="2" spans="1:41" x14ac:dyDescent="0.3">
      <c r="A2" t="s">
        <v>364</v>
      </c>
      <c r="B2" t="s">
        <v>365</v>
      </c>
      <c r="C2" t="s">
        <v>366</v>
      </c>
      <c r="D2" t="s">
        <v>367</v>
      </c>
      <c r="E2" t="s">
        <v>368</v>
      </c>
      <c r="F2" s="134" t="s">
        <v>369</v>
      </c>
      <c r="G2" s="134" t="s">
        <v>370</v>
      </c>
      <c r="H2" t="s">
        <v>371</v>
      </c>
      <c r="I2" s="134" t="s">
        <v>372</v>
      </c>
      <c r="J2" s="134" t="s">
        <v>373</v>
      </c>
      <c r="K2" t="s">
        <v>374</v>
      </c>
      <c r="L2" s="134" t="s">
        <v>375</v>
      </c>
      <c r="M2" s="134" t="s">
        <v>376</v>
      </c>
      <c r="N2" t="s">
        <v>377</v>
      </c>
      <c r="O2" t="s">
        <v>378</v>
      </c>
      <c r="P2" t="s">
        <v>379</v>
      </c>
      <c r="Q2" s="134" t="s">
        <v>380</v>
      </c>
      <c r="R2" s="134" t="s">
        <v>381</v>
      </c>
      <c r="S2" s="134" t="s">
        <v>382</v>
      </c>
      <c r="T2" s="134" t="s">
        <v>383</v>
      </c>
      <c r="U2" s="134" t="s">
        <v>384</v>
      </c>
      <c r="V2" t="s">
        <v>385</v>
      </c>
      <c r="W2" t="s">
        <v>386</v>
      </c>
      <c r="X2" t="s">
        <v>387</v>
      </c>
      <c r="Y2" t="s">
        <v>388</v>
      </c>
      <c r="Z2" t="s">
        <v>389</v>
      </c>
      <c r="AA2" t="s">
        <v>390</v>
      </c>
      <c r="AB2" t="s">
        <v>391</v>
      </c>
      <c r="AC2" t="s">
        <v>392</v>
      </c>
      <c r="AD2" t="s">
        <v>393</v>
      </c>
      <c r="AE2" t="s">
        <v>394</v>
      </c>
      <c r="AF2" t="s">
        <v>395</v>
      </c>
      <c r="AG2" t="s">
        <v>396</v>
      </c>
      <c r="AH2" t="s">
        <v>397</v>
      </c>
      <c r="AI2" t="s">
        <v>398</v>
      </c>
      <c r="AJ2" t="s">
        <v>399</v>
      </c>
      <c r="AK2" t="s">
        <v>400</v>
      </c>
      <c r="AL2" s="134" t="s">
        <v>401</v>
      </c>
      <c r="AM2" t="s">
        <v>402</v>
      </c>
      <c r="AN2" t="s">
        <v>403</v>
      </c>
      <c r="AO2" t="s">
        <v>404</v>
      </c>
    </row>
    <row r="3" spans="1:41" x14ac:dyDescent="0.3">
      <c r="A3" t="s">
        <v>405</v>
      </c>
      <c r="E3" t="s">
        <v>406</v>
      </c>
      <c r="F3" t="s">
        <v>406</v>
      </c>
      <c r="G3" t="s">
        <v>406</v>
      </c>
      <c r="H3" t="s">
        <v>406</v>
      </c>
      <c r="I3" t="s">
        <v>406</v>
      </c>
      <c r="J3" t="s">
        <v>406</v>
      </c>
      <c r="K3" t="s">
        <v>406</v>
      </c>
      <c r="L3" t="s">
        <v>406</v>
      </c>
      <c r="M3" t="s">
        <v>406</v>
      </c>
      <c r="N3" t="s">
        <v>406</v>
      </c>
      <c r="O3" t="s">
        <v>406</v>
      </c>
      <c r="P3" t="s">
        <v>406</v>
      </c>
      <c r="Q3" t="s">
        <v>406</v>
      </c>
      <c r="R3" t="s">
        <v>406</v>
      </c>
      <c r="S3" t="s">
        <v>406</v>
      </c>
      <c r="T3" t="s">
        <v>406</v>
      </c>
      <c r="U3" t="s">
        <v>406</v>
      </c>
      <c r="V3" t="s">
        <v>406</v>
      </c>
      <c r="W3" t="s">
        <v>406</v>
      </c>
      <c r="X3" t="s">
        <v>406</v>
      </c>
      <c r="Y3" t="s">
        <v>406</v>
      </c>
      <c r="Z3" t="s">
        <v>406</v>
      </c>
      <c r="AA3" t="s">
        <v>406</v>
      </c>
      <c r="AB3" t="s">
        <v>406</v>
      </c>
      <c r="AC3" t="s">
        <v>406</v>
      </c>
      <c r="AD3" t="s">
        <v>406</v>
      </c>
      <c r="AE3" t="s">
        <v>406</v>
      </c>
      <c r="AF3" t="s">
        <v>406</v>
      </c>
      <c r="AG3" t="s">
        <v>406</v>
      </c>
      <c r="AH3" t="s">
        <v>406</v>
      </c>
      <c r="AI3" t="s">
        <v>406</v>
      </c>
      <c r="AJ3" t="s">
        <v>406</v>
      </c>
      <c r="AK3" t="s">
        <v>406</v>
      </c>
      <c r="AL3" t="s">
        <v>406</v>
      </c>
      <c r="AM3" t="s">
        <v>406</v>
      </c>
      <c r="AN3" t="s">
        <v>406</v>
      </c>
      <c r="AO3" t="s">
        <v>407</v>
      </c>
    </row>
    <row r="4" spans="1:41" x14ac:dyDescent="0.3">
      <c r="A4">
        <v>44261</v>
      </c>
      <c r="B4" t="s">
        <v>519</v>
      </c>
      <c r="C4" t="s">
        <v>408</v>
      </c>
      <c r="D4" s="6">
        <v>45169</v>
      </c>
      <c r="E4">
        <v>5455</v>
      </c>
      <c r="F4">
        <v>8025</v>
      </c>
      <c r="G4">
        <v>92665</v>
      </c>
      <c r="H4">
        <v>180200</v>
      </c>
      <c r="I4">
        <v>530.9</v>
      </c>
      <c r="J4">
        <v>4439.5</v>
      </c>
      <c r="K4">
        <v>203.35</v>
      </c>
      <c r="L4">
        <v>27620</v>
      </c>
      <c r="M4">
        <v>2230</v>
      </c>
      <c r="N4">
        <v>4817</v>
      </c>
      <c r="O4">
        <v>167.1</v>
      </c>
      <c r="P4">
        <v>106.65</v>
      </c>
      <c r="Q4">
        <v>602.79999999999995</v>
      </c>
      <c r="R4">
        <v>39335</v>
      </c>
      <c r="S4">
        <v>68.05</v>
      </c>
      <c r="T4">
        <v>55.2</v>
      </c>
      <c r="U4">
        <v>73.150000000000006</v>
      </c>
      <c r="V4">
        <v>26.65</v>
      </c>
      <c r="W4">
        <v>2.25</v>
      </c>
      <c r="X4">
        <v>66.849999999999994</v>
      </c>
      <c r="Y4">
        <v>3.45</v>
      </c>
      <c r="Z4">
        <v>176</v>
      </c>
      <c r="AA4">
        <v>130.35</v>
      </c>
      <c r="AB4">
        <v>25.1</v>
      </c>
      <c r="AC4">
        <v>148.85</v>
      </c>
      <c r="AD4">
        <v>13.05</v>
      </c>
      <c r="AE4">
        <v>6.8</v>
      </c>
      <c r="AF4">
        <v>526</v>
      </c>
      <c r="AG4">
        <v>132</v>
      </c>
      <c r="AH4">
        <v>70</v>
      </c>
      <c r="AI4">
        <v>6.35</v>
      </c>
      <c r="AJ4">
        <v>3.3</v>
      </c>
      <c r="AK4">
        <v>0.9</v>
      </c>
      <c r="AL4">
        <v>45.1</v>
      </c>
      <c r="AM4">
        <v>17.2</v>
      </c>
      <c r="AN4">
        <v>3.75</v>
      </c>
      <c r="AO4">
        <v>69.75</v>
      </c>
    </row>
    <row r="5" spans="1:41" x14ac:dyDescent="0.3">
      <c r="A5">
        <v>44262</v>
      </c>
      <c r="B5" t="s">
        <v>520</v>
      </c>
      <c r="C5" t="s">
        <v>408</v>
      </c>
      <c r="D5" s="6">
        <v>45169</v>
      </c>
      <c r="E5">
        <v>4985</v>
      </c>
      <c r="F5">
        <v>7793.5</v>
      </c>
      <c r="G5">
        <v>87685</v>
      </c>
      <c r="H5">
        <v>176450</v>
      </c>
      <c r="I5">
        <v>531.25</v>
      </c>
      <c r="J5">
        <v>4272</v>
      </c>
      <c r="K5">
        <v>209.6</v>
      </c>
      <c r="L5">
        <v>25670</v>
      </c>
      <c r="M5">
        <v>2524.5</v>
      </c>
      <c r="N5">
        <v>4575.5</v>
      </c>
      <c r="O5">
        <v>172.9</v>
      </c>
      <c r="P5">
        <v>102.85</v>
      </c>
      <c r="Q5">
        <v>471.45</v>
      </c>
      <c r="R5">
        <v>38805</v>
      </c>
      <c r="S5">
        <v>66.2</v>
      </c>
      <c r="T5">
        <v>59.55</v>
      </c>
      <c r="U5">
        <v>70.75</v>
      </c>
      <c r="V5">
        <v>25.1</v>
      </c>
      <c r="W5">
        <v>1.8</v>
      </c>
      <c r="X5">
        <v>64.2</v>
      </c>
      <c r="Y5">
        <v>4</v>
      </c>
      <c r="Z5">
        <v>159.30000000000001</v>
      </c>
      <c r="AA5">
        <v>127.95</v>
      </c>
      <c r="AB5">
        <v>23.55</v>
      </c>
      <c r="AC5">
        <v>154.05000000000001</v>
      </c>
      <c r="AD5">
        <v>11.8</v>
      </c>
      <c r="AE5">
        <v>5.75</v>
      </c>
      <c r="AF5">
        <v>543</v>
      </c>
      <c r="AG5">
        <v>104</v>
      </c>
      <c r="AH5">
        <v>106.3</v>
      </c>
      <c r="AI5">
        <v>4.1500000000000004</v>
      </c>
      <c r="AJ5">
        <v>3.4</v>
      </c>
      <c r="AK5">
        <v>0.55000000000000004</v>
      </c>
      <c r="AL5">
        <v>44.85</v>
      </c>
      <c r="AM5">
        <v>16.45</v>
      </c>
      <c r="AN5">
        <v>3.65</v>
      </c>
      <c r="AO5">
        <v>67.540000000000006</v>
      </c>
    </row>
    <row r="6" spans="1:41" s="175" customFormat="1" x14ac:dyDescent="0.3">
      <c r="A6" s="175">
        <v>44263</v>
      </c>
      <c r="B6" s="175" t="s">
        <v>521</v>
      </c>
      <c r="C6" s="175" t="s">
        <v>408</v>
      </c>
      <c r="D6" s="176">
        <v>45169</v>
      </c>
      <c r="E6" s="175">
        <v>4685</v>
      </c>
      <c r="F6" s="175">
        <v>7855</v>
      </c>
      <c r="G6" s="175">
        <v>85285</v>
      </c>
      <c r="H6" s="175">
        <v>189250</v>
      </c>
      <c r="I6" s="175">
        <v>725.3</v>
      </c>
      <c r="J6" s="175">
        <v>3565</v>
      </c>
      <c r="K6" s="175">
        <v>163.44999999999999</v>
      </c>
      <c r="L6" s="175">
        <v>24690</v>
      </c>
      <c r="M6" s="175">
        <v>11485</v>
      </c>
      <c r="N6" s="175">
        <v>4511</v>
      </c>
      <c r="O6" s="175">
        <v>152.85</v>
      </c>
      <c r="P6" s="175">
        <v>99.05</v>
      </c>
      <c r="Q6" s="175">
        <v>497</v>
      </c>
      <c r="R6" s="175">
        <v>37400</v>
      </c>
      <c r="S6" s="175">
        <v>67.349999999999994</v>
      </c>
      <c r="T6" s="175">
        <v>59.8</v>
      </c>
      <c r="U6" s="175">
        <v>101.1</v>
      </c>
      <c r="V6" s="175">
        <v>23.1</v>
      </c>
      <c r="W6" s="175">
        <v>1.8</v>
      </c>
      <c r="X6" s="175">
        <v>61.5</v>
      </c>
      <c r="Y6" s="175">
        <v>3.1</v>
      </c>
      <c r="Z6" s="175">
        <v>150.4</v>
      </c>
      <c r="AA6" s="175">
        <v>155</v>
      </c>
      <c r="AB6" s="175">
        <v>22.95</v>
      </c>
      <c r="AC6" s="175">
        <v>174.9</v>
      </c>
      <c r="AD6" s="175">
        <v>11.45</v>
      </c>
      <c r="AE6" s="175">
        <v>2.2000000000000002</v>
      </c>
      <c r="AF6" s="175">
        <v>506</v>
      </c>
      <c r="AG6" s="175">
        <v>79</v>
      </c>
      <c r="AH6" s="175">
        <v>102.3</v>
      </c>
      <c r="AI6" s="175">
        <v>3.3</v>
      </c>
      <c r="AJ6" s="175">
        <v>3.65</v>
      </c>
      <c r="AK6" s="175">
        <v>0.8</v>
      </c>
      <c r="AL6" s="175">
        <v>42.9</v>
      </c>
      <c r="AM6" s="175">
        <v>15.85</v>
      </c>
      <c r="AN6" s="175">
        <v>2.85</v>
      </c>
      <c r="AO6" s="175">
        <v>70.58</v>
      </c>
    </row>
    <row r="7" spans="1:41" s="177" customFormat="1" x14ac:dyDescent="0.3">
      <c r="A7" s="177">
        <v>44264</v>
      </c>
      <c r="B7" s="177" t="s">
        <v>522</v>
      </c>
      <c r="C7" s="177" t="s">
        <v>408</v>
      </c>
      <c r="D7" s="178">
        <v>45169</v>
      </c>
      <c r="E7" s="177">
        <v>7385</v>
      </c>
      <c r="F7" s="177">
        <v>7011.5</v>
      </c>
      <c r="G7" s="177">
        <v>68770</v>
      </c>
      <c r="H7" s="177">
        <v>152800</v>
      </c>
      <c r="I7" s="177">
        <v>628.20000000000005</v>
      </c>
      <c r="J7" s="177">
        <v>6843.5</v>
      </c>
      <c r="K7" s="177">
        <v>130</v>
      </c>
      <c r="L7" s="177">
        <v>19095</v>
      </c>
      <c r="M7" s="177">
        <v>69035</v>
      </c>
      <c r="N7" s="177">
        <v>3707</v>
      </c>
      <c r="O7" s="177">
        <v>145</v>
      </c>
      <c r="P7" s="177">
        <v>84.5</v>
      </c>
      <c r="Q7" s="177">
        <v>636.75</v>
      </c>
      <c r="R7" s="177">
        <v>40210</v>
      </c>
      <c r="S7" s="177">
        <v>49.9</v>
      </c>
      <c r="T7" s="177">
        <v>53.75</v>
      </c>
      <c r="U7" s="177">
        <v>99.95</v>
      </c>
      <c r="V7" s="177">
        <v>20.3</v>
      </c>
      <c r="X7" s="177">
        <v>27.55</v>
      </c>
      <c r="Y7" s="177">
        <v>3.05</v>
      </c>
      <c r="Z7" s="177">
        <v>124.5</v>
      </c>
      <c r="AA7" s="177">
        <v>433.25</v>
      </c>
      <c r="AB7" s="177">
        <v>21.3</v>
      </c>
      <c r="AC7" s="177">
        <v>146</v>
      </c>
      <c r="AD7" s="177">
        <v>8.5</v>
      </c>
      <c r="AE7" s="177">
        <v>11.55</v>
      </c>
      <c r="AF7" s="177">
        <v>747</v>
      </c>
      <c r="AG7" s="177">
        <v>139</v>
      </c>
      <c r="AH7" s="177">
        <v>107</v>
      </c>
      <c r="AI7" s="177">
        <v>4.5</v>
      </c>
      <c r="AJ7" s="177">
        <v>2.6</v>
      </c>
      <c r="AK7" s="177">
        <v>0.65</v>
      </c>
      <c r="AL7" s="177">
        <v>60.4</v>
      </c>
      <c r="AM7" s="177">
        <v>14.3</v>
      </c>
      <c r="AN7" s="177">
        <v>5.0999999999999996</v>
      </c>
      <c r="AO7" s="177">
        <v>68.38</v>
      </c>
    </row>
    <row r="8" spans="1:41" x14ac:dyDescent="0.3">
      <c r="A8">
        <v>44265</v>
      </c>
      <c r="B8" t="s">
        <v>523</v>
      </c>
      <c r="C8" t="s">
        <v>408</v>
      </c>
      <c r="D8" s="6">
        <v>45169</v>
      </c>
      <c r="E8">
        <v>7180</v>
      </c>
      <c r="F8">
        <v>7660.5</v>
      </c>
      <c r="G8">
        <v>85520</v>
      </c>
      <c r="H8">
        <v>171850</v>
      </c>
      <c r="I8">
        <v>609.54999999999995</v>
      </c>
      <c r="J8">
        <v>6788.5</v>
      </c>
      <c r="K8">
        <v>292.25</v>
      </c>
      <c r="L8">
        <v>24030</v>
      </c>
      <c r="M8">
        <v>18585</v>
      </c>
      <c r="N8">
        <v>4524.5</v>
      </c>
      <c r="O8">
        <v>168.75</v>
      </c>
      <c r="P8">
        <v>96.8</v>
      </c>
      <c r="Q8">
        <v>745.3</v>
      </c>
      <c r="R8">
        <v>45145</v>
      </c>
      <c r="S8">
        <v>63.05</v>
      </c>
      <c r="T8">
        <v>76</v>
      </c>
      <c r="U8">
        <v>146.69999999999999</v>
      </c>
      <c r="V8">
        <v>25.5</v>
      </c>
      <c r="W8">
        <v>2.1</v>
      </c>
      <c r="X8">
        <v>41.8</v>
      </c>
      <c r="Y8">
        <v>4.8</v>
      </c>
      <c r="Z8">
        <v>146.94999999999999</v>
      </c>
      <c r="AA8">
        <v>263.10000000000002</v>
      </c>
      <c r="AB8">
        <v>24.05</v>
      </c>
      <c r="AC8">
        <v>151.65</v>
      </c>
      <c r="AD8">
        <v>11</v>
      </c>
      <c r="AE8">
        <v>16.899999999999999</v>
      </c>
      <c r="AF8">
        <v>770.5</v>
      </c>
      <c r="AG8">
        <v>157</v>
      </c>
      <c r="AH8">
        <v>75.150000000000006</v>
      </c>
      <c r="AI8">
        <v>2.4</v>
      </c>
      <c r="AJ8">
        <v>6.35</v>
      </c>
      <c r="AK8">
        <v>0.75</v>
      </c>
      <c r="AL8">
        <v>76.05</v>
      </c>
      <c r="AM8">
        <v>16.95</v>
      </c>
      <c r="AN8">
        <v>4.55</v>
      </c>
      <c r="AO8">
        <v>70.099999999999994</v>
      </c>
    </row>
    <row r="9" spans="1:41" s="175" customFormat="1" x14ac:dyDescent="0.3">
      <c r="A9" s="175">
        <v>44266</v>
      </c>
      <c r="B9" s="175" t="s">
        <v>524</v>
      </c>
      <c r="C9" s="175" t="s">
        <v>408</v>
      </c>
      <c r="D9" s="176">
        <v>45169</v>
      </c>
      <c r="E9" s="175">
        <v>9665</v>
      </c>
      <c r="F9" s="175">
        <v>7465</v>
      </c>
      <c r="G9" s="175">
        <v>86915</v>
      </c>
      <c r="H9" s="175">
        <v>165650</v>
      </c>
      <c r="I9" s="175">
        <v>614.5</v>
      </c>
      <c r="J9" s="175">
        <v>10790</v>
      </c>
      <c r="K9" s="175">
        <v>426.7</v>
      </c>
      <c r="L9" s="175">
        <v>24065</v>
      </c>
      <c r="M9" s="175">
        <v>10670</v>
      </c>
      <c r="N9" s="175">
        <v>4441</v>
      </c>
      <c r="O9" s="175">
        <v>171.05</v>
      </c>
      <c r="P9" s="175">
        <v>102.3</v>
      </c>
      <c r="Q9" s="175">
        <v>552.15</v>
      </c>
      <c r="R9" s="175">
        <v>50650</v>
      </c>
      <c r="S9" s="175">
        <v>59.45</v>
      </c>
      <c r="T9" s="175">
        <v>92.85</v>
      </c>
      <c r="U9" s="175">
        <v>137.65</v>
      </c>
      <c r="V9" s="175">
        <v>26.2</v>
      </c>
      <c r="X9" s="175">
        <v>41.05</v>
      </c>
      <c r="Y9" s="175">
        <v>3.7</v>
      </c>
      <c r="Z9" s="175">
        <v>147.9</v>
      </c>
      <c r="AA9" s="175">
        <v>229.1</v>
      </c>
      <c r="AB9" s="175">
        <v>24.1</v>
      </c>
      <c r="AC9" s="175">
        <v>147.55000000000001</v>
      </c>
      <c r="AD9" s="175">
        <v>10.3</v>
      </c>
      <c r="AE9" s="175">
        <v>14.45</v>
      </c>
      <c r="AF9" s="175">
        <v>776.5</v>
      </c>
      <c r="AH9" s="175">
        <v>90.3</v>
      </c>
      <c r="AI9" s="175">
        <v>2.9</v>
      </c>
      <c r="AJ9" s="175">
        <v>4.5</v>
      </c>
      <c r="AK9" s="175">
        <v>0.5</v>
      </c>
      <c r="AL9" s="175">
        <v>73.349999999999994</v>
      </c>
      <c r="AM9" s="175">
        <v>17.100000000000001</v>
      </c>
      <c r="AN9" s="175">
        <v>4.2</v>
      </c>
      <c r="AO9" s="175">
        <v>69.989999999999995</v>
      </c>
    </row>
    <row r="10" spans="1:41" s="177" customFormat="1" x14ac:dyDescent="0.3">
      <c r="A10" s="177">
        <v>44267</v>
      </c>
      <c r="B10" s="177" t="s">
        <v>525</v>
      </c>
      <c r="C10" s="177" t="s">
        <v>408</v>
      </c>
      <c r="D10" s="178">
        <v>45169</v>
      </c>
      <c r="E10" s="177">
        <v>6040</v>
      </c>
      <c r="F10" s="177">
        <v>6979</v>
      </c>
      <c r="G10" s="177">
        <v>43680</v>
      </c>
      <c r="H10" s="177">
        <v>204600</v>
      </c>
      <c r="I10" s="177">
        <v>3270</v>
      </c>
      <c r="J10" s="177">
        <v>1099.5</v>
      </c>
      <c r="K10" s="177">
        <v>70.099999999999994</v>
      </c>
      <c r="L10" s="177">
        <v>10295</v>
      </c>
      <c r="M10" s="177">
        <v>71025</v>
      </c>
      <c r="N10" s="177">
        <v>2665</v>
      </c>
      <c r="O10" s="177">
        <v>61.75</v>
      </c>
      <c r="P10" s="177">
        <v>59.4</v>
      </c>
      <c r="Q10" s="177">
        <v>521.75</v>
      </c>
      <c r="R10" s="177">
        <v>19230</v>
      </c>
      <c r="S10" s="177">
        <v>28.3</v>
      </c>
      <c r="T10" s="177">
        <v>48.75</v>
      </c>
      <c r="U10" s="177">
        <v>186.1</v>
      </c>
      <c r="V10" s="177">
        <v>9.4</v>
      </c>
      <c r="W10" s="177">
        <v>0.9</v>
      </c>
      <c r="X10" s="177">
        <v>4.6500000000000004</v>
      </c>
      <c r="Y10" s="177">
        <v>4.55</v>
      </c>
      <c r="Z10" s="177">
        <v>51.1</v>
      </c>
      <c r="AA10" s="177">
        <v>182.95</v>
      </c>
      <c r="AB10" s="177">
        <v>15.85</v>
      </c>
      <c r="AC10" s="177">
        <v>337.65</v>
      </c>
      <c r="AD10" s="177">
        <v>6.5</v>
      </c>
      <c r="AE10" s="177">
        <v>7.7</v>
      </c>
      <c r="AF10" s="177">
        <v>340</v>
      </c>
      <c r="AH10" s="177">
        <v>52.65</v>
      </c>
      <c r="AI10" s="177">
        <v>6.65</v>
      </c>
      <c r="AJ10" s="177">
        <v>4</v>
      </c>
      <c r="AK10" s="177">
        <v>0.35</v>
      </c>
      <c r="AL10" s="177">
        <v>41.5</v>
      </c>
      <c r="AM10" s="177">
        <v>6.65</v>
      </c>
      <c r="AN10" s="177">
        <v>1.9</v>
      </c>
      <c r="AO10" s="177">
        <v>69.650000000000006</v>
      </c>
    </row>
    <row r="11" spans="1:41" x14ac:dyDescent="0.3">
      <c r="A11">
        <v>44268</v>
      </c>
      <c r="B11" t="s">
        <v>526</v>
      </c>
      <c r="C11" t="s">
        <v>408</v>
      </c>
      <c r="D11" s="6">
        <v>45169</v>
      </c>
      <c r="E11">
        <v>4880</v>
      </c>
      <c r="F11">
        <v>6087.5</v>
      </c>
      <c r="G11">
        <v>41265</v>
      </c>
      <c r="H11">
        <v>201450</v>
      </c>
      <c r="I11">
        <v>2127</v>
      </c>
      <c r="J11">
        <v>1100.5</v>
      </c>
      <c r="K11">
        <v>57.35</v>
      </c>
      <c r="L11">
        <v>10235</v>
      </c>
      <c r="M11">
        <v>70600</v>
      </c>
      <c r="N11">
        <v>2408.5</v>
      </c>
      <c r="O11">
        <v>63.2</v>
      </c>
      <c r="P11">
        <v>52.3</v>
      </c>
      <c r="Q11">
        <v>418.55</v>
      </c>
      <c r="R11">
        <v>15995</v>
      </c>
      <c r="S11">
        <v>25.25</v>
      </c>
      <c r="T11">
        <v>33.549999999999997</v>
      </c>
      <c r="U11">
        <v>120.9</v>
      </c>
      <c r="V11">
        <v>7</v>
      </c>
      <c r="W11">
        <v>0.55000000000000004</v>
      </c>
      <c r="X11">
        <v>1.95</v>
      </c>
      <c r="Y11">
        <v>4.3499999999999996</v>
      </c>
      <c r="Z11">
        <v>49.9</v>
      </c>
      <c r="AA11">
        <v>220.45</v>
      </c>
      <c r="AB11">
        <v>13.95</v>
      </c>
      <c r="AC11">
        <v>293.45</v>
      </c>
      <c r="AD11">
        <v>6</v>
      </c>
      <c r="AE11">
        <v>5.05</v>
      </c>
      <c r="AF11">
        <v>271</v>
      </c>
      <c r="AH11">
        <v>42.5</v>
      </c>
      <c r="AI11">
        <v>6.85</v>
      </c>
      <c r="AJ11">
        <v>4.9000000000000004</v>
      </c>
      <c r="AK11">
        <v>0.35</v>
      </c>
      <c r="AL11">
        <v>30.95</v>
      </c>
      <c r="AM11">
        <v>6.55</v>
      </c>
      <c r="AN11">
        <v>1.8</v>
      </c>
      <c r="AO11">
        <v>67.34</v>
      </c>
    </row>
    <row r="12" spans="1:41" s="175" customFormat="1" x14ac:dyDescent="0.3">
      <c r="A12" s="175">
        <v>44269</v>
      </c>
      <c r="B12" s="175" t="s">
        <v>527</v>
      </c>
      <c r="C12" s="175" t="s">
        <v>408</v>
      </c>
      <c r="D12" s="176">
        <v>45169</v>
      </c>
      <c r="E12" s="175">
        <v>5015</v>
      </c>
      <c r="F12" s="175">
        <v>6106.5</v>
      </c>
      <c r="G12" s="175">
        <v>41955</v>
      </c>
      <c r="H12" s="175">
        <v>215900</v>
      </c>
      <c r="I12" s="175">
        <v>2194</v>
      </c>
      <c r="J12" s="175">
        <v>848.4</v>
      </c>
      <c r="K12" s="175">
        <v>46.6</v>
      </c>
      <c r="L12" s="175">
        <v>10105</v>
      </c>
      <c r="M12" s="175">
        <v>65755</v>
      </c>
      <c r="N12" s="175">
        <v>2451.5</v>
      </c>
      <c r="O12" s="175">
        <v>66.3</v>
      </c>
      <c r="P12" s="175">
        <v>54</v>
      </c>
      <c r="Q12" s="175">
        <v>392.65</v>
      </c>
      <c r="R12" s="175">
        <v>15730</v>
      </c>
      <c r="S12" s="175">
        <v>26.55</v>
      </c>
      <c r="T12" s="175">
        <v>57.2</v>
      </c>
      <c r="U12" s="175">
        <v>142.5</v>
      </c>
      <c r="V12" s="175">
        <v>7.85</v>
      </c>
      <c r="W12" s="175">
        <v>0.8</v>
      </c>
      <c r="X12" s="175">
        <v>4</v>
      </c>
      <c r="Y12" s="175">
        <v>3.85</v>
      </c>
      <c r="Z12" s="175">
        <v>50.8</v>
      </c>
      <c r="AA12" s="175">
        <v>203.45</v>
      </c>
      <c r="AB12" s="175">
        <v>14.3</v>
      </c>
      <c r="AC12" s="175">
        <v>367.3</v>
      </c>
      <c r="AD12" s="175">
        <v>6.1</v>
      </c>
      <c r="AE12" s="175">
        <v>4.45</v>
      </c>
      <c r="AF12" s="175">
        <v>269.5</v>
      </c>
      <c r="AG12" s="175">
        <v>81</v>
      </c>
      <c r="AH12" s="175">
        <v>59.5</v>
      </c>
      <c r="AI12" s="175">
        <v>8.5500000000000007</v>
      </c>
      <c r="AJ12" s="175">
        <v>6.05</v>
      </c>
      <c r="AK12" s="175">
        <v>0.55000000000000004</v>
      </c>
      <c r="AL12" s="175">
        <v>37.700000000000003</v>
      </c>
      <c r="AM12" s="175">
        <v>7.15</v>
      </c>
      <c r="AN12" s="175">
        <v>1.75</v>
      </c>
      <c r="AO12" s="175">
        <v>69.83</v>
      </c>
    </row>
    <row r="13" spans="1:41" s="177" customFormat="1" x14ac:dyDescent="0.3">
      <c r="A13" s="177">
        <v>44270</v>
      </c>
      <c r="B13" s="177" t="s">
        <v>528</v>
      </c>
      <c r="C13" s="177" t="s">
        <v>408</v>
      </c>
      <c r="D13" s="178">
        <v>45169</v>
      </c>
      <c r="E13" s="177">
        <v>5720</v>
      </c>
      <c r="F13" s="177">
        <v>5619</v>
      </c>
      <c r="G13" s="177">
        <v>76165</v>
      </c>
      <c r="H13" s="177">
        <v>171800</v>
      </c>
      <c r="I13" s="177">
        <v>771.3</v>
      </c>
      <c r="J13" s="177">
        <v>5675</v>
      </c>
      <c r="K13" s="177">
        <v>202.25</v>
      </c>
      <c r="L13" s="177">
        <v>22165</v>
      </c>
      <c r="M13" s="177">
        <v>22420</v>
      </c>
      <c r="N13" s="177">
        <v>4059.5</v>
      </c>
      <c r="O13" s="177">
        <v>142.9</v>
      </c>
      <c r="P13" s="177">
        <v>85</v>
      </c>
      <c r="Q13" s="177">
        <v>399.25</v>
      </c>
      <c r="R13" s="177">
        <v>63550</v>
      </c>
      <c r="S13" s="177">
        <v>36.35</v>
      </c>
      <c r="T13" s="177">
        <v>45.6</v>
      </c>
      <c r="U13" s="177">
        <v>57.5</v>
      </c>
      <c r="V13" s="177">
        <v>22.75</v>
      </c>
      <c r="X13" s="177">
        <v>217.65</v>
      </c>
      <c r="Y13" s="177">
        <v>2.5499999999999998</v>
      </c>
      <c r="Z13" s="177">
        <v>135.5</v>
      </c>
      <c r="AA13" s="177">
        <v>207.75</v>
      </c>
      <c r="AB13" s="177">
        <v>21.2</v>
      </c>
      <c r="AC13" s="177">
        <v>187.4</v>
      </c>
      <c r="AD13" s="177">
        <v>9.15</v>
      </c>
      <c r="AF13" s="177">
        <v>466.5</v>
      </c>
      <c r="AG13" s="177">
        <v>100.5</v>
      </c>
      <c r="AH13" s="177">
        <v>116.1</v>
      </c>
      <c r="AI13" s="177">
        <v>2.1</v>
      </c>
      <c r="AJ13" s="177">
        <v>2.5499999999999998</v>
      </c>
      <c r="AL13" s="177">
        <v>76.599999999999994</v>
      </c>
      <c r="AM13" s="177">
        <v>16.649999999999999</v>
      </c>
      <c r="AN13" s="177">
        <v>2.75</v>
      </c>
      <c r="AO13" s="177">
        <v>70.33</v>
      </c>
    </row>
    <row r="14" spans="1:41" x14ac:dyDescent="0.3">
      <c r="A14">
        <v>44271</v>
      </c>
      <c r="B14" t="s">
        <v>529</v>
      </c>
      <c r="C14" t="s">
        <v>408</v>
      </c>
      <c r="D14" s="6">
        <v>45169</v>
      </c>
      <c r="E14">
        <v>5170</v>
      </c>
      <c r="F14">
        <v>6347</v>
      </c>
      <c r="G14">
        <v>76155</v>
      </c>
      <c r="H14">
        <v>195100</v>
      </c>
      <c r="I14">
        <v>714.9</v>
      </c>
      <c r="J14">
        <v>4509</v>
      </c>
      <c r="K14">
        <v>128.5</v>
      </c>
      <c r="L14">
        <v>20390</v>
      </c>
      <c r="M14">
        <v>29240</v>
      </c>
      <c r="N14">
        <v>3951.5</v>
      </c>
      <c r="O14">
        <v>145.6</v>
      </c>
      <c r="P14">
        <v>83.6</v>
      </c>
      <c r="Q14">
        <v>448.7</v>
      </c>
      <c r="R14">
        <v>37380</v>
      </c>
      <c r="S14">
        <v>43.15</v>
      </c>
      <c r="T14">
        <v>44.1</v>
      </c>
      <c r="U14">
        <v>89.3</v>
      </c>
      <c r="V14">
        <v>20.55</v>
      </c>
      <c r="X14">
        <v>117.85</v>
      </c>
      <c r="Y14">
        <v>2.5499999999999998</v>
      </c>
      <c r="Z14">
        <v>120.65</v>
      </c>
      <c r="AA14">
        <v>231.15</v>
      </c>
      <c r="AB14">
        <v>22.3</v>
      </c>
      <c r="AC14">
        <v>254.25</v>
      </c>
      <c r="AD14">
        <v>9.8000000000000007</v>
      </c>
      <c r="AE14">
        <v>2.0499999999999998</v>
      </c>
      <c r="AF14">
        <v>468</v>
      </c>
      <c r="AG14">
        <v>129</v>
      </c>
      <c r="AH14">
        <v>120.15</v>
      </c>
      <c r="AI14">
        <v>6.25</v>
      </c>
      <c r="AJ14">
        <v>3.25</v>
      </c>
      <c r="AK14">
        <v>0.5</v>
      </c>
      <c r="AL14">
        <v>64.849999999999994</v>
      </c>
      <c r="AM14">
        <v>14.25</v>
      </c>
      <c r="AN14">
        <v>3.75</v>
      </c>
      <c r="AO14">
        <v>72.040000000000006</v>
      </c>
    </row>
    <row r="15" spans="1:41" s="175" customFormat="1" x14ac:dyDescent="0.3">
      <c r="A15" s="175">
        <v>44272</v>
      </c>
      <c r="B15" s="175" t="s">
        <v>530</v>
      </c>
      <c r="C15" s="175" t="s">
        <v>408</v>
      </c>
      <c r="D15" s="176">
        <v>45169</v>
      </c>
      <c r="E15" s="175">
        <v>3105</v>
      </c>
      <c r="F15" s="175">
        <v>5315.5</v>
      </c>
      <c r="G15" s="175">
        <v>48645</v>
      </c>
      <c r="H15" s="175">
        <v>189650</v>
      </c>
      <c r="I15" s="175">
        <v>681.25</v>
      </c>
      <c r="J15" s="175">
        <v>352.95</v>
      </c>
      <c r="K15" s="175">
        <v>19.850000000000001</v>
      </c>
      <c r="L15" s="175">
        <v>11985</v>
      </c>
      <c r="M15" s="175">
        <v>87630</v>
      </c>
      <c r="N15" s="175">
        <v>3123.5</v>
      </c>
      <c r="O15" s="175">
        <v>100.05</v>
      </c>
      <c r="P15" s="175">
        <v>83.05</v>
      </c>
      <c r="Q15" s="175">
        <v>582.45000000000005</v>
      </c>
      <c r="R15" s="175">
        <v>22650</v>
      </c>
      <c r="S15" s="175">
        <v>29.65</v>
      </c>
      <c r="T15" s="175">
        <v>15.7</v>
      </c>
      <c r="U15" s="175">
        <v>73.7</v>
      </c>
      <c r="V15" s="175">
        <v>10.85</v>
      </c>
      <c r="X15" s="175">
        <v>3.15</v>
      </c>
      <c r="Y15" s="175">
        <v>2.7</v>
      </c>
      <c r="Z15" s="175">
        <v>72.099999999999994</v>
      </c>
      <c r="AA15" s="175">
        <v>369.95</v>
      </c>
      <c r="AB15" s="175">
        <v>18.25</v>
      </c>
      <c r="AC15" s="175">
        <v>311.05</v>
      </c>
      <c r="AD15" s="175">
        <v>8.0500000000000007</v>
      </c>
      <c r="AE15" s="175">
        <v>3.1</v>
      </c>
      <c r="AF15" s="175">
        <v>277</v>
      </c>
      <c r="AG15" s="175">
        <v>88</v>
      </c>
      <c r="AH15" s="175">
        <v>84.4</v>
      </c>
      <c r="AI15" s="175">
        <v>6</v>
      </c>
      <c r="AJ15" s="175">
        <v>1.95</v>
      </c>
      <c r="AK15" s="175">
        <v>0.3</v>
      </c>
      <c r="AL15" s="175">
        <v>25.4</v>
      </c>
      <c r="AM15" s="175">
        <v>8.15</v>
      </c>
      <c r="AN15" s="175">
        <v>1.7</v>
      </c>
      <c r="AO15" s="175">
        <v>69.040000000000006</v>
      </c>
    </row>
    <row r="16" spans="1:41" x14ac:dyDescent="0.3">
      <c r="A16">
        <v>44273</v>
      </c>
      <c r="B16" t="s">
        <v>531</v>
      </c>
      <c r="C16" t="s">
        <v>408</v>
      </c>
      <c r="D16" s="6">
        <v>45194</v>
      </c>
      <c r="E16">
        <v>8275</v>
      </c>
      <c r="F16">
        <v>8347.5</v>
      </c>
      <c r="G16">
        <v>46585</v>
      </c>
      <c r="H16">
        <v>184150</v>
      </c>
      <c r="I16">
        <v>6298</v>
      </c>
      <c r="J16">
        <v>1751.5</v>
      </c>
      <c r="K16">
        <v>82.4</v>
      </c>
      <c r="L16">
        <v>10950</v>
      </c>
      <c r="M16">
        <v>66695</v>
      </c>
      <c r="N16">
        <v>2676.5</v>
      </c>
      <c r="O16">
        <v>72.349999999999994</v>
      </c>
      <c r="P16">
        <v>74.650000000000006</v>
      </c>
      <c r="Q16">
        <v>676.75</v>
      </c>
      <c r="R16">
        <v>24170</v>
      </c>
      <c r="S16">
        <v>40.549999999999997</v>
      </c>
      <c r="T16">
        <v>100.95</v>
      </c>
      <c r="U16">
        <v>317.55</v>
      </c>
      <c r="V16">
        <v>12.1</v>
      </c>
      <c r="W16">
        <v>1</v>
      </c>
      <c r="X16">
        <v>3.6</v>
      </c>
      <c r="Y16">
        <v>7.95</v>
      </c>
      <c r="Z16">
        <v>54.5</v>
      </c>
      <c r="AA16">
        <v>187.7</v>
      </c>
      <c r="AB16">
        <v>14.7</v>
      </c>
      <c r="AC16">
        <v>280</v>
      </c>
      <c r="AD16">
        <v>6.65</v>
      </c>
      <c r="AE16">
        <v>10.8</v>
      </c>
      <c r="AF16">
        <v>425.5</v>
      </c>
      <c r="AG16">
        <v>75.5</v>
      </c>
      <c r="AH16">
        <v>77.3</v>
      </c>
      <c r="AI16">
        <v>4.0999999999999996</v>
      </c>
      <c r="AJ16">
        <v>4.0999999999999996</v>
      </c>
      <c r="AK16">
        <v>0.3</v>
      </c>
      <c r="AL16">
        <v>98.9</v>
      </c>
      <c r="AM16">
        <v>8.4</v>
      </c>
      <c r="AN16">
        <v>1.1000000000000001</v>
      </c>
      <c r="AO16">
        <v>67.459999999999994</v>
      </c>
    </row>
    <row r="17" spans="1:41" x14ac:dyDescent="0.3">
      <c r="A17">
        <v>44274</v>
      </c>
      <c r="B17" t="s">
        <v>532</v>
      </c>
      <c r="C17" t="s">
        <v>408</v>
      </c>
      <c r="D17" s="6">
        <v>45194</v>
      </c>
      <c r="E17">
        <v>8275</v>
      </c>
      <c r="F17">
        <v>8015.5</v>
      </c>
      <c r="G17">
        <v>46585</v>
      </c>
      <c r="H17">
        <v>191700</v>
      </c>
      <c r="I17">
        <v>6192.5</v>
      </c>
      <c r="J17">
        <v>1725</v>
      </c>
      <c r="K17">
        <v>80.7</v>
      </c>
      <c r="L17">
        <v>10980</v>
      </c>
      <c r="M17">
        <v>63990</v>
      </c>
      <c r="N17">
        <v>2595</v>
      </c>
      <c r="O17">
        <v>69.5</v>
      </c>
      <c r="P17">
        <v>73.650000000000006</v>
      </c>
      <c r="Q17">
        <v>675.4</v>
      </c>
      <c r="R17">
        <v>22935</v>
      </c>
      <c r="S17">
        <v>34.9</v>
      </c>
      <c r="T17">
        <v>93.8</v>
      </c>
      <c r="U17">
        <v>294.25</v>
      </c>
      <c r="V17">
        <v>7.9</v>
      </c>
      <c r="X17">
        <v>3.4</v>
      </c>
      <c r="Y17">
        <v>7.15</v>
      </c>
      <c r="Z17">
        <v>52.85</v>
      </c>
      <c r="AA17">
        <v>178.1</v>
      </c>
      <c r="AB17">
        <v>14.1</v>
      </c>
      <c r="AC17">
        <v>282.64999999999998</v>
      </c>
      <c r="AD17">
        <v>6.05</v>
      </c>
      <c r="AE17">
        <v>9.6</v>
      </c>
      <c r="AF17">
        <v>377.5</v>
      </c>
      <c r="AH17">
        <v>48.25</v>
      </c>
      <c r="AI17">
        <v>3.65</v>
      </c>
      <c r="AJ17">
        <v>6.9</v>
      </c>
      <c r="AK17">
        <v>0.5</v>
      </c>
      <c r="AL17">
        <v>114.65</v>
      </c>
      <c r="AM17">
        <v>8</v>
      </c>
      <c r="AN17">
        <v>1.35</v>
      </c>
      <c r="AO17">
        <v>68.400000000000006</v>
      </c>
    </row>
    <row r="18" spans="1:41" s="175" customFormat="1" x14ac:dyDescent="0.3">
      <c r="A18" s="175">
        <v>44275</v>
      </c>
      <c r="B18" s="175" t="s">
        <v>533</v>
      </c>
      <c r="C18" s="175" t="s">
        <v>408</v>
      </c>
      <c r="D18" s="176">
        <v>45194</v>
      </c>
      <c r="E18" s="175">
        <v>7110</v>
      </c>
      <c r="F18" s="175">
        <v>7684</v>
      </c>
      <c r="G18" s="175">
        <v>46560</v>
      </c>
      <c r="H18" s="175">
        <v>194600</v>
      </c>
      <c r="I18" s="175">
        <v>5526</v>
      </c>
      <c r="J18" s="175">
        <v>1581</v>
      </c>
      <c r="K18" s="175">
        <v>84.65</v>
      </c>
      <c r="L18" s="175">
        <v>10760</v>
      </c>
      <c r="M18" s="175">
        <v>62285</v>
      </c>
      <c r="N18" s="175">
        <v>2772.5</v>
      </c>
      <c r="O18" s="175">
        <v>79.05</v>
      </c>
      <c r="P18" s="175">
        <v>73.25</v>
      </c>
      <c r="Q18" s="175">
        <v>690.65</v>
      </c>
      <c r="R18" s="175">
        <v>22295</v>
      </c>
      <c r="S18" s="175">
        <v>35.450000000000003</v>
      </c>
      <c r="T18" s="175">
        <v>82.95</v>
      </c>
      <c r="U18" s="175">
        <v>276.95</v>
      </c>
      <c r="V18" s="175">
        <v>11.55</v>
      </c>
      <c r="W18" s="175">
        <v>1.45</v>
      </c>
      <c r="X18" s="175">
        <v>8</v>
      </c>
      <c r="Y18" s="175">
        <v>7.05</v>
      </c>
      <c r="Z18" s="175">
        <v>54.05</v>
      </c>
      <c r="AA18" s="175">
        <v>171.65</v>
      </c>
      <c r="AB18" s="175">
        <v>15.8</v>
      </c>
      <c r="AC18" s="175">
        <v>288.14999999999998</v>
      </c>
      <c r="AD18" s="175">
        <v>7.05</v>
      </c>
      <c r="AE18" s="175">
        <v>5.5</v>
      </c>
      <c r="AF18" s="175">
        <v>377.5</v>
      </c>
      <c r="AG18" s="175">
        <v>70.5</v>
      </c>
      <c r="AH18" s="175">
        <v>97.75</v>
      </c>
      <c r="AI18" s="175">
        <v>6.15</v>
      </c>
      <c r="AJ18" s="175">
        <v>3.45</v>
      </c>
      <c r="AK18" s="175">
        <v>0.65</v>
      </c>
      <c r="AL18" s="175">
        <v>99.3</v>
      </c>
      <c r="AM18" s="175">
        <v>7.3</v>
      </c>
      <c r="AN18" s="175">
        <v>1</v>
      </c>
      <c r="AO18" s="175">
        <v>68.290000000000006</v>
      </c>
    </row>
    <row r="19" spans="1:41" x14ac:dyDescent="0.3">
      <c r="A19">
        <v>44276</v>
      </c>
      <c r="B19" t="s">
        <v>534</v>
      </c>
      <c r="C19" t="s">
        <v>408</v>
      </c>
      <c r="D19" s="6">
        <v>45194</v>
      </c>
      <c r="E19">
        <v>3945</v>
      </c>
      <c r="F19">
        <v>5058.5</v>
      </c>
      <c r="G19">
        <v>37295</v>
      </c>
      <c r="H19">
        <v>130200</v>
      </c>
      <c r="I19">
        <v>792.85</v>
      </c>
      <c r="J19">
        <v>731.15</v>
      </c>
      <c r="K19">
        <v>40.049999999999997</v>
      </c>
      <c r="L19">
        <v>9492</v>
      </c>
      <c r="M19">
        <v>157350</v>
      </c>
      <c r="N19">
        <v>2230</v>
      </c>
      <c r="O19">
        <v>89.05</v>
      </c>
      <c r="P19">
        <v>49.85</v>
      </c>
      <c r="Q19">
        <v>391.65</v>
      </c>
      <c r="R19">
        <v>20075</v>
      </c>
      <c r="S19">
        <v>34.049999999999997</v>
      </c>
      <c r="T19">
        <v>21.8</v>
      </c>
      <c r="U19">
        <v>73.2</v>
      </c>
      <c r="V19">
        <v>11.7</v>
      </c>
      <c r="X19">
        <v>9.65</v>
      </c>
      <c r="Y19">
        <v>2.2000000000000002</v>
      </c>
      <c r="Z19">
        <v>69.650000000000006</v>
      </c>
      <c r="AA19">
        <v>778.55</v>
      </c>
      <c r="AB19">
        <v>12.65</v>
      </c>
      <c r="AC19">
        <v>116.2</v>
      </c>
      <c r="AD19">
        <v>5.65</v>
      </c>
      <c r="AE19">
        <v>8.15</v>
      </c>
      <c r="AF19">
        <v>201</v>
      </c>
      <c r="AG19">
        <v>59</v>
      </c>
      <c r="AH19">
        <v>81.8</v>
      </c>
      <c r="AJ19">
        <v>2.0499999999999998</v>
      </c>
      <c r="AK19">
        <v>0.1</v>
      </c>
      <c r="AL19">
        <v>28</v>
      </c>
      <c r="AM19">
        <v>7.15</v>
      </c>
      <c r="AN19">
        <v>0.6</v>
      </c>
      <c r="AO19">
        <v>63.29</v>
      </c>
    </row>
    <row r="20" spans="1:41" x14ac:dyDescent="0.3">
      <c r="A20">
        <v>44277</v>
      </c>
      <c r="B20" t="s">
        <v>535</v>
      </c>
      <c r="C20" t="s">
        <v>408</v>
      </c>
      <c r="D20" s="6">
        <v>45194</v>
      </c>
      <c r="E20">
        <v>4140</v>
      </c>
      <c r="F20">
        <v>5007</v>
      </c>
      <c r="G20">
        <v>34555</v>
      </c>
      <c r="H20">
        <v>121400</v>
      </c>
      <c r="I20">
        <v>718.15</v>
      </c>
      <c r="J20">
        <v>352.95</v>
      </c>
      <c r="K20">
        <v>19.100000000000001</v>
      </c>
      <c r="L20">
        <v>8362</v>
      </c>
      <c r="M20">
        <v>188250</v>
      </c>
      <c r="N20">
        <v>1925</v>
      </c>
      <c r="O20">
        <v>74.150000000000006</v>
      </c>
      <c r="P20">
        <v>46.1</v>
      </c>
      <c r="Q20">
        <v>431</v>
      </c>
      <c r="R20">
        <v>17555</v>
      </c>
      <c r="S20">
        <v>30.1</v>
      </c>
      <c r="T20">
        <v>16.5</v>
      </c>
      <c r="U20">
        <v>73.25</v>
      </c>
      <c r="V20">
        <v>9.85</v>
      </c>
      <c r="X20">
        <v>3.7</v>
      </c>
      <c r="Y20">
        <v>4.3499999999999996</v>
      </c>
      <c r="Z20">
        <v>59.05</v>
      </c>
      <c r="AA20">
        <v>1032</v>
      </c>
      <c r="AB20">
        <v>11.45</v>
      </c>
      <c r="AC20">
        <v>112.05</v>
      </c>
      <c r="AD20">
        <v>4.45</v>
      </c>
      <c r="AE20">
        <v>3.95</v>
      </c>
      <c r="AF20">
        <v>181.5</v>
      </c>
      <c r="AG20">
        <v>54</v>
      </c>
      <c r="AH20">
        <v>73.3</v>
      </c>
      <c r="AJ20">
        <v>1.9</v>
      </c>
      <c r="AK20">
        <v>1</v>
      </c>
      <c r="AL20">
        <v>24.85</v>
      </c>
      <c r="AM20">
        <v>6.6</v>
      </c>
      <c r="AN20">
        <v>1.4</v>
      </c>
      <c r="AO20">
        <v>64.59</v>
      </c>
    </row>
    <row r="21" spans="1:41" s="175" customFormat="1" x14ac:dyDescent="0.3">
      <c r="A21" s="175">
        <v>44278</v>
      </c>
      <c r="B21" s="175" t="s">
        <v>536</v>
      </c>
      <c r="C21" s="175" t="s">
        <v>408</v>
      </c>
      <c r="D21" s="176">
        <v>45194</v>
      </c>
      <c r="E21" s="175">
        <v>4095</v>
      </c>
      <c r="F21" s="175">
        <v>5256.5</v>
      </c>
      <c r="G21" s="175">
        <v>37185</v>
      </c>
      <c r="H21" s="175">
        <v>126450</v>
      </c>
      <c r="I21" s="175">
        <v>784.2</v>
      </c>
      <c r="J21" s="175">
        <v>399.95</v>
      </c>
      <c r="K21" s="175">
        <v>18.95</v>
      </c>
      <c r="L21" s="175">
        <v>9100</v>
      </c>
      <c r="M21" s="175">
        <v>192400</v>
      </c>
      <c r="N21" s="175">
        <v>2068</v>
      </c>
      <c r="O21" s="175">
        <v>90.2</v>
      </c>
      <c r="P21" s="175">
        <v>51.95</v>
      </c>
      <c r="Q21" s="175">
        <v>456.85</v>
      </c>
      <c r="R21" s="175">
        <v>18285</v>
      </c>
      <c r="S21" s="175">
        <v>30.7</v>
      </c>
      <c r="T21" s="175">
        <v>20.45</v>
      </c>
      <c r="U21" s="175">
        <v>82.35</v>
      </c>
      <c r="V21" s="175">
        <v>9.6999999999999993</v>
      </c>
      <c r="X21" s="175">
        <v>2.4</v>
      </c>
      <c r="Y21" s="175">
        <v>4.9000000000000004</v>
      </c>
      <c r="Z21" s="175">
        <v>61.5</v>
      </c>
      <c r="AA21" s="175">
        <v>1062</v>
      </c>
      <c r="AB21" s="175">
        <v>11.95</v>
      </c>
      <c r="AC21" s="175">
        <v>107.55</v>
      </c>
      <c r="AD21" s="175">
        <v>4</v>
      </c>
      <c r="AE21" s="175">
        <v>1.2</v>
      </c>
      <c r="AF21" s="175">
        <v>152.5</v>
      </c>
      <c r="AG21" s="175">
        <v>63</v>
      </c>
      <c r="AH21" s="175">
        <v>73.5</v>
      </c>
      <c r="AI21" s="175">
        <v>2.2999999999999998</v>
      </c>
      <c r="AJ21" s="175">
        <v>1.5</v>
      </c>
      <c r="AK21" s="175">
        <v>0.5</v>
      </c>
      <c r="AL21" s="175">
        <v>32.25</v>
      </c>
      <c r="AM21" s="175">
        <v>6.2</v>
      </c>
      <c r="AN21" s="175">
        <v>3.5</v>
      </c>
      <c r="AO21" s="175">
        <v>67.05</v>
      </c>
    </row>
    <row r="22" spans="1:41" x14ac:dyDescent="0.3">
      <c r="A22">
        <v>44279</v>
      </c>
      <c r="B22" t="s">
        <v>537</v>
      </c>
      <c r="C22" t="s">
        <v>408</v>
      </c>
      <c r="D22" s="6">
        <v>45194</v>
      </c>
      <c r="E22">
        <v>4415</v>
      </c>
      <c r="F22">
        <v>6618.5</v>
      </c>
      <c r="G22">
        <v>73360</v>
      </c>
      <c r="H22">
        <v>200900</v>
      </c>
      <c r="I22">
        <v>718.1</v>
      </c>
      <c r="J22">
        <v>2693.5</v>
      </c>
      <c r="K22">
        <v>190.6</v>
      </c>
      <c r="L22">
        <v>18360</v>
      </c>
      <c r="M22">
        <v>24980</v>
      </c>
      <c r="N22">
        <v>3803</v>
      </c>
      <c r="O22">
        <v>120.45</v>
      </c>
      <c r="P22">
        <v>94</v>
      </c>
      <c r="Q22">
        <v>465.5</v>
      </c>
      <c r="R22">
        <v>27550</v>
      </c>
      <c r="S22">
        <v>47.7</v>
      </c>
      <c r="T22">
        <v>51.2</v>
      </c>
      <c r="U22">
        <v>166</v>
      </c>
      <c r="V22">
        <v>17.8</v>
      </c>
      <c r="W22">
        <v>0.4</v>
      </c>
      <c r="X22">
        <v>18.75</v>
      </c>
      <c r="Y22">
        <v>3.6</v>
      </c>
      <c r="Z22">
        <v>99.5</v>
      </c>
      <c r="AA22">
        <v>151.1</v>
      </c>
      <c r="AB22">
        <v>21.45</v>
      </c>
      <c r="AC22">
        <v>269.64999999999998</v>
      </c>
      <c r="AD22">
        <v>7.65</v>
      </c>
      <c r="AE22">
        <v>3.55</v>
      </c>
      <c r="AF22">
        <v>399.5</v>
      </c>
      <c r="AG22">
        <v>128</v>
      </c>
      <c r="AH22">
        <v>99.55</v>
      </c>
      <c r="AI22">
        <v>6.05</v>
      </c>
      <c r="AJ22">
        <v>4.95</v>
      </c>
      <c r="AK22">
        <v>0.45</v>
      </c>
      <c r="AL22">
        <v>46.35</v>
      </c>
      <c r="AM22">
        <v>11.55</v>
      </c>
      <c r="AN22">
        <v>2.5499999999999998</v>
      </c>
      <c r="AO22">
        <v>69.94</v>
      </c>
    </row>
    <row r="23" spans="1:41" x14ac:dyDescent="0.3">
      <c r="A23">
        <v>44280</v>
      </c>
      <c r="B23" t="s">
        <v>538</v>
      </c>
      <c r="C23" t="s">
        <v>408</v>
      </c>
      <c r="D23" s="6">
        <v>45194</v>
      </c>
      <c r="E23">
        <v>5255</v>
      </c>
      <c r="F23">
        <v>6487</v>
      </c>
      <c r="G23">
        <v>84750</v>
      </c>
      <c r="H23">
        <v>212700</v>
      </c>
      <c r="I23">
        <v>601.85</v>
      </c>
      <c r="J23">
        <v>3704</v>
      </c>
      <c r="K23">
        <v>224.95</v>
      </c>
      <c r="L23">
        <v>21240</v>
      </c>
      <c r="M23">
        <v>6828.5</v>
      </c>
      <c r="N23">
        <v>4072</v>
      </c>
      <c r="O23">
        <v>142.85</v>
      </c>
      <c r="P23">
        <v>87.5</v>
      </c>
      <c r="Q23">
        <v>457.55</v>
      </c>
      <c r="R23">
        <v>35455</v>
      </c>
      <c r="S23">
        <v>50.55</v>
      </c>
      <c r="T23">
        <v>51.4</v>
      </c>
      <c r="U23">
        <v>114.3</v>
      </c>
      <c r="V23">
        <v>18.45</v>
      </c>
      <c r="W23">
        <v>0.8</v>
      </c>
      <c r="X23">
        <v>22.45</v>
      </c>
      <c r="Y23">
        <v>3.05</v>
      </c>
      <c r="Z23">
        <v>118</v>
      </c>
      <c r="AA23">
        <v>112.45</v>
      </c>
      <c r="AB23">
        <v>21.7</v>
      </c>
      <c r="AC23">
        <v>239</v>
      </c>
      <c r="AD23">
        <v>9.4499999999999993</v>
      </c>
      <c r="AE23">
        <v>2.75</v>
      </c>
      <c r="AF23">
        <v>455.5</v>
      </c>
      <c r="AG23">
        <v>123</v>
      </c>
      <c r="AH23">
        <v>102.1</v>
      </c>
      <c r="AI23">
        <v>6.8</v>
      </c>
      <c r="AJ23">
        <v>3.2</v>
      </c>
      <c r="AK23">
        <v>0.6</v>
      </c>
      <c r="AL23">
        <v>43.15</v>
      </c>
      <c r="AM23">
        <v>13.4</v>
      </c>
      <c r="AN23">
        <v>1.6</v>
      </c>
      <c r="AO23">
        <v>73.91</v>
      </c>
    </row>
    <row r="24" spans="1:41" s="175" customFormat="1" x14ac:dyDescent="0.3">
      <c r="A24" s="175">
        <v>44281</v>
      </c>
      <c r="B24" s="175" t="s">
        <v>539</v>
      </c>
      <c r="C24" s="175" t="s">
        <v>408</v>
      </c>
      <c r="D24" s="176">
        <v>45194</v>
      </c>
      <c r="E24" s="175">
        <v>4725</v>
      </c>
      <c r="F24" s="175">
        <v>7278.5</v>
      </c>
      <c r="G24" s="175">
        <v>94010</v>
      </c>
      <c r="H24" s="175">
        <v>194750</v>
      </c>
      <c r="I24" s="175">
        <v>578.65</v>
      </c>
      <c r="J24" s="175">
        <v>3149.5</v>
      </c>
      <c r="K24" s="175">
        <v>178.45</v>
      </c>
      <c r="L24" s="175">
        <v>23955</v>
      </c>
      <c r="M24" s="175">
        <v>7503.5</v>
      </c>
      <c r="N24" s="175">
        <v>4701</v>
      </c>
      <c r="O24" s="175">
        <v>157.25</v>
      </c>
      <c r="P24" s="175">
        <v>113.35</v>
      </c>
      <c r="Q24" s="175">
        <v>455.2</v>
      </c>
      <c r="R24" s="175">
        <v>30310</v>
      </c>
      <c r="S24" s="175">
        <v>56.2</v>
      </c>
      <c r="T24" s="175">
        <v>81.599999999999994</v>
      </c>
      <c r="U24" s="175">
        <v>138.65</v>
      </c>
      <c r="V24" s="175">
        <v>25.1</v>
      </c>
      <c r="W24" s="175">
        <v>1.45</v>
      </c>
      <c r="X24" s="175">
        <v>20.7</v>
      </c>
      <c r="Y24" s="175">
        <v>3.25</v>
      </c>
      <c r="Z24" s="175">
        <v>150.4</v>
      </c>
      <c r="AA24" s="175">
        <v>124.75</v>
      </c>
      <c r="AB24" s="175">
        <v>22.95</v>
      </c>
      <c r="AC24" s="175">
        <v>186.75</v>
      </c>
      <c r="AD24" s="175">
        <v>11.3</v>
      </c>
      <c r="AE24" s="175">
        <v>7.3</v>
      </c>
      <c r="AF24" s="175">
        <v>482</v>
      </c>
      <c r="AG24" s="175">
        <v>160</v>
      </c>
      <c r="AH24" s="175">
        <v>112.9</v>
      </c>
      <c r="AI24" s="175">
        <v>7.6</v>
      </c>
      <c r="AJ24" s="175">
        <v>4.2</v>
      </c>
      <c r="AK24" s="175">
        <v>0.85</v>
      </c>
      <c r="AL24" s="175">
        <v>53.95</v>
      </c>
      <c r="AM24" s="175">
        <v>16.05</v>
      </c>
      <c r="AN24" s="175">
        <v>1.65</v>
      </c>
      <c r="AO24" s="175">
        <v>71.55</v>
      </c>
    </row>
    <row r="25" spans="1:41" x14ac:dyDescent="0.3">
      <c r="A25">
        <v>44282</v>
      </c>
      <c r="B25" t="s">
        <v>540</v>
      </c>
      <c r="C25" t="s">
        <v>408</v>
      </c>
      <c r="D25" s="6">
        <v>45194</v>
      </c>
      <c r="E25">
        <v>1715</v>
      </c>
      <c r="F25">
        <v>1260.5</v>
      </c>
      <c r="G25">
        <v>33270</v>
      </c>
      <c r="H25">
        <v>291200</v>
      </c>
      <c r="I25">
        <v>739.2</v>
      </c>
      <c r="J25">
        <v>400</v>
      </c>
      <c r="K25">
        <v>42.1</v>
      </c>
      <c r="L25">
        <v>12170</v>
      </c>
      <c r="M25">
        <v>2671.5</v>
      </c>
      <c r="N25">
        <v>1689.5</v>
      </c>
      <c r="O25">
        <v>19.149999999999999</v>
      </c>
      <c r="P25">
        <v>27.2</v>
      </c>
      <c r="Q25">
        <v>195.95</v>
      </c>
      <c r="R25">
        <v>8169.5</v>
      </c>
      <c r="S25">
        <v>15.55</v>
      </c>
      <c r="T25">
        <v>7.2</v>
      </c>
      <c r="U25">
        <v>39.9</v>
      </c>
      <c r="V25">
        <v>4.5</v>
      </c>
      <c r="W25">
        <v>0.8</v>
      </c>
      <c r="X25">
        <v>2.35</v>
      </c>
      <c r="Y25">
        <v>2.5</v>
      </c>
      <c r="Z25">
        <v>45.2</v>
      </c>
      <c r="AA25">
        <v>45.05</v>
      </c>
      <c r="AB25">
        <v>6.55</v>
      </c>
      <c r="AC25">
        <v>205.05</v>
      </c>
      <c r="AD25">
        <v>2.95</v>
      </c>
      <c r="AE25">
        <v>3</v>
      </c>
      <c r="AF25">
        <v>239.5</v>
      </c>
      <c r="AG25">
        <v>67</v>
      </c>
      <c r="AH25">
        <v>39.4</v>
      </c>
      <c r="AI25">
        <v>4.5</v>
      </c>
      <c r="AJ25">
        <v>9.75</v>
      </c>
      <c r="AK25">
        <v>0.3</v>
      </c>
      <c r="AL25">
        <v>13</v>
      </c>
      <c r="AM25">
        <v>3.35</v>
      </c>
      <c r="AO25">
        <v>72.7</v>
      </c>
    </row>
    <row r="26" spans="1:41" x14ac:dyDescent="0.3">
      <c r="A26">
        <v>44283</v>
      </c>
      <c r="B26" t="s">
        <v>541</v>
      </c>
      <c r="C26" t="s">
        <v>408</v>
      </c>
      <c r="D26" s="6">
        <v>45194</v>
      </c>
      <c r="E26">
        <v>2250</v>
      </c>
      <c r="F26">
        <v>789</v>
      </c>
      <c r="G26">
        <v>32515</v>
      </c>
      <c r="H26">
        <v>281050</v>
      </c>
      <c r="I26">
        <v>828.1</v>
      </c>
      <c r="J26">
        <v>345.2</v>
      </c>
      <c r="K26">
        <v>45.1</v>
      </c>
      <c r="L26">
        <v>11655</v>
      </c>
      <c r="M26">
        <v>2106.5</v>
      </c>
      <c r="N26">
        <v>1646</v>
      </c>
      <c r="O26">
        <v>15</v>
      </c>
      <c r="P26">
        <v>24.15</v>
      </c>
      <c r="Q26">
        <v>294.05</v>
      </c>
      <c r="R26">
        <v>6809.5</v>
      </c>
      <c r="S26">
        <v>13.55</v>
      </c>
      <c r="T26">
        <v>7.15</v>
      </c>
      <c r="U26">
        <v>39.299999999999997</v>
      </c>
      <c r="V26">
        <v>4.5</v>
      </c>
      <c r="W26">
        <v>0.45</v>
      </c>
      <c r="X26">
        <v>2.2999999999999998</v>
      </c>
      <c r="Y26">
        <v>3.75</v>
      </c>
      <c r="Z26">
        <v>42.6</v>
      </c>
      <c r="AA26">
        <v>42.6</v>
      </c>
      <c r="AB26">
        <v>7.1</v>
      </c>
      <c r="AC26">
        <v>196.25</v>
      </c>
      <c r="AD26">
        <v>2.2999999999999998</v>
      </c>
      <c r="AE26">
        <v>2.2000000000000002</v>
      </c>
      <c r="AF26">
        <v>255</v>
      </c>
      <c r="AG26">
        <v>146</v>
      </c>
      <c r="AH26">
        <v>36.9</v>
      </c>
      <c r="AI26">
        <v>3.4</v>
      </c>
      <c r="AJ26">
        <v>9.15</v>
      </c>
      <c r="AK26">
        <v>0.2</v>
      </c>
      <c r="AL26">
        <v>11.85</v>
      </c>
      <c r="AM26">
        <v>3.4</v>
      </c>
      <c r="AO26">
        <v>70.069999999999993</v>
      </c>
    </row>
    <row r="27" spans="1:41" s="175" customFormat="1" x14ac:dyDescent="0.3">
      <c r="A27" s="175">
        <v>44284</v>
      </c>
      <c r="B27" s="175" t="s">
        <v>542</v>
      </c>
      <c r="C27" s="175" t="s">
        <v>408</v>
      </c>
      <c r="D27" s="176">
        <v>45194</v>
      </c>
      <c r="E27" s="175">
        <v>2360</v>
      </c>
      <c r="F27" s="175">
        <v>950</v>
      </c>
      <c r="G27" s="175">
        <v>31050</v>
      </c>
      <c r="H27" s="175">
        <v>319700</v>
      </c>
      <c r="I27" s="175">
        <v>694.25</v>
      </c>
      <c r="J27" s="175">
        <v>296.45</v>
      </c>
      <c r="K27" s="175">
        <v>47.8</v>
      </c>
      <c r="L27" s="175">
        <v>11780</v>
      </c>
      <c r="M27" s="175">
        <v>1768.5</v>
      </c>
      <c r="N27" s="175">
        <v>1425</v>
      </c>
      <c r="O27" s="175">
        <v>8.8000000000000007</v>
      </c>
      <c r="P27" s="175">
        <v>21.6</v>
      </c>
      <c r="Q27" s="175">
        <v>163.15</v>
      </c>
      <c r="R27" s="175">
        <v>6717</v>
      </c>
      <c r="S27" s="175">
        <v>11.85</v>
      </c>
      <c r="T27" s="175">
        <v>3.9</v>
      </c>
      <c r="U27" s="175">
        <v>35.15</v>
      </c>
      <c r="V27" s="175">
        <v>3.35</v>
      </c>
      <c r="W27" s="175">
        <v>1.2</v>
      </c>
      <c r="X27" s="175">
        <v>2.2999999999999998</v>
      </c>
      <c r="Y27" s="175">
        <v>2.7</v>
      </c>
      <c r="Z27" s="175">
        <v>42.65</v>
      </c>
      <c r="AA27" s="175">
        <v>42.65</v>
      </c>
      <c r="AB27" s="175">
        <v>6.35</v>
      </c>
      <c r="AC27" s="175">
        <v>193.8</v>
      </c>
      <c r="AD27" s="175">
        <v>2.5</v>
      </c>
      <c r="AE27" s="175">
        <v>0.7</v>
      </c>
      <c r="AF27" s="175">
        <v>247</v>
      </c>
      <c r="AH27" s="175">
        <v>22.35</v>
      </c>
      <c r="AI27" s="175">
        <v>3.05</v>
      </c>
      <c r="AJ27" s="175">
        <v>14.65</v>
      </c>
      <c r="AK27" s="175">
        <v>0.2</v>
      </c>
      <c r="AL27" s="175">
        <v>9.9</v>
      </c>
      <c r="AM27" s="175">
        <v>2.5</v>
      </c>
      <c r="AO27" s="175">
        <v>77.94</v>
      </c>
    </row>
    <row r="28" spans="1:41" x14ac:dyDescent="0.3">
      <c r="A28">
        <v>44285</v>
      </c>
      <c r="B28" t="s">
        <v>543</v>
      </c>
      <c r="C28" t="s">
        <v>408</v>
      </c>
      <c r="D28" s="6">
        <v>45194</v>
      </c>
      <c r="E28">
        <v>4910</v>
      </c>
      <c r="F28">
        <v>7960</v>
      </c>
      <c r="G28">
        <v>45815</v>
      </c>
      <c r="H28">
        <v>255400</v>
      </c>
      <c r="I28">
        <v>895.45</v>
      </c>
      <c r="J28">
        <v>331.4</v>
      </c>
      <c r="K28">
        <v>23.95</v>
      </c>
      <c r="L28">
        <v>14345</v>
      </c>
      <c r="M28">
        <v>53860</v>
      </c>
      <c r="N28">
        <v>3578.5</v>
      </c>
      <c r="O28">
        <v>53.1</v>
      </c>
      <c r="P28">
        <v>67.55</v>
      </c>
      <c r="Q28">
        <v>554.35</v>
      </c>
      <c r="R28">
        <v>18375</v>
      </c>
      <c r="S28">
        <v>28.3</v>
      </c>
      <c r="T28">
        <v>15.6</v>
      </c>
      <c r="U28">
        <v>70.150000000000006</v>
      </c>
      <c r="V28">
        <v>8.4499999999999993</v>
      </c>
      <c r="X28">
        <v>3</v>
      </c>
      <c r="Y28">
        <v>2</v>
      </c>
      <c r="Z28">
        <v>61.75</v>
      </c>
      <c r="AA28">
        <v>158.05000000000001</v>
      </c>
      <c r="AB28">
        <v>23.8</v>
      </c>
      <c r="AC28">
        <v>499.25</v>
      </c>
      <c r="AD28">
        <v>10.85</v>
      </c>
      <c r="AE28">
        <v>5.55</v>
      </c>
      <c r="AF28">
        <v>318.5</v>
      </c>
      <c r="AG28">
        <v>39</v>
      </c>
      <c r="AH28">
        <v>57.5</v>
      </c>
      <c r="AI28">
        <v>12.3</v>
      </c>
      <c r="AJ28">
        <v>12.55</v>
      </c>
      <c r="AK28">
        <v>0.35</v>
      </c>
      <c r="AL28">
        <v>23.65</v>
      </c>
      <c r="AM28">
        <v>8.4</v>
      </c>
      <c r="AN28">
        <v>1.1499999999999999</v>
      </c>
      <c r="AO28">
        <v>78.319999999999993</v>
      </c>
    </row>
    <row r="29" spans="1:41" x14ac:dyDescent="0.3">
      <c r="A29">
        <v>44286</v>
      </c>
      <c r="B29" t="s">
        <v>544</v>
      </c>
      <c r="C29" t="s">
        <v>408</v>
      </c>
      <c r="D29" s="6">
        <v>45194</v>
      </c>
      <c r="E29">
        <v>4965</v>
      </c>
      <c r="F29">
        <v>7500</v>
      </c>
      <c r="G29">
        <v>50050</v>
      </c>
      <c r="H29">
        <v>249700</v>
      </c>
      <c r="I29">
        <v>862.2</v>
      </c>
      <c r="J29">
        <v>876.55</v>
      </c>
      <c r="K29">
        <v>58.8</v>
      </c>
      <c r="L29">
        <v>14825</v>
      </c>
      <c r="M29">
        <v>43650</v>
      </c>
      <c r="N29">
        <v>3563.5</v>
      </c>
      <c r="O29">
        <v>68.650000000000006</v>
      </c>
      <c r="P29">
        <v>61.45</v>
      </c>
      <c r="Q29">
        <v>551.75</v>
      </c>
      <c r="R29">
        <v>21450</v>
      </c>
      <c r="S29">
        <v>32.25</v>
      </c>
      <c r="T29">
        <v>28.5</v>
      </c>
      <c r="U29">
        <v>164.05</v>
      </c>
      <c r="V29">
        <v>12.1</v>
      </c>
      <c r="W29">
        <v>0.7</v>
      </c>
      <c r="X29">
        <v>6.5</v>
      </c>
      <c r="Y29">
        <v>3.55</v>
      </c>
      <c r="Z29">
        <v>65.349999999999994</v>
      </c>
      <c r="AA29">
        <v>148.94999999999999</v>
      </c>
      <c r="AB29">
        <v>24.2</v>
      </c>
      <c r="AC29">
        <v>453.95</v>
      </c>
      <c r="AD29">
        <v>8.9</v>
      </c>
      <c r="AE29">
        <v>7.8</v>
      </c>
      <c r="AF29">
        <v>347</v>
      </c>
      <c r="AG29">
        <v>93</v>
      </c>
      <c r="AH29">
        <v>104.95</v>
      </c>
      <c r="AI29">
        <v>9.1</v>
      </c>
      <c r="AJ29">
        <v>7.9</v>
      </c>
      <c r="AK29">
        <v>0.5</v>
      </c>
      <c r="AL29">
        <v>77.55</v>
      </c>
      <c r="AM29">
        <v>9.9</v>
      </c>
      <c r="AN29">
        <v>1.3</v>
      </c>
      <c r="AO29">
        <v>77.05</v>
      </c>
    </row>
    <row r="30" spans="1:41" s="175" customFormat="1" x14ac:dyDescent="0.3">
      <c r="A30" s="175">
        <v>44287</v>
      </c>
      <c r="B30" s="175" t="s">
        <v>545</v>
      </c>
      <c r="C30" s="175" t="s">
        <v>408</v>
      </c>
      <c r="D30" s="176">
        <v>45194</v>
      </c>
      <c r="E30" s="175">
        <v>4035</v>
      </c>
      <c r="F30" s="175">
        <v>7153</v>
      </c>
      <c r="G30" s="175">
        <v>52235</v>
      </c>
      <c r="H30" s="175">
        <v>236800</v>
      </c>
      <c r="I30" s="175">
        <v>765.35</v>
      </c>
      <c r="J30" s="175">
        <v>942.85</v>
      </c>
      <c r="K30" s="175">
        <v>76.8</v>
      </c>
      <c r="L30" s="175">
        <v>14710</v>
      </c>
      <c r="M30" s="175">
        <v>48630</v>
      </c>
      <c r="N30" s="175">
        <v>3638</v>
      </c>
      <c r="O30" s="175">
        <v>82.55</v>
      </c>
      <c r="P30" s="175">
        <v>68.05</v>
      </c>
      <c r="Q30" s="175">
        <v>590.65</v>
      </c>
      <c r="R30" s="175">
        <v>22375</v>
      </c>
      <c r="S30" s="175">
        <v>33.950000000000003</v>
      </c>
      <c r="T30" s="175">
        <v>24.4</v>
      </c>
      <c r="U30" s="175">
        <v>195.15</v>
      </c>
      <c r="V30" s="175">
        <v>11.25</v>
      </c>
      <c r="W30" s="175">
        <v>0.4</v>
      </c>
      <c r="X30" s="175">
        <v>5.75</v>
      </c>
      <c r="Y30" s="175">
        <v>2.75</v>
      </c>
      <c r="Z30" s="175">
        <v>68.5</v>
      </c>
      <c r="AA30" s="175">
        <v>177.8</v>
      </c>
      <c r="AB30" s="175">
        <v>24.55</v>
      </c>
      <c r="AC30" s="175">
        <v>431.85</v>
      </c>
      <c r="AD30" s="175">
        <v>9.8000000000000007</v>
      </c>
      <c r="AE30" s="175">
        <v>5.5</v>
      </c>
      <c r="AF30" s="175">
        <v>368</v>
      </c>
      <c r="AG30" s="175">
        <v>113</v>
      </c>
      <c r="AH30" s="175">
        <v>107.4</v>
      </c>
      <c r="AI30" s="175">
        <v>10.35</v>
      </c>
      <c r="AJ30" s="175">
        <v>5.4</v>
      </c>
      <c r="AK30" s="175">
        <v>0.6</v>
      </c>
      <c r="AL30" s="175">
        <v>54.2</v>
      </c>
      <c r="AM30" s="175">
        <v>9.85</v>
      </c>
      <c r="AN30" s="175">
        <v>2.15</v>
      </c>
      <c r="AO30" s="175">
        <v>75.36</v>
      </c>
    </row>
    <row r="31" spans="1:41" x14ac:dyDescent="0.3">
      <c r="A31">
        <v>44288</v>
      </c>
      <c r="B31" t="s">
        <v>546</v>
      </c>
      <c r="C31" t="s">
        <v>408</v>
      </c>
      <c r="D31" s="6">
        <v>45194</v>
      </c>
      <c r="E31">
        <v>4665</v>
      </c>
      <c r="F31">
        <v>7465</v>
      </c>
      <c r="G31">
        <v>49505</v>
      </c>
      <c r="H31">
        <v>246550</v>
      </c>
      <c r="I31">
        <v>899.8</v>
      </c>
      <c r="J31">
        <v>870.65</v>
      </c>
      <c r="K31">
        <v>51.45</v>
      </c>
      <c r="L31">
        <v>14795</v>
      </c>
      <c r="M31">
        <v>43900</v>
      </c>
      <c r="N31">
        <v>3586.5</v>
      </c>
      <c r="O31">
        <v>80.45</v>
      </c>
      <c r="P31">
        <v>70.349999999999994</v>
      </c>
      <c r="Q31">
        <v>564.04999999999995</v>
      </c>
      <c r="R31">
        <v>21205</v>
      </c>
      <c r="S31">
        <v>30.4</v>
      </c>
      <c r="T31">
        <v>26.85</v>
      </c>
      <c r="U31">
        <v>172.3</v>
      </c>
      <c r="V31">
        <v>11.85</v>
      </c>
      <c r="W31">
        <v>1</v>
      </c>
      <c r="X31">
        <v>6.45</v>
      </c>
      <c r="Y31">
        <v>3.2</v>
      </c>
      <c r="Z31">
        <v>64.95</v>
      </c>
      <c r="AA31">
        <v>150.4</v>
      </c>
      <c r="AB31">
        <v>24.25</v>
      </c>
      <c r="AC31">
        <v>457.7</v>
      </c>
      <c r="AD31">
        <v>9.4</v>
      </c>
      <c r="AE31">
        <v>10.65</v>
      </c>
      <c r="AF31">
        <v>338</v>
      </c>
      <c r="AG31">
        <v>107</v>
      </c>
      <c r="AH31">
        <v>85.9</v>
      </c>
      <c r="AI31">
        <v>9.1999999999999993</v>
      </c>
      <c r="AJ31">
        <v>7.45</v>
      </c>
      <c r="AK31">
        <v>0.5</v>
      </c>
      <c r="AL31">
        <v>70.25</v>
      </c>
      <c r="AM31">
        <v>9.1999999999999993</v>
      </c>
      <c r="AN31">
        <v>1.35</v>
      </c>
      <c r="AO31">
        <v>76.23</v>
      </c>
    </row>
    <row r="32" spans="1:41" x14ac:dyDescent="0.3">
      <c r="A32">
        <v>44289</v>
      </c>
      <c r="B32" t="s">
        <v>547</v>
      </c>
      <c r="C32" t="s">
        <v>408</v>
      </c>
      <c r="D32" s="6">
        <v>45194</v>
      </c>
      <c r="E32">
        <v>2605</v>
      </c>
      <c r="F32">
        <v>5719.5</v>
      </c>
      <c r="G32">
        <v>50630</v>
      </c>
      <c r="H32">
        <v>240950</v>
      </c>
      <c r="I32">
        <v>632.4</v>
      </c>
      <c r="J32">
        <v>205.85</v>
      </c>
      <c r="K32">
        <v>16.149999999999999</v>
      </c>
      <c r="L32">
        <v>14230</v>
      </c>
      <c r="M32">
        <v>55420</v>
      </c>
      <c r="N32">
        <v>3481</v>
      </c>
      <c r="O32">
        <v>86.1</v>
      </c>
      <c r="P32">
        <v>67.05</v>
      </c>
      <c r="Q32">
        <v>370.05</v>
      </c>
      <c r="R32">
        <v>20850</v>
      </c>
      <c r="S32">
        <v>29.15</v>
      </c>
      <c r="T32">
        <v>14.95</v>
      </c>
      <c r="U32">
        <v>59.55</v>
      </c>
      <c r="V32">
        <v>9.85</v>
      </c>
      <c r="W32">
        <v>0.6</v>
      </c>
      <c r="X32">
        <v>4.6500000000000004</v>
      </c>
      <c r="Y32">
        <v>2.8</v>
      </c>
      <c r="Z32">
        <v>64.849999999999994</v>
      </c>
      <c r="AA32">
        <v>238.6</v>
      </c>
      <c r="AB32">
        <v>18.899999999999999</v>
      </c>
      <c r="AC32">
        <v>365.35</v>
      </c>
      <c r="AD32">
        <v>8.5500000000000007</v>
      </c>
      <c r="AE32">
        <v>4.8</v>
      </c>
      <c r="AF32">
        <v>259</v>
      </c>
      <c r="AG32">
        <v>73.5</v>
      </c>
      <c r="AH32">
        <v>92.25</v>
      </c>
      <c r="AI32">
        <v>6.75</v>
      </c>
      <c r="AJ32">
        <v>7.05</v>
      </c>
      <c r="AK32">
        <v>0.4</v>
      </c>
      <c r="AL32">
        <v>18.5</v>
      </c>
      <c r="AM32">
        <v>8.0500000000000007</v>
      </c>
      <c r="AN32">
        <v>1.7</v>
      </c>
      <c r="AO32">
        <v>75.86</v>
      </c>
    </row>
    <row r="33" spans="1:41" s="175" customFormat="1" x14ac:dyDescent="0.3">
      <c r="A33" s="175">
        <v>44290</v>
      </c>
      <c r="B33" s="175" t="s">
        <v>548</v>
      </c>
      <c r="C33" s="175" t="s">
        <v>408</v>
      </c>
      <c r="D33" s="176">
        <v>45194</v>
      </c>
      <c r="E33" s="175">
        <v>3105</v>
      </c>
      <c r="F33" s="175">
        <v>6100.5</v>
      </c>
      <c r="G33" s="175">
        <v>51755</v>
      </c>
      <c r="H33" s="175">
        <v>251850</v>
      </c>
      <c r="I33" s="175">
        <v>641.29999999999995</v>
      </c>
      <c r="J33" s="175">
        <v>254.35</v>
      </c>
      <c r="K33" s="175">
        <v>14.6</v>
      </c>
      <c r="L33" s="175">
        <v>14995</v>
      </c>
      <c r="M33" s="175">
        <v>52750</v>
      </c>
      <c r="N33" s="175">
        <v>3701.5</v>
      </c>
      <c r="O33" s="175">
        <v>75.25</v>
      </c>
      <c r="P33" s="175">
        <v>59.4</v>
      </c>
      <c r="Q33" s="175">
        <v>438.35</v>
      </c>
      <c r="R33" s="175">
        <v>20160</v>
      </c>
      <c r="S33" s="175">
        <v>26.8</v>
      </c>
      <c r="T33" s="175">
        <v>14</v>
      </c>
      <c r="U33" s="175">
        <v>60.25</v>
      </c>
      <c r="V33" s="175">
        <v>9.15</v>
      </c>
      <c r="W33" s="175">
        <v>0.3</v>
      </c>
      <c r="X33" s="175">
        <v>5.6</v>
      </c>
      <c r="Y33" s="175">
        <v>2.65</v>
      </c>
      <c r="Z33" s="175">
        <v>64.849999999999994</v>
      </c>
      <c r="AA33" s="175">
        <v>223.1</v>
      </c>
      <c r="AB33" s="175">
        <v>22.6</v>
      </c>
      <c r="AC33" s="175">
        <v>459.65</v>
      </c>
      <c r="AD33" s="175">
        <v>10</v>
      </c>
      <c r="AF33" s="175">
        <v>341.5</v>
      </c>
      <c r="AG33" s="175">
        <v>106</v>
      </c>
      <c r="AH33" s="175">
        <v>80.349999999999994</v>
      </c>
      <c r="AI33" s="175">
        <v>10.45</v>
      </c>
      <c r="AJ33" s="175">
        <v>5.2</v>
      </c>
      <c r="AK33" s="175">
        <v>0.3</v>
      </c>
      <c r="AL33" s="175">
        <v>19.7</v>
      </c>
      <c r="AM33" s="175">
        <v>8.1999999999999993</v>
      </c>
      <c r="AN33" s="175">
        <v>2.1</v>
      </c>
      <c r="AO33" s="175">
        <v>78.25</v>
      </c>
    </row>
    <row r="34" spans="1:41" x14ac:dyDescent="0.3">
      <c r="A34">
        <v>44291</v>
      </c>
      <c r="B34" t="s">
        <v>549</v>
      </c>
      <c r="C34" t="s">
        <v>408</v>
      </c>
      <c r="D34" s="6">
        <v>45194</v>
      </c>
      <c r="E34">
        <v>5035</v>
      </c>
      <c r="F34">
        <v>3801.5</v>
      </c>
      <c r="G34">
        <v>45710</v>
      </c>
      <c r="H34">
        <v>298150</v>
      </c>
      <c r="I34">
        <v>1320.5</v>
      </c>
      <c r="J34">
        <v>1177</v>
      </c>
      <c r="K34">
        <v>64.25</v>
      </c>
      <c r="L34">
        <v>14880</v>
      </c>
      <c r="M34">
        <v>7042.5</v>
      </c>
      <c r="N34">
        <v>3764.5</v>
      </c>
      <c r="O34">
        <v>57.45</v>
      </c>
      <c r="P34">
        <v>59.9</v>
      </c>
      <c r="Q34">
        <v>501.95</v>
      </c>
      <c r="R34">
        <v>16965</v>
      </c>
      <c r="S34">
        <v>23.1</v>
      </c>
      <c r="T34">
        <v>22.3</v>
      </c>
      <c r="U34">
        <v>127.55</v>
      </c>
      <c r="V34">
        <v>9.6</v>
      </c>
      <c r="W34">
        <v>0.7</v>
      </c>
      <c r="X34">
        <v>6.95</v>
      </c>
      <c r="Y34">
        <v>6.85</v>
      </c>
      <c r="Z34">
        <v>64.25</v>
      </c>
      <c r="AA34">
        <v>87.65</v>
      </c>
      <c r="AB34">
        <v>21.2</v>
      </c>
      <c r="AC34">
        <v>562.5</v>
      </c>
      <c r="AD34">
        <v>10.85</v>
      </c>
      <c r="AE34">
        <v>0.25</v>
      </c>
      <c r="AF34">
        <v>378</v>
      </c>
      <c r="AG34">
        <v>99</v>
      </c>
      <c r="AH34">
        <v>73.599999999999994</v>
      </c>
      <c r="AI34">
        <v>12.35</v>
      </c>
      <c r="AJ34">
        <v>4.25</v>
      </c>
      <c r="AL34">
        <v>47.15</v>
      </c>
      <c r="AM34">
        <v>8.15</v>
      </c>
      <c r="AN34">
        <v>1.6</v>
      </c>
      <c r="AO34">
        <v>80.44</v>
      </c>
    </row>
    <row r="35" spans="1:41" x14ac:dyDescent="0.3">
      <c r="A35">
        <v>44292</v>
      </c>
      <c r="B35" t="s">
        <v>550</v>
      </c>
      <c r="C35" t="s">
        <v>408</v>
      </c>
      <c r="D35" s="6">
        <v>45194</v>
      </c>
      <c r="E35">
        <v>3895</v>
      </c>
      <c r="F35">
        <v>3773</v>
      </c>
      <c r="G35">
        <v>48925</v>
      </c>
      <c r="H35">
        <v>312150</v>
      </c>
      <c r="I35">
        <v>1161.5</v>
      </c>
      <c r="J35">
        <v>857.9</v>
      </c>
      <c r="K35">
        <v>47.75</v>
      </c>
      <c r="L35">
        <v>15430</v>
      </c>
      <c r="M35">
        <v>4796</v>
      </c>
      <c r="N35">
        <v>3979.5</v>
      </c>
      <c r="O35">
        <v>55.85</v>
      </c>
      <c r="P35">
        <v>64</v>
      </c>
      <c r="Q35">
        <v>482.85</v>
      </c>
      <c r="R35">
        <v>17635</v>
      </c>
      <c r="S35">
        <v>23.15</v>
      </c>
      <c r="T35">
        <v>21.2</v>
      </c>
      <c r="U35">
        <v>109.85</v>
      </c>
      <c r="V35">
        <v>10.3</v>
      </c>
      <c r="W35">
        <v>1.6</v>
      </c>
      <c r="X35">
        <v>7.55</v>
      </c>
      <c r="Y35">
        <v>7.15</v>
      </c>
      <c r="Z35">
        <v>66.75</v>
      </c>
      <c r="AA35">
        <v>83.15</v>
      </c>
      <c r="AB35">
        <v>24.1</v>
      </c>
      <c r="AC35">
        <v>590.04999999999995</v>
      </c>
      <c r="AD35">
        <v>11.65</v>
      </c>
      <c r="AE35">
        <v>1.2</v>
      </c>
      <c r="AF35">
        <v>401.5</v>
      </c>
      <c r="AG35">
        <v>175</v>
      </c>
      <c r="AH35">
        <v>74.349999999999994</v>
      </c>
      <c r="AI35">
        <v>11</v>
      </c>
      <c r="AJ35">
        <v>4.55</v>
      </c>
      <c r="AK35">
        <v>0.2</v>
      </c>
      <c r="AL35">
        <v>48</v>
      </c>
      <c r="AM35">
        <v>8.65</v>
      </c>
      <c r="AN35">
        <v>1.3</v>
      </c>
      <c r="AO35">
        <v>83.65</v>
      </c>
    </row>
    <row r="36" spans="1:41" s="175" customFormat="1" x14ac:dyDescent="0.3">
      <c r="A36" s="175">
        <v>44293</v>
      </c>
      <c r="B36" s="175" t="s">
        <v>551</v>
      </c>
      <c r="C36" s="175" t="s">
        <v>408</v>
      </c>
      <c r="D36" s="176">
        <v>45194</v>
      </c>
      <c r="E36" s="175">
        <v>5300</v>
      </c>
      <c r="F36" s="175">
        <v>5308</v>
      </c>
      <c r="G36" s="175">
        <v>57210</v>
      </c>
      <c r="H36" s="175">
        <v>264850</v>
      </c>
      <c r="I36" s="175">
        <v>994.7</v>
      </c>
      <c r="J36" s="175">
        <v>2140.5</v>
      </c>
      <c r="K36" s="175">
        <v>110.95</v>
      </c>
      <c r="L36" s="175">
        <v>16425</v>
      </c>
      <c r="M36" s="175">
        <v>7472.5</v>
      </c>
      <c r="N36" s="175">
        <v>3659.5</v>
      </c>
      <c r="O36" s="175">
        <v>75.3</v>
      </c>
      <c r="P36" s="175">
        <v>63.55</v>
      </c>
      <c r="Q36" s="175">
        <v>602.79999999999995</v>
      </c>
      <c r="R36" s="175">
        <v>21190</v>
      </c>
      <c r="S36" s="175">
        <v>33.4</v>
      </c>
      <c r="T36" s="175">
        <v>31</v>
      </c>
      <c r="U36" s="175">
        <v>157.1</v>
      </c>
      <c r="V36" s="175">
        <v>12.2</v>
      </c>
      <c r="W36" s="175">
        <v>1.1499999999999999</v>
      </c>
      <c r="X36" s="175">
        <v>9.6</v>
      </c>
      <c r="Y36" s="175">
        <v>8.15</v>
      </c>
      <c r="Z36" s="175">
        <v>75</v>
      </c>
      <c r="AA36" s="175">
        <v>179.05</v>
      </c>
      <c r="AB36" s="175">
        <v>22.75</v>
      </c>
      <c r="AC36" s="175">
        <v>468.05</v>
      </c>
      <c r="AD36" s="175">
        <v>10.55</v>
      </c>
      <c r="AE36" s="175">
        <v>5.4</v>
      </c>
      <c r="AF36" s="175">
        <v>1020.5</v>
      </c>
      <c r="AG36" s="175">
        <v>86.5</v>
      </c>
      <c r="AH36" s="175">
        <v>48</v>
      </c>
      <c r="AI36" s="175">
        <v>8.9</v>
      </c>
      <c r="AJ36" s="175">
        <v>5</v>
      </c>
      <c r="AK36" s="175">
        <v>0.4</v>
      </c>
      <c r="AL36" s="175">
        <v>45.35</v>
      </c>
      <c r="AM36" s="175">
        <v>9.8000000000000007</v>
      </c>
      <c r="AN36" s="175">
        <v>2.85</v>
      </c>
      <c r="AO36" s="175">
        <v>76.86</v>
      </c>
    </row>
    <row r="37" spans="1:41" x14ac:dyDescent="0.3">
      <c r="A37">
        <v>44294</v>
      </c>
      <c r="B37" t="s">
        <v>552</v>
      </c>
      <c r="C37" t="s">
        <v>408</v>
      </c>
      <c r="D37" s="6">
        <v>45194</v>
      </c>
      <c r="E37">
        <v>3375</v>
      </c>
      <c r="F37">
        <v>3880.5</v>
      </c>
      <c r="G37">
        <v>50920</v>
      </c>
      <c r="H37">
        <v>319250</v>
      </c>
      <c r="I37">
        <v>1239.5</v>
      </c>
      <c r="J37">
        <v>447.8</v>
      </c>
      <c r="K37">
        <v>20</v>
      </c>
      <c r="L37">
        <v>15805</v>
      </c>
      <c r="M37">
        <v>4439.5</v>
      </c>
      <c r="N37">
        <v>3971.5</v>
      </c>
      <c r="O37">
        <v>61.05</v>
      </c>
      <c r="P37">
        <v>66.150000000000006</v>
      </c>
      <c r="Q37">
        <v>399.3</v>
      </c>
      <c r="R37">
        <v>17930</v>
      </c>
      <c r="S37">
        <v>20.45</v>
      </c>
      <c r="T37">
        <v>17.7</v>
      </c>
      <c r="U37">
        <v>90.2</v>
      </c>
      <c r="V37">
        <v>9.4</v>
      </c>
      <c r="W37">
        <v>0.8</v>
      </c>
      <c r="X37">
        <v>6.6</v>
      </c>
      <c r="Y37">
        <v>7.15</v>
      </c>
      <c r="Z37">
        <v>66.5</v>
      </c>
      <c r="AA37">
        <v>82.95</v>
      </c>
      <c r="AB37">
        <v>22.5</v>
      </c>
      <c r="AC37">
        <v>598.65</v>
      </c>
      <c r="AD37">
        <v>11.5</v>
      </c>
      <c r="AE37">
        <v>4.95</v>
      </c>
      <c r="AF37">
        <v>353</v>
      </c>
      <c r="AG37">
        <v>82</v>
      </c>
      <c r="AH37">
        <v>70.7</v>
      </c>
      <c r="AI37">
        <v>12.4</v>
      </c>
      <c r="AJ37">
        <v>5.5</v>
      </c>
      <c r="AK37">
        <v>0.3</v>
      </c>
      <c r="AL37">
        <v>41.95</v>
      </c>
      <c r="AM37">
        <v>8.9</v>
      </c>
      <c r="AN37">
        <v>1.1000000000000001</v>
      </c>
      <c r="AO37">
        <v>85.42</v>
      </c>
    </row>
    <row r="38" spans="1:41" x14ac:dyDescent="0.3">
      <c r="A38">
        <v>44295</v>
      </c>
      <c r="B38" t="s">
        <v>553</v>
      </c>
      <c r="C38" t="s">
        <v>408</v>
      </c>
      <c r="D38" s="6">
        <v>45194</v>
      </c>
      <c r="E38">
        <v>3365</v>
      </c>
      <c r="F38">
        <v>3627</v>
      </c>
      <c r="G38">
        <v>51225</v>
      </c>
      <c r="H38">
        <v>324000</v>
      </c>
      <c r="I38">
        <v>1058</v>
      </c>
      <c r="J38">
        <v>308.95</v>
      </c>
      <c r="K38">
        <v>15.35</v>
      </c>
      <c r="L38">
        <v>15850</v>
      </c>
      <c r="M38">
        <v>4090</v>
      </c>
      <c r="N38">
        <v>4072.5</v>
      </c>
      <c r="O38">
        <v>53.25</v>
      </c>
      <c r="P38">
        <v>63.85</v>
      </c>
      <c r="Q38">
        <v>404.1</v>
      </c>
      <c r="R38">
        <v>16255</v>
      </c>
      <c r="S38">
        <v>21.25</v>
      </c>
      <c r="T38">
        <v>18.850000000000001</v>
      </c>
      <c r="U38">
        <v>88.45</v>
      </c>
      <c r="V38">
        <v>9.9499999999999993</v>
      </c>
      <c r="W38">
        <v>1.3</v>
      </c>
      <c r="X38">
        <v>5.9</v>
      </c>
      <c r="Y38">
        <v>4.55</v>
      </c>
      <c r="Z38">
        <v>66.150000000000006</v>
      </c>
      <c r="AA38">
        <v>82.9</v>
      </c>
      <c r="AB38">
        <v>22.65</v>
      </c>
      <c r="AC38">
        <v>597.6</v>
      </c>
      <c r="AD38">
        <v>11.35</v>
      </c>
      <c r="AE38">
        <v>3.2</v>
      </c>
      <c r="AF38">
        <v>375</v>
      </c>
      <c r="AG38">
        <v>132</v>
      </c>
      <c r="AH38">
        <v>73.5</v>
      </c>
      <c r="AI38">
        <v>12.55</v>
      </c>
      <c r="AJ38">
        <v>4.0999999999999996</v>
      </c>
      <c r="AK38">
        <v>0.3</v>
      </c>
      <c r="AL38">
        <v>43.9</v>
      </c>
      <c r="AM38">
        <v>8.1</v>
      </c>
      <c r="AN38">
        <v>1.5</v>
      </c>
      <c r="AO38">
        <v>86.12</v>
      </c>
    </row>
    <row r="39" spans="1:41" s="175" customFormat="1" x14ac:dyDescent="0.3">
      <c r="A39" s="175">
        <v>44296</v>
      </c>
      <c r="B39" s="175" t="s">
        <v>554</v>
      </c>
      <c r="C39" s="175" t="s">
        <v>408</v>
      </c>
      <c r="D39" s="176">
        <v>45197</v>
      </c>
      <c r="E39" s="175">
        <v>3580</v>
      </c>
      <c r="F39" s="175">
        <v>3151.5</v>
      </c>
      <c r="G39" s="175">
        <v>48995</v>
      </c>
      <c r="H39" s="175">
        <v>325250</v>
      </c>
      <c r="I39" s="175">
        <v>1237.5</v>
      </c>
      <c r="J39" s="175">
        <v>476.9</v>
      </c>
      <c r="K39" s="175">
        <v>17.7</v>
      </c>
      <c r="L39" s="175">
        <v>15225</v>
      </c>
      <c r="M39" s="175">
        <v>4019.5</v>
      </c>
      <c r="N39" s="175">
        <v>3971</v>
      </c>
      <c r="O39" s="175">
        <v>55.45</v>
      </c>
      <c r="P39" s="175">
        <v>61.35</v>
      </c>
      <c r="Q39" s="175">
        <v>419.3</v>
      </c>
      <c r="R39" s="175">
        <v>15915</v>
      </c>
      <c r="S39" s="175">
        <v>22.35</v>
      </c>
      <c r="T39" s="175">
        <v>21.1</v>
      </c>
      <c r="U39" s="175">
        <v>97.4</v>
      </c>
      <c r="V39" s="175">
        <v>9.9499999999999993</v>
      </c>
      <c r="W39" s="175">
        <v>0.75</v>
      </c>
      <c r="X39" s="175">
        <v>7.7</v>
      </c>
      <c r="Y39" s="175">
        <v>7.65</v>
      </c>
      <c r="Z39" s="175">
        <v>64.8</v>
      </c>
      <c r="AA39" s="175">
        <v>80.2</v>
      </c>
      <c r="AB39" s="175">
        <v>22.25</v>
      </c>
      <c r="AC39" s="175">
        <v>620.20000000000005</v>
      </c>
      <c r="AD39" s="175">
        <v>12.2</v>
      </c>
      <c r="AE39" s="175">
        <v>1.6</v>
      </c>
      <c r="AF39" s="175">
        <v>361.5</v>
      </c>
      <c r="AH39" s="175">
        <v>50.1</v>
      </c>
      <c r="AI39" s="175">
        <v>12.3</v>
      </c>
      <c r="AJ39" s="175">
        <v>4.2</v>
      </c>
      <c r="AK39" s="175">
        <v>0.35</v>
      </c>
      <c r="AL39" s="175">
        <v>50.05</v>
      </c>
      <c r="AM39" s="175">
        <v>8.9</v>
      </c>
      <c r="AN39" s="175">
        <v>1.55</v>
      </c>
      <c r="AO39" s="175">
        <v>85.83</v>
      </c>
    </row>
    <row r="40" spans="1:41" x14ac:dyDescent="0.3">
      <c r="A40">
        <v>44297</v>
      </c>
      <c r="B40" t="s">
        <v>555</v>
      </c>
      <c r="C40" t="s">
        <v>408</v>
      </c>
      <c r="D40" s="6">
        <v>45194</v>
      </c>
      <c r="E40">
        <v>3715</v>
      </c>
      <c r="F40">
        <v>4745.5</v>
      </c>
      <c r="G40">
        <v>31710</v>
      </c>
      <c r="H40">
        <v>234050</v>
      </c>
      <c r="I40">
        <v>1242.5</v>
      </c>
      <c r="J40">
        <v>1099.5</v>
      </c>
      <c r="K40">
        <v>31.3</v>
      </c>
      <c r="L40">
        <v>10640</v>
      </c>
      <c r="M40">
        <v>33875</v>
      </c>
      <c r="N40">
        <v>2052</v>
      </c>
      <c r="O40">
        <v>54.15</v>
      </c>
      <c r="P40">
        <v>45.65</v>
      </c>
      <c r="Q40">
        <v>336.65</v>
      </c>
      <c r="R40">
        <v>13500</v>
      </c>
      <c r="S40">
        <v>27.65</v>
      </c>
      <c r="T40">
        <v>19.600000000000001</v>
      </c>
      <c r="U40">
        <v>71.5</v>
      </c>
      <c r="V40">
        <v>6.25</v>
      </c>
      <c r="W40">
        <v>0.9</v>
      </c>
      <c r="X40">
        <v>6.85</v>
      </c>
      <c r="Y40">
        <v>2.1</v>
      </c>
      <c r="Z40">
        <v>41.8</v>
      </c>
      <c r="AA40">
        <v>105.8</v>
      </c>
      <c r="AB40">
        <v>11.75</v>
      </c>
      <c r="AC40">
        <v>337.2</v>
      </c>
      <c r="AD40">
        <v>4.6500000000000004</v>
      </c>
      <c r="AE40">
        <v>2.5</v>
      </c>
      <c r="AF40">
        <v>363.5</v>
      </c>
      <c r="AG40">
        <v>102</v>
      </c>
      <c r="AH40">
        <v>68.3</v>
      </c>
      <c r="AI40">
        <v>6.1</v>
      </c>
      <c r="AJ40">
        <v>5.65</v>
      </c>
      <c r="AK40">
        <v>0.2</v>
      </c>
      <c r="AL40">
        <v>24.15</v>
      </c>
      <c r="AM40">
        <v>5</v>
      </c>
      <c r="AN40">
        <v>0.4</v>
      </c>
      <c r="AO40">
        <v>66.41</v>
      </c>
    </row>
    <row r="41" spans="1:41" x14ac:dyDescent="0.3">
      <c r="A41">
        <v>44298</v>
      </c>
      <c r="B41" t="s">
        <v>556</v>
      </c>
      <c r="C41" t="s">
        <v>408</v>
      </c>
      <c r="D41" s="6">
        <v>45195</v>
      </c>
      <c r="E41">
        <v>2765</v>
      </c>
      <c r="F41">
        <v>5436</v>
      </c>
      <c r="G41">
        <v>34540</v>
      </c>
      <c r="H41">
        <v>239750</v>
      </c>
      <c r="I41">
        <v>596.5</v>
      </c>
      <c r="J41">
        <v>814.05</v>
      </c>
      <c r="K41">
        <v>20.45</v>
      </c>
      <c r="L41">
        <v>11540</v>
      </c>
      <c r="M41">
        <v>42105</v>
      </c>
      <c r="N41">
        <v>2580</v>
      </c>
      <c r="O41">
        <v>50.5</v>
      </c>
      <c r="P41">
        <v>74.2</v>
      </c>
      <c r="Q41">
        <v>439.35</v>
      </c>
      <c r="R41">
        <v>12950</v>
      </c>
      <c r="S41">
        <v>33.950000000000003</v>
      </c>
      <c r="T41">
        <v>19.100000000000001</v>
      </c>
      <c r="U41">
        <v>65.8</v>
      </c>
      <c r="V41">
        <v>4.9000000000000004</v>
      </c>
      <c r="W41">
        <v>1.2</v>
      </c>
      <c r="X41">
        <v>7.55</v>
      </c>
      <c r="Y41">
        <v>1.5</v>
      </c>
      <c r="Z41">
        <v>44.95</v>
      </c>
      <c r="AA41">
        <v>114.6</v>
      </c>
      <c r="AB41">
        <v>12.1</v>
      </c>
      <c r="AC41">
        <v>349.75</v>
      </c>
      <c r="AD41">
        <v>4.5999999999999996</v>
      </c>
      <c r="AE41">
        <v>2</v>
      </c>
      <c r="AF41">
        <v>372</v>
      </c>
      <c r="AG41">
        <v>105</v>
      </c>
      <c r="AH41">
        <v>62.45</v>
      </c>
      <c r="AI41">
        <v>6.65</v>
      </c>
      <c r="AJ41">
        <v>4.25</v>
      </c>
      <c r="AK41">
        <v>0.5</v>
      </c>
      <c r="AL41">
        <v>22.9</v>
      </c>
      <c r="AM41">
        <v>4.5</v>
      </c>
      <c r="AO41">
        <v>69.22</v>
      </c>
    </row>
    <row r="42" spans="1:41" s="175" customFormat="1" x14ac:dyDescent="0.3">
      <c r="A42" s="175">
        <v>44299</v>
      </c>
      <c r="B42" s="175" t="s">
        <v>557</v>
      </c>
      <c r="C42" s="175" t="s">
        <v>408</v>
      </c>
      <c r="D42" s="176">
        <v>45195</v>
      </c>
      <c r="E42" s="175">
        <v>3205</v>
      </c>
      <c r="F42" s="175">
        <v>5681.5</v>
      </c>
      <c r="G42" s="175">
        <v>38280</v>
      </c>
      <c r="H42" s="175">
        <v>240350</v>
      </c>
      <c r="I42" s="175">
        <v>763.4</v>
      </c>
      <c r="J42" s="175">
        <v>854.3</v>
      </c>
      <c r="K42" s="175">
        <v>21.35</v>
      </c>
      <c r="L42" s="175">
        <v>11710</v>
      </c>
      <c r="M42" s="175">
        <v>38585</v>
      </c>
      <c r="N42" s="175">
        <v>2401.5</v>
      </c>
      <c r="O42" s="175">
        <v>72.2</v>
      </c>
      <c r="P42" s="175">
        <v>69.150000000000006</v>
      </c>
      <c r="Q42" s="175">
        <v>424.2</v>
      </c>
      <c r="R42" s="175">
        <v>17080</v>
      </c>
      <c r="S42" s="175">
        <v>30.7</v>
      </c>
      <c r="T42" s="175">
        <v>19.2</v>
      </c>
      <c r="U42" s="175">
        <v>73.75</v>
      </c>
      <c r="V42" s="175">
        <v>7.1</v>
      </c>
      <c r="X42" s="175">
        <v>7.3</v>
      </c>
      <c r="Y42" s="175">
        <v>2.35</v>
      </c>
      <c r="Z42" s="175">
        <v>45.95</v>
      </c>
      <c r="AA42" s="175">
        <v>117.35</v>
      </c>
      <c r="AB42" s="175">
        <v>12.85</v>
      </c>
      <c r="AC42" s="175">
        <v>339.85</v>
      </c>
      <c r="AD42" s="175">
        <v>4.75</v>
      </c>
      <c r="AE42" s="175">
        <v>2.2999999999999998</v>
      </c>
      <c r="AF42" s="175">
        <v>372.5</v>
      </c>
      <c r="AG42" s="175">
        <v>69</v>
      </c>
      <c r="AH42" s="175">
        <v>65.349999999999994</v>
      </c>
      <c r="AI42" s="175">
        <v>8.0500000000000007</v>
      </c>
      <c r="AJ42" s="175">
        <v>5.7</v>
      </c>
      <c r="AK42" s="175">
        <v>0.2</v>
      </c>
      <c r="AL42" s="175">
        <v>33.25</v>
      </c>
      <c r="AM42" s="175">
        <v>5.3</v>
      </c>
      <c r="AN42" s="175">
        <v>0.8</v>
      </c>
      <c r="AO42" s="175">
        <v>70.290000000000006</v>
      </c>
    </row>
    <row r="43" spans="1:41" x14ac:dyDescent="0.3">
      <c r="A43">
        <v>44300</v>
      </c>
      <c r="B43" t="s">
        <v>558</v>
      </c>
      <c r="C43" t="s">
        <v>408</v>
      </c>
      <c r="D43" s="6">
        <v>45195</v>
      </c>
      <c r="E43">
        <v>3065</v>
      </c>
      <c r="F43">
        <v>5145.5</v>
      </c>
      <c r="G43">
        <v>37165</v>
      </c>
      <c r="H43">
        <v>239200</v>
      </c>
      <c r="I43">
        <v>624.75</v>
      </c>
      <c r="J43">
        <v>669.5</v>
      </c>
      <c r="K43">
        <v>19.2</v>
      </c>
      <c r="L43">
        <v>11350</v>
      </c>
      <c r="M43">
        <v>44910</v>
      </c>
      <c r="N43">
        <v>2387</v>
      </c>
      <c r="O43">
        <v>50.8</v>
      </c>
      <c r="P43">
        <v>56.2</v>
      </c>
      <c r="Q43">
        <v>398</v>
      </c>
      <c r="R43">
        <v>13110</v>
      </c>
      <c r="S43">
        <v>23.4</v>
      </c>
      <c r="T43">
        <v>13.75</v>
      </c>
      <c r="U43">
        <v>54.55</v>
      </c>
      <c r="V43">
        <v>5.9</v>
      </c>
      <c r="W43">
        <v>1.1000000000000001</v>
      </c>
      <c r="X43">
        <v>5.85</v>
      </c>
      <c r="Y43">
        <v>1.65</v>
      </c>
      <c r="Z43">
        <v>44.55</v>
      </c>
      <c r="AA43">
        <v>119.95</v>
      </c>
      <c r="AB43">
        <v>12.6</v>
      </c>
      <c r="AC43">
        <v>356.95</v>
      </c>
      <c r="AD43">
        <v>5.9</v>
      </c>
      <c r="AE43">
        <v>3.4</v>
      </c>
      <c r="AF43">
        <v>302.5</v>
      </c>
      <c r="AG43">
        <v>71</v>
      </c>
      <c r="AH43">
        <v>56.45</v>
      </c>
      <c r="AI43">
        <v>7.05</v>
      </c>
      <c r="AJ43">
        <v>2.4500000000000002</v>
      </c>
      <c r="AK43">
        <v>0.2</v>
      </c>
      <c r="AL43">
        <v>18.649999999999999</v>
      </c>
      <c r="AM43">
        <v>5.4</v>
      </c>
      <c r="AN43">
        <v>0.85</v>
      </c>
      <c r="AO43">
        <v>69.900000000000006</v>
      </c>
    </row>
    <row r="44" spans="1:41" x14ac:dyDescent="0.3">
      <c r="A44">
        <v>44301</v>
      </c>
      <c r="B44" t="s">
        <v>559</v>
      </c>
      <c r="C44" t="s">
        <v>408</v>
      </c>
      <c r="D44" s="6">
        <v>45195</v>
      </c>
      <c r="E44">
        <v>1920</v>
      </c>
      <c r="F44">
        <v>4401</v>
      </c>
      <c r="G44">
        <v>32605</v>
      </c>
      <c r="H44">
        <v>246000</v>
      </c>
      <c r="I44">
        <v>495.8</v>
      </c>
      <c r="J44">
        <v>294.89999999999998</v>
      </c>
      <c r="K44">
        <v>8.75</v>
      </c>
      <c r="L44">
        <v>11075</v>
      </c>
      <c r="M44">
        <v>43515</v>
      </c>
      <c r="N44">
        <v>2242</v>
      </c>
      <c r="O44">
        <v>48.1</v>
      </c>
      <c r="P44">
        <v>52.95</v>
      </c>
      <c r="Q44">
        <v>232.95</v>
      </c>
      <c r="R44">
        <v>11480</v>
      </c>
      <c r="S44">
        <v>19.850000000000001</v>
      </c>
      <c r="T44">
        <v>8.1999999999999993</v>
      </c>
      <c r="U44">
        <v>35.6</v>
      </c>
      <c r="V44">
        <v>5</v>
      </c>
      <c r="W44">
        <v>0.9</v>
      </c>
      <c r="X44">
        <v>2.4500000000000002</v>
      </c>
      <c r="Y44">
        <v>0.85</v>
      </c>
      <c r="Z44">
        <v>43.1</v>
      </c>
      <c r="AA44">
        <v>113.85</v>
      </c>
      <c r="AB44">
        <v>11</v>
      </c>
      <c r="AC44">
        <v>374.55</v>
      </c>
      <c r="AD44">
        <v>4.2</v>
      </c>
      <c r="AE44">
        <v>2.1</v>
      </c>
      <c r="AF44">
        <v>263.5</v>
      </c>
      <c r="AG44">
        <v>51</v>
      </c>
      <c r="AH44">
        <v>49.05</v>
      </c>
      <c r="AI44">
        <v>7.45</v>
      </c>
      <c r="AJ44">
        <v>3.6</v>
      </c>
      <c r="AK44">
        <v>0.25</v>
      </c>
      <c r="AL44">
        <v>14.55</v>
      </c>
      <c r="AM44">
        <v>4.25</v>
      </c>
      <c r="AN44">
        <v>0.6</v>
      </c>
      <c r="AO44">
        <v>69.569999999999993</v>
      </c>
    </row>
    <row r="45" spans="1:41" s="175" customFormat="1" x14ac:dyDescent="0.3">
      <c r="A45" s="175">
        <v>44302</v>
      </c>
      <c r="B45" s="175" t="s">
        <v>560</v>
      </c>
      <c r="C45" s="175" t="s">
        <v>408</v>
      </c>
      <c r="D45" s="176">
        <v>45195</v>
      </c>
      <c r="E45" s="175">
        <v>2770</v>
      </c>
      <c r="F45" s="175">
        <v>5332</v>
      </c>
      <c r="G45" s="175">
        <v>37340</v>
      </c>
      <c r="H45" s="175">
        <v>254700</v>
      </c>
      <c r="I45" s="175">
        <v>654.29999999999995</v>
      </c>
      <c r="J45" s="175">
        <v>668.1</v>
      </c>
      <c r="K45" s="175">
        <v>87.55</v>
      </c>
      <c r="L45" s="175">
        <v>12030</v>
      </c>
      <c r="M45" s="175">
        <v>39345</v>
      </c>
      <c r="N45" s="175">
        <v>2487</v>
      </c>
      <c r="O45" s="175">
        <v>43.35</v>
      </c>
      <c r="P45" s="175">
        <v>54.95</v>
      </c>
      <c r="Q45" s="175">
        <v>386.6</v>
      </c>
      <c r="R45" s="175">
        <v>12925</v>
      </c>
      <c r="S45" s="175">
        <v>23.05</v>
      </c>
      <c r="T45" s="175">
        <v>17.3</v>
      </c>
      <c r="U45" s="175">
        <v>65.95</v>
      </c>
      <c r="V45" s="175">
        <v>5.95</v>
      </c>
      <c r="W45" s="175">
        <v>1.6</v>
      </c>
      <c r="X45" s="175">
        <v>4.5</v>
      </c>
      <c r="Y45" s="175">
        <v>1.1499999999999999</v>
      </c>
      <c r="Z45" s="175">
        <v>47.15</v>
      </c>
      <c r="AA45" s="175">
        <v>110.55</v>
      </c>
      <c r="AB45" s="175">
        <v>13.15</v>
      </c>
      <c r="AC45" s="175">
        <v>388.2</v>
      </c>
      <c r="AD45" s="175">
        <v>5.3</v>
      </c>
      <c r="AE45" s="175">
        <v>4.8</v>
      </c>
      <c r="AF45" s="175">
        <v>321.5</v>
      </c>
      <c r="AG45" s="175">
        <v>83.5</v>
      </c>
      <c r="AH45" s="175">
        <v>56.7</v>
      </c>
      <c r="AI45" s="175">
        <v>8.5500000000000007</v>
      </c>
      <c r="AJ45" s="175">
        <v>4.9000000000000004</v>
      </c>
      <c r="AK45" s="175">
        <v>0.4</v>
      </c>
      <c r="AL45" s="175">
        <v>26.2</v>
      </c>
      <c r="AM45" s="175">
        <v>5.35</v>
      </c>
      <c r="AO45" s="175">
        <v>72.56</v>
      </c>
    </row>
    <row r="46" spans="1:41" x14ac:dyDescent="0.3">
      <c r="A46">
        <v>44303</v>
      </c>
      <c r="B46" t="s">
        <v>561</v>
      </c>
      <c r="C46" t="s">
        <v>408</v>
      </c>
      <c r="D46" s="6">
        <v>45195</v>
      </c>
      <c r="E46">
        <v>6440</v>
      </c>
      <c r="F46">
        <v>9678.5</v>
      </c>
      <c r="G46">
        <v>63030</v>
      </c>
      <c r="H46">
        <v>168050</v>
      </c>
      <c r="I46">
        <v>921.95</v>
      </c>
      <c r="J46">
        <v>2818.5</v>
      </c>
      <c r="K46">
        <v>231.2</v>
      </c>
      <c r="L46">
        <v>15360</v>
      </c>
      <c r="M46">
        <v>76210</v>
      </c>
      <c r="N46">
        <v>3975.5</v>
      </c>
      <c r="O46">
        <v>137.9</v>
      </c>
      <c r="P46">
        <v>165.4</v>
      </c>
      <c r="Q46">
        <v>1639.5</v>
      </c>
      <c r="R46">
        <v>35465</v>
      </c>
      <c r="S46">
        <v>71.599999999999994</v>
      </c>
      <c r="T46">
        <v>229.1</v>
      </c>
      <c r="U46">
        <v>554.70000000000005</v>
      </c>
      <c r="V46">
        <v>13.85</v>
      </c>
      <c r="X46">
        <v>5.5</v>
      </c>
      <c r="Y46">
        <v>3.45</v>
      </c>
      <c r="Z46">
        <v>81.7</v>
      </c>
      <c r="AA46">
        <v>174.3</v>
      </c>
      <c r="AB46">
        <v>19.95</v>
      </c>
      <c r="AC46">
        <v>396.55</v>
      </c>
      <c r="AD46">
        <v>11.3</v>
      </c>
      <c r="AE46">
        <v>29.85</v>
      </c>
      <c r="AF46">
        <v>748</v>
      </c>
      <c r="AG46">
        <v>75</v>
      </c>
      <c r="AH46">
        <v>64.75</v>
      </c>
      <c r="AI46">
        <v>6.3</v>
      </c>
      <c r="AJ46">
        <v>45</v>
      </c>
      <c r="AK46">
        <v>1</v>
      </c>
      <c r="AL46">
        <v>147.1</v>
      </c>
      <c r="AM46">
        <v>12.1</v>
      </c>
      <c r="AN46">
        <v>1.35</v>
      </c>
      <c r="AO46">
        <v>70.099999999999994</v>
      </c>
    </row>
    <row r="47" spans="1:41" x14ac:dyDescent="0.3">
      <c r="A47">
        <v>44304</v>
      </c>
      <c r="B47" t="s">
        <v>562</v>
      </c>
      <c r="C47" t="s">
        <v>408</v>
      </c>
      <c r="D47" s="6">
        <v>45195</v>
      </c>
      <c r="E47">
        <v>5535</v>
      </c>
      <c r="F47">
        <v>8795</v>
      </c>
      <c r="G47">
        <v>66445</v>
      </c>
      <c r="H47">
        <v>188900</v>
      </c>
      <c r="I47">
        <v>1033</v>
      </c>
      <c r="J47">
        <v>2800.5</v>
      </c>
      <c r="K47">
        <v>194.65</v>
      </c>
      <c r="L47">
        <v>19555</v>
      </c>
      <c r="M47">
        <v>38995</v>
      </c>
      <c r="N47">
        <v>3956</v>
      </c>
      <c r="O47">
        <v>137.69999999999999</v>
      </c>
      <c r="P47">
        <v>124.4</v>
      </c>
      <c r="Q47">
        <v>2893</v>
      </c>
      <c r="R47">
        <v>33100</v>
      </c>
      <c r="S47">
        <v>56.4</v>
      </c>
      <c r="T47">
        <v>43.65</v>
      </c>
      <c r="U47">
        <v>228.65</v>
      </c>
      <c r="V47">
        <v>17.45</v>
      </c>
      <c r="W47">
        <v>1.1000000000000001</v>
      </c>
      <c r="X47">
        <v>6.1</v>
      </c>
      <c r="Y47">
        <v>4.05</v>
      </c>
      <c r="Z47">
        <v>100.75</v>
      </c>
      <c r="AA47">
        <v>117.95</v>
      </c>
      <c r="AB47">
        <v>24.85</v>
      </c>
      <c r="AC47">
        <v>200.2</v>
      </c>
      <c r="AD47">
        <v>11.1</v>
      </c>
      <c r="AE47">
        <v>5.2</v>
      </c>
      <c r="AF47">
        <v>759</v>
      </c>
      <c r="AG47">
        <v>100</v>
      </c>
      <c r="AH47">
        <v>62.4</v>
      </c>
      <c r="AI47">
        <v>5</v>
      </c>
      <c r="AJ47">
        <v>8.25</v>
      </c>
      <c r="AK47">
        <v>0.6</v>
      </c>
      <c r="AL47">
        <v>42.35</v>
      </c>
      <c r="AM47">
        <v>11.75</v>
      </c>
      <c r="AN47">
        <v>1.6</v>
      </c>
      <c r="AO47">
        <v>69.959999999999994</v>
      </c>
    </row>
    <row r="48" spans="1:41" s="175" customFormat="1" x14ac:dyDescent="0.3">
      <c r="A48" s="175">
        <v>44305</v>
      </c>
      <c r="B48" s="175" t="s">
        <v>563</v>
      </c>
      <c r="C48" s="175" t="s">
        <v>408</v>
      </c>
      <c r="D48" s="176">
        <v>45195</v>
      </c>
      <c r="E48" s="175">
        <v>6675</v>
      </c>
      <c r="F48" s="175">
        <v>11230</v>
      </c>
      <c r="G48" s="175">
        <v>51380</v>
      </c>
      <c r="H48" s="175">
        <v>160000</v>
      </c>
      <c r="I48" s="175">
        <v>1014.5</v>
      </c>
      <c r="J48" s="175">
        <v>2651.5</v>
      </c>
      <c r="K48" s="175">
        <v>179.7</v>
      </c>
      <c r="L48" s="175">
        <v>12210</v>
      </c>
      <c r="M48" s="175">
        <v>106900</v>
      </c>
      <c r="N48" s="175">
        <v>3712.5</v>
      </c>
      <c r="O48" s="175">
        <v>123.3</v>
      </c>
      <c r="P48" s="175">
        <v>191</v>
      </c>
      <c r="Q48" s="175">
        <v>4415.5</v>
      </c>
      <c r="R48" s="175">
        <v>30745</v>
      </c>
      <c r="S48" s="175">
        <v>62.25</v>
      </c>
      <c r="T48" s="175">
        <v>185.6</v>
      </c>
      <c r="U48" s="175">
        <v>858.75</v>
      </c>
      <c r="V48" s="175">
        <v>10.65</v>
      </c>
      <c r="X48" s="175">
        <v>1.75</v>
      </c>
      <c r="Y48" s="175">
        <v>3.9</v>
      </c>
      <c r="Z48" s="175">
        <v>67.5</v>
      </c>
      <c r="AA48" s="175">
        <v>215.7</v>
      </c>
      <c r="AB48" s="175">
        <v>26</v>
      </c>
      <c r="AC48" s="175">
        <v>345.2</v>
      </c>
      <c r="AD48" s="175">
        <v>8.65</v>
      </c>
      <c r="AE48" s="175">
        <v>17.25</v>
      </c>
      <c r="AF48" s="175">
        <v>951.5</v>
      </c>
      <c r="AG48" s="175">
        <v>103.5</v>
      </c>
      <c r="AH48" s="175">
        <v>50.7</v>
      </c>
      <c r="AI48" s="175">
        <v>10.85</v>
      </c>
      <c r="AJ48" s="175">
        <v>7.4</v>
      </c>
      <c r="AK48" s="175">
        <v>0.9</v>
      </c>
      <c r="AL48" s="175">
        <v>174.9</v>
      </c>
      <c r="AM48" s="175">
        <v>11.5</v>
      </c>
      <c r="AN48" s="175">
        <v>1.95</v>
      </c>
      <c r="AO48" s="175">
        <v>70.03</v>
      </c>
    </row>
    <row r="49" spans="1:41" x14ac:dyDescent="0.3">
      <c r="A49">
        <v>44306</v>
      </c>
      <c r="B49" t="s">
        <v>564</v>
      </c>
      <c r="C49" t="s">
        <v>408</v>
      </c>
      <c r="D49" s="6">
        <v>45195</v>
      </c>
      <c r="E49">
        <v>4300</v>
      </c>
      <c r="F49">
        <v>5132</v>
      </c>
      <c r="G49">
        <v>52375</v>
      </c>
      <c r="H49">
        <v>259700</v>
      </c>
      <c r="I49">
        <v>1032.5</v>
      </c>
      <c r="J49">
        <v>1874.5</v>
      </c>
      <c r="K49">
        <v>74.95</v>
      </c>
      <c r="L49">
        <v>12125</v>
      </c>
      <c r="M49">
        <v>10055</v>
      </c>
      <c r="N49">
        <v>3206</v>
      </c>
      <c r="O49">
        <v>105.95</v>
      </c>
      <c r="P49">
        <v>76.650000000000006</v>
      </c>
      <c r="Q49">
        <v>377.55</v>
      </c>
      <c r="R49">
        <v>23880</v>
      </c>
      <c r="S49">
        <v>35.4</v>
      </c>
      <c r="T49">
        <v>27.85</v>
      </c>
      <c r="U49">
        <v>195.8</v>
      </c>
      <c r="V49">
        <v>13.2</v>
      </c>
      <c r="W49">
        <v>1.1000000000000001</v>
      </c>
      <c r="X49">
        <v>12.65</v>
      </c>
      <c r="Y49">
        <v>13.75</v>
      </c>
      <c r="Z49">
        <v>59.15</v>
      </c>
      <c r="AA49">
        <v>148.6</v>
      </c>
      <c r="AB49">
        <v>19.899999999999999</v>
      </c>
      <c r="AC49">
        <v>379.1</v>
      </c>
      <c r="AD49">
        <v>8.1</v>
      </c>
      <c r="AE49">
        <v>5.35</v>
      </c>
      <c r="AF49">
        <v>418.5</v>
      </c>
      <c r="AH49">
        <v>54.2</v>
      </c>
      <c r="AI49">
        <v>8.1</v>
      </c>
      <c r="AJ49">
        <v>5.5</v>
      </c>
      <c r="AK49">
        <v>0.65</v>
      </c>
      <c r="AL49">
        <v>94.5</v>
      </c>
      <c r="AM49">
        <v>8.5</v>
      </c>
      <c r="AN49">
        <v>2.15</v>
      </c>
      <c r="AO49">
        <v>74.680000000000007</v>
      </c>
    </row>
    <row r="50" spans="1:41" x14ac:dyDescent="0.3">
      <c r="A50">
        <v>44307</v>
      </c>
      <c r="B50" t="s">
        <v>565</v>
      </c>
      <c r="C50" t="s">
        <v>408</v>
      </c>
      <c r="D50" s="6">
        <v>45197</v>
      </c>
      <c r="E50">
        <v>4495</v>
      </c>
      <c r="F50">
        <v>4955.5</v>
      </c>
      <c r="G50">
        <v>54230</v>
      </c>
      <c r="H50">
        <v>242200</v>
      </c>
      <c r="I50">
        <v>1480</v>
      </c>
      <c r="J50">
        <v>1957</v>
      </c>
      <c r="K50">
        <v>69.150000000000006</v>
      </c>
      <c r="L50">
        <v>11785</v>
      </c>
      <c r="M50">
        <v>11535</v>
      </c>
      <c r="N50">
        <v>3305</v>
      </c>
      <c r="O50">
        <v>133.44999999999999</v>
      </c>
      <c r="P50">
        <v>82.6</v>
      </c>
      <c r="Q50">
        <v>468.95</v>
      </c>
      <c r="R50">
        <v>32450</v>
      </c>
      <c r="S50">
        <v>38.200000000000003</v>
      </c>
      <c r="T50">
        <v>37.25</v>
      </c>
      <c r="U50">
        <v>261.8</v>
      </c>
      <c r="V50">
        <v>10.199999999999999</v>
      </c>
      <c r="W50">
        <v>2.1</v>
      </c>
      <c r="X50">
        <v>20.8</v>
      </c>
      <c r="Y50">
        <v>14.85</v>
      </c>
      <c r="Z50">
        <v>65.599999999999994</v>
      </c>
      <c r="AA50">
        <v>193</v>
      </c>
      <c r="AB50">
        <v>20.6</v>
      </c>
      <c r="AC50">
        <v>302.55</v>
      </c>
      <c r="AD50">
        <v>7.85</v>
      </c>
      <c r="AE50">
        <v>3.8</v>
      </c>
      <c r="AF50">
        <v>430.5</v>
      </c>
      <c r="AG50">
        <v>92</v>
      </c>
      <c r="AH50">
        <v>84.4</v>
      </c>
      <c r="AI50">
        <v>5.3</v>
      </c>
      <c r="AJ50">
        <v>3.3</v>
      </c>
      <c r="AK50">
        <v>1</v>
      </c>
      <c r="AL50">
        <v>120.1</v>
      </c>
      <c r="AM50">
        <v>10.1</v>
      </c>
      <c r="AN50">
        <v>3.45</v>
      </c>
      <c r="AO50">
        <v>72.849999999999994</v>
      </c>
    </row>
    <row r="51" spans="1:41" s="175" customFormat="1" x14ac:dyDescent="0.3">
      <c r="A51" s="175">
        <v>44308</v>
      </c>
      <c r="B51" s="175" t="s">
        <v>566</v>
      </c>
      <c r="C51" s="175" t="s">
        <v>408</v>
      </c>
      <c r="D51" s="176">
        <v>45197</v>
      </c>
      <c r="E51" s="175">
        <v>4155</v>
      </c>
      <c r="F51" s="175">
        <v>4238.5</v>
      </c>
      <c r="G51" s="175">
        <v>53630</v>
      </c>
      <c r="H51" s="175">
        <v>295000</v>
      </c>
      <c r="I51" s="175">
        <v>1242</v>
      </c>
      <c r="J51" s="175">
        <v>1230</v>
      </c>
      <c r="K51" s="175">
        <v>33.1</v>
      </c>
      <c r="L51" s="175">
        <v>12475</v>
      </c>
      <c r="M51" s="175">
        <v>7414.5</v>
      </c>
      <c r="N51" s="175">
        <v>3085</v>
      </c>
      <c r="O51" s="175">
        <v>98.15</v>
      </c>
      <c r="P51" s="175">
        <v>66.3</v>
      </c>
      <c r="Q51" s="175">
        <v>332.25</v>
      </c>
      <c r="R51" s="175">
        <v>22370</v>
      </c>
      <c r="S51" s="175">
        <v>28.5</v>
      </c>
      <c r="T51" s="175">
        <v>24.95</v>
      </c>
      <c r="U51" s="175">
        <v>172.95</v>
      </c>
      <c r="V51" s="175">
        <v>13.45</v>
      </c>
      <c r="W51" s="175">
        <v>0.7</v>
      </c>
      <c r="X51" s="175">
        <v>11.45</v>
      </c>
      <c r="Y51" s="175">
        <v>9.4</v>
      </c>
      <c r="Z51" s="175">
        <v>59.25</v>
      </c>
      <c r="AA51" s="175">
        <v>130.69999999999999</v>
      </c>
      <c r="AB51" s="175">
        <v>21.2</v>
      </c>
      <c r="AC51" s="175">
        <v>416.8</v>
      </c>
      <c r="AD51" s="175">
        <v>8.5</v>
      </c>
      <c r="AE51" s="175">
        <v>1.9</v>
      </c>
      <c r="AF51" s="175">
        <v>405</v>
      </c>
      <c r="AG51" s="175">
        <v>53</v>
      </c>
      <c r="AH51" s="175">
        <v>75.650000000000006</v>
      </c>
      <c r="AI51" s="175">
        <v>8.65</v>
      </c>
      <c r="AJ51" s="175">
        <v>3.1</v>
      </c>
      <c r="AK51" s="175">
        <v>0.4</v>
      </c>
      <c r="AL51" s="175">
        <v>87.8</v>
      </c>
      <c r="AM51" s="175">
        <v>9.4499999999999993</v>
      </c>
      <c r="AN51" s="175">
        <v>3.35</v>
      </c>
      <c r="AO51" s="175">
        <v>81.61</v>
      </c>
    </row>
    <row r="52" spans="1:41" x14ac:dyDescent="0.3">
      <c r="A52">
        <v>44309</v>
      </c>
      <c r="B52" t="s">
        <v>567</v>
      </c>
      <c r="C52" t="s">
        <v>408</v>
      </c>
      <c r="D52" s="6">
        <v>45197</v>
      </c>
      <c r="E52">
        <v>3795</v>
      </c>
      <c r="F52">
        <v>1934.5</v>
      </c>
      <c r="G52">
        <v>39110</v>
      </c>
      <c r="H52">
        <v>309500</v>
      </c>
      <c r="I52">
        <v>1458</v>
      </c>
      <c r="J52">
        <v>1464</v>
      </c>
      <c r="K52">
        <v>60.15</v>
      </c>
      <c r="L52">
        <v>10405</v>
      </c>
      <c r="M52">
        <v>4699.5</v>
      </c>
      <c r="N52">
        <v>2345</v>
      </c>
      <c r="O52">
        <v>62.6</v>
      </c>
      <c r="P52">
        <v>49.25</v>
      </c>
      <c r="Q52">
        <v>298.95</v>
      </c>
      <c r="R52">
        <v>16845</v>
      </c>
      <c r="S52">
        <v>23.7</v>
      </c>
      <c r="T52">
        <v>31.1</v>
      </c>
      <c r="U52">
        <v>170.9</v>
      </c>
      <c r="V52">
        <v>6.65</v>
      </c>
      <c r="W52">
        <v>1.9</v>
      </c>
      <c r="X52">
        <v>20.95</v>
      </c>
      <c r="Y52">
        <v>13.65</v>
      </c>
      <c r="Z52">
        <v>42.9</v>
      </c>
      <c r="AA52">
        <v>69.05</v>
      </c>
      <c r="AB52">
        <v>15</v>
      </c>
      <c r="AC52">
        <v>450.1</v>
      </c>
      <c r="AD52">
        <v>6.15</v>
      </c>
      <c r="AE52">
        <v>10.6</v>
      </c>
      <c r="AF52">
        <v>357</v>
      </c>
      <c r="AG52">
        <v>156</v>
      </c>
      <c r="AH52">
        <v>57.2</v>
      </c>
      <c r="AI52">
        <v>9</v>
      </c>
      <c r="AJ52">
        <v>4.9000000000000004</v>
      </c>
      <c r="AK52">
        <v>0.95</v>
      </c>
      <c r="AL52">
        <v>141.35</v>
      </c>
      <c r="AM52">
        <v>7.4</v>
      </c>
      <c r="AN52">
        <v>0.5</v>
      </c>
      <c r="AO52">
        <v>80.09</v>
      </c>
    </row>
    <row r="53" spans="1:41" x14ac:dyDescent="0.3">
      <c r="A53">
        <v>44310</v>
      </c>
      <c r="B53" t="s">
        <v>568</v>
      </c>
      <c r="C53" t="s">
        <v>408</v>
      </c>
      <c r="D53" s="6">
        <v>45197</v>
      </c>
      <c r="E53">
        <v>4365</v>
      </c>
      <c r="F53">
        <v>2729</v>
      </c>
      <c r="G53">
        <v>45235</v>
      </c>
      <c r="H53">
        <v>282150</v>
      </c>
      <c r="I53">
        <v>1407</v>
      </c>
      <c r="J53">
        <v>1566</v>
      </c>
      <c r="K53">
        <v>53.8</v>
      </c>
      <c r="L53">
        <v>11065</v>
      </c>
      <c r="M53">
        <v>5181.5</v>
      </c>
      <c r="N53">
        <v>2636.5</v>
      </c>
      <c r="O53">
        <v>72.7</v>
      </c>
      <c r="P53">
        <v>53.5</v>
      </c>
      <c r="Q53">
        <v>557.25</v>
      </c>
      <c r="R53">
        <v>23315</v>
      </c>
      <c r="S53">
        <v>29.05</v>
      </c>
      <c r="T53">
        <v>33.6</v>
      </c>
      <c r="U53">
        <v>229.15</v>
      </c>
      <c r="V53">
        <v>7.65</v>
      </c>
      <c r="W53">
        <v>2</v>
      </c>
      <c r="X53">
        <v>20.350000000000001</v>
      </c>
      <c r="Y53">
        <v>16.25</v>
      </c>
      <c r="Z53">
        <v>47.7</v>
      </c>
      <c r="AA53">
        <v>78.900000000000006</v>
      </c>
      <c r="AB53">
        <v>17.100000000000001</v>
      </c>
      <c r="AC53">
        <v>423.25</v>
      </c>
      <c r="AD53">
        <v>6.05</v>
      </c>
      <c r="AE53">
        <v>3.3</v>
      </c>
      <c r="AF53">
        <v>403.5</v>
      </c>
      <c r="AG53">
        <v>95</v>
      </c>
      <c r="AH53">
        <v>67.75</v>
      </c>
      <c r="AI53">
        <v>9.6</v>
      </c>
      <c r="AJ53">
        <v>3.75</v>
      </c>
      <c r="AK53">
        <v>0.9</v>
      </c>
      <c r="AL53">
        <v>127.3</v>
      </c>
      <c r="AM53">
        <v>7.55</v>
      </c>
      <c r="AN53">
        <v>1.1499999999999999</v>
      </c>
      <c r="AO53">
        <v>76.790000000000006</v>
      </c>
    </row>
    <row r="54" spans="1:41" s="175" customFormat="1" x14ac:dyDescent="0.3">
      <c r="A54" s="175">
        <v>44311</v>
      </c>
      <c r="B54" s="175" t="s">
        <v>569</v>
      </c>
      <c r="C54" s="175" t="s">
        <v>408</v>
      </c>
      <c r="D54" s="176">
        <v>45197</v>
      </c>
      <c r="E54" s="175">
        <v>4820</v>
      </c>
      <c r="F54" s="175">
        <v>2246.5</v>
      </c>
      <c r="G54" s="175">
        <v>38995</v>
      </c>
      <c r="H54" s="175">
        <v>286800</v>
      </c>
      <c r="I54" s="175">
        <v>1682</v>
      </c>
      <c r="J54" s="175">
        <v>1566.5</v>
      </c>
      <c r="K54" s="175">
        <v>70.55</v>
      </c>
      <c r="L54" s="175">
        <v>11055</v>
      </c>
      <c r="M54" s="175">
        <v>5387</v>
      </c>
      <c r="N54" s="175">
        <v>2171.5</v>
      </c>
      <c r="O54" s="175">
        <v>53.5</v>
      </c>
      <c r="P54" s="175">
        <v>48.25</v>
      </c>
      <c r="Q54" s="175">
        <v>478.8</v>
      </c>
      <c r="R54" s="175">
        <v>22455</v>
      </c>
      <c r="S54" s="175">
        <v>24.3</v>
      </c>
      <c r="T54" s="175">
        <v>23.4</v>
      </c>
      <c r="U54" s="175">
        <v>292.75</v>
      </c>
      <c r="V54" s="175">
        <v>10.5</v>
      </c>
      <c r="W54" s="175">
        <v>0.4</v>
      </c>
      <c r="X54" s="175">
        <v>15.15</v>
      </c>
      <c r="Y54" s="175">
        <v>15.55</v>
      </c>
      <c r="Z54" s="175">
        <v>44.15</v>
      </c>
      <c r="AA54" s="175">
        <v>73.150000000000006</v>
      </c>
      <c r="AB54" s="175">
        <v>14.95</v>
      </c>
      <c r="AC54" s="175">
        <v>388.85</v>
      </c>
      <c r="AD54" s="175">
        <v>5.35</v>
      </c>
      <c r="AE54" s="175">
        <v>3.4</v>
      </c>
      <c r="AF54" s="175">
        <v>350.5</v>
      </c>
      <c r="AG54" s="175">
        <v>141</v>
      </c>
      <c r="AH54" s="175">
        <v>51.25</v>
      </c>
      <c r="AI54" s="175">
        <v>8.6</v>
      </c>
      <c r="AJ54" s="175">
        <v>4.4000000000000004</v>
      </c>
      <c r="AK54" s="175">
        <v>0.5</v>
      </c>
      <c r="AL54" s="175">
        <v>96.5</v>
      </c>
      <c r="AM54" s="175">
        <v>5.75</v>
      </c>
      <c r="AN54" s="175">
        <v>0.55000000000000004</v>
      </c>
      <c r="AO54" s="175">
        <v>76.459999999999994</v>
      </c>
    </row>
    <row r="55" spans="1:41" x14ac:dyDescent="0.3">
      <c r="A55">
        <v>44312</v>
      </c>
      <c r="B55" t="s">
        <v>570</v>
      </c>
      <c r="C55" t="s">
        <v>408</v>
      </c>
      <c r="D55" s="6">
        <v>45197</v>
      </c>
      <c r="E55">
        <v>3905</v>
      </c>
      <c r="F55">
        <v>778</v>
      </c>
      <c r="G55">
        <v>32915</v>
      </c>
      <c r="H55">
        <v>295600</v>
      </c>
      <c r="I55">
        <v>1078</v>
      </c>
      <c r="J55">
        <v>1903.5</v>
      </c>
      <c r="K55">
        <v>252</v>
      </c>
      <c r="L55">
        <v>9121.5</v>
      </c>
      <c r="M55">
        <v>1786.5</v>
      </c>
      <c r="N55">
        <v>2339.5</v>
      </c>
      <c r="O55">
        <v>41.15</v>
      </c>
      <c r="P55">
        <v>41.55</v>
      </c>
      <c r="Q55">
        <v>115.75</v>
      </c>
      <c r="R55">
        <v>12590</v>
      </c>
      <c r="S55">
        <v>19.649999999999999</v>
      </c>
      <c r="T55">
        <v>33.6</v>
      </c>
      <c r="U55">
        <v>79.900000000000006</v>
      </c>
      <c r="V55">
        <v>5.9</v>
      </c>
      <c r="W55">
        <v>2.2000000000000002</v>
      </c>
      <c r="X55">
        <v>29.3</v>
      </c>
      <c r="Y55">
        <v>21.15</v>
      </c>
      <c r="Z55">
        <v>33.799999999999997</v>
      </c>
      <c r="AA55">
        <v>46.8</v>
      </c>
      <c r="AB55">
        <v>14.5</v>
      </c>
      <c r="AC55">
        <v>489.9</v>
      </c>
      <c r="AD55">
        <v>5.85</v>
      </c>
      <c r="AE55">
        <v>7.1</v>
      </c>
      <c r="AF55">
        <v>253.5</v>
      </c>
      <c r="AG55">
        <v>125</v>
      </c>
      <c r="AH55">
        <v>34.799999999999997</v>
      </c>
      <c r="AI55">
        <v>9.65</v>
      </c>
      <c r="AJ55">
        <v>4.25</v>
      </c>
      <c r="AK55">
        <v>0.7</v>
      </c>
      <c r="AL55">
        <v>170.45</v>
      </c>
      <c r="AM55">
        <v>6.15</v>
      </c>
      <c r="AN55">
        <v>0.5</v>
      </c>
      <c r="AO55">
        <v>74.59</v>
      </c>
    </row>
    <row r="56" spans="1:41" x14ac:dyDescent="0.3">
      <c r="A56">
        <v>44313</v>
      </c>
      <c r="B56" t="s">
        <v>571</v>
      </c>
      <c r="C56" t="s">
        <v>408</v>
      </c>
      <c r="D56" s="6">
        <v>45197</v>
      </c>
      <c r="E56">
        <v>3105</v>
      </c>
      <c r="F56">
        <v>217</v>
      </c>
      <c r="G56">
        <v>27245</v>
      </c>
      <c r="H56">
        <v>315350</v>
      </c>
      <c r="I56">
        <v>921</v>
      </c>
      <c r="J56">
        <v>1469.5</v>
      </c>
      <c r="K56">
        <v>324.25</v>
      </c>
      <c r="L56">
        <v>8499</v>
      </c>
      <c r="M56">
        <v>1081.5</v>
      </c>
      <c r="N56">
        <v>2610</v>
      </c>
      <c r="O56">
        <v>29.5</v>
      </c>
      <c r="P56">
        <v>43.35</v>
      </c>
      <c r="Q56">
        <v>94.6</v>
      </c>
      <c r="R56">
        <v>10021.5</v>
      </c>
      <c r="S56">
        <v>16.850000000000001</v>
      </c>
      <c r="T56">
        <v>21.7</v>
      </c>
      <c r="U56">
        <v>54.75</v>
      </c>
      <c r="V56">
        <v>5.85</v>
      </c>
      <c r="W56">
        <v>1.45</v>
      </c>
      <c r="X56">
        <v>21.3</v>
      </c>
      <c r="Y56">
        <v>20.9</v>
      </c>
      <c r="Z56">
        <v>30.3</v>
      </c>
      <c r="AA56">
        <v>40.4</v>
      </c>
      <c r="AB56">
        <v>17.149999999999999</v>
      </c>
      <c r="AC56">
        <v>624.9</v>
      </c>
      <c r="AD56">
        <v>6.35</v>
      </c>
      <c r="AE56">
        <v>4.9000000000000004</v>
      </c>
      <c r="AF56">
        <v>221.5</v>
      </c>
      <c r="AH56">
        <v>26.7</v>
      </c>
      <c r="AI56">
        <v>10.15</v>
      </c>
      <c r="AJ56">
        <v>3.45</v>
      </c>
      <c r="AK56">
        <v>0.6</v>
      </c>
      <c r="AL56">
        <v>107.75</v>
      </c>
      <c r="AM56">
        <v>5.8</v>
      </c>
      <c r="AO56">
        <v>76.900000000000006</v>
      </c>
    </row>
    <row r="57" spans="1:41" s="175" customFormat="1" x14ac:dyDescent="0.3">
      <c r="A57" s="175">
        <v>44314</v>
      </c>
      <c r="B57" s="175" t="s">
        <v>572</v>
      </c>
      <c r="C57" s="175" t="s">
        <v>408</v>
      </c>
      <c r="D57" s="176">
        <v>45197</v>
      </c>
      <c r="E57" s="175">
        <v>3245</v>
      </c>
      <c r="F57" s="175">
        <v>520</v>
      </c>
      <c r="G57" s="175">
        <v>29530</v>
      </c>
      <c r="H57" s="175">
        <v>281500</v>
      </c>
      <c r="I57" s="175">
        <v>1020</v>
      </c>
      <c r="J57" s="175">
        <v>2041</v>
      </c>
      <c r="K57" s="175">
        <v>220.9</v>
      </c>
      <c r="L57" s="175">
        <v>9147</v>
      </c>
      <c r="M57" s="175">
        <v>1174</v>
      </c>
      <c r="N57" s="175">
        <v>2709.5</v>
      </c>
      <c r="O57" s="175">
        <v>45.15</v>
      </c>
      <c r="P57" s="175">
        <v>48.9</v>
      </c>
      <c r="Q57" s="175">
        <v>108.55</v>
      </c>
      <c r="R57" s="175">
        <v>11440</v>
      </c>
      <c r="S57" s="175">
        <v>19.55</v>
      </c>
      <c r="T57" s="175">
        <v>32.15</v>
      </c>
      <c r="U57" s="175">
        <v>71.099999999999994</v>
      </c>
      <c r="V57" s="175">
        <v>6.65</v>
      </c>
      <c r="W57" s="175">
        <v>1.75</v>
      </c>
      <c r="X57" s="175">
        <v>20.3</v>
      </c>
      <c r="Y57" s="175">
        <v>18.149999999999999</v>
      </c>
      <c r="Z57" s="175">
        <v>32.35</v>
      </c>
      <c r="AA57" s="175">
        <v>41.2</v>
      </c>
      <c r="AB57" s="175">
        <v>13</v>
      </c>
      <c r="AC57" s="175">
        <v>452.15</v>
      </c>
      <c r="AD57" s="175">
        <v>5.65</v>
      </c>
      <c r="AE57" s="175">
        <v>5</v>
      </c>
      <c r="AF57" s="175">
        <v>230</v>
      </c>
      <c r="AG57" s="175">
        <v>83</v>
      </c>
      <c r="AH57" s="175">
        <v>45.85</v>
      </c>
      <c r="AI57" s="175">
        <v>10.6</v>
      </c>
      <c r="AJ57" s="175">
        <v>3.6</v>
      </c>
      <c r="AK57" s="175">
        <v>0.6</v>
      </c>
      <c r="AL57" s="175">
        <v>151.4</v>
      </c>
      <c r="AM57" s="175">
        <v>6.25</v>
      </c>
      <c r="AN57" s="175">
        <v>0.6</v>
      </c>
      <c r="AO57" s="175">
        <v>70.63</v>
      </c>
    </row>
    <row r="58" spans="1:41" x14ac:dyDescent="0.3">
      <c r="A58">
        <v>44376</v>
      </c>
      <c r="B58" t="s">
        <v>573</v>
      </c>
      <c r="C58" t="s">
        <v>408</v>
      </c>
      <c r="D58" s="6">
        <v>45197</v>
      </c>
      <c r="E58">
        <v>4550</v>
      </c>
      <c r="F58">
        <v>16735</v>
      </c>
      <c r="G58">
        <v>40830</v>
      </c>
      <c r="H58">
        <v>218350</v>
      </c>
      <c r="I58">
        <v>974.7</v>
      </c>
      <c r="J58">
        <v>2127.5</v>
      </c>
      <c r="K58">
        <v>80.55</v>
      </c>
      <c r="L58">
        <v>8703.5</v>
      </c>
      <c r="M58">
        <v>105750</v>
      </c>
      <c r="N58">
        <v>2211.5</v>
      </c>
      <c r="O58">
        <v>59.85</v>
      </c>
      <c r="P58">
        <v>40.799999999999997</v>
      </c>
      <c r="Q58">
        <v>1511</v>
      </c>
      <c r="R58">
        <v>14555</v>
      </c>
      <c r="S58">
        <v>22.8</v>
      </c>
      <c r="T58">
        <v>20.5</v>
      </c>
      <c r="U58">
        <v>94.7</v>
      </c>
      <c r="V58">
        <v>5.75</v>
      </c>
      <c r="W58">
        <v>0.55000000000000004</v>
      </c>
      <c r="X58">
        <v>6.95</v>
      </c>
      <c r="Y58">
        <v>3.7</v>
      </c>
      <c r="Z58">
        <v>39.9</v>
      </c>
      <c r="AA58">
        <v>145.55000000000001</v>
      </c>
      <c r="AB58">
        <v>25.45</v>
      </c>
      <c r="AC58">
        <v>309.45</v>
      </c>
      <c r="AD58">
        <v>3.6</v>
      </c>
      <c r="AE58">
        <v>5.8</v>
      </c>
      <c r="AF58">
        <v>663.5</v>
      </c>
      <c r="AG58">
        <v>72.5</v>
      </c>
      <c r="AH58">
        <v>103.75</v>
      </c>
      <c r="AI58">
        <v>7.8</v>
      </c>
      <c r="AJ58">
        <v>4.95</v>
      </c>
      <c r="AK58">
        <v>0.45</v>
      </c>
      <c r="AL58">
        <v>38.549999999999997</v>
      </c>
      <c r="AM58">
        <v>8</v>
      </c>
      <c r="AN58">
        <v>1.05</v>
      </c>
      <c r="AO58">
        <v>77.27</v>
      </c>
    </row>
    <row r="59" spans="1:41" x14ac:dyDescent="0.3">
      <c r="A59">
        <v>44377</v>
      </c>
      <c r="B59" t="s">
        <v>574</v>
      </c>
      <c r="C59" t="s">
        <v>408</v>
      </c>
      <c r="D59" s="6">
        <v>45197</v>
      </c>
      <c r="E59">
        <v>2605</v>
      </c>
      <c r="F59">
        <v>5268</v>
      </c>
      <c r="G59">
        <v>55250</v>
      </c>
      <c r="H59">
        <v>282500</v>
      </c>
      <c r="I59">
        <v>1012</v>
      </c>
      <c r="J59">
        <v>1481</v>
      </c>
      <c r="K59">
        <v>68.05</v>
      </c>
      <c r="L59">
        <v>14240</v>
      </c>
      <c r="M59">
        <v>23075</v>
      </c>
      <c r="N59">
        <v>2621.5</v>
      </c>
      <c r="O59">
        <v>83.5</v>
      </c>
      <c r="P59">
        <v>58.7</v>
      </c>
      <c r="Q59">
        <v>489.2</v>
      </c>
      <c r="R59">
        <v>16980</v>
      </c>
      <c r="S59">
        <v>28.15</v>
      </c>
      <c r="T59">
        <v>26.6</v>
      </c>
      <c r="U59">
        <v>129.4</v>
      </c>
      <c r="V59">
        <v>10.1</v>
      </c>
      <c r="W59">
        <v>1.05</v>
      </c>
      <c r="X59">
        <v>8</v>
      </c>
      <c r="Y59">
        <v>4.5999999999999996</v>
      </c>
      <c r="Z59">
        <v>62.85</v>
      </c>
      <c r="AA59">
        <v>84.6</v>
      </c>
      <c r="AB59">
        <v>16.75</v>
      </c>
      <c r="AC59">
        <v>356.75</v>
      </c>
      <c r="AD59">
        <v>6.3</v>
      </c>
      <c r="AE59">
        <v>4.3</v>
      </c>
      <c r="AF59">
        <v>314</v>
      </c>
      <c r="AG59">
        <v>139.5</v>
      </c>
      <c r="AH59">
        <v>96.55</v>
      </c>
      <c r="AI59">
        <v>7.25</v>
      </c>
      <c r="AJ59">
        <v>3.95</v>
      </c>
      <c r="AK59">
        <v>0.6</v>
      </c>
      <c r="AL59">
        <v>55.35</v>
      </c>
      <c r="AM59">
        <v>7.95</v>
      </c>
      <c r="AN59">
        <v>0.5</v>
      </c>
      <c r="AO59">
        <v>80.77</v>
      </c>
    </row>
    <row r="60" spans="1:41" s="175" customFormat="1" x14ac:dyDescent="0.3">
      <c r="A60" s="175">
        <v>44378</v>
      </c>
      <c r="B60" s="175" t="s">
        <v>575</v>
      </c>
      <c r="C60" s="175" t="s">
        <v>408</v>
      </c>
      <c r="D60" s="176">
        <v>45197</v>
      </c>
      <c r="E60" s="175">
        <v>3770</v>
      </c>
      <c r="F60" s="175">
        <v>4905.5</v>
      </c>
      <c r="G60" s="175">
        <v>43425</v>
      </c>
      <c r="H60" s="175">
        <v>308100</v>
      </c>
      <c r="I60" s="175">
        <v>1324</v>
      </c>
      <c r="J60" s="175">
        <v>1355</v>
      </c>
      <c r="K60" s="175">
        <v>62</v>
      </c>
      <c r="L60" s="175">
        <v>12035</v>
      </c>
      <c r="M60" s="175">
        <v>23665</v>
      </c>
      <c r="N60" s="175">
        <v>2312.5</v>
      </c>
      <c r="O60" s="175">
        <v>72.8</v>
      </c>
      <c r="P60" s="175">
        <v>59.55</v>
      </c>
      <c r="Q60" s="175">
        <v>505.2</v>
      </c>
      <c r="R60" s="175">
        <v>17020</v>
      </c>
      <c r="S60" s="175">
        <v>25.1</v>
      </c>
      <c r="T60" s="175">
        <v>28.95</v>
      </c>
      <c r="U60" s="175">
        <v>144.4</v>
      </c>
      <c r="V60" s="175">
        <v>9.1999999999999993</v>
      </c>
      <c r="W60" s="175">
        <v>1.25</v>
      </c>
      <c r="X60" s="175">
        <v>8.35</v>
      </c>
      <c r="Y60" s="175">
        <v>5.5</v>
      </c>
      <c r="Z60" s="175">
        <v>52.75</v>
      </c>
      <c r="AA60" s="175">
        <v>85.4</v>
      </c>
      <c r="AB60" s="175">
        <v>16.95</v>
      </c>
      <c r="AC60" s="175">
        <v>490.95</v>
      </c>
      <c r="AD60" s="175">
        <v>6.35</v>
      </c>
      <c r="AF60" s="175">
        <v>328</v>
      </c>
      <c r="AG60" s="175">
        <v>80</v>
      </c>
      <c r="AH60" s="175">
        <v>80.95</v>
      </c>
      <c r="AI60" s="175">
        <v>9.35</v>
      </c>
      <c r="AJ60" s="175">
        <v>4.3499999999999996</v>
      </c>
      <c r="AK60" s="175">
        <v>0.5</v>
      </c>
      <c r="AL60" s="175">
        <v>63.45</v>
      </c>
      <c r="AM60" s="175">
        <v>6.35</v>
      </c>
      <c r="AN60" s="175">
        <v>0.5</v>
      </c>
      <c r="AO60" s="175">
        <v>83.94</v>
      </c>
    </row>
    <row r="61" spans="1:41" x14ac:dyDescent="0.3">
      <c r="A61">
        <v>44379</v>
      </c>
      <c r="B61" t="s">
        <v>576</v>
      </c>
      <c r="C61" t="s">
        <v>408</v>
      </c>
      <c r="D61" s="6">
        <v>45197</v>
      </c>
      <c r="E61">
        <v>5870</v>
      </c>
      <c r="F61">
        <v>8885</v>
      </c>
      <c r="G61">
        <v>54000</v>
      </c>
      <c r="H61">
        <v>282750</v>
      </c>
      <c r="I61">
        <v>791.65</v>
      </c>
      <c r="J61">
        <v>20.5</v>
      </c>
      <c r="K61">
        <v>9.65</v>
      </c>
      <c r="L61">
        <v>17275</v>
      </c>
      <c r="M61">
        <v>38200</v>
      </c>
      <c r="N61">
        <v>4070</v>
      </c>
      <c r="O61">
        <v>67.150000000000006</v>
      </c>
      <c r="P61">
        <v>70.5</v>
      </c>
      <c r="Q61">
        <v>532.29999999999995</v>
      </c>
      <c r="R61">
        <v>22535</v>
      </c>
      <c r="S61">
        <v>30</v>
      </c>
      <c r="T61">
        <v>12.4</v>
      </c>
      <c r="U61">
        <v>48.15</v>
      </c>
      <c r="V61">
        <v>9.85</v>
      </c>
      <c r="W61">
        <v>0.85</v>
      </c>
      <c r="X61">
        <v>6.5</v>
      </c>
      <c r="Y61">
        <v>0.85</v>
      </c>
      <c r="Z61">
        <v>73.2</v>
      </c>
      <c r="AA61">
        <v>142.65</v>
      </c>
      <c r="AB61">
        <v>28.6</v>
      </c>
      <c r="AC61">
        <v>533.79999999999995</v>
      </c>
      <c r="AD61">
        <v>11.5</v>
      </c>
      <c r="AE61">
        <v>2.6</v>
      </c>
      <c r="AF61">
        <v>344</v>
      </c>
      <c r="AH61">
        <v>67.2</v>
      </c>
      <c r="AI61">
        <v>10.5</v>
      </c>
      <c r="AJ61">
        <v>3.55</v>
      </c>
      <c r="AK61">
        <v>0.4</v>
      </c>
      <c r="AL61">
        <v>15.95</v>
      </c>
      <c r="AM61">
        <v>10.4</v>
      </c>
      <c r="AN61">
        <v>1.85</v>
      </c>
      <c r="AO61">
        <v>84.73</v>
      </c>
    </row>
    <row r="62" spans="1:41" x14ac:dyDescent="0.3">
      <c r="A62">
        <v>44380</v>
      </c>
      <c r="B62" t="s">
        <v>577</v>
      </c>
      <c r="C62" t="s">
        <v>408</v>
      </c>
      <c r="D62" s="6">
        <v>45197</v>
      </c>
      <c r="E62">
        <v>5590</v>
      </c>
      <c r="F62">
        <v>9175</v>
      </c>
      <c r="G62">
        <v>53860</v>
      </c>
      <c r="H62">
        <v>273950</v>
      </c>
      <c r="I62">
        <v>843.6</v>
      </c>
      <c r="J62">
        <v>22.25</v>
      </c>
      <c r="K62">
        <v>7.9</v>
      </c>
      <c r="L62">
        <v>16980</v>
      </c>
      <c r="M62">
        <v>42645</v>
      </c>
      <c r="N62">
        <v>4044.5</v>
      </c>
      <c r="O62">
        <v>63.3</v>
      </c>
      <c r="P62">
        <v>72.45</v>
      </c>
      <c r="Q62">
        <v>536.20000000000005</v>
      </c>
      <c r="R62">
        <v>22475</v>
      </c>
      <c r="S62">
        <v>29.3</v>
      </c>
      <c r="T62">
        <v>13.3</v>
      </c>
      <c r="U62">
        <v>47.55</v>
      </c>
      <c r="V62">
        <v>10.1</v>
      </c>
      <c r="X62">
        <v>4.55</v>
      </c>
      <c r="Y62">
        <v>0.3</v>
      </c>
      <c r="Z62">
        <v>72.95</v>
      </c>
      <c r="AA62">
        <v>148.1</v>
      </c>
      <c r="AB62">
        <v>28.05</v>
      </c>
      <c r="AC62">
        <v>530</v>
      </c>
      <c r="AD62">
        <v>12</v>
      </c>
      <c r="AE62">
        <v>1.1000000000000001</v>
      </c>
      <c r="AF62">
        <v>334.5</v>
      </c>
      <c r="AH62">
        <v>70</v>
      </c>
      <c r="AI62">
        <v>11.3</v>
      </c>
      <c r="AJ62">
        <v>3.25</v>
      </c>
      <c r="AK62">
        <v>0.35</v>
      </c>
      <c r="AL62">
        <v>16.3</v>
      </c>
      <c r="AM62">
        <v>9.5500000000000007</v>
      </c>
      <c r="AN62">
        <v>1.35</v>
      </c>
      <c r="AO62">
        <v>83.42</v>
      </c>
    </row>
    <row r="63" spans="1:41" s="175" customFormat="1" x14ac:dyDescent="0.3">
      <c r="A63" s="175">
        <v>44381</v>
      </c>
      <c r="B63" s="175" t="s">
        <v>578</v>
      </c>
      <c r="C63" s="175" t="s">
        <v>408</v>
      </c>
      <c r="D63" s="176">
        <v>45197</v>
      </c>
      <c r="E63" s="175">
        <v>5285</v>
      </c>
      <c r="F63" s="175">
        <v>8745</v>
      </c>
      <c r="G63" s="175">
        <v>54710</v>
      </c>
      <c r="H63" s="175">
        <v>281750</v>
      </c>
      <c r="I63" s="175">
        <v>801.65</v>
      </c>
      <c r="J63" s="175">
        <v>5.5</v>
      </c>
      <c r="K63" s="175">
        <v>4.55</v>
      </c>
      <c r="L63" s="175">
        <v>17415</v>
      </c>
      <c r="M63" s="175">
        <v>36780</v>
      </c>
      <c r="N63" s="175">
        <v>4010.5</v>
      </c>
      <c r="O63" s="175">
        <v>63.9</v>
      </c>
      <c r="P63" s="175">
        <v>66.45</v>
      </c>
      <c r="Q63" s="175">
        <v>537.45000000000005</v>
      </c>
      <c r="R63" s="175">
        <v>23025</v>
      </c>
      <c r="S63" s="175">
        <v>30.45</v>
      </c>
      <c r="T63" s="175">
        <v>13.65</v>
      </c>
      <c r="U63" s="175">
        <v>48.9</v>
      </c>
      <c r="V63" s="175">
        <v>10.15</v>
      </c>
      <c r="W63" s="175">
        <v>0.5</v>
      </c>
      <c r="X63" s="175">
        <v>6.15</v>
      </c>
      <c r="Y63" s="175">
        <v>1.3</v>
      </c>
      <c r="Z63" s="175">
        <v>73.75</v>
      </c>
      <c r="AA63" s="175">
        <v>140.5</v>
      </c>
      <c r="AB63" s="175">
        <v>28.75</v>
      </c>
      <c r="AC63" s="175">
        <v>529</v>
      </c>
      <c r="AD63" s="175">
        <v>11.85</v>
      </c>
      <c r="AE63" s="175">
        <v>3.4</v>
      </c>
      <c r="AF63" s="175">
        <v>324.5</v>
      </c>
      <c r="AG63" s="175">
        <v>102</v>
      </c>
      <c r="AH63" s="175">
        <v>86.7</v>
      </c>
      <c r="AI63" s="175">
        <v>11</v>
      </c>
      <c r="AJ63" s="175">
        <v>3.55</v>
      </c>
      <c r="AK63" s="175">
        <v>0.4</v>
      </c>
      <c r="AL63" s="175">
        <v>15.05</v>
      </c>
      <c r="AM63" s="175">
        <v>9.9499999999999993</v>
      </c>
      <c r="AN63" s="175">
        <v>0.95</v>
      </c>
      <c r="AO63" s="175">
        <v>84.43</v>
      </c>
    </row>
    <row r="64" spans="1:41" x14ac:dyDescent="0.3">
      <c r="A64">
        <v>44382</v>
      </c>
      <c r="B64" t="s">
        <v>579</v>
      </c>
      <c r="C64" t="s">
        <v>408</v>
      </c>
      <c r="D64" s="6">
        <v>45197</v>
      </c>
      <c r="E64">
        <v>3390</v>
      </c>
      <c r="F64">
        <v>7245</v>
      </c>
      <c r="G64">
        <v>42400</v>
      </c>
      <c r="H64">
        <v>257250</v>
      </c>
      <c r="I64">
        <v>727.2</v>
      </c>
      <c r="J64">
        <v>1022</v>
      </c>
      <c r="K64">
        <v>45.45</v>
      </c>
      <c r="L64">
        <v>15380</v>
      </c>
      <c r="M64">
        <v>48665</v>
      </c>
      <c r="N64">
        <v>2144.5</v>
      </c>
      <c r="O64">
        <v>75.400000000000006</v>
      </c>
      <c r="P64">
        <v>59.7</v>
      </c>
      <c r="Q64">
        <v>772.9</v>
      </c>
      <c r="R64">
        <v>22130</v>
      </c>
      <c r="S64">
        <v>32.450000000000003</v>
      </c>
      <c r="T64">
        <v>37.65</v>
      </c>
      <c r="U64">
        <v>261.55</v>
      </c>
      <c r="V64">
        <v>9.85</v>
      </c>
      <c r="W64">
        <v>1.5</v>
      </c>
      <c r="X64">
        <v>9.35</v>
      </c>
      <c r="Y64">
        <v>2.7</v>
      </c>
      <c r="Z64">
        <v>64.3</v>
      </c>
      <c r="AA64">
        <v>127.65</v>
      </c>
      <c r="AB64">
        <v>15.85</v>
      </c>
      <c r="AC64">
        <v>277.25</v>
      </c>
      <c r="AD64">
        <v>4.3499999999999996</v>
      </c>
      <c r="AE64">
        <v>3.9</v>
      </c>
      <c r="AF64">
        <v>649</v>
      </c>
      <c r="AG64">
        <v>63</v>
      </c>
      <c r="AH64">
        <v>73.5</v>
      </c>
      <c r="AI64">
        <v>5.5</v>
      </c>
      <c r="AJ64">
        <v>6.35</v>
      </c>
      <c r="AK64">
        <v>0.2</v>
      </c>
      <c r="AL64">
        <v>54.2</v>
      </c>
      <c r="AM64">
        <v>6.25</v>
      </c>
      <c r="AN64">
        <v>1</v>
      </c>
      <c r="AO64">
        <v>77.63</v>
      </c>
    </row>
    <row r="65" spans="1:41" x14ac:dyDescent="0.3">
      <c r="A65">
        <v>44383</v>
      </c>
      <c r="B65" t="s">
        <v>580</v>
      </c>
      <c r="C65" t="s">
        <v>408</v>
      </c>
      <c r="D65" s="6">
        <v>45197</v>
      </c>
      <c r="E65">
        <v>5840</v>
      </c>
      <c r="F65">
        <v>9775</v>
      </c>
      <c r="G65">
        <v>52640</v>
      </c>
      <c r="H65">
        <v>255550</v>
      </c>
      <c r="I65">
        <v>792.15</v>
      </c>
      <c r="J65">
        <v>558.95000000000005</v>
      </c>
      <c r="K65">
        <v>24.55</v>
      </c>
      <c r="L65">
        <v>14955</v>
      </c>
      <c r="M65">
        <v>57245</v>
      </c>
      <c r="N65">
        <v>3878</v>
      </c>
      <c r="O65">
        <v>63</v>
      </c>
      <c r="P65">
        <v>76.55</v>
      </c>
      <c r="Q65">
        <v>491.45</v>
      </c>
      <c r="R65">
        <v>22275</v>
      </c>
      <c r="S65">
        <v>30.1</v>
      </c>
      <c r="T65">
        <v>15.15</v>
      </c>
      <c r="U65">
        <v>62.55</v>
      </c>
      <c r="V65">
        <v>9.75</v>
      </c>
      <c r="W65">
        <v>0.2</v>
      </c>
      <c r="X65">
        <v>5.45</v>
      </c>
      <c r="Y65">
        <v>0.55000000000000004</v>
      </c>
      <c r="Z65">
        <v>66.2</v>
      </c>
      <c r="AA65">
        <v>171.95</v>
      </c>
      <c r="AB65">
        <v>26.3</v>
      </c>
      <c r="AC65">
        <v>526.6</v>
      </c>
      <c r="AD65">
        <v>10.45</v>
      </c>
      <c r="AE65">
        <v>2</v>
      </c>
      <c r="AF65">
        <v>292.5</v>
      </c>
      <c r="AG65">
        <v>113</v>
      </c>
      <c r="AH65">
        <v>80.95</v>
      </c>
      <c r="AI65">
        <v>11</v>
      </c>
      <c r="AJ65">
        <v>9.15</v>
      </c>
      <c r="AK65">
        <v>0.25</v>
      </c>
      <c r="AL65">
        <v>20.65</v>
      </c>
      <c r="AM65">
        <v>10.1</v>
      </c>
      <c r="AN65">
        <v>1.5</v>
      </c>
      <c r="AO65">
        <v>81.25</v>
      </c>
    </row>
    <row r="66" spans="1:41" s="175" customFormat="1" x14ac:dyDescent="0.3">
      <c r="A66" s="175">
        <v>44384</v>
      </c>
      <c r="B66" s="175" t="s">
        <v>581</v>
      </c>
      <c r="C66" s="175" t="s">
        <v>408</v>
      </c>
      <c r="D66" s="176">
        <v>45197</v>
      </c>
      <c r="E66" s="175">
        <v>5940</v>
      </c>
      <c r="F66" s="175">
        <v>10550</v>
      </c>
      <c r="G66" s="175">
        <v>49785</v>
      </c>
      <c r="H66" s="175">
        <v>251850</v>
      </c>
      <c r="I66" s="175">
        <v>802.55</v>
      </c>
      <c r="J66" s="175">
        <v>609.54999999999995</v>
      </c>
      <c r="K66" s="175">
        <v>35.299999999999997</v>
      </c>
      <c r="L66" s="175">
        <v>14310</v>
      </c>
      <c r="M66" s="175">
        <v>62950</v>
      </c>
      <c r="N66" s="175">
        <v>3804.5</v>
      </c>
      <c r="O66" s="175">
        <v>64.599999999999994</v>
      </c>
      <c r="P66" s="175">
        <v>70.3</v>
      </c>
      <c r="Q66" s="175">
        <v>549.95000000000005</v>
      </c>
      <c r="R66" s="175">
        <v>21655</v>
      </c>
      <c r="S66" s="175">
        <v>28.85</v>
      </c>
      <c r="T66" s="175">
        <v>15</v>
      </c>
      <c r="U66" s="175">
        <v>56.65</v>
      </c>
      <c r="V66" s="175">
        <v>9.4499999999999993</v>
      </c>
      <c r="W66" s="175">
        <v>0.9</v>
      </c>
      <c r="X66" s="175">
        <v>5.8</v>
      </c>
      <c r="Y66" s="175">
        <v>1</v>
      </c>
      <c r="Z66" s="175">
        <v>62.55</v>
      </c>
      <c r="AA66" s="175">
        <v>179</v>
      </c>
      <c r="AB66" s="175">
        <v>27.45</v>
      </c>
      <c r="AC66" s="175">
        <v>521.75</v>
      </c>
      <c r="AD66" s="175">
        <v>10.95</v>
      </c>
      <c r="AE66" s="175">
        <v>4.8499999999999996</v>
      </c>
      <c r="AF66" s="175">
        <v>302</v>
      </c>
      <c r="AG66" s="175">
        <v>108</v>
      </c>
      <c r="AH66" s="175">
        <v>84.35</v>
      </c>
      <c r="AI66" s="175">
        <v>11.8</v>
      </c>
      <c r="AJ66" s="175">
        <v>3.8</v>
      </c>
      <c r="AK66" s="175">
        <v>0.4</v>
      </c>
      <c r="AL66" s="175">
        <v>18.399999999999999</v>
      </c>
      <c r="AM66" s="175">
        <v>10.1</v>
      </c>
      <c r="AN66" s="175">
        <v>1.7</v>
      </c>
      <c r="AO66" s="175">
        <v>80.7</v>
      </c>
    </row>
    <row r="67" spans="1:41" x14ac:dyDescent="0.3">
      <c r="A67">
        <v>44385</v>
      </c>
      <c r="B67" t="s">
        <v>582</v>
      </c>
      <c r="C67" t="s">
        <v>408</v>
      </c>
      <c r="D67" s="6">
        <v>45197</v>
      </c>
      <c r="E67">
        <v>3725</v>
      </c>
      <c r="F67">
        <v>1766</v>
      </c>
      <c r="G67">
        <v>35655</v>
      </c>
      <c r="H67">
        <v>307950</v>
      </c>
      <c r="I67">
        <v>2457</v>
      </c>
      <c r="J67">
        <v>1246</v>
      </c>
      <c r="K67">
        <v>50.65</v>
      </c>
      <c r="L67">
        <v>9077.5</v>
      </c>
      <c r="M67">
        <v>4242</v>
      </c>
      <c r="N67">
        <v>1956.5</v>
      </c>
      <c r="O67">
        <v>110.35</v>
      </c>
      <c r="P67">
        <v>63.45</v>
      </c>
      <c r="Q67">
        <v>583.25</v>
      </c>
      <c r="R67">
        <v>17060</v>
      </c>
      <c r="S67">
        <v>17.2</v>
      </c>
      <c r="T67">
        <v>21.4</v>
      </c>
      <c r="U67">
        <v>143.55000000000001</v>
      </c>
      <c r="V67">
        <v>7.55</v>
      </c>
      <c r="W67">
        <v>0.75</v>
      </c>
      <c r="X67">
        <v>13.25</v>
      </c>
      <c r="Y67">
        <v>9.75</v>
      </c>
      <c r="Z67">
        <v>34.049999999999997</v>
      </c>
      <c r="AA67">
        <v>48.45</v>
      </c>
      <c r="AB67">
        <v>12.5</v>
      </c>
      <c r="AC67">
        <v>371.05</v>
      </c>
      <c r="AD67">
        <v>5.55</v>
      </c>
      <c r="AE67">
        <v>8</v>
      </c>
      <c r="AF67">
        <v>255</v>
      </c>
      <c r="AH67">
        <v>30.6</v>
      </c>
      <c r="AI67">
        <v>6.15</v>
      </c>
      <c r="AJ67">
        <v>5.65</v>
      </c>
      <c r="AK67">
        <v>0.1</v>
      </c>
      <c r="AL67">
        <v>62.65</v>
      </c>
      <c r="AM67">
        <v>4.8</v>
      </c>
      <c r="AN67">
        <v>0.5</v>
      </c>
      <c r="AO67">
        <v>78.989999999999995</v>
      </c>
    </row>
    <row r="68" spans="1:41" x14ac:dyDescent="0.3">
      <c r="A68">
        <v>44386</v>
      </c>
      <c r="B68" t="s">
        <v>583</v>
      </c>
      <c r="C68" t="s">
        <v>408</v>
      </c>
      <c r="D68" s="6">
        <v>45197</v>
      </c>
      <c r="E68">
        <v>2370</v>
      </c>
      <c r="F68">
        <v>2973</v>
      </c>
      <c r="G68">
        <v>39395</v>
      </c>
      <c r="H68">
        <v>294750</v>
      </c>
      <c r="I68">
        <v>1581</v>
      </c>
      <c r="J68">
        <v>783.45</v>
      </c>
      <c r="K68">
        <v>34.4</v>
      </c>
      <c r="L68">
        <v>7400</v>
      </c>
      <c r="M68">
        <v>4590.5</v>
      </c>
      <c r="N68">
        <v>2274.5</v>
      </c>
      <c r="O68">
        <v>142.25</v>
      </c>
      <c r="P68">
        <v>69.5</v>
      </c>
      <c r="Q68">
        <v>416.25</v>
      </c>
      <c r="R68">
        <v>25865</v>
      </c>
      <c r="S68">
        <v>17.399999999999999</v>
      </c>
      <c r="T68">
        <v>17</v>
      </c>
      <c r="U68">
        <v>125.6</v>
      </c>
      <c r="V68">
        <v>7.35</v>
      </c>
      <c r="W68">
        <v>1.3</v>
      </c>
      <c r="X68">
        <v>19.05</v>
      </c>
      <c r="Y68">
        <v>8.15</v>
      </c>
      <c r="Z68">
        <v>27.8</v>
      </c>
      <c r="AA68">
        <v>43.75</v>
      </c>
      <c r="AB68">
        <v>12.9</v>
      </c>
      <c r="AC68">
        <v>380.4</v>
      </c>
      <c r="AD68">
        <v>5.95</v>
      </c>
      <c r="AF68">
        <v>197</v>
      </c>
      <c r="AG68">
        <v>120</v>
      </c>
      <c r="AH68">
        <v>54</v>
      </c>
      <c r="AI68">
        <v>4.5</v>
      </c>
      <c r="AJ68">
        <v>7</v>
      </c>
      <c r="AK68">
        <v>0.1</v>
      </c>
      <c r="AL68">
        <v>50.25</v>
      </c>
      <c r="AM68">
        <v>5</v>
      </c>
      <c r="AN68">
        <v>0.4</v>
      </c>
      <c r="AO68">
        <v>77.709999999999994</v>
      </c>
    </row>
    <row r="69" spans="1:41" s="175" customFormat="1" x14ac:dyDescent="0.3">
      <c r="A69" s="175">
        <v>44387</v>
      </c>
      <c r="B69" s="175" t="s">
        <v>584</v>
      </c>
      <c r="C69" s="175" t="s">
        <v>408</v>
      </c>
      <c r="D69" s="176">
        <v>45197</v>
      </c>
      <c r="E69" s="175">
        <v>3965</v>
      </c>
      <c r="F69" s="175">
        <v>2336.5</v>
      </c>
      <c r="G69" s="175">
        <v>36530</v>
      </c>
      <c r="H69" s="175">
        <v>287150</v>
      </c>
      <c r="I69" s="175">
        <v>3302</v>
      </c>
      <c r="J69" s="175">
        <v>1914.5</v>
      </c>
      <c r="K69" s="175">
        <v>70</v>
      </c>
      <c r="L69" s="175">
        <v>7708.5</v>
      </c>
      <c r="M69" s="175">
        <v>5076</v>
      </c>
      <c r="N69" s="175">
        <v>2378</v>
      </c>
      <c r="O69" s="175">
        <v>161.69999999999999</v>
      </c>
      <c r="P69" s="175">
        <v>79.599999999999994</v>
      </c>
      <c r="Q69" s="175">
        <v>643.54999999999995</v>
      </c>
      <c r="R69" s="175">
        <v>21405</v>
      </c>
      <c r="S69" s="175">
        <v>23.1</v>
      </c>
      <c r="T69" s="175">
        <v>40.6</v>
      </c>
      <c r="U69" s="175">
        <v>217.55</v>
      </c>
      <c r="V69" s="175">
        <v>10.199999999999999</v>
      </c>
      <c r="W69" s="175">
        <v>1.9</v>
      </c>
      <c r="X69" s="175">
        <v>15.15</v>
      </c>
      <c r="Y69" s="175">
        <v>15</v>
      </c>
      <c r="Z69" s="175">
        <v>30.65</v>
      </c>
      <c r="AA69" s="175">
        <v>66.95</v>
      </c>
      <c r="AB69" s="175">
        <v>14.4</v>
      </c>
      <c r="AC69" s="175">
        <v>453.65</v>
      </c>
      <c r="AD69" s="175">
        <v>5.75</v>
      </c>
      <c r="AE69" s="175">
        <v>3.4</v>
      </c>
      <c r="AF69" s="175">
        <v>1275.5</v>
      </c>
      <c r="AH69" s="175">
        <v>57</v>
      </c>
      <c r="AI69" s="175">
        <v>9.65</v>
      </c>
      <c r="AJ69" s="175">
        <v>5.4</v>
      </c>
      <c r="AK69" s="175">
        <v>0.5</v>
      </c>
      <c r="AL69" s="175">
        <v>94.65</v>
      </c>
      <c r="AM69" s="175">
        <v>5.95</v>
      </c>
      <c r="AO69" s="175">
        <v>75.98</v>
      </c>
    </row>
    <row r="70" spans="1:41" x14ac:dyDescent="0.3">
      <c r="A70">
        <v>44388</v>
      </c>
      <c r="B70" t="s">
        <v>585</v>
      </c>
      <c r="C70" t="s">
        <v>408</v>
      </c>
      <c r="D70" s="6">
        <v>45197</v>
      </c>
      <c r="E70">
        <v>1965</v>
      </c>
      <c r="F70">
        <v>9565</v>
      </c>
      <c r="G70">
        <v>109200</v>
      </c>
      <c r="H70">
        <v>237700</v>
      </c>
      <c r="I70">
        <v>532.29999999999995</v>
      </c>
      <c r="J70">
        <v>938.35</v>
      </c>
      <c r="K70">
        <v>44.5</v>
      </c>
      <c r="L70">
        <v>28495</v>
      </c>
      <c r="M70">
        <v>326.3</v>
      </c>
      <c r="N70">
        <v>6044.5</v>
      </c>
      <c r="O70">
        <v>206.95</v>
      </c>
      <c r="P70">
        <v>121</v>
      </c>
      <c r="Q70">
        <v>334.8</v>
      </c>
      <c r="R70">
        <v>33845</v>
      </c>
      <c r="S70">
        <v>49.4</v>
      </c>
      <c r="T70">
        <v>47.3</v>
      </c>
      <c r="U70">
        <v>166.7</v>
      </c>
      <c r="V70">
        <v>30.45</v>
      </c>
      <c r="W70">
        <v>1.5</v>
      </c>
      <c r="X70">
        <v>12.5</v>
      </c>
      <c r="Y70">
        <v>3.7</v>
      </c>
      <c r="Z70">
        <v>167.25</v>
      </c>
      <c r="AA70">
        <v>188</v>
      </c>
      <c r="AB70">
        <v>26.8</v>
      </c>
      <c r="AC70">
        <v>176.35</v>
      </c>
      <c r="AD70">
        <v>14.2</v>
      </c>
      <c r="AE70">
        <v>2.1</v>
      </c>
      <c r="AF70">
        <v>503.5</v>
      </c>
      <c r="AG70">
        <v>102</v>
      </c>
      <c r="AH70">
        <v>129.4</v>
      </c>
      <c r="AI70">
        <v>4.8</v>
      </c>
      <c r="AJ70">
        <v>5.7</v>
      </c>
      <c r="AK70">
        <v>1.1000000000000001</v>
      </c>
      <c r="AL70">
        <v>77.8</v>
      </c>
      <c r="AM70">
        <v>17.100000000000001</v>
      </c>
      <c r="AN70">
        <v>4.45</v>
      </c>
      <c r="AO70">
        <v>83.33</v>
      </c>
    </row>
    <row r="71" spans="1:41" x14ac:dyDescent="0.3">
      <c r="A71">
        <v>44389</v>
      </c>
      <c r="B71" t="s">
        <v>586</v>
      </c>
      <c r="C71" t="s">
        <v>408</v>
      </c>
      <c r="D71" s="6">
        <v>45197</v>
      </c>
      <c r="E71">
        <v>2695</v>
      </c>
      <c r="F71">
        <v>5792.5</v>
      </c>
      <c r="G71">
        <v>94705</v>
      </c>
      <c r="H71">
        <v>190500</v>
      </c>
      <c r="I71">
        <v>573.35</v>
      </c>
      <c r="J71">
        <v>2352.5</v>
      </c>
      <c r="K71">
        <v>179.5</v>
      </c>
      <c r="L71">
        <v>20705</v>
      </c>
      <c r="M71">
        <v>3125</v>
      </c>
      <c r="N71">
        <v>4898.5</v>
      </c>
      <c r="O71">
        <v>157.30000000000001</v>
      </c>
      <c r="P71">
        <v>100.3</v>
      </c>
      <c r="Q71">
        <v>461.9</v>
      </c>
      <c r="R71">
        <v>24285</v>
      </c>
      <c r="S71">
        <v>41.3</v>
      </c>
      <c r="T71">
        <v>44.25</v>
      </c>
      <c r="U71">
        <v>224.15</v>
      </c>
      <c r="V71">
        <v>22.8</v>
      </c>
      <c r="W71">
        <v>1.2</v>
      </c>
      <c r="X71">
        <v>11.75</v>
      </c>
      <c r="Y71">
        <v>7.95</v>
      </c>
      <c r="Z71">
        <v>121.45</v>
      </c>
      <c r="AA71">
        <v>162.15</v>
      </c>
      <c r="AB71">
        <v>25</v>
      </c>
      <c r="AC71">
        <v>169.8</v>
      </c>
      <c r="AD71">
        <v>12.6</v>
      </c>
      <c r="AE71">
        <v>1.6</v>
      </c>
      <c r="AF71">
        <v>489</v>
      </c>
      <c r="AG71">
        <v>221.5</v>
      </c>
      <c r="AH71">
        <v>134.55000000000001</v>
      </c>
      <c r="AI71">
        <v>4.5</v>
      </c>
      <c r="AJ71">
        <v>5.05</v>
      </c>
      <c r="AK71">
        <v>1.2</v>
      </c>
      <c r="AL71">
        <v>114.95</v>
      </c>
      <c r="AM71">
        <v>16.2</v>
      </c>
      <c r="AN71">
        <v>5.35</v>
      </c>
      <c r="AO71">
        <v>68.25</v>
      </c>
    </row>
    <row r="72" spans="1:41" s="175" customFormat="1" x14ac:dyDescent="0.3">
      <c r="A72" s="175">
        <v>44390</v>
      </c>
      <c r="B72" s="175" t="s">
        <v>587</v>
      </c>
      <c r="C72" s="175" t="s">
        <v>408</v>
      </c>
      <c r="D72" s="176">
        <v>45197</v>
      </c>
      <c r="E72" s="175">
        <v>1585</v>
      </c>
      <c r="F72" s="175">
        <v>9915</v>
      </c>
      <c r="G72" s="175">
        <v>101700</v>
      </c>
      <c r="H72" s="175">
        <v>255050</v>
      </c>
      <c r="I72" s="175">
        <v>381.9</v>
      </c>
      <c r="J72" s="175">
        <v>641.04999999999995</v>
      </c>
      <c r="K72" s="175">
        <v>31.95</v>
      </c>
      <c r="L72" s="175">
        <v>25435</v>
      </c>
      <c r="M72" s="175">
        <v>253.3</v>
      </c>
      <c r="N72" s="175">
        <v>5992.5</v>
      </c>
      <c r="O72" s="175">
        <v>153.4</v>
      </c>
      <c r="P72" s="175">
        <v>108.55</v>
      </c>
      <c r="Q72" s="175">
        <v>630.65</v>
      </c>
      <c r="R72" s="175">
        <v>33195</v>
      </c>
      <c r="S72" s="175">
        <v>56.05</v>
      </c>
      <c r="T72" s="175">
        <v>37.700000000000003</v>
      </c>
      <c r="U72" s="175">
        <v>174.65</v>
      </c>
      <c r="V72" s="175">
        <v>26.05</v>
      </c>
      <c r="W72" s="175">
        <v>1.4</v>
      </c>
      <c r="X72" s="175">
        <v>4.75</v>
      </c>
      <c r="Y72" s="175">
        <v>3.15</v>
      </c>
      <c r="Z72" s="175">
        <v>143</v>
      </c>
      <c r="AA72" s="175">
        <v>101.6</v>
      </c>
      <c r="AB72" s="175">
        <v>29.25</v>
      </c>
      <c r="AC72" s="175">
        <v>247.35</v>
      </c>
      <c r="AD72" s="175">
        <v>15.45</v>
      </c>
      <c r="AE72" s="175">
        <v>7</v>
      </c>
      <c r="AF72" s="175">
        <v>670.5</v>
      </c>
      <c r="AG72" s="175">
        <v>128</v>
      </c>
      <c r="AH72" s="175">
        <v>76.400000000000006</v>
      </c>
      <c r="AI72" s="175">
        <v>6.05</v>
      </c>
      <c r="AJ72" s="175">
        <v>5.2</v>
      </c>
      <c r="AK72" s="175">
        <v>0.7</v>
      </c>
      <c r="AL72" s="175">
        <v>54.35</v>
      </c>
      <c r="AM72" s="175">
        <v>15.8</v>
      </c>
      <c r="AN72" s="175">
        <v>2.8</v>
      </c>
      <c r="AO72" s="175">
        <v>85.06</v>
      </c>
    </row>
    <row r="73" spans="1:41" x14ac:dyDescent="0.3">
      <c r="A73">
        <v>44391</v>
      </c>
      <c r="B73" t="s">
        <v>588</v>
      </c>
      <c r="C73" t="s">
        <v>408</v>
      </c>
      <c r="D73" s="6">
        <v>45198</v>
      </c>
      <c r="E73">
        <v>1595</v>
      </c>
      <c r="G73">
        <v>24220</v>
      </c>
      <c r="H73">
        <v>324450</v>
      </c>
      <c r="I73">
        <v>1086.5</v>
      </c>
      <c r="J73">
        <v>1742.5</v>
      </c>
      <c r="K73">
        <v>248.65</v>
      </c>
      <c r="L73">
        <v>7387.5</v>
      </c>
      <c r="M73">
        <v>712.35</v>
      </c>
      <c r="N73">
        <v>1631.5</v>
      </c>
      <c r="O73">
        <v>20.6</v>
      </c>
      <c r="P73">
        <v>31.05</v>
      </c>
      <c r="Q73">
        <v>79.55</v>
      </c>
      <c r="R73">
        <v>6847</v>
      </c>
      <c r="S73">
        <v>17.5</v>
      </c>
      <c r="T73">
        <v>24.4</v>
      </c>
      <c r="U73">
        <v>61.35</v>
      </c>
      <c r="V73">
        <v>3.95</v>
      </c>
      <c r="W73">
        <v>1.8</v>
      </c>
      <c r="X73">
        <v>8.3000000000000007</v>
      </c>
      <c r="Y73">
        <v>17.25</v>
      </c>
      <c r="Z73">
        <v>25.95</v>
      </c>
      <c r="AA73">
        <v>29.4</v>
      </c>
      <c r="AB73">
        <v>14.05</v>
      </c>
      <c r="AC73">
        <v>536.85</v>
      </c>
      <c r="AD73">
        <v>3.9</v>
      </c>
      <c r="AE73">
        <v>1.8</v>
      </c>
      <c r="AF73">
        <v>187</v>
      </c>
      <c r="AG73">
        <v>105</v>
      </c>
      <c r="AH73">
        <v>29.2</v>
      </c>
      <c r="AI73">
        <v>8.6999999999999993</v>
      </c>
      <c r="AJ73">
        <v>4</v>
      </c>
      <c r="AK73">
        <v>0.6</v>
      </c>
      <c r="AL73">
        <v>114.95</v>
      </c>
      <c r="AM73">
        <v>4.3499999999999996</v>
      </c>
      <c r="AO73">
        <v>77.319999999999993</v>
      </c>
    </row>
    <row r="74" spans="1:41" x14ac:dyDescent="0.3">
      <c r="A74">
        <v>44392</v>
      </c>
      <c r="B74" t="s">
        <v>589</v>
      </c>
      <c r="C74" t="s">
        <v>408</v>
      </c>
      <c r="D74" s="6">
        <v>45198</v>
      </c>
      <c r="E74">
        <v>915</v>
      </c>
      <c r="G74">
        <v>25150</v>
      </c>
      <c r="H74">
        <v>361550</v>
      </c>
      <c r="I74">
        <v>735.85</v>
      </c>
      <c r="J74">
        <v>687.8</v>
      </c>
      <c r="K74">
        <v>142.30000000000001</v>
      </c>
      <c r="L74">
        <v>9997</v>
      </c>
      <c r="M74">
        <v>272.5</v>
      </c>
      <c r="N74">
        <v>1567</v>
      </c>
      <c r="O74">
        <v>7.85</v>
      </c>
      <c r="P74">
        <v>26.8</v>
      </c>
      <c r="Q74">
        <v>44.2</v>
      </c>
      <c r="R74">
        <v>3062</v>
      </c>
      <c r="S74">
        <v>10.7</v>
      </c>
      <c r="T74">
        <v>9.9</v>
      </c>
      <c r="U74">
        <v>24.95</v>
      </c>
      <c r="V74">
        <v>5.3</v>
      </c>
      <c r="W74">
        <v>1.1000000000000001</v>
      </c>
      <c r="X74">
        <v>4.55</v>
      </c>
      <c r="Y74">
        <v>7.85</v>
      </c>
      <c r="Z74">
        <v>32.6</v>
      </c>
      <c r="AA74">
        <v>29</v>
      </c>
      <c r="AB74">
        <v>10.5</v>
      </c>
      <c r="AC74">
        <v>443.95</v>
      </c>
      <c r="AD74">
        <v>3.65</v>
      </c>
      <c r="AF74">
        <v>203</v>
      </c>
      <c r="AG74">
        <v>115</v>
      </c>
      <c r="AH74">
        <v>19.05</v>
      </c>
      <c r="AI74">
        <v>8.4499999999999993</v>
      </c>
      <c r="AJ74">
        <v>5.9</v>
      </c>
      <c r="AK74">
        <v>0.1</v>
      </c>
      <c r="AL74">
        <v>40.1</v>
      </c>
      <c r="AM74">
        <v>3.3</v>
      </c>
      <c r="AO74">
        <v>84.66</v>
      </c>
    </row>
    <row r="75" spans="1:41" s="175" customFormat="1" x14ac:dyDescent="0.3">
      <c r="A75" s="175">
        <v>44393</v>
      </c>
      <c r="B75" s="175" t="s">
        <v>590</v>
      </c>
      <c r="C75" s="175" t="s">
        <v>408</v>
      </c>
      <c r="D75" s="176">
        <v>45198</v>
      </c>
      <c r="E75" s="175">
        <v>940</v>
      </c>
      <c r="G75" s="175">
        <v>23810</v>
      </c>
      <c r="H75" s="175">
        <v>294850</v>
      </c>
      <c r="I75" s="175">
        <v>871.15</v>
      </c>
      <c r="J75" s="175">
        <v>1565.5</v>
      </c>
      <c r="K75" s="175">
        <v>186.5</v>
      </c>
      <c r="L75" s="175">
        <v>8833</v>
      </c>
      <c r="M75" s="175">
        <v>831.55</v>
      </c>
      <c r="N75" s="175">
        <v>1733.5</v>
      </c>
      <c r="O75" s="175">
        <v>17.850000000000001</v>
      </c>
      <c r="P75" s="175">
        <v>37.25</v>
      </c>
      <c r="Q75" s="175">
        <v>68.900000000000006</v>
      </c>
      <c r="R75" s="175">
        <v>6051</v>
      </c>
      <c r="S75" s="175">
        <v>15.7</v>
      </c>
      <c r="T75" s="175">
        <v>20</v>
      </c>
      <c r="U75" s="175">
        <v>47.75</v>
      </c>
      <c r="V75" s="175">
        <v>8.15</v>
      </c>
      <c r="W75" s="175">
        <v>1.1000000000000001</v>
      </c>
      <c r="X75" s="175">
        <v>5.65</v>
      </c>
      <c r="Y75" s="175">
        <v>13.1</v>
      </c>
      <c r="Z75" s="175">
        <v>28.4</v>
      </c>
      <c r="AA75" s="175">
        <v>28.45</v>
      </c>
      <c r="AB75" s="175">
        <v>9.1</v>
      </c>
      <c r="AC75" s="175">
        <v>349.15</v>
      </c>
      <c r="AD75" s="175">
        <v>3.5</v>
      </c>
      <c r="AE75" s="175">
        <v>7.2</v>
      </c>
      <c r="AF75" s="175">
        <v>191.5</v>
      </c>
      <c r="AG75" s="175">
        <v>64</v>
      </c>
      <c r="AH75" s="175">
        <v>30.6</v>
      </c>
      <c r="AI75" s="175">
        <v>4.7</v>
      </c>
      <c r="AJ75" s="175">
        <v>5.65</v>
      </c>
      <c r="AL75" s="175">
        <v>77.900000000000006</v>
      </c>
      <c r="AM75" s="175">
        <v>3.55</v>
      </c>
      <c r="AO75" s="175">
        <v>70.78</v>
      </c>
    </row>
    <row r="76" spans="1:41" x14ac:dyDescent="0.3">
      <c r="A76">
        <v>44394</v>
      </c>
      <c r="B76" t="s">
        <v>591</v>
      </c>
      <c r="C76" t="s">
        <v>408</v>
      </c>
      <c r="D76" s="6">
        <v>45198</v>
      </c>
      <c r="E76">
        <v>3360</v>
      </c>
      <c r="F76">
        <v>7385</v>
      </c>
      <c r="G76">
        <v>59145</v>
      </c>
      <c r="H76">
        <v>301200</v>
      </c>
      <c r="I76">
        <v>899.45</v>
      </c>
      <c r="L76">
        <v>18535</v>
      </c>
      <c r="M76">
        <v>10920</v>
      </c>
      <c r="N76">
        <v>4334</v>
      </c>
      <c r="O76">
        <v>60.45</v>
      </c>
      <c r="P76">
        <v>70.349999999999994</v>
      </c>
      <c r="Q76">
        <v>578.95000000000005</v>
      </c>
      <c r="R76">
        <v>24025</v>
      </c>
      <c r="S76">
        <v>30.85</v>
      </c>
      <c r="T76">
        <v>13.45</v>
      </c>
      <c r="U76">
        <v>50.7</v>
      </c>
      <c r="V76">
        <v>10.45</v>
      </c>
      <c r="W76">
        <v>1.6</v>
      </c>
      <c r="X76">
        <v>6.15</v>
      </c>
      <c r="Y76">
        <v>0.85</v>
      </c>
      <c r="Z76">
        <v>76.599999999999994</v>
      </c>
      <c r="AA76">
        <v>97.5</v>
      </c>
      <c r="AB76">
        <v>30.9</v>
      </c>
      <c r="AC76">
        <v>593.4</v>
      </c>
      <c r="AD76">
        <v>12.7</v>
      </c>
      <c r="AE76">
        <v>2.2000000000000002</v>
      </c>
      <c r="AF76">
        <v>354</v>
      </c>
      <c r="AG76">
        <v>78</v>
      </c>
      <c r="AH76">
        <v>100.3</v>
      </c>
      <c r="AI76">
        <v>13.55</v>
      </c>
      <c r="AJ76">
        <v>3.75</v>
      </c>
      <c r="AK76">
        <v>0.2</v>
      </c>
      <c r="AL76">
        <v>17.850000000000001</v>
      </c>
      <c r="AM76">
        <v>11.15</v>
      </c>
      <c r="AN76">
        <v>1.6</v>
      </c>
      <c r="AO76">
        <v>85.69</v>
      </c>
    </row>
    <row r="77" spans="1:41" x14ac:dyDescent="0.3">
      <c r="A77">
        <v>44395</v>
      </c>
      <c r="B77" t="s">
        <v>592</v>
      </c>
      <c r="C77" t="s">
        <v>408</v>
      </c>
      <c r="D77" s="6">
        <v>45198</v>
      </c>
      <c r="E77">
        <v>3430</v>
      </c>
      <c r="F77">
        <v>7090</v>
      </c>
      <c r="G77">
        <v>60340</v>
      </c>
      <c r="H77">
        <v>306400</v>
      </c>
      <c r="I77">
        <v>850.45</v>
      </c>
      <c r="L77">
        <v>18485</v>
      </c>
      <c r="M77">
        <v>5079</v>
      </c>
      <c r="N77">
        <v>4478</v>
      </c>
      <c r="O77">
        <v>73.8</v>
      </c>
      <c r="P77">
        <v>73.45</v>
      </c>
      <c r="Q77">
        <v>576.04999999999995</v>
      </c>
      <c r="R77">
        <v>24325</v>
      </c>
      <c r="S77">
        <v>31.65</v>
      </c>
      <c r="T77">
        <v>13.2</v>
      </c>
      <c r="U77">
        <v>49.7</v>
      </c>
      <c r="V77">
        <v>10.8</v>
      </c>
      <c r="W77">
        <v>1</v>
      </c>
      <c r="X77">
        <v>7.15</v>
      </c>
      <c r="Y77">
        <v>1</v>
      </c>
      <c r="Z77">
        <v>76.05</v>
      </c>
      <c r="AA77">
        <v>85.9</v>
      </c>
      <c r="AB77">
        <v>32.1</v>
      </c>
      <c r="AC77">
        <v>623.70000000000005</v>
      </c>
      <c r="AD77">
        <v>13.5</v>
      </c>
      <c r="AF77">
        <v>349</v>
      </c>
      <c r="AG77">
        <v>63</v>
      </c>
      <c r="AH77">
        <v>99.4</v>
      </c>
      <c r="AI77">
        <v>12.8</v>
      </c>
      <c r="AJ77">
        <v>4.2</v>
      </c>
      <c r="AK77">
        <v>0.2</v>
      </c>
      <c r="AL77">
        <v>17.100000000000001</v>
      </c>
      <c r="AM77">
        <v>11.15</v>
      </c>
      <c r="AN77">
        <v>1.25</v>
      </c>
      <c r="AO77">
        <v>86.22</v>
      </c>
    </row>
    <row r="78" spans="1:41" s="175" customFormat="1" x14ac:dyDescent="0.3">
      <c r="A78" s="175">
        <v>44396</v>
      </c>
      <c r="B78" s="175" t="s">
        <v>593</v>
      </c>
      <c r="C78" s="175" t="s">
        <v>408</v>
      </c>
      <c r="D78" s="176">
        <v>45198</v>
      </c>
      <c r="E78" s="175">
        <v>3820</v>
      </c>
      <c r="F78" s="175">
        <v>7205</v>
      </c>
      <c r="G78" s="175">
        <v>59945</v>
      </c>
      <c r="H78" s="175">
        <v>309550</v>
      </c>
      <c r="I78" s="175">
        <v>863.6</v>
      </c>
      <c r="L78" s="175">
        <v>18595</v>
      </c>
      <c r="M78" s="175">
        <v>4863.5</v>
      </c>
      <c r="N78" s="175">
        <v>4449.5</v>
      </c>
      <c r="O78" s="175">
        <v>69.05</v>
      </c>
      <c r="P78" s="175">
        <v>71.150000000000006</v>
      </c>
      <c r="Q78" s="175">
        <v>587.04999999999995</v>
      </c>
      <c r="R78" s="175">
        <v>24465</v>
      </c>
      <c r="S78" s="175">
        <v>31.45</v>
      </c>
      <c r="T78" s="175">
        <v>14.45</v>
      </c>
      <c r="U78" s="175">
        <v>50.35</v>
      </c>
      <c r="V78" s="175">
        <v>10.25</v>
      </c>
      <c r="W78" s="175">
        <v>1.4</v>
      </c>
      <c r="X78" s="175">
        <v>8.1</v>
      </c>
      <c r="Y78" s="175">
        <v>1.3</v>
      </c>
      <c r="Z78" s="175">
        <v>76.349999999999994</v>
      </c>
      <c r="AA78" s="175">
        <v>85.9</v>
      </c>
      <c r="AB78" s="175">
        <v>31.75</v>
      </c>
      <c r="AC78" s="175">
        <v>614.29999999999995</v>
      </c>
      <c r="AD78" s="175">
        <v>13.8</v>
      </c>
      <c r="AF78" s="175">
        <v>356.5</v>
      </c>
      <c r="AG78" s="175">
        <v>119</v>
      </c>
      <c r="AH78" s="175">
        <v>129.35</v>
      </c>
      <c r="AI78" s="175">
        <v>11.45</v>
      </c>
      <c r="AJ78" s="175">
        <v>3.95</v>
      </c>
      <c r="AK78" s="175">
        <v>0.3</v>
      </c>
      <c r="AL78" s="175">
        <v>15.9</v>
      </c>
      <c r="AM78" s="175">
        <v>10.95</v>
      </c>
      <c r="AN78" s="175">
        <v>0.85</v>
      </c>
      <c r="AO78" s="175">
        <v>86.92</v>
      </c>
    </row>
    <row r="79" spans="1:41" x14ac:dyDescent="0.3">
      <c r="A79">
        <v>44397</v>
      </c>
      <c r="B79" t="s">
        <v>594</v>
      </c>
      <c r="C79" t="s">
        <v>408</v>
      </c>
      <c r="D79" s="6">
        <v>45198</v>
      </c>
      <c r="E79">
        <v>2095</v>
      </c>
      <c r="F79">
        <v>246</v>
      </c>
      <c r="G79">
        <v>28290</v>
      </c>
      <c r="H79">
        <v>348350</v>
      </c>
      <c r="I79">
        <v>628.6</v>
      </c>
      <c r="J79">
        <v>599.65</v>
      </c>
      <c r="K79">
        <v>77.95</v>
      </c>
      <c r="L79">
        <v>10720</v>
      </c>
      <c r="M79">
        <v>1155.5</v>
      </c>
      <c r="N79">
        <v>1995.5</v>
      </c>
      <c r="O79">
        <v>29.3</v>
      </c>
      <c r="P79">
        <v>34.299999999999997</v>
      </c>
      <c r="Q79">
        <v>87.2</v>
      </c>
      <c r="R79">
        <v>8741</v>
      </c>
      <c r="S79">
        <v>12.25</v>
      </c>
      <c r="T79">
        <v>11.65</v>
      </c>
      <c r="U79">
        <v>34.5</v>
      </c>
      <c r="V79">
        <v>7.15</v>
      </c>
      <c r="W79">
        <v>0.8</v>
      </c>
      <c r="X79">
        <v>9</v>
      </c>
      <c r="Y79">
        <v>10.199999999999999</v>
      </c>
      <c r="Z79">
        <v>38.200000000000003</v>
      </c>
      <c r="AA79">
        <v>39.9</v>
      </c>
      <c r="AB79">
        <v>11.75</v>
      </c>
      <c r="AC79">
        <v>459.8</v>
      </c>
      <c r="AD79">
        <v>4.95</v>
      </c>
      <c r="AE79">
        <v>4.25</v>
      </c>
      <c r="AF79">
        <v>205</v>
      </c>
      <c r="AG79">
        <v>50</v>
      </c>
      <c r="AH79">
        <v>26.9</v>
      </c>
      <c r="AI79">
        <v>8.6999999999999993</v>
      </c>
      <c r="AJ79">
        <v>14.65</v>
      </c>
      <c r="AK79">
        <v>0.2</v>
      </c>
      <c r="AL79">
        <v>63.25</v>
      </c>
      <c r="AM79">
        <v>4.3499999999999996</v>
      </c>
      <c r="AO79">
        <v>83.68</v>
      </c>
    </row>
    <row r="80" spans="1:41" x14ac:dyDescent="0.3">
      <c r="A80">
        <v>44398</v>
      </c>
      <c r="B80" t="s">
        <v>595</v>
      </c>
      <c r="C80" t="s">
        <v>408</v>
      </c>
      <c r="D80" s="6">
        <v>45198</v>
      </c>
      <c r="E80">
        <v>2360</v>
      </c>
      <c r="F80">
        <v>641</v>
      </c>
      <c r="G80">
        <v>29620</v>
      </c>
      <c r="H80">
        <v>321200</v>
      </c>
      <c r="I80">
        <v>795</v>
      </c>
      <c r="J80">
        <v>1224.5</v>
      </c>
      <c r="K80">
        <v>126.1</v>
      </c>
      <c r="L80">
        <v>10120</v>
      </c>
      <c r="M80">
        <v>1727.5</v>
      </c>
      <c r="N80">
        <v>2021</v>
      </c>
      <c r="O80">
        <v>40.25</v>
      </c>
      <c r="P80">
        <v>36.299999999999997</v>
      </c>
      <c r="Q80">
        <v>152.05000000000001</v>
      </c>
      <c r="R80">
        <v>11540</v>
      </c>
      <c r="S80">
        <v>16.899999999999999</v>
      </c>
      <c r="T80">
        <v>19.8</v>
      </c>
      <c r="U80">
        <v>60.65</v>
      </c>
      <c r="V80">
        <v>8.75</v>
      </c>
      <c r="W80">
        <v>1.5</v>
      </c>
      <c r="X80">
        <v>14.35</v>
      </c>
      <c r="Y80">
        <v>10.5</v>
      </c>
      <c r="Z80">
        <v>37.950000000000003</v>
      </c>
      <c r="AA80">
        <v>41.2</v>
      </c>
      <c r="AB80">
        <v>10.7</v>
      </c>
      <c r="AC80">
        <v>378.25</v>
      </c>
      <c r="AD80">
        <v>4.45</v>
      </c>
      <c r="AE80">
        <v>6.75</v>
      </c>
      <c r="AF80">
        <v>258</v>
      </c>
      <c r="AG80">
        <v>142</v>
      </c>
      <c r="AH80">
        <v>38.799999999999997</v>
      </c>
      <c r="AI80">
        <v>8</v>
      </c>
      <c r="AJ80">
        <v>8.1999999999999993</v>
      </c>
      <c r="AK80">
        <v>0.5</v>
      </c>
      <c r="AL80">
        <v>98.65</v>
      </c>
      <c r="AM80">
        <v>4.3</v>
      </c>
      <c r="AO80">
        <v>78.849999999999994</v>
      </c>
    </row>
    <row r="81" spans="1:52" x14ac:dyDescent="0.3">
      <c r="A81">
        <v>44399</v>
      </c>
      <c r="B81" t="s">
        <v>596</v>
      </c>
      <c r="C81" t="s">
        <v>408</v>
      </c>
      <c r="D81" s="6">
        <v>45198</v>
      </c>
      <c r="E81">
        <v>2395</v>
      </c>
      <c r="F81">
        <v>258.5</v>
      </c>
      <c r="G81">
        <v>28085</v>
      </c>
      <c r="H81">
        <v>342950</v>
      </c>
      <c r="I81">
        <v>547.29999999999995</v>
      </c>
      <c r="J81">
        <v>641.1</v>
      </c>
      <c r="K81">
        <v>97.6</v>
      </c>
      <c r="L81">
        <v>10785</v>
      </c>
      <c r="M81">
        <v>1261</v>
      </c>
      <c r="N81">
        <v>1934.5</v>
      </c>
      <c r="O81">
        <v>20</v>
      </c>
      <c r="P81">
        <v>31.55</v>
      </c>
      <c r="Q81">
        <v>95.5</v>
      </c>
      <c r="R81">
        <v>8273.5</v>
      </c>
      <c r="S81">
        <v>12.4</v>
      </c>
      <c r="T81">
        <v>10.4</v>
      </c>
      <c r="U81">
        <v>30.25</v>
      </c>
      <c r="V81">
        <v>7.15</v>
      </c>
      <c r="W81">
        <v>1.4</v>
      </c>
      <c r="X81">
        <v>6.15</v>
      </c>
      <c r="Y81">
        <v>8.4499999999999993</v>
      </c>
      <c r="Z81">
        <v>37.549999999999997</v>
      </c>
      <c r="AA81">
        <v>39.35</v>
      </c>
      <c r="AB81">
        <v>10.35</v>
      </c>
      <c r="AC81">
        <v>426.3</v>
      </c>
      <c r="AD81">
        <v>4.1500000000000004</v>
      </c>
      <c r="AE81">
        <v>1.5</v>
      </c>
      <c r="AF81">
        <v>232</v>
      </c>
      <c r="AG81">
        <v>110</v>
      </c>
      <c r="AH81">
        <v>37.75</v>
      </c>
      <c r="AI81">
        <v>6.85</v>
      </c>
      <c r="AJ81">
        <v>5.5</v>
      </c>
      <c r="AK81">
        <v>0.15</v>
      </c>
      <c r="AL81">
        <v>59.5</v>
      </c>
      <c r="AM81">
        <v>3.3</v>
      </c>
      <c r="AO81">
        <v>82.47</v>
      </c>
    </row>
    <row r="83" spans="1:52" x14ac:dyDescent="0.3">
      <c r="Q83" s="16" t="s">
        <v>657</v>
      </c>
      <c r="R83" s="16" t="s">
        <v>657</v>
      </c>
      <c r="S83" s="16" t="s">
        <v>657</v>
      </c>
      <c r="T83" s="16" t="s">
        <v>657</v>
      </c>
      <c r="U83" s="16" t="s">
        <v>657</v>
      </c>
      <c r="X83" s="16" t="s">
        <v>657</v>
      </c>
      <c r="Y83" s="16" t="s">
        <v>657</v>
      </c>
      <c r="Z83" s="16" t="s">
        <v>657</v>
      </c>
      <c r="AA83" s="16" t="s">
        <v>657</v>
      </c>
      <c r="AB83" s="16" t="s">
        <v>657</v>
      </c>
    </row>
    <row r="84" spans="1:52" ht="15.6" x14ac:dyDescent="0.3">
      <c r="B84" t="s">
        <v>646</v>
      </c>
      <c r="C84" s="184" t="s">
        <v>663</v>
      </c>
      <c r="D84" s="184" t="s">
        <v>654</v>
      </c>
      <c r="E84" s="184" t="s">
        <v>653</v>
      </c>
      <c r="F84" s="184" t="s">
        <v>652</v>
      </c>
      <c r="G84" s="184" t="s">
        <v>651</v>
      </c>
      <c r="H84" s="184" t="s">
        <v>664</v>
      </c>
      <c r="I84" s="184" t="s">
        <v>650</v>
      </c>
      <c r="J84" s="184" t="s">
        <v>649</v>
      </c>
      <c r="K84" s="184" t="s">
        <v>647</v>
      </c>
      <c r="L84" s="184" t="s">
        <v>648</v>
      </c>
      <c r="M84" s="184" t="s">
        <v>655</v>
      </c>
      <c r="N84" s="184" t="s">
        <v>656</v>
      </c>
      <c r="Q84" s="184" t="s">
        <v>654</v>
      </c>
      <c r="R84" s="184" t="s">
        <v>653</v>
      </c>
      <c r="S84" s="184" t="s">
        <v>652</v>
      </c>
      <c r="T84" s="184" t="s">
        <v>651</v>
      </c>
      <c r="U84" s="184" t="s">
        <v>649</v>
      </c>
      <c r="X84" s="184" t="s">
        <v>650</v>
      </c>
      <c r="Y84" s="184" t="s">
        <v>647</v>
      </c>
      <c r="Z84" s="184" t="s">
        <v>659</v>
      </c>
      <c r="AA84" s="184" t="s">
        <v>655</v>
      </c>
      <c r="AB84" s="184" t="s">
        <v>656</v>
      </c>
      <c r="AD84" s="184" t="s">
        <v>654</v>
      </c>
      <c r="AE84" s="184" t="s">
        <v>653</v>
      </c>
      <c r="AF84" s="184" t="s">
        <v>652</v>
      </c>
      <c r="AG84" s="184" t="s">
        <v>651</v>
      </c>
      <c r="AH84" s="184" t="s">
        <v>649</v>
      </c>
      <c r="AK84" s="184" t="s">
        <v>650</v>
      </c>
      <c r="AL84" s="184" t="s">
        <v>647</v>
      </c>
      <c r="AM84" s="184" t="s">
        <v>648</v>
      </c>
      <c r="AN84" s="184" t="s">
        <v>655</v>
      </c>
      <c r="AO84" s="184" t="s">
        <v>656</v>
      </c>
    </row>
    <row r="85" spans="1:52" x14ac:dyDescent="0.3">
      <c r="AD85" s="210" t="s">
        <v>645</v>
      </c>
      <c r="AE85" s="210"/>
      <c r="AF85" s="210"/>
      <c r="AG85" s="210"/>
      <c r="AH85" s="210"/>
      <c r="AK85" s="210" t="s">
        <v>645</v>
      </c>
      <c r="AL85" s="210"/>
      <c r="AM85" s="210"/>
      <c r="AN85" s="210"/>
      <c r="AO85" s="210"/>
    </row>
    <row r="86" spans="1:52" x14ac:dyDescent="0.3">
      <c r="B86" s="185" t="s">
        <v>618</v>
      </c>
      <c r="C86" s="179">
        <f>AVERAGE(F4:F6)</f>
        <v>7891.166666666667</v>
      </c>
      <c r="D86" s="179">
        <f>AVERAGE(G4:G6)</f>
        <v>88545</v>
      </c>
      <c r="E86" s="179">
        <f>AVERAGE(I4:I6)</f>
        <v>595.81666666666672</v>
      </c>
      <c r="F86" s="179">
        <f>AVERAGE(J4:J6)</f>
        <v>4092.1666666666665</v>
      </c>
      <c r="G86" s="179">
        <f>AVERAGE(L4:L6)</f>
        <v>25993.333333333332</v>
      </c>
      <c r="H86" s="179">
        <f>AVERAGE(M4:M6)</f>
        <v>5413.166666666667</v>
      </c>
      <c r="I86" s="179">
        <f>AVERAGE(Q4:Q6)</f>
        <v>523.75</v>
      </c>
      <c r="J86" s="179">
        <f t="shared" ref="J86:M86" si="0">AVERAGE(R4:R6)</f>
        <v>38513.333333333336</v>
      </c>
      <c r="K86" s="179">
        <f t="shared" si="0"/>
        <v>67.2</v>
      </c>
      <c r="L86" s="179">
        <f t="shared" si="0"/>
        <v>58.183333333333337</v>
      </c>
      <c r="M86" s="179">
        <f t="shared" si="0"/>
        <v>81.666666666666671</v>
      </c>
      <c r="N86" s="179">
        <f>AVERAGE(AL4:AL6)</f>
        <v>44.283333333333331</v>
      </c>
      <c r="P86" s="183" t="str">
        <f>B86</f>
        <v>O1</v>
      </c>
      <c r="Q86" s="99">
        <f>D86/1000</f>
        <v>88.545000000000002</v>
      </c>
      <c r="R86" s="99">
        <f>E86/1000</f>
        <v>0.59581666666666677</v>
      </c>
      <c r="S86" s="99">
        <f>F86/1000</f>
        <v>4.0921666666666665</v>
      </c>
      <c r="T86" s="99">
        <f>G86/1000</f>
        <v>25.993333333333332</v>
      </c>
      <c r="U86" s="99">
        <f t="shared" ref="U86:U111" si="1">J86/1000</f>
        <v>38.513333333333335</v>
      </c>
      <c r="W86" s="183" t="s">
        <v>618</v>
      </c>
      <c r="X86" s="99">
        <f t="shared" ref="X86:X111" si="2">I86/1000</f>
        <v>0.52375000000000005</v>
      </c>
      <c r="Y86" s="99">
        <f t="shared" ref="Y86:Y111" si="3">K86/1000</f>
        <v>6.720000000000001E-2</v>
      </c>
      <c r="Z86" s="99">
        <f t="shared" ref="Z86:Z111" si="4">L86/1000</f>
        <v>5.8183333333333337E-2</v>
      </c>
      <c r="AA86" s="99">
        <f t="shared" ref="AA86:AA111" si="5">M86/1000</f>
        <v>8.1666666666666665E-2</v>
      </c>
      <c r="AB86" s="99">
        <f t="shared" ref="AB86:AB111" si="6">N86/1000</f>
        <v>4.4283333333333334E-2</v>
      </c>
      <c r="AD86" s="99">
        <f>_xlfn.STDEV.P(G4:G6)/1000</f>
        <v>3.073629776014021</v>
      </c>
      <c r="AE86" s="99">
        <f>_xlfn.STDEV.P(I4:I6)/1000</f>
        <v>9.1558654545718376E-2</v>
      </c>
      <c r="AF86" s="99">
        <f>_xlfn.STDEV.P(J4:J6)/1000</f>
        <v>0.3789833622850598</v>
      </c>
      <c r="AG86" s="99">
        <f>_xlfn.STDEV.P(L4:L6)/1000</f>
        <v>1.2178213698604934</v>
      </c>
      <c r="AH86" s="99">
        <f>_xlfn.STDEV.P(R4:R6)/1000</f>
        <v>0.81643874370476943</v>
      </c>
      <c r="AK86" s="99">
        <f>_xlfn.STDEV.P(Q4:Q6)/1000</f>
        <v>5.6861688918520781E-2</v>
      </c>
      <c r="AL86" s="99">
        <f t="shared" ref="AL86:AN87" si="7">_xlfn.STDEV.P(S4:S6)/1000</f>
        <v>7.6267074590983413E-4</v>
      </c>
      <c r="AM86" s="99">
        <f t="shared" si="7"/>
        <v>2.1120027356884611E-3</v>
      </c>
      <c r="AN86" s="99">
        <f t="shared" si="7"/>
        <v>1.3776328328775492E-2</v>
      </c>
      <c r="AO86" s="99">
        <f>_xlfn.STDEV.P(AL4:AL6)/1000</f>
        <v>9.8347456612879664E-4</v>
      </c>
      <c r="AP86" s="99"/>
      <c r="AQ86" s="99"/>
      <c r="AR86" s="99"/>
      <c r="AS86" s="99"/>
      <c r="AT86" s="99"/>
      <c r="AU86" s="99"/>
      <c r="AV86" s="99"/>
      <c r="AW86" s="99"/>
      <c r="AX86" s="99"/>
      <c r="AY86" s="99"/>
      <c r="AZ86" s="99"/>
    </row>
    <row r="87" spans="1:52" x14ac:dyDescent="0.3">
      <c r="B87" s="185" t="s">
        <v>619</v>
      </c>
      <c r="C87" s="179">
        <f>AVERAGE(F7:F9)</f>
        <v>7379</v>
      </c>
      <c r="D87" s="179">
        <f>AVERAGE(G7:G9)</f>
        <v>80401.666666666672</v>
      </c>
      <c r="E87" s="179">
        <f>AVERAGE(I7:I9)</f>
        <v>617.41666666666663</v>
      </c>
      <c r="F87" s="179">
        <f>AVERAGE(J7:J9)</f>
        <v>8140.666666666667</v>
      </c>
      <c r="G87" s="179">
        <f>AVERAGE(L7:L9)</f>
        <v>22396.666666666668</v>
      </c>
      <c r="H87" s="179">
        <f>AVERAGE(M7:M9)</f>
        <v>32763.333333333332</v>
      </c>
      <c r="I87" s="179">
        <f>AVERAGE(Q7:Q9)</f>
        <v>644.73333333333323</v>
      </c>
      <c r="J87" s="179">
        <f t="shared" ref="J87:M87" si="8">AVERAGE(R7:R9)</f>
        <v>45335</v>
      </c>
      <c r="K87" s="179">
        <f t="shared" si="8"/>
        <v>57.466666666666661</v>
      </c>
      <c r="L87" s="179">
        <f t="shared" si="8"/>
        <v>74.2</v>
      </c>
      <c r="M87" s="179">
        <f t="shared" si="8"/>
        <v>128.1</v>
      </c>
      <c r="N87" s="179">
        <f>AVERAGE(AL7:AL9)</f>
        <v>69.933333333333323</v>
      </c>
      <c r="P87" s="183" t="str">
        <f>B87</f>
        <v>O2</v>
      </c>
      <c r="Q87" s="99">
        <f>D87/1000</f>
        <v>80.401666666666671</v>
      </c>
      <c r="R87" s="99">
        <f>E87/1000</f>
        <v>0.61741666666666661</v>
      </c>
      <c r="S87" s="99">
        <f>F87/1000</f>
        <v>8.1406666666666663</v>
      </c>
      <c r="T87" s="99">
        <f>G87/1000</f>
        <v>22.396666666666668</v>
      </c>
      <c r="U87" s="99">
        <f t="shared" si="1"/>
        <v>45.335000000000001</v>
      </c>
      <c r="W87" s="183" t="s">
        <v>619</v>
      </c>
      <c r="X87" s="99">
        <f t="shared" si="2"/>
        <v>0.64473333333333327</v>
      </c>
      <c r="Y87" s="99">
        <f t="shared" si="3"/>
        <v>5.7466666666666659E-2</v>
      </c>
      <c r="Z87" s="99">
        <f t="shared" si="4"/>
        <v>7.4200000000000002E-2</v>
      </c>
      <c r="AA87" s="99">
        <f t="shared" si="5"/>
        <v>0.12809999999999999</v>
      </c>
      <c r="AB87" s="99">
        <f t="shared" si="6"/>
        <v>6.993333333333332E-2</v>
      </c>
      <c r="AD87" s="99">
        <f>_xlfn.STDEV.P(G5:G7)/1000</f>
        <v>8.4082132465821786</v>
      </c>
      <c r="AE87" s="99">
        <f>_xlfn.STDEV.P(I5:I7)/1000</f>
        <v>7.9220588653876406E-2</v>
      </c>
      <c r="AF87" s="99">
        <f>_xlfn.STDEV.P(J5:J7)/1000</f>
        <v>1.4087434708514772</v>
      </c>
      <c r="AG87" s="99">
        <f>_xlfn.STDEV.P(L5:L7)/1000</f>
        <v>2.896262917776784</v>
      </c>
      <c r="AH87" s="99">
        <f>_xlfn.STDEV.P(R5:R7)/1000</f>
        <v>1.147177696203455</v>
      </c>
      <c r="AK87" s="99">
        <f>_xlfn.STDEV.P(Q5:Q7)/1000</f>
        <v>7.2653634152432894E-2</v>
      </c>
      <c r="AL87" s="99">
        <f t="shared" si="7"/>
        <v>7.9687933005358966E-3</v>
      </c>
      <c r="AM87" s="99">
        <f t="shared" si="7"/>
        <v>2.7949358967007919E-3</v>
      </c>
      <c r="AN87" s="99">
        <f t="shared" si="7"/>
        <v>1.4043919206071622E-2</v>
      </c>
      <c r="AO87" s="99">
        <f>_xlfn.STDEV.P(AL5:AL7)/1000</f>
        <v>7.8305314137817085E-3</v>
      </c>
      <c r="AP87" s="99"/>
      <c r="AQ87" s="99"/>
      <c r="AR87" s="99"/>
      <c r="AS87" s="99"/>
      <c r="AT87" s="99"/>
      <c r="AU87" s="99"/>
      <c r="AV87" s="99"/>
      <c r="AW87" s="99"/>
      <c r="AX87" s="99"/>
      <c r="AY87" s="99"/>
      <c r="AZ87" s="99"/>
    </row>
    <row r="88" spans="1:52" x14ac:dyDescent="0.3">
      <c r="B88" s="185" t="s">
        <v>620</v>
      </c>
      <c r="C88" s="179">
        <f>AVERAGE(F10:F12)</f>
        <v>6391</v>
      </c>
      <c r="D88" s="179">
        <f>AVERAGE(G10:G12)</f>
        <v>42300</v>
      </c>
      <c r="E88" s="179">
        <f>AVERAGE(I10:I12)</f>
        <v>2530.3333333333335</v>
      </c>
      <c r="F88" s="179">
        <f>AVERAGE(J10:J12)</f>
        <v>1016.1333333333333</v>
      </c>
      <c r="G88" s="179">
        <f>AVERAGE(L10:L12)</f>
        <v>10211.666666666666</v>
      </c>
      <c r="H88" s="179">
        <f>AVERAGE(M10:M12)</f>
        <v>69126.666666666672</v>
      </c>
      <c r="I88" s="179">
        <f>AVERAGE(Q10:Q12)</f>
        <v>444.31666666666661</v>
      </c>
      <c r="J88" s="179">
        <f t="shared" ref="J88:M88" si="9">AVERAGE(R10:R12)</f>
        <v>16985</v>
      </c>
      <c r="K88" s="179">
        <f t="shared" si="9"/>
        <v>26.7</v>
      </c>
      <c r="L88" s="179">
        <f t="shared" si="9"/>
        <v>46.5</v>
      </c>
      <c r="M88" s="179">
        <f t="shared" si="9"/>
        <v>149.83333333333334</v>
      </c>
      <c r="N88" s="179">
        <f>AVERAGE(AL10:AL12)</f>
        <v>36.716666666666669</v>
      </c>
      <c r="P88" s="183" t="str">
        <f>B88</f>
        <v>O3</v>
      </c>
      <c r="Q88" s="99">
        <f>D88/1000</f>
        <v>42.3</v>
      </c>
      <c r="R88" s="99">
        <f>E88/1000</f>
        <v>2.5303333333333335</v>
      </c>
      <c r="S88" s="99">
        <f>F88/1000</f>
        <v>1.0161333333333333</v>
      </c>
      <c r="T88" s="99">
        <f>G88/1000</f>
        <v>10.211666666666666</v>
      </c>
      <c r="U88" s="99">
        <f t="shared" si="1"/>
        <v>16.984999999999999</v>
      </c>
      <c r="W88" s="183" t="s">
        <v>620</v>
      </c>
      <c r="X88" s="99">
        <f t="shared" si="2"/>
        <v>0.44431666666666658</v>
      </c>
      <c r="Y88" s="99">
        <f t="shared" si="3"/>
        <v>2.6699999999999998E-2</v>
      </c>
      <c r="Z88" s="99">
        <f t="shared" si="4"/>
        <v>4.65E-2</v>
      </c>
      <c r="AA88" s="99">
        <f t="shared" si="5"/>
        <v>0.14983333333333335</v>
      </c>
      <c r="AB88" s="99">
        <f t="shared" si="6"/>
        <v>3.6716666666666668E-2</v>
      </c>
      <c r="AD88" s="99">
        <f>_xlfn.STDEV.P(G10:G12)/1000</f>
        <v>1.0156524996277023</v>
      </c>
      <c r="AE88" s="99">
        <f>_xlfn.STDEV.P(I10:I12)/1000</f>
        <v>0.5237380600601369</v>
      </c>
      <c r="AF88" s="99">
        <f>_xlfn.STDEV.P(J10:J12)/1000</f>
        <v>0.11860608003901879</v>
      </c>
      <c r="AG88" s="99">
        <f>_xlfn.STDEV.P(L10:L12)/1000</f>
        <v>7.9302515022468781E-2</v>
      </c>
      <c r="AH88" s="99">
        <f>_xlfn.STDEV.P(R10:R12)/1000</f>
        <v>1.5911369100950008</v>
      </c>
      <c r="AK88" s="99">
        <f>_xlfn.STDEV.P(Q10:Q12)/1000</f>
        <v>5.576524206189986E-2</v>
      </c>
      <c r="AL88" s="99">
        <f>_xlfn.STDEV.P(S10:S12)/1000</f>
        <v>1.2496666222103668E-3</v>
      </c>
      <c r="AM88" s="99">
        <f>_xlfn.STDEV.P(T10:T12)/1000</f>
        <v>9.7852780577082545E-3</v>
      </c>
      <c r="AN88" s="99">
        <f>_xlfn.STDEV.P(U10:U12)/1000</f>
        <v>2.7118177585441751E-2</v>
      </c>
      <c r="AO88" s="99">
        <f>_xlfn.STDEV.P(AL10:AL12)/1000</f>
        <v>4.36278453386008E-3</v>
      </c>
      <c r="AP88" s="99"/>
      <c r="AQ88" s="99"/>
      <c r="AR88" s="99"/>
      <c r="AS88" s="99"/>
      <c r="AT88" s="99"/>
      <c r="AU88" s="99"/>
      <c r="AV88" s="99"/>
      <c r="AW88" s="99"/>
      <c r="AX88" s="99"/>
      <c r="AY88" s="99"/>
      <c r="AZ88" s="99"/>
    </row>
    <row r="89" spans="1:52" x14ac:dyDescent="0.3">
      <c r="B89" s="185" t="s">
        <v>621</v>
      </c>
      <c r="C89" s="179">
        <f>AVERAGE(F13:F15)</f>
        <v>5760.5</v>
      </c>
      <c r="D89" s="179">
        <f>AVERAGE(G13:G15)</f>
        <v>66988.333333333328</v>
      </c>
      <c r="E89" s="179">
        <f>AVERAGE(I13:I15)</f>
        <v>722.48333333333323</v>
      </c>
      <c r="F89" s="179">
        <f>AVERAGE(J13:J15)</f>
        <v>3512.3166666666671</v>
      </c>
      <c r="G89" s="179">
        <f>AVERAGE(L13:L15)</f>
        <v>18180</v>
      </c>
      <c r="H89" s="179">
        <f>AVERAGE(M13:M15)</f>
        <v>46430</v>
      </c>
      <c r="I89" s="179">
        <f>AVERAGE(Q13:Q15)</f>
        <v>476.8</v>
      </c>
      <c r="J89" s="179">
        <f t="shared" ref="J89:M89" si="10">AVERAGE(R13:R15)</f>
        <v>41193.333333333336</v>
      </c>
      <c r="K89" s="179">
        <f t="shared" si="10"/>
        <v>36.383333333333333</v>
      </c>
      <c r="L89" s="179">
        <f t="shared" si="10"/>
        <v>35.133333333333333</v>
      </c>
      <c r="M89" s="179">
        <f t="shared" si="10"/>
        <v>73.5</v>
      </c>
      <c r="N89" s="179">
        <f>AVERAGE(AL13:AL15)</f>
        <v>55.616666666666667</v>
      </c>
      <c r="P89" s="183" t="str">
        <f>B89</f>
        <v>O4</v>
      </c>
      <c r="Q89" s="99">
        <f>D89/1000</f>
        <v>66.98833333333333</v>
      </c>
      <c r="R89" s="99">
        <f>E89/1000</f>
        <v>0.72248333333333326</v>
      </c>
      <c r="S89" s="99">
        <f>F89/1000</f>
        <v>3.512316666666667</v>
      </c>
      <c r="T89" s="99">
        <f>G89/1000</f>
        <v>18.18</v>
      </c>
      <c r="U89" s="99">
        <f t="shared" si="1"/>
        <v>41.193333333333335</v>
      </c>
      <c r="W89" s="183" t="s">
        <v>621</v>
      </c>
      <c r="X89" s="99">
        <f t="shared" si="2"/>
        <v>0.4768</v>
      </c>
      <c r="Y89" s="99">
        <f t="shared" si="3"/>
        <v>3.638333333333333E-2</v>
      </c>
      <c r="Z89" s="99">
        <f t="shared" si="4"/>
        <v>3.5133333333333336E-2</v>
      </c>
      <c r="AA89" s="99">
        <f t="shared" si="5"/>
        <v>7.3499999999999996E-2</v>
      </c>
      <c r="AB89" s="99">
        <f t="shared" si="6"/>
        <v>5.5616666666666668E-2</v>
      </c>
      <c r="AD89" s="99">
        <f>_xlfn.STDEV.P(G13:G15)/1000</f>
        <v>12.970696032039127</v>
      </c>
      <c r="AE89" s="99">
        <f>_xlfn.STDEV.P(I13:I15)/1000</f>
        <v>3.715176831442734E-2</v>
      </c>
      <c r="AF89" s="99">
        <f>_xlfn.STDEV.P(J13:J15)/1000</f>
        <v>2.2841610131268961</v>
      </c>
      <c r="AG89" s="99">
        <f>_xlfn.STDEV.P(L13:L15)/1000</f>
        <v>4.4400581828019634</v>
      </c>
      <c r="AH89" s="99">
        <f>_xlfn.STDEV.P(R13:R15)/1000</f>
        <v>16.913675597640573</v>
      </c>
      <c r="AK89" s="99">
        <f>_xlfn.STDEV.P(Q13:Q15)/1000</f>
        <v>7.7385474519878192E-2</v>
      </c>
      <c r="AL89" s="99">
        <f>_xlfn.STDEV.P(S13:S15)/1000</f>
        <v>5.5114023220551832E-3</v>
      </c>
      <c r="AM89" s="99">
        <f>_xlfn.STDEV.P(T13:T15)/1000</f>
        <v>1.3755079869714387E-2</v>
      </c>
      <c r="AN89" s="99">
        <f>_xlfn.STDEV.P(U13:U15)/1000</f>
        <v>1.2983065893693989E-2</v>
      </c>
      <c r="AO89" s="99">
        <f>_xlfn.STDEV.P(AL13:AL15)/1000</f>
        <v>2.1898262234453413E-2</v>
      </c>
      <c r="AP89" s="99"/>
      <c r="AQ89" s="99"/>
      <c r="AR89" s="99"/>
      <c r="AS89" s="99"/>
      <c r="AT89" s="99"/>
      <c r="AU89" s="99"/>
      <c r="AV89" s="99"/>
      <c r="AW89" s="99"/>
      <c r="AX89" s="99"/>
      <c r="AY89" s="99"/>
      <c r="AZ89" s="99"/>
    </row>
    <row r="90" spans="1:52" x14ac:dyDescent="0.3">
      <c r="B90" s="185" t="s">
        <v>622</v>
      </c>
      <c r="C90" s="179">
        <f>AVERAGE(F16:F18)</f>
        <v>8015.666666666667</v>
      </c>
      <c r="D90" s="179">
        <f>AVERAGE(G16:G18)</f>
        <v>46576.666666666664</v>
      </c>
      <c r="E90" s="179">
        <f>AVERAGE(I16:I18)</f>
        <v>6005.5</v>
      </c>
      <c r="F90" s="179">
        <f>AVERAGE(J16:J18)</f>
        <v>1685.8333333333333</v>
      </c>
      <c r="G90" s="179">
        <f>AVERAGE(L16:L18)</f>
        <v>10896.666666666666</v>
      </c>
      <c r="H90" s="179">
        <f>AVERAGE(M16:M18)</f>
        <v>64323.333333333336</v>
      </c>
      <c r="I90" s="179">
        <f>AVERAGE(Q16:Q18)</f>
        <v>680.93333333333339</v>
      </c>
      <c r="J90" s="179">
        <f t="shared" ref="J90:M90" si="11">AVERAGE(R16:R18)</f>
        <v>23133.333333333332</v>
      </c>
      <c r="K90" s="179">
        <f t="shared" si="11"/>
        <v>36.966666666666661</v>
      </c>
      <c r="L90" s="179">
        <f t="shared" si="11"/>
        <v>92.566666666666663</v>
      </c>
      <c r="M90" s="179">
        <f t="shared" si="11"/>
        <v>296.25</v>
      </c>
      <c r="N90" s="179">
        <f>AVERAGE(AL16:AL18)</f>
        <v>104.28333333333335</v>
      </c>
      <c r="P90" s="183" t="str">
        <f>B90</f>
        <v>O5</v>
      </c>
      <c r="Q90" s="99">
        <f>D90/1000</f>
        <v>46.576666666666661</v>
      </c>
      <c r="R90" s="99">
        <f>E90/1000</f>
        <v>6.0054999999999996</v>
      </c>
      <c r="S90" s="99">
        <f>F90/1000</f>
        <v>1.6858333333333333</v>
      </c>
      <c r="T90" s="99">
        <f>G90/1000</f>
        <v>10.896666666666667</v>
      </c>
      <c r="U90" s="99">
        <f t="shared" si="1"/>
        <v>23.133333333333333</v>
      </c>
      <c r="W90" s="183" t="s">
        <v>622</v>
      </c>
      <c r="X90" s="99">
        <f t="shared" si="2"/>
        <v>0.68093333333333339</v>
      </c>
      <c r="Y90" s="99">
        <f t="shared" si="3"/>
        <v>3.6966666666666662E-2</v>
      </c>
      <c r="Z90" s="99">
        <f t="shared" si="4"/>
        <v>9.2566666666666658E-2</v>
      </c>
      <c r="AA90" s="99">
        <f t="shared" si="5"/>
        <v>0.29625000000000001</v>
      </c>
      <c r="AB90" s="99">
        <f t="shared" si="6"/>
        <v>0.10428333333333334</v>
      </c>
      <c r="AD90" s="99">
        <f>_xlfn.STDEV.P(G16:G18)/1000</f>
        <v>1.1785113019775792E-2</v>
      </c>
      <c r="AE90" s="99">
        <f>_xlfn.STDEV.P(I16:I18)/1000</f>
        <v>0.34178233814324971</v>
      </c>
      <c r="AF90" s="99">
        <f>_xlfn.STDEV.P(J16:J18)/1000</f>
        <v>7.4913653999491667E-2</v>
      </c>
      <c r="AG90" s="99">
        <f>_xlfn.STDEV.P(L16:L18)/1000</f>
        <v>9.7410927974683051E-2</v>
      </c>
      <c r="AH90" s="99">
        <f>_xlfn.STDEV.P(R16:R18)/1000</f>
        <v>0.77820662780238226</v>
      </c>
      <c r="AK90" s="99">
        <f>_xlfn.STDEV.P(Q16:Q18)/1000</f>
        <v>6.8927901139926992E-3</v>
      </c>
      <c r="AL90" s="99">
        <f>_xlfn.STDEV.P(S16:S18)/1000</f>
        <v>2.5437286717642565E-3</v>
      </c>
      <c r="AM90" s="99">
        <f>_xlfn.STDEV.P(T16:T18)/1000</f>
        <v>7.4000375374423302E-3</v>
      </c>
      <c r="AN90" s="99">
        <f>_xlfn.STDEV.P(U16:U18)/1000</f>
        <v>1.6635103446226807E-2</v>
      </c>
      <c r="AO90" s="99">
        <f>_xlfn.STDEV.P(AL16:AL18)/1000</f>
        <v>7.3321589968818584E-3</v>
      </c>
      <c r="AP90" s="99"/>
      <c r="AQ90" s="99"/>
      <c r="AR90" s="99"/>
      <c r="AS90" s="99"/>
      <c r="AT90" s="99"/>
      <c r="AU90" s="99"/>
      <c r="AV90" s="99"/>
      <c r="AW90" s="99"/>
      <c r="AX90" s="99"/>
      <c r="AY90" s="99"/>
      <c r="AZ90" s="99"/>
    </row>
    <row r="91" spans="1:52" x14ac:dyDescent="0.3">
      <c r="B91" s="185" t="s">
        <v>623</v>
      </c>
      <c r="C91" s="179">
        <f>AVERAGE(F19:F21)</f>
        <v>5107.333333333333</v>
      </c>
      <c r="D91" s="179">
        <f>AVERAGE(G19:G21)</f>
        <v>36345</v>
      </c>
      <c r="E91" s="179">
        <f>AVERAGE(I19:I21)</f>
        <v>765.06666666666661</v>
      </c>
      <c r="F91" s="179">
        <f>AVERAGE(J19:J21)</f>
        <v>494.68333333333334</v>
      </c>
      <c r="G91" s="179">
        <f>AVERAGE(L19:L21)</f>
        <v>8984.6666666666661</v>
      </c>
      <c r="H91" s="179">
        <f>AVERAGE(M19:M21)</f>
        <v>179333.33333333334</v>
      </c>
      <c r="I91" s="179">
        <f>AVERAGE(Q19:Q21)</f>
        <v>426.5</v>
      </c>
      <c r="J91" s="179">
        <f t="shared" ref="J91:M91" si="12">AVERAGE(R19:R21)</f>
        <v>18638.333333333332</v>
      </c>
      <c r="K91" s="179">
        <f t="shared" si="12"/>
        <v>31.616666666666671</v>
      </c>
      <c r="L91" s="179">
        <f t="shared" si="12"/>
        <v>19.583333333333332</v>
      </c>
      <c r="M91" s="179">
        <f t="shared" si="12"/>
        <v>76.266666666666666</v>
      </c>
      <c r="N91" s="179">
        <f>AVERAGE(AL19:AL21)</f>
        <v>28.366666666666664</v>
      </c>
      <c r="P91" s="183" t="str">
        <f>B91</f>
        <v>O6</v>
      </c>
      <c r="Q91" s="99">
        <f>D91/1000</f>
        <v>36.344999999999999</v>
      </c>
      <c r="R91" s="99">
        <f>E91/1000</f>
        <v>0.76506666666666656</v>
      </c>
      <c r="S91" s="99">
        <f>F91/1000</f>
        <v>0.49468333333333336</v>
      </c>
      <c r="T91" s="99">
        <f>G91/1000</f>
        <v>8.9846666666666657</v>
      </c>
      <c r="U91" s="99">
        <f t="shared" si="1"/>
        <v>18.638333333333332</v>
      </c>
      <c r="W91" s="183" t="s">
        <v>623</v>
      </c>
      <c r="X91" s="99">
        <f t="shared" si="2"/>
        <v>0.42649999999999999</v>
      </c>
      <c r="Y91" s="99">
        <f t="shared" si="3"/>
        <v>3.1616666666666668E-2</v>
      </c>
      <c r="Z91" s="99">
        <f t="shared" si="4"/>
        <v>1.9583333333333331E-2</v>
      </c>
      <c r="AA91" s="99">
        <f t="shared" si="5"/>
        <v>7.6266666666666663E-2</v>
      </c>
      <c r="AB91" s="99">
        <f t="shared" si="6"/>
        <v>2.8366666666666665E-2</v>
      </c>
      <c r="AD91" s="99">
        <f>_xlfn.STDEV.P(G19:G21)/1000</f>
        <v>1.266517535080611</v>
      </c>
      <c r="AE91" s="99">
        <f>_xlfn.STDEV.P(I19:I21)/1000</f>
        <v>3.3362512228880849E-2</v>
      </c>
      <c r="AF91" s="99">
        <f>_xlfn.STDEV.P(J19:J21)/1000</f>
        <v>0.16830451238421673</v>
      </c>
      <c r="AG91" s="99">
        <f>_xlfn.STDEV.P(L19:L21)/1000</f>
        <v>0.46847364446205036</v>
      </c>
      <c r="AH91" s="99">
        <f>_xlfn.STDEV.P(R19:R21)/1000</f>
        <v>1.0586889166427607</v>
      </c>
      <c r="AK91" s="99">
        <f>_xlfn.STDEV.P(Q19:Q21)/1000</f>
        <v>2.6807306218019512E-2</v>
      </c>
      <c r="AL91" s="99">
        <f>_xlfn.STDEV.P(S19:S21)/1000</f>
        <v>1.7379745554971598E-3</v>
      </c>
      <c r="AM91" s="99">
        <f>_xlfn.STDEV.P(T19:T21)/1000</f>
        <v>2.2488268546560579E-3</v>
      </c>
      <c r="AN91" s="99">
        <f>_xlfn.STDEV.P(U19:U21)/1000</f>
        <v>4.3016146839168264E-3</v>
      </c>
      <c r="AO91" s="99">
        <f>_xlfn.STDEV.P(AL19:AL21)/1000</f>
        <v>3.032142623441216E-3</v>
      </c>
      <c r="AP91" s="99"/>
      <c r="AQ91" s="99"/>
      <c r="AR91" s="99"/>
      <c r="AS91" s="99"/>
      <c r="AT91" s="99"/>
      <c r="AU91" s="99"/>
      <c r="AV91" s="99"/>
      <c r="AW91" s="99"/>
      <c r="AX91" s="99"/>
      <c r="AY91" s="99"/>
      <c r="AZ91" s="99"/>
    </row>
    <row r="92" spans="1:52" x14ac:dyDescent="0.3">
      <c r="B92" s="186" t="s">
        <v>625</v>
      </c>
      <c r="C92" s="103">
        <f>AVERAGE(F22:F24)</f>
        <v>6794.666666666667</v>
      </c>
      <c r="D92" s="103">
        <f>AVERAGE(G22:G24)</f>
        <v>84040</v>
      </c>
      <c r="E92" s="103">
        <f>AVERAGE(I22:I24)</f>
        <v>632.86666666666667</v>
      </c>
      <c r="F92" s="103">
        <f>AVERAGE(J22:J24)</f>
        <v>3182.3333333333335</v>
      </c>
      <c r="G92" s="103">
        <f>AVERAGE(L22:L24)</f>
        <v>21185</v>
      </c>
      <c r="H92" s="103">
        <f>AVERAGE(M22:M24)</f>
        <v>13104</v>
      </c>
      <c r="I92" s="103">
        <f>AVERAGE(Q22:Q24)</f>
        <v>459.41666666666669</v>
      </c>
      <c r="J92" s="103">
        <f t="shared" ref="J92:M92" si="13">AVERAGE(R22:R24)</f>
        <v>31105</v>
      </c>
      <c r="K92" s="103">
        <f t="shared" si="13"/>
        <v>51.483333333333327</v>
      </c>
      <c r="L92" s="103">
        <f t="shared" si="13"/>
        <v>61.4</v>
      </c>
      <c r="M92" s="103">
        <f t="shared" si="13"/>
        <v>139.65</v>
      </c>
      <c r="N92" s="103">
        <f>AVERAGE(AL22:AL24)</f>
        <v>47.816666666666663</v>
      </c>
      <c r="P92" s="183" t="str">
        <f>B92</f>
        <v>K1</v>
      </c>
      <c r="Q92" s="99">
        <f>D92/1000</f>
        <v>84.04</v>
      </c>
      <c r="R92" s="99">
        <f>E92/1000</f>
        <v>0.63286666666666669</v>
      </c>
      <c r="S92" s="99">
        <f>F92/1000</f>
        <v>3.1823333333333337</v>
      </c>
      <c r="T92" s="99">
        <f>G92/1000</f>
        <v>21.184999999999999</v>
      </c>
      <c r="U92" s="99">
        <f t="shared" si="1"/>
        <v>31.105</v>
      </c>
      <c r="W92" s="183" t="s">
        <v>625</v>
      </c>
      <c r="X92" s="99">
        <f t="shared" si="2"/>
        <v>0.4594166666666667</v>
      </c>
      <c r="Y92" s="99">
        <f t="shared" si="3"/>
        <v>5.1483333333333325E-2</v>
      </c>
      <c r="Z92" s="99">
        <f t="shared" si="4"/>
        <v>6.1399999999999996E-2</v>
      </c>
      <c r="AA92" s="99">
        <f t="shared" si="5"/>
        <v>0.13965</v>
      </c>
      <c r="AB92" s="99">
        <f t="shared" si="6"/>
        <v>4.781666666666666E-2</v>
      </c>
      <c r="AD92" s="99">
        <f>_xlfn.STDEV.P(G22:G24)/1000</f>
        <v>8.4452629720256009</v>
      </c>
      <c r="AE92" s="99">
        <f>_xlfn.STDEV.P(I22:I24)/1000</f>
        <v>6.1008747095987997E-2</v>
      </c>
      <c r="AF92" s="99">
        <f>_xlfn.STDEV.P(J22:J24)/1000</f>
        <v>0.41318767594829781</v>
      </c>
      <c r="AG92" s="99">
        <f>_xlfn.STDEV.P(L22:L24)/1000</f>
        <v>2.2844802472334926</v>
      </c>
      <c r="AH92" s="99">
        <f>_xlfn.STDEV.P(R22:R24)/1000</f>
        <v>3.275797612796004</v>
      </c>
      <c r="AK92" s="99">
        <f>_xlfn.STDEV.P(Q22:Q24)/1000</f>
        <v>4.4072541212061859E-3</v>
      </c>
      <c r="AL92" s="99">
        <f>_xlfn.STDEV.P(S22:S24)/1000</f>
        <v>3.5323111729039709E-3</v>
      </c>
      <c r="AM92" s="99">
        <f>_xlfn.STDEV.P(T22:T24)/1000</f>
        <v>1.4283790346636512E-2</v>
      </c>
      <c r="AN92" s="99">
        <f>_xlfn.STDEV.P(U22:U24)/1000</f>
        <v>2.1118278023235286E-2</v>
      </c>
      <c r="AO92" s="99">
        <f>_xlfn.STDEV.P(AL22:AL24)/1000</f>
        <v>4.5294100670568091E-3</v>
      </c>
      <c r="AP92" s="99"/>
      <c r="AQ92" s="99"/>
      <c r="AR92" s="99"/>
      <c r="AS92" s="99"/>
      <c r="AT92" s="99"/>
      <c r="AU92" s="99"/>
      <c r="AV92" s="99"/>
      <c r="AW92" s="99"/>
      <c r="AX92" s="99"/>
      <c r="AY92" s="99"/>
      <c r="AZ92" s="99"/>
    </row>
    <row r="93" spans="1:52" x14ac:dyDescent="0.3">
      <c r="B93" s="186" t="s">
        <v>626</v>
      </c>
      <c r="C93" s="103">
        <f>AVERAGE(F25:F27)</f>
        <v>999.83333333333337</v>
      </c>
      <c r="D93" s="103">
        <f>AVERAGE(G25:G27)</f>
        <v>32278.333333333332</v>
      </c>
      <c r="E93" s="103">
        <f>AVERAGE(I25:I27)</f>
        <v>753.85</v>
      </c>
      <c r="F93" s="103">
        <f>AVERAGE(J25:J27)</f>
        <v>347.2166666666667</v>
      </c>
      <c r="G93" s="103">
        <f>AVERAGE(L25:L27)</f>
        <v>11868.333333333334</v>
      </c>
      <c r="H93" s="103">
        <f>AVERAGE(M25:M27)</f>
        <v>2182.1666666666665</v>
      </c>
      <c r="I93" s="103">
        <f>AVERAGE(Q25:Q27)</f>
        <v>217.71666666666667</v>
      </c>
      <c r="J93" s="103">
        <f t="shared" ref="J93:M93" si="14">AVERAGE(R25:R27)</f>
        <v>7232</v>
      </c>
      <c r="K93" s="103">
        <f t="shared" si="14"/>
        <v>13.65</v>
      </c>
      <c r="L93" s="103">
        <f t="shared" si="14"/>
        <v>6.083333333333333</v>
      </c>
      <c r="M93" s="103">
        <f t="shared" si="14"/>
        <v>38.116666666666667</v>
      </c>
      <c r="N93" s="103">
        <f>AVERAGE(AL25:AL27)</f>
        <v>11.583333333333334</v>
      </c>
      <c r="P93" s="183" t="str">
        <f>B93</f>
        <v>K2</v>
      </c>
      <c r="Q93" s="99">
        <f>D93/1000</f>
        <v>32.278333333333329</v>
      </c>
      <c r="R93" s="99">
        <f>E93/1000</f>
        <v>0.75385000000000002</v>
      </c>
      <c r="S93" s="99">
        <f>F93/1000</f>
        <v>0.34721666666666667</v>
      </c>
      <c r="T93" s="99">
        <f>G93/1000</f>
        <v>11.868333333333334</v>
      </c>
      <c r="U93" s="99">
        <f t="shared" si="1"/>
        <v>7.2320000000000002</v>
      </c>
      <c r="W93" s="183" t="s">
        <v>626</v>
      </c>
      <c r="X93" s="99">
        <f t="shared" si="2"/>
        <v>0.21771666666666667</v>
      </c>
      <c r="Y93" s="99">
        <f t="shared" si="3"/>
        <v>1.3650000000000001E-2</v>
      </c>
      <c r="Z93" s="99">
        <f t="shared" si="4"/>
        <v>6.083333333333333E-3</v>
      </c>
      <c r="AA93" s="99">
        <f t="shared" si="5"/>
        <v>3.8116666666666667E-2</v>
      </c>
      <c r="AB93" s="99">
        <f t="shared" si="6"/>
        <v>1.1583333333333334E-2</v>
      </c>
      <c r="AD93" s="99">
        <f>_xlfn.STDEV.P(G25:G27)/1000</f>
        <v>0.92163200658156152</v>
      </c>
      <c r="AE93" s="99">
        <f>_xlfn.STDEV.P(I25:I27)/1000</f>
        <v>5.561727849029173E-2</v>
      </c>
      <c r="AF93" s="99">
        <f>_xlfn.STDEV.P(J25:J27)/1000</f>
        <v>4.2298154674747283E-2</v>
      </c>
      <c r="AG93" s="99">
        <f>_xlfn.STDEV.P(L25:L27)/1000</f>
        <v>0.2193297872053761</v>
      </c>
      <c r="AH93" s="99">
        <f>_xlfn.STDEV.P(R25:R27)/1000</f>
        <v>0.66398732417619732</v>
      </c>
      <c r="AK93" s="99">
        <f>_xlfn.STDEV.P(Q25:Q27)/1000</f>
        <v>5.5612009094758989E-2</v>
      </c>
      <c r="AL93" s="99">
        <f>_xlfn.STDEV.P(S25:S27)/1000</f>
        <v>1.5121728296284981E-3</v>
      </c>
      <c r="AM93" s="99">
        <f>_xlfn.STDEV.P(T25:T27)/1000</f>
        <v>1.5439847437357945E-3</v>
      </c>
      <c r="AN93" s="99">
        <f>_xlfn.STDEV.P(U25:U27)/1000</f>
        <v>2.1120027356884637E-3</v>
      </c>
      <c r="AO93" s="99">
        <f>_xlfn.STDEV.P(AL25:AL27)/1000</f>
        <v>1.2795398478446212E-3</v>
      </c>
      <c r="AP93" s="99"/>
      <c r="AQ93" s="99"/>
      <c r="AR93" s="99"/>
      <c r="AS93" s="99"/>
      <c r="AT93" s="99"/>
      <c r="AU93" s="99"/>
      <c r="AV93" s="99"/>
      <c r="AW93" s="99"/>
      <c r="AX93" s="99"/>
      <c r="AY93" s="99"/>
      <c r="AZ93" s="99"/>
    </row>
    <row r="94" spans="1:52" x14ac:dyDescent="0.3">
      <c r="B94" s="186" t="s">
        <v>627</v>
      </c>
      <c r="C94" s="103">
        <f>AVERAGE(F28:F30)</f>
        <v>7537.666666666667</v>
      </c>
      <c r="D94" s="103">
        <f>AVERAGE(G28:G30)</f>
        <v>49366.666666666664</v>
      </c>
      <c r="E94" s="103">
        <f>AVERAGE(I28:I30)</f>
        <v>841</v>
      </c>
      <c r="F94" s="103">
        <f>AVERAGE(J28:J30)</f>
        <v>716.93333333333328</v>
      </c>
      <c r="G94" s="103">
        <f>AVERAGE(L28:L30)</f>
        <v>14626.666666666666</v>
      </c>
      <c r="H94" s="103">
        <f>AVERAGE(M28:M30)</f>
        <v>48713.333333333336</v>
      </c>
      <c r="I94" s="103">
        <f>AVERAGE(Q28:Q30)</f>
        <v>565.58333333333337</v>
      </c>
      <c r="J94" s="103">
        <f t="shared" ref="J94:M94" si="15">AVERAGE(R28:R30)</f>
        <v>20733.333333333332</v>
      </c>
      <c r="K94" s="103">
        <f t="shared" si="15"/>
        <v>31.5</v>
      </c>
      <c r="L94" s="103">
        <f t="shared" si="15"/>
        <v>22.833333333333332</v>
      </c>
      <c r="M94" s="103">
        <f t="shared" si="15"/>
        <v>143.11666666666667</v>
      </c>
      <c r="N94" s="103">
        <f>AVERAGE(AL28:AL30)</f>
        <v>51.79999999999999</v>
      </c>
      <c r="P94" s="183" t="str">
        <f>B94</f>
        <v>K3</v>
      </c>
      <c r="Q94" s="99">
        <f>D94/1000</f>
        <v>49.366666666666667</v>
      </c>
      <c r="R94" s="99">
        <f>E94/1000</f>
        <v>0.84099999999999997</v>
      </c>
      <c r="S94" s="99">
        <f>F94/1000</f>
        <v>0.71693333333333331</v>
      </c>
      <c r="T94" s="99">
        <f>G94/1000</f>
        <v>14.626666666666667</v>
      </c>
      <c r="U94" s="99">
        <f t="shared" si="1"/>
        <v>20.733333333333331</v>
      </c>
      <c r="W94" s="183" t="s">
        <v>627</v>
      </c>
      <c r="X94" s="99">
        <f t="shared" si="2"/>
        <v>0.56558333333333333</v>
      </c>
      <c r="Y94" s="99">
        <f t="shared" si="3"/>
        <v>3.15E-2</v>
      </c>
      <c r="Z94" s="99">
        <f t="shared" si="4"/>
        <v>2.283333333333333E-2</v>
      </c>
      <c r="AA94" s="99">
        <f t="shared" si="5"/>
        <v>0.14311666666666667</v>
      </c>
      <c r="AB94" s="99">
        <f t="shared" si="6"/>
        <v>5.1799999999999992E-2</v>
      </c>
      <c r="AD94" s="99">
        <f>_xlfn.STDEV.P(G28:G30)/1000</f>
        <v>2.6651214272941153</v>
      </c>
      <c r="AE94" s="99">
        <f>_xlfn.STDEV.P(I28:I30)/1000</f>
        <v>5.5188057282954513E-2</v>
      </c>
      <c r="AF94" s="99">
        <f>_xlfn.STDEV.P(J28:J30)/1000</f>
        <v>0.27395362847671084</v>
      </c>
      <c r="AG94" s="99">
        <f>_xlfn.STDEV.P(L28:L30)/1000</f>
        <v>0.20462703199289731</v>
      </c>
      <c r="AH94" s="99">
        <f>_xlfn.STDEV.P(R28:R30)/1000</f>
        <v>1.7098164293929983</v>
      </c>
      <c r="AK94" s="99">
        <f>_xlfn.STDEV.P(Q28:Q30)/1000</f>
        <v>1.7756563731633295E-2</v>
      </c>
      <c r="AL94" s="99">
        <f>_xlfn.STDEV.P(S28:S30)/1000</f>
        <v>2.3667840346484233E-3</v>
      </c>
      <c r="AM94" s="99">
        <f>_xlfn.STDEV.P(T28:T30)/1000</f>
        <v>5.3816560854649757E-3</v>
      </c>
      <c r="AN94" s="99">
        <f>_xlfn.STDEV.P(U28:U30)/1000</f>
        <v>5.3134441644651635E-2</v>
      </c>
      <c r="AO94" s="99">
        <f>_xlfn.STDEV.P(AL28:AL30)/1000</f>
        <v>2.2069926748103801E-2</v>
      </c>
      <c r="AP94" s="99"/>
      <c r="AQ94" s="99"/>
      <c r="AR94" s="99"/>
      <c r="AS94" s="99"/>
      <c r="AT94" s="99"/>
      <c r="AU94" s="99"/>
      <c r="AV94" s="99"/>
      <c r="AW94" s="99"/>
      <c r="AX94" s="99"/>
      <c r="AY94" s="99"/>
      <c r="AZ94" s="99"/>
    </row>
    <row r="95" spans="1:52" x14ac:dyDescent="0.3">
      <c r="B95" s="186" t="s">
        <v>628</v>
      </c>
      <c r="C95" s="103">
        <f>AVERAGE(F31:F33)</f>
        <v>6428.333333333333</v>
      </c>
      <c r="D95" s="103">
        <f>AVERAGE(G31:G33)</f>
        <v>50630</v>
      </c>
      <c r="E95" s="103">
        <f>AVERAGE(I31:I33)</f>
        <v>724.5</v>
      </c>
      <c r="F95" s="103">
        <f>AVERAGE(J31:J33)</f>
        <v>443.61666666666662</v>
      </c>
      <c r="G95" s="103">
        <f>AVERAGE(L31:L33)</f>
        <v>14673.333333333334</v>
      </c>
      <c r="H95" s="103">
        <f>AVERAGE(M31:M33)</f>
        <v>50690</v>
      </c>
      <c r="I95" s="103">
        <f>AVERAGE(Q31:Q33)</f>
        <v>457.48333333333329</v>
      </c>
      <c r="J95" s="103">
        <f t="shared" ref="J95:M95" si="16">AVERAGE(R31:R33)</f>
        <v>20738.333333333332</v>
      </c>
      <c r="K95" s="103">
        <f t="shared" si="16"/>
        <v>28.783333333333331</v>
      </c>
      <c r="L95" s="103">
        <f t="shared" si="16"/>
        <v>18.599999999999998</v>
      </c>
      <c r="M95" s="103">
        <f t="shared" si="16"/>
        <v>97.366666666666674</v>
      </c>
      <c r="N95" s="103">
        <f>AVERAGE(AL31:AL33)</f>
        <v>36.15</v>
      </c>
      <c r="P95" s="183" t="str">
        <f>B95</f>
        <v>K4</v>
      </c>
      <c r="Q95" s="99">
        <f>D95/1000</f>
        <v>50.63</v>
      </c>
      <c r="R95" s="99">
        <f>E95/1000</f>
        <v>0.72450000000000003</v>
      </c>
      <c r="S95" s="99">
        <f>F95/1000</f>
        <v>0.4436166666666666</v>
      </c>
      <c r="T95" s="99">
        <f>G95/1000</f>
        <v>14.673333333333334</v>
      </c>
      <c r="U95" s="99">
        <f t="shared" si="1"/>
        <v>20.738333333333333</v>
      </c>
      <c r="W95" s="183" t="s">
        <v>628</v>
      </c>
      <c r="X95" s="99">
        <f t="shared" si="2"/>
        <v>0.4574833333333333</v>
      </c>
      <c r="Y95" s="99">
        <f t="shared" si="3"/>
        <v>2.8783333333333331E-2</v>
      </c>
      <c r="Z95" s="99">
        <f t="shared" si="4"/>
        <v>1.8599999999999998E-2</v>
      </c>
      <c r="AA95" s="99">
        <f t="shared" si="5"/>
        <v>9.7366666666666671E-2</v>
      </c>
      <c r="AB95" s="99">
        <f t="shared" si="6"/>
        <v>3.6150000000000002E-2</v>
      </c>
      <c r="AD95" s="99">
        <f>_xlfn.STDEV.P(G31:G33)/1000</f>
        <v>0.91855865354369182</v>
      </c>
      <c r="AE95" s="99">
        <f>_xlfn.STDEV.P(I31:I33)/1000</f>
        <v>0.12400905880888918</v>
      </c>
      <c r="AF95" s="99">
        <f>_xlfn.STDEV.P(J31:J33)/1000</f>
        <v>0.30260663501575047</v>
      </c>
      <c r="AG95" s="99">
        <f>_xlfn.STDEV.P(L31:L33)/1000</f>
        <v>0.32394272470436636</v>
      </c>
      <c r="AH95" s="99">
        <f>_xlfn.STDEV.P(R31:R33)/1000</f>
        <v>0.43386505838669343</v>
      </c>
      <c r="AK95" s="99">
        <f>_xlfn.STDEV.P(Q31:Q33)/1000</f>
        <v>8.0347426149746257E-2</v>
      </c>
      <c r="AL95" s="99">
        <f>_xlfn.STDEV.P(S31:S33)/1000</f>
        <v>1.4923880937015744E-3</v>
      </c>
      <c r="AM95" s="99">
        <f>_xlfn.STDEV.P(T31:T33)/1000</f>
        <v>5.8465089298372535E-3</v>
      </c>
      <c r="AN95" s="99">
        <f>_xlfn.STDEV.P(U31:U33)/1000</f>
        <v>5.2986638777043495E-2</v>
      </c>
      <c r="AO95" s="99">
        <f>_xlfn.STDEV.P(AL31:AL33)/1000</f>
        <v>2.4117317429598176E-2</v>
      </c>
      <c r="AP95" s="99"/>
      <c r="AQ95" s="99"/>
      <c r="AR95" s="99"/>
      <c r="AS95" s="99"/>
      <c r="AT95" s="99"/>
      <c r="AU95" s="99"/>
      <c r="AV95" s="99"/>
      <c r="AW95" s="99"/>
      <c r="AX95" s="99"/>
      <c r="AY95" s="99"/>
      <c r="AZ95" s="99"/>
    </row>
    <row r="96" spans="1:52" x14ac:dyDescent="0.3">
      <c r="B96" s="186" t="s">
        <v>629</v>
      </c>
      <c r="C96" s="103">
        <f>AVERAGE(F34:F36)</f>
        <v>4294.166666666667</v>
      </c>
      <c r="D96" s="103">
        <f>AVERAGE(G34:G36)</f>
        <v>50615</v>
      </c>
      <c r="E96" s="103">
        <f>AVERAGE(I34:I36)</f>
        <v>1158.8999999999999</v>
      </c>
      <c r="F96" s="103">
        <f>AVERAGE(J34:J36)</f>
        <v>1391.8</v>
      </c>
      <c r="G96" s="103">
        <f>AVERAGE(L34:L36)</f>
        <v>15578.333333333334</v>
      </c>
      <c r="H96" s="103">
        <f>AVERAGE(M34:M36)</f>
        <v>6437</v>
      </c>
      <c r="I96" s="103">
        <f>AVERAGE(Q34:Q36)</f>
        <v>529.19999999999993</v>
      </c>
      <c r="J96" s="103">
        <f t="shared" ref="J96:M96" si="17">AVERAGE(R34:R36)</f>
        <v>18596.666666666668</v>
      </c>
      <c r="K96" s="103">
        <f t="shared" si="17"/>
        <v>26.55</v>
      </c>
      <c r="L96" s="103">
        <f t="shared" si="17"/>
        <v>24.833333333333332</v>
      </c>
      <c r="M96" s="103">
        <f t="shared" si="17"/>
        <v>131.5</v>
      </c>
      <c r="N96" s="103">
        <f>AVERAGE(AL34:AL36)</f>
        <v>46.833333333333336</v>
      </c>
      <c r="P96" s="183" t="str">
        <f>B96</f>
        <v>K5</v>
      </c>
      <c r="Q96" s="99">
        <f>D96/1000</f>
        <v>50.615000000000002</v>
      </c>
      <c r="R96" s="99">
        <f>E96/1000</f>
        <v>1.1588999999999998</v>
      </c>
      <c r="S96" s="99">
        <f>F96/1000</f>
        <v>1.3917999999999999</v>
      </c>
      <c r="T96" s="99">
        <f>G96/1000</f>
        <v>15.578333333333333</v>
      </c>
      <c r="U96" s="99">
        <f t="shared" si="1"/>
        <v>18.596666666666668</v>
      </c>
      <c r="W96" s="183" t="s">
        <v>629</v>
      </c>
      <c r="X96" s="99">
        <f t="shared" si="2"/>
        <v>0.52919999999999989</v>
      </c>
      <c r="Y96" s="99">
        <f t="shared" si="3"/>
        <v>2.6550000000000001E-2</v>
      </c>
      <c r="Z96" s="99">
        <f t="shared" si="4"/>
        <v>2.4833333333333332E-2</v>
      </c>
      <c r="AA96" s="99">
        <f t="shared" si="5"/>
        <v>0.13150000000000001</v>
      </c>
      <c r="AB96" s="99">
        <f t="shared" si="6"/>
        <v>4.6833333333333338E-2</v>
      </c>
      <c r="AD96" s="99">
        <f>_xlfn.STDEV.P(G34:G36)/1000</f>
        <v>4.8445553631542557</v>
      </c>
      <c r="AE96" s="99">
        <f>_xlfn.STDEV.P(I34:I36)/1000</f>
        <v>0.13301999849646703</v>
      </c>
      <c r="AF96" s="99">
        <f>_xlfn.STDEV.P(J34:J36)/1000</f>
        <v>0.5452033076446503</v>
      </c>
      <c r="AG96" s="99">
        <f>_xlfn.STDEV.P(L34:L36)/1000</f>
        <v>0.63940510546044982</v>
      </c>
      <c r="AH96" s="99">
        <f>_xlfn.STDEV.P(R34:R36)/1000</f>
        <v>1.854051119995227</v>
      </c>
      <c r="AK96" s="99">
        <f>_xlfn.STDEV.P(Q34:Q36)/1000</f>
        <v>5.2623964756246408E-2</v>
      </c>
      <c r="AL96" s="99">
        <f>_xlfn.STDEV.P(S34:S36)/1000</f>
        <v>4.8437244622982463E-3</v>
      </c>
      <c r="AM96" s="99">
        <f>_xlfn.STDEV.P(T34:T36)/1000</f>
        <v>4.383555127468527E-3</v>
      </c>
      <c r="AN96" s="99">
        <f>_xlfn.STDEV.P(U34:U36)/1000</f>
        <v>1.9490895310375025E-2</v>
      </c>
      <c r="AO96" s="99">
        <f>_xlfn.STDEV.P(AL34:AL36)/1000</f>
        <v>1.1047875612784359E-3</v>
      </c>
      <c r="AP96" s="99"/>
      <c r="AQ96" s="99"/>
      <c r="AR96" s="99"/>
      <c r="AS96" s="99"/>
      <c r="AT96" s="99"/>
      <c r="AU96" s="99"/>
      <c r="AV96" s="99"/>
      <c r="AW96" s="99"/>
      <c r="AX96" s="99"/>
      <c r="AY96" s="99"/>
      <c r="AZ96" s="99"/>
    </row>
    <row r="97" spans="2:52" x14ac:dyDescent="0.3">
      <c r="B97" s="186" t="s">
        <v>630</v>
      </c>
      <c r="C97" s="103">
        <f>AVERAGE(F37:F39)</f>
        <v>3553</v>
      </c>
      <c r="D97" s="103">
        <f>AVERAGE(G37:G39)</f>
        <v>50380</v>
      </c>
      <c r="E97" s="103">
        <f>AVERAGE(I37:I39)</f>
        <v>1178.3333333333333</v>
      </c>
      <c r="F97" s="103">
        <f>AVERAGE(J37:J39)</f>
        <v>411.2166666666667</v>
      </c>
      <c r="G97" s="103">
        <f>AVERAGE(L37:L39)</f>
        <v>15626.666666666666</v>
      </c>
      <c r="H97" s="103">
        <f>AVERAGE(M37:M39)</f>
        <v>4183</v>
      </c>
      <c r="I97" s="103">
        <f>AVERAGE(Q37:Q39)</f>
        <v>407.56666666666666</v>
      </c>
      <c r="J97" s="103">
        <f t="shared" ref="J97:M97" si="18">AVERAGE(R37:R39)</f>
        <v>16700</v>
      </c>
      <c r="K97" s="103">
        <f t="shared" si="18"/>
        <v>21.350000000000005</v>
      </c>
      <c r="L97" s="103">
        <f t="shared" si="18"/>
        <v>19.216666666666665</v>
      </c>
      <c r="M97" s="103">
        <f t="shared" si="18"/>
        <v>92.016666666666666</v>
      </c>
      <c r="N97" s="103">
        <f>AVERAGE(AL37:AL39)</f>
        <v>45.29999999999999</v>
      </c>
      <c r="P97" s="183" t="str">
        <f>B97</f>
        <v>K6</v>
      </c>
      <c r="Q97" s="99">
        <f>D97/1000</f>
        <v>50.38</v>
      </c>
      <c r="R97" s="99">
        <f>E97/1000</f>
        <v>1.1783333333333332</v>
      </c>
      <c r="S97" s="99">
        <f>F97/1000</f>
        <v>0.41121666666666667</v>
      </c>
      <c r="T97" s="99">
        <f>G97/1000</f>
        <v>15.626666666666667</v>
      </c>
      <c r="U97" s="99">
        <f t="shared" si="1"/>
        <v>16.7</v>
      </c>
      <c r="W97" s="183" t="s">
        <v>630</v>
      </c>
      <c r="X97" s="99">
        <f t="shared" si="2"/>
        <v>0.40756666666666669</v>
      </c>
      <c r="Y97" s="99">
        <f t="shared" si="3"/>
        <v>2.1350000000000004E-2</v>
      </c>
      <c r="Z97" s="99">
        <f t="shared" si="4"/>
        <v>1.9216666666666667E-2</v>
      </c>
      <c r="AA97" s="99">
        <f t="shared" si="5"/>
        <v>9.2016666666666663E-2</v>
      </c>
      <c r="AB97" s="99">
        <f t="shared" si="6"/>
        <v>4.5299999999999993E-2</v>
      </c>
      <c r="AD97" s="99">
        <f>_xlfn.STDEV.P(G37:G39)/1000</f>
        <v>0.98722675544510374</v>
      </c>
      <c r="AE97" s="99">
        <f>_xlfn.STDEV.P(I37:I39)/1000</f>
        <v>8.5092433401696893E-2</v>
      </c>
      <c r="AF97" s="99">
        <f>_xlfn.STDEV.P(J37:J39)/1000</f>
        <v>7.3282812142790518E-2</v>
      </c>
      <c r="AG97" s="99">
        <f>_xlfn.STDEV.P(L37:L39)/1000</f>
        <v>0.28461474936404046</v>
      </c>
      <c r="AH97" s="99">
        <f>_xlfn.STDEV.P(R37:R39)/1000</f>
        <v>0.88074778834049117</v>
      </c>
      <c r="AK97" s="99">
        <f>_xlfn.STDEV.P(Q37:Q39)/1000</f>
        <v>8.5249959270110812E-3</v>
      </c>
      <c r="AL97" s="99">
        <f>_xlfn.STDEV.P(S37:S39)/1000</f>
        <v>7.7888809636986244E-4</v>
      </c>
      <c r="AM97" s="99">
        <f>_xlfn.STDEV.P(T37:T39)/1000</f>
        <v>1.4120513053316763E-3</v>
      </c>
      <c r="AN97" s="99">
        <f>_xlfn.STDEV.P(U37:U39)/1000</f>
        <v>3.8730550674571573E-3</v>
      </c>
      <c r="AO97" s="99">
        <f>_xlfn.STDEV.P(AL37:AL39)/1000</f>
        <v>3.4518111188186398E-3</v>
      </c>
      <c r="AP97" s="99"/>
      <c r="AQ97" s="99"/>
      <c r="AR97" s="99"/>
      <c r="AS97" s="99"/>
      <c r="AT97" s="99"/>
      <c r="AU97" s="99"/>
      <c r="AV97" s="99"/>
      <c r="AW97" s="99"/>
      <c r="AX97" s="99"/>
      <c r="AY97" s="99"/>
      <c r="AZ97" s="99"/>
    </row>
    <row r="98" spans="2:52" x14ac:dyDescent="0.3">
      <c r="B98" s="187" t="s">
        <v>631</v>
      </c>
      <c r="C98" s="180">
        <f>AVERAGE(F40:F42)</f>
        <v>5287.666666666667</v>
      </c>
      <c r="D98" s="180">
        <f>AVERAGE(G40:G42)</f>
        <v>34843.333333333336</v>
      </c>
      <c r="E98" s="180">
        <f>AVERAGE(I40:I42)</f>
        <v>867.4666666666667</v>
      </c>
      <c r="F98" s="180">
        <f>AVERAGE(J40:J42)</f>
        <v>922.61666666666667</v>
      </c>
      <c r="G98" s="180">
        <f>AVERAGE(L40:L42)</f>
        <v>11296.666666666666</v>
      </c>
      <c r="H98" s="180">
        <f>AVERAGE(M40:M42)</f>
        <v>38188.333333333336</v>
      </c>
      <c r="I98" s="180">
        <f>AVERAGE(Q40:Q42)</f>
        <v>400.06666666666666</v>
      </c>
      <c r="J98" s="180">
        <f t="shared" ref="J98:M98" si="19">AVERAGE(R40:R42)</f>
        <v>14510</v>
      </c>
      <c r="K98" s="180">
        <f t="shared" si="19"/>
        <v>30.766666666666666</v>
      </c>
      <c r="L98" s="180">
        <f t="shared" si="19"/>
        <v>19.3</v>
      </c>
      <c r="M98" s="180">
        <f t="shared" si="19"/>
        <v>70.350000000000009</v>
      </c>
      <c r="N98" s="180">
        <f>AVERAGE(AL40:AL42)</f>
        <v>26.766666666666666</v>
      </c>
      <c r="P98" s="183" t="str">
        <f>B98</f>
        <v>E1</v>
      </c>
      <c r="Q98" s="99">
        <f>D98/1000</f>
        <v>34.843333333333334</v>
      </c>
      <c r="R98" s="99">
        <f>E98/1000</f>
        <v>0.86746666666666672</v>
      </c>
      <c r="S98" s="99">
        <f>F98/1000</f>
        <v>0.92261666666666664</v>
      </c>
      <c r="T98" s="99">
        <f>G98/1000</f>
        <v>11.296666666666667</v>
      </c>
      <c r="U98" s="99">
        <f t="shared" si="1"/>
        <v>14.51</v>
      </c>
      <c r="W98" s="183" t="s">
        <v>631</v>
      </c>
      <c r="X98" s="99">
        <f t="shared" si="2"/>
        <v>0.40006666666666668</v>
      </c>
      <c r="Y98" s="99">
        <f t="shared" si="3"/>
        <v>3.0766666666666664E-2</v>
      </c>
      <c r="Z98" s="99">
        <f t="shared" si="4"/>
        <v>1.9300000000000001E-2</v>
      </c>
      <c r="AA98" s="99">
        <f t="shared" si="5"/>
        <v>7.035000000000001E-2</v>
      </c>
      <c r="AB98" s="99">
        <f t="shared" si="6"/>
        <v>2.6766666666666664E-2</v>
      </c>
      <c r="AD98" s="99">
        <f>_xlfn.STDEV.P(G40:G42)/1000</f>
        <v>2.6907537151429439</v>
      </c>
      <c r="AE98" s="99">
        <f>_xlfn.STDEV.P(I40:I42)/1000</f>
        <v>0.2738021223844368</v>
      </c>
      <c r="AF98" s="99">
        <f>_xlfn.STDEV.P(J40:J42)/1000</f>
        <v>0.12615017725798916</v>
      </c>
      <c r="AG98" s="99">
        <f>_xlfn.STDEV.P(L40:L42)/1000</f>
        <v>0.46949145063805181</v>
      </c>
      <c r="AH98" s="99">
        <f>_xlfn.STDEV.P(R40:R42)/1000</f>
        <v>1.831083467968259</v>
      </c>
      <c r="AK98" s="99">
        <f>_xlfn.STDEV.P(Q40:Q42)/1000</f>
        <v>4.5266881442789376E-2</v>
      </c>
      <c r="AL98" s="99">
        <f>_xlfn.STDEV.P(S40:S42)/1000</f>
        <v>2.5723962024194937E-3</v>
      </c>
      <c r="AM98" s="99">
        <f>_xlfn.STDEV.P(T40:T42)/1000</f>
        <v>2.1602468994692901E-4</v>
      </c>
      <c r="AN98" s="99">
        <f>_xlfn.STDEV.P(U40:U42)/1000</f>
        <v>3.3458930048643229E-3</v>
      </c>
      <c r="AO98" s="99">
        <f>_xlfn.STDEV.P(AL40:AL42)/1000</f>
        <v>4.6127239481918072E-3</v>
      </c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</row>
    <row r="99" spans="2:52" x14ac:dyDescent="0.3">
      <c r="B99" s="187" t="s">
        <v>632</v>
      </c>
      <c r="C99" s="180">
        <f>AVERAGE(F43:F45)</f>
        <v>4959.5</v>
      </c>
      <c r="D99" s="180">
        <f>AVERAGE(G43:G45)</f>
        <v>35703.333333333336</v>
      </c>
      <c r="E99" s="180">
        <f>AVERAGE(I43:I45)</f>
        <v>591.61666666666667</v>
      </c>
      <c r="F99" s="180">
        <f>AVERAGE(J43:J45)</f>
        <v>544.16666666666663</v>
      </c>
      <c r="G99" s="180">
        <f>AVERAGE(L43:L45)</f>
        <v>11485</v>
      </c>
      <c r="H99" s="180">
        <f>AVERAGE(M43:M45)</f>
        <v>42590</v>
      </c>
      <c r="I99" s="180">
        <f>AVERAGE(Q43:Q45)</f>
        <v>339.18333333333334</v>
      </c>
      <c r="J99" s="180">
        <f t="shared" ref="J99:M99" si="20">AVERAGE(R43:R45)</f>
        <v>12505</v>
      </c>
      <c r="K99" s="180">
        <f t="shared" si="20"/>
        <v>22.099999999999998</v>
      </c>
      <c r="L99" s="180">
        <f t="shared" si="20"/>
        <v>13.083333333333334</v>
      </c>
      <c r="M99" s="180">
        <f t="shared" si="20"/>
        <v>52.033333333333339</v>
      </c>
      <c r="N99" s="180">
        <f>AVERAGE(AL43:AL45)</f>
        <v>19.8</v>
      </c>
      <c r="P99" s="183" t="str">
        <f>B99</f>
        <v>E2</v>
      </c>
      <c r="Q99" s="99">
        <f>D99/1000</f>
        <v>35.703333333333333</v>
      </c>
      <c r="R99" s="99">
        <f>E99/1000</f>
        <v>0.59161666666666668</v>
      </c>
      <c r="S99" s="99">
        <f>F99/1000</f>
        <v>0.54416666666666658</v>
      </c>
      <c r="T99" s="99">
        <f>G99/1000</f>
        <v>11.484999999999999</v>
      </c>
      <c r="U99" s="99">
        <f t="shared" si="1"/>
        <v>12.505000000000001</v>
      </c>
      <c r="W99" s="183" t="s">
        <v>632</v>
      </c>
      <c r="X99" s="99">
        <f t="shared" si="2"/>
        <v>0.33918333333333334</v>
      </c>
      <c r="Y99" s="99">
        <f t="shared" si="3"/>
        <v>2.2099999999999998E-2</v>
      </c>
      <c r="Z99" s="99">
        <f t="shared" si="4"/>
        <v>1.3083333333333334E-2</v>
      </c>
      <c r="AA99" s="99">
        <f t="shared" si="5"/>
        <v>5.2033333333333341E-2</v>
      </c>
      <c r="AB99" s="99">
        <f t="shared" si="6"/>
        <v>1.9800000000000002E-2</v>
      </c>
      <c r="AD99" s="99">
        <f>_xlfn.STDEV.P(G43:G45)/1000</f>
        <v>2.1920170822529847</v>
      </c>
      <c r="AE99" s="99">
        <f>_xlfn.STDEV.P(I43:I45)/1000</f>
        <v>6.8818242897908791E-2</v>
      </c>
      <c r="AF99" s="99">
        <f>_xlfn.STDEV.P(J43:J45)/1000</f>
        <v>0.17625907699242685</v>
      </c>
      <c r="AG99" s="99">
        <f>_xlfn.STDEV.P(L43:L45)/1000</f>
        <v>0.40139340635673953</v>
      </c>
      <c r="AH99" s="99">
        <f>_xlfn.STDEV.P(R43:R45)/1000</f>
        <v>0.72870890392986598</v>
      </c>
      <c r="AK99" s="99">
        <f>_xlfn.STDEV.P(Q43:Q45)/1000</f>
        <v>7.5262344871492984E-2</v>
      </c>
      <c r="AL99" s="99">
        <f>_xlfn.STDEV.P(S43:S45)/1000</f>
        <v>1.5973937106006971E-3</v>
      </c>
      <c r="AM99" s="99">
        <f>_xlfn.STDEV.P(T43:T45)/1000</f>
        <v>3.7448483132016016E-3</v>
      </c>
      <c r="AN99" s="99">
        <f>_xlfn.STDEV.P(U43:U45)/1000</f>
        <v>1.2517476671526955E-2</v>
      </c>
      <c r="AO99" s="99">
        <f>_xlfn.STDEV.P(AL43:AL45)/1000</f>
        <v>4.8251079435248437E-3</v>
      </c>
      <c r="AP99" s="99"/>
      <c r="AQ99" s="99"/>
      <c r="AR99" s="99"/>
      <c r="AS99" s="99"/>
      <c r="AT99" s="99"/>
      <c r="AU99" s="99"/>
      <c r="AV99" s="99"/>
      <c r="AW99" s="99"/>
      <c r="AX99" s="99"/>
      <c r="AY99" s="99"/>
      <c r="AZ99" s="99"/>
    </row>
    <row r="100" spans="2:52" x14ac:dyDescent="0.3">
      <c r="B100" s="187" t="s">
        <v>633</v>
      </c>
      <c r="C100" s="180">
        <f>AVERAGE(F46:F48)</f>
        <v>9901.1666666666661</v>
      </c>
      <c r="D100" s="180">
        <f>AVERAGE(G46:G48)</f>
        <v>60285</v>
      </c>
      <c r="E100" s="180">
        <f>AVERAGE(I46:I48)</f>
        <v>989.81666666666661</v>
      </c>
      <c r="F100" s="180">
        <f>AVERAGE(J46:J48)</f>
        <v>2756.8333333333335</v>
      </c>
      <c r="G100" s="180">
        <f>AVERAGE(L46:L48)</f>
        <v>15708.333333333334</v>
      </c>
      <c r="H100" s="180">
        <f>AVERAGE(M46:M48)</f>
        <v>74035</v>
      </c>
      <c r="I100" s="180">
        <f>AVERAGE(Q46:Q48)</f>
        <v>2982.6666666666665</v>
      </c>
      <c r="J100" s="180">
        <f t="shared" ref="J100:M100" si="21">AVERAGE(R46:R48)</f>
        <v>33103.333333333336</v>
      </c>
      <c r="K100" s="180">
        <f t="shared" si="21"/>
        <v>63.416666666666664</v>
      </c>
      <c r="L100" s="180">
        <f t="shared" si="21"/>
        <v>152.78333333333333</v>
      </c>
      <c r="M100" s="180">
        <f t="shared" si="21"/>
        <v>547.36666666666667</v>
      </c>
      <c r="N100" s="180">
        <f>AVERAGE(AL46:AL48)</f>
        <v>121.45</v>
      </c>
      <c r="P100" s="183" t="str">
        <f>B100</f>
        <v>E3</v>
      </c>
      <c r="Q100" s="99">
        <f>D100/1000</f>
        <v>60.284999999999997</v>
      </c>
      <c r="R100" s="99">
        <f>E100/1000</f>
        <v>0.98981666666666657</v>
      </c>
      <c r="S100" s="99">
        <f>F100/1000</f>
        <v>2.7568333333333337</v>
      </c>
      <c r="T100" s="99">
        <f>G100/1000</f>
        <v>15.708333333333334</v>
      </c>
      <c r="U100" s="99">
        <f t="shared" si="1"/>
        <v>33.103333333333339</v>
      </c>
      <c r="W100" s="183" t="s">
        <v>633</v>
      </c>
      <c r="X100" s="99">
        <f t="shared" si="2"/>
        <v>2.9826666666666664</v>
      </c>
      <c r="Y100" s="99">
        <f t="shared" si="3"/>
        <v>6.3416666666666663E-2</v>
      </c>
      <c r="Z100" s="99">
        <f t="shared" si="4"/>
        <v>0.15278333333333333</v>
      </c>
      <c r="AA100" s="99">
        <f t="shared" si="5"/>
        <v>0.54736666666666667</v>
      </c>
      <c r="AB100" s="99">
        <f t="shared" si="6"/>
        <v>0.12145</v>
      </c>
      <c r="AD100" s="99">
        <f>_xlfn.STDEV.P(G46:G48)/1000</f>
        <v>6.4492803216069516</v>
      </c>
      <c r="AE100" s="99">
        <f>_xlfn.STDEV.P(I46:I48)/1000</f>
        <v>4.8579665384694513E-2</v>
      </c>
      <c r="AF100" s="99">
        <f>_xlfn.STDEV.P(J46:J48)/1000</f>
        <v>7.4843540506549761E-2</v>
      </c>
      <c r="AG100" s="99">
        <f>_xlfn.STDEV.P(L46:L48)/1000</f>
        <v>3.0086828051860537</v>
      </c>
      <c r="AH100" s="99">
        <f>_xlfn.STDEV.P(R46:R48)/1000</f>
        <v>1.9269333725435922</v>
      </c>
      <c r="AK100" s="99">
        <f>_xlfn.STDEV.P(Q46:Q48)/1000</f>
        <v>1.1350694790285845</v>
      </c>
      <c r="AL100" s="99">
        <f>_xlfn.STDEV.P(S46:S48)/1000</f>
        <v>6.2599698259833639E-3</v>
      </c>
      <c r="AM100" s="99">
        <f>_xlfn.STDEV.P(T46:T48)/1000</f>
        <v>7.9185966068629959E-2</v>
      </c>
      <c r="AN100" s="99">
        <f>_xlfn.STDEV.P(U46:U48)/1000</f>
        <v>0.25728950727838795</v>
      </c>
      <c r="AO100" s="99">
        <f>_xlfn.STDEV.P(AL46:AL48)/1000</f>
        <v>5.7071986706848279E-2</v>
      </c>
      <c r="AP100" s="99"/>
      <c r="AQ100" s="99"/>
      <c r="AR100" s="99"/>
      <c r="AS100" s="99"/>
      <c r="AT100" s="99"/>
      <c r="AU100" s="99"/>
      <c r="AV100" s="99"/>
      <c r="AW100" s="99"/>
      <c r="AX100" s="99"/>
      <c r="AY100" s="99"/>
      <c r="AZ100" s="99"/>
    </row>
    <row r="101" spans="2:52" x14ac:dyDescent="0.3">
      <c r="B101" s="187" t="s">
        <v>634</v>
      </c>
      <c r="C101" s="180">
        <f>AVERAGE(F49:F51)</f>
        <v>4775.333333333333</v>
      </c>
      <c r="D101" s="180">
        <f>AVERAGE(G49:G51)</f>
        <v>53411.666666666664</v>
      </c>
      <c r="E101" s="180">
        <f>AVERAGE(I49:I51)</f>
        <v>1251.5</v>
      </c>
      <c r="F101" s="180">
        <f>AVERAGE(J49:J51)</f>
        <v>1687.1666666666667</v>
      </c>
      <c r="G101" s="180">
        <f>AVERAGE(L49:L51)</f>
        <v>12128.333333333334</v>
      </c>
      <c r="H101" s="180">
        <f>AVERAGE(M49:M51)</f>
        <v>9668.1666666666661</v>
      </c>
      <c r="I101" s="180">
        <f>AVERAGE(Q49:Q51)</f>
        <v>392.91666666666669</v>
      </c>
      <c r="J101" s="180">
        <f t="shared" ref="J101:M101" si="22">AVERAGE(R49:R51)</f>
        <v>26233.333333333332</v>
      </c>
      <c r="K101" s="180">
        <f t="shared" si="22"/>
        <v>34.033333333333331</v>
      </c>
      <c r="L101" s="180">
        <f t="shared" si="22"/>
        <v>30.016666666666666</v>
      </c>
      <c r="M101" s="180">
        <f t="shared" si="22"/>
        <v>210.18333333333331</v>
      </c>
      <c r="N101" s="180">
        <f>AVERAGE(AL49:AL51)</f>
        <v>100.8</v>
      </c>
      <c r="P101" s="183" t="str">
        <f>B101</f>
        <v>E4</v>
      </c>
      <c r="Q101" s="99">
        <f>D101/1000</f>
        <v>53.411666666666662</v>
      </c>
      <c r="R101" s="99">
        <f>E101/1000</f>
        <v>1.2515000000000001</v>
      </c>
      <c r="S101" s="99">
        <f>F101/1000</f>
        <v>1.6871666666666667</v>
      </c>
      <c r="T101" s="99">
        <f>G101/1000</f>
        <v>12.128333333333334</v>
      </c>
      <c r="U101" s="99">
        <f t="shared" si="1"/>
        <v>26.233333333333331</v>
      </c>
      <c r="W101" s="183" t="s">
        <v>634</v>
      </c>
      <c r="X101" s="99">
        <f t="shared" si="2"/>
        <v>0.39291666666666669</v>
      </c>
      <c r="Y101" s="99">
        <f t="shared" si="3"/>
        <v>3.4033333333333332E-2</v>
      </c>
      <c r="Z101" s="99">
        <f t="shared" si="4"/>
        <v>3.0016666666666667E-2</v>
      </c>
      <c r="AA101" s="99">
        <f t="shared" si="5"/>
        <v>0.21018333333333331</v>
      </c>
      <c r="AB101" s="99">
        <f t="shared" si="6"/>
        <v>0.1008</v>
      </c>
      <c r="AD101" s="99">
        <f>_xlfn.STDEV.P(G49:G51)/1000</f>
        <v>0.77287702054653484</v>
      </c>
      <c r="AE101" s="99">
        <f>_xlfn.STDEV.P(I49:I51)/1000</f>
        <v>0.18281456907661014</v>
      </c>
      <c r="AF101" s="99">
        <f>_xlfn.STDEV.P(J49:J51)/1000</f>
        <v>0.32501546971729756</v>
      </c>
      <c r="AG101" s="99">
        <f>_xlfn.STDEV.P(L49:L51)/1000</f>
        <v>0.28170118131728794</v>
      </c>
      <c r="AH101" s="99">
        <f>_xlfn.STDEV.P(R49:R51)/1000</f>
        <v>4.4388612153218858</v>
      </c>
      <c r="AK101" s="99">
        <f>_xlfn.STDEV.P(Q49:Q51)/1000</f>
        <v>5.6855508870195526E-2</v>
      </c>
      <c r="AL101" s="99">
        <f>_xlfn.STDEV.P(S49:S51)/1000</f>
        <v>4.0762182909598764E-3</v>
      </c>
      <c r="AM101" s="99">
        <f>_xlfn.STDEV.P(T49:T51)/1000</f>
        <v>5.2499735449068946E-3</v>
      </c>
      <c r="AN101" s="99">
        <f>_xlfn.STDEV.P(U49:U51)/1000</f>
        <v>3.7671747444942824E-2</v>
      </c>
      <c r="AO101" s="99">
        <f>_xlfn.STDEV.P(AL49:AL51)/1000</f>
        <v>1.3918572723762576E-2</v>
      </c>
      <c r="AP101" s="99"/>
      <c r="AQ101" s="99"/>
      <c r="AR101" s="99"/>
      <c r="AS101" s="99"/>
      <c r="AT101" s="99"/>
      <c r="AU101" s="99"/>
      <c r="AV101" s="99"/>
      <c r="AW101" s="99"/>
      <c r="AX101" s="99"/>
      <c r="AY101" s="99"/>
      <c r="AZ101" s="99"/>
    </row>
    <row r="102" spans="2:52" x14ac:dyDescent="0.3">
      <c r="B102" s="187" t="s">
        <v>635</v>
      </c>
      <c r="C102" s="180">
        <f>AVERAGE(F52:F54)</f>
        <v>2303.3333333333335</v>
      </c>
      <c r="D102" s="180">
        <f>AVERAGE(G52:G54)</f>
        <v>41113.333333333336</v>
      </c>
      <c r="E102" s="180">
        <f>AVERAGE(I52:I54)</f>
        <v>1515.6666666666667</v>
      </c>
      <c r="F102" s="180">
        <f>AVERAGE(J52:J54)</f>
        <v>1532.1666666666667</v>
      </c>
      <c r="G102" s="180">
        <f>AVERAGE(L52:L54)</f>
        <v>10841.666666666666</v>
      </c>
      <c r="H102" s="180">
        <f>AVERAGE(M52:M54)</f>
        <v>5089.333333333333</v>
      </c>
      <c r="I102" s="180">
        <f>AVERAGE(Q52:Q54)</f>
        <v>445</v>
      </c>
      <c r="J102" s="180">
        <f t="shared" ref="J102:M102" si="23">AVERAGE(R52:R54)</f>
        <v>20871.666666666668</v>
      </c>
      <c r="K102" s="180">
        <f t="shared" si="23"/>
        <v>25.683333333333334</v>
      </c>
      <c r="L102" s="180">
        <f t="shared" si="23"/>
        <v>29.366666666666664</v>
      </c>
      <c r="M102" s="180">
        <f t="shared" si="23"/>
        <v>230.93333333333331</v>
      </c>
      <c r="N102" s="180">
        <f>AVERAGE(AL52:AL54)</f>
        <v>121.71666666666665</v>
      </c>
      <c r="P102" s="183" t="str">
        <f>B102</f>
        <v>E5</v>
      </c>
      <c r="Q102" s="99">
        <f>D102/1000</f>
        <v>41.113333333333337</v>
      </c>
      <c r="R102" s="99">
        <f>E102/1000</f>
        <v>1.5156666666666667</v>
      </c>
      <c r="S102" s="99">
        <f>F102/1000</f>
        <v>1.5321666666666667</v>
      </c>
      <c r="T102" s="99">
        <f>G102/1000</f>
        <v>10.841666666666667</v>
      </c>
      <c r="U102" s="99">
        <f t="shared" si="1"/>
        <v>20.871666666666666</v>
      </c>
      <c r="W102" s="183" t="s">
        <v>635</v>
      </c>
      <c r="X102" s="99">
        <f t="shared" si="2"/>
        <v>0.44500000000000001</v>
      </c>
      <c r="Y102" s="99">
        <f t="shared" si="3"/>
        <v>2.5683333333333332E-2</v>
      </c>
      <c r="Z102" s="99">
        <f t="shared" si="4"/>
        <v>2.9366666666666662E-2</v>
      </c>
      <c r="AA102" s="99">
        <f t="shared" si="5"/>
        <v>0.2309333333333333</v>
      </c>
      <c r="AB102" s="99">
        <f t="shared" si="6"/>
        <v>0.12171666666666665</v>
      </c>
      <c r="AD102" s="99">
        <f>_xlfn.STDEV.P(G52:G54)/1000</f>
        <v>2.9148365686985303</v>
      </c>
      <c r="AE102" s="99">
        <f>_xlfn.STDEV.P(I52:I54)/1000</f>
        <v>0.11944408268679067</v>
      </c>
      <c r="AF102" s="99">
        <f>_xlfn.STDEV.P(J52:J54)/1000</f>
        <v>4.8201544465804089E-2</v>
      </c>
      <c r="AG102" s="99">
        <f>_xlfn.STDEV.P(L52:L54)/1000</f>
        <v>0.30879694874715902</v>
      </c>
      <c r="AH102" s="99">
        <f>_xlfn.STDEV.P(R52:R54)/1000</f>
        <v>2.8688480072825207</v>
      </c>
      <c r="AK102" s="99">
        <f>_xlfn.STDEV.P(Q52:Q54)/1000</f>
        <v>0.10812508959533858</v>
      </c>
      <c r="AL102" s="99">
        <f>_xlfn.STDEV.P(S52:S54)/1000</f>
        <v>2.393161553723907E-3</v>
      </c>
      <c r="AM102" s="99">
        <f>_xlfn.STDEV.P(T52:T54)/1000</f>
        <v>4.3407628617816042E-3</v>
      </c>
      <c r="AN102" s="99">
        <f>_xlfn.STDEV.P(U52:U54)/1000</f>
        <v>4.9761034510503989E-2</v>
      </c>
      <c r="AO102" s="99">
        <f>_xlfn.STDEV.P(AL52:AL54)/1000</f>
        <v>1.8730738254419014E-2</v>
      </c>
      <c r="AP102" s="99"/>
      <c r="AQ102" s="99"/>
      <c r="AR102" s="99"/>
      <c r="AS102" s="99"/>
      <c r="AT102" s="99"/>
      <c r="AU102" s="99"/>
      <c r="AV102" s="99"/>
      <c r="AW102" s="99"/>
      <c r="AX102" s="99"/>
      <c r="AY102" s="99"/>
      <c r="AZ102" s="99"/>
    </row>
    <row r="103" spans="2:52" x14ac:dyDescent="0.3">
      <c r="B103" s="187" t="s">
        <v>636</v>
      </c>
      <c r="C103" s="180">
        <f>AVERAGE(F55:F57)</f>
        <v>505</v>
      </c>
      <c r="D103" s="180">
        <f>AVERAGE(G55:G57)</f>
        <v>29896.666666666668</v>
      </c>
      <c r="E103" s="180">
        <f>AVERAGE(I55:I57)</f>
        <v>1006.3333333333334</v>
      </c>
      <c r="F103" s="180">
        <f>AVERAGE(J55:J57)</f>
        <v>1804.6666666666667</v>
      </c>
      <c r="G103" s="180">
        <f>AVERAGE(L55:L57)</f>
        <v>8922.5</v>
      </c>
      <c r="H103" s="180">
        <f>AVERAGE(M55:M57)</f>
        <v>1347.3333333333333</v>
      </c>
      <c r="I103" s="180">
        <f>AVERAGE(Q55:Q57)</f>
        <v>106.3</v>
      </c>
      <c r="J103" s="180">
        <f t="shared" ref="J103:M103" si="24">AVERAGE(R55:R57)</f>
        <v>11350.5</v>
      </c>
      <c r="K103" s="180">
        <f t="shared" si="24"/>
        <v>18.683333333333334</v>
      </c>
      <c r="L103" s="180">
        <f t="shared" si="24"/>
        <v>29.149999999999995</v>
      </c>
      <c r="M103" s="180">
        <f t="shared" si="24"/>
        <v>68.583333333333329</v>
      </c>
      <c r="N103" s="180">
        <f>AVERAGE(AL55:AL57)</f>
        <v>143.20000000000002</v>
      </c>
      <c r="P103" s="183" t="str">
        <f>B103</f>
        <v>E6</v>
      </c>
      <c r="Q103" s="99">
        <f>D103/1000</f>
        <v>29.896666666666668</v>
      </c>
      <c r="R103" s="99">
        <f>E103/1000</f>
        <v>1.0063333333333333</v>
      </c>
      <c r="S103" s="99">
        <f>F103/1000</f>
        <v>1.8046666666666666</v>
      </c>
      <c r="T103" s="99">
        <f>G103/1000</f>
        <v>8.9224999999999994</v>
      </c>
      <c r="U103" s="99">
        <f t="shared" si="1"/>
        <v>11.3505</v>
      </c>
      <c r="W103" s="183" t="s">
        <v>636</v>
      </c>
      <c r="X103" s="99">
        <f t="shared" si="2"/>
        <v>0.10629999999999999</v>
      </c>
      <c r="Y103" s="99">
        <f t="shared" si="3"/>
        <v>1.8683333333333333E-2</v>
      </c>
      <c r="Z103" s="99">
        <f t="shared" si="4"/>
        <v>2.9149999999999995E-2</v>
      </c>
      <c r="AA103" s="99">
        <f t="shared" si="5"/>
        <v>6.8583333333333329E-2</v>
      </c>
      <c r="AB103" s="99">
        <f t="shared" si="6"/>
        <v>0.14320000000000002</v>
      </c>
      <c r="AD103" s="99">
        <f>_xlfn.STDEV.P(G55:G57)/1000</f>
        <v>2.3292428431192449</v>
      </c>
      <c r="AE103" s="99">
        <f>_xlfn.STDEV.P(I55:I57)/1000</f>
        <v>6.4819407244709942E-2</v>
      </c>
      <c r="AF103" s="99">
        <f>_xlfn.STDEV.P(J55:J57)/1000</f>
        <v>0.24355572029597025</v>
      </c>
      <c r="AG103" s="99">
        <f>_xlfn.STDEV.P(L55:L57)/1000</f>
        <v>0.29964061807438591</v>
      </c>
      <c r="AH103" s="99">
        <f>_xlfn.STDEV.P(R55:R57)/1000</f>
        <v>1.0504937727881432</v>
      </c>
      <c r="AK103" s="99">
        <f>_xlfn.STDEV.P(Q55:Q57)/1000</f>
        <v>8.779806375997139E-3</v>
      </c>
      <c r="AL103" s="99">
        <f>_xlfn.STDEV.P(S55:S57)/1000</f>
        <v>1.2970050972229137E-3</v>
      </c>
      <c r="AM103" s="99">
        <f>_xlfn.STDEV.P(T55:T57)/1000</f>
        <v>5.3011005146730494E-3</v>
      </c>
      <c r="AN103" s="99">
        <f>_xlfn.STDEV.P(U55:U57)/1000</f>
        <v>1.0420519287551009E-2</v>
      </c>
      <c r="AO103" s="99">
        <f>_xlfn.STDEV.P(AL55:AL57)/1000</f>
        <v>2.6245666308935621E-2</v>
      </c>
      <c r="AP103" s="99"/>
      <c r="AQ103" s="99"/>
      <c r="AR103" s="99"/>
      <c r="AS103" s="99"/>
      <c r="AT103" s="99"/>
      <c r="AU103" s="99"/>
      <c r="AV103" s="99"/>
      <c r="AW103" s="99"/>
      <c r="AX103" s="99"/>
      <c r="AY103" s="99"/>
      <c r="AZ103" s="99"/>
    </row>
    <row r="104" spans="2:52" x14ac:dyDescent="0.3">
      <c r="B104" s="188" t="s">
        <v>637</v>
      </c>
      <c r="C104" s="181">
        <f>AVERAGE(F58:F60)</f>
        <v>8969.5</v>
      </c>
      <c r="D104" s="181">
        <f>AVERAGE(G58:G60)</f>
        <v>46501.666666666664</v>
      </c>
      <c r="E104" s="181">
        <f>AVERAGE(I58:I60)</f>
        <v>1103.5666666666666</v>
      </c>
      <c r="F104" s="181">
        <f>AVERAGE(J58:J60)</f>
        <v>1654.5</v>
      </c>
      <c r="G104" s="181">
        <f>AVERAGE(L58:L60)</f>
        <v>11659.5</v>
      </c>
      <c r="H104" s="181">
        <f>AVERAGE(M58:M60)</f>
        <v>50830</v>
      </c>
      <c r="I104" s="181">
        <f>AVERAGE(Q58:Q60)</f>
        <v>835.13333333333333</v>
      </c>
      <c r="J104" s="181">
        <f t="shared" ref="J104:M104" si="25">AVERAGE(R58:R60)</f>
        <v>16185</v>
      </c>
      <c r="K104" s="181">
        <f t="shared" si="25"/>
        <v>25.350000000000005</v>
      </c>
      <c r="L104" s="181">
        <f t="shared" si="25"/>
        <v>25.349999999999998</v>
      </c>
      <c r="M104" s="181">
        <f t="shared" si="25"/>
        <v>122.83333333333333</v>
      </c>
      <c r="N104" s="181">
        <f>AVERAGE(AL58:AL60)</f>
        <v>52.45000000000001</v>
      </c>
      <c r="P104" s="183" t="str">
        <f>B104</f>
        <v>P1.1</v>
      </c>
      <c r="Q104" s="99">
        <f>D104/1000</f>
        <v>46.501666666666665</v>
      </c>
      <c r="R104" s="99">
        <f>E104/1000</f>
        <v>1.1035666666666666</v>
      </c>
      <c r="S104" s="99">
        <f>F104/1000</f>
        <v>1.6545000000000001</v>
      </c>
      <c r="T104" s="99">
        <f>G104/1000</f>
        <v>11.6595</v>
      </c>
      <c r="U104" s="99">
        <f t="shared" si="1"/>
        <v>16.184999999999999</v>
      </c>
      <c r="W104" s="183" t="s">
        <v>637</v>
      </c>
      <c r="X104" s="99">
        <f t="shared" si="2"/>
        <v>0.83513333333333328</v>
      </c>
      <c r="Y104" s="99">
        <f t="shared" si="3"/>
        <v>2.5350000000000004E-2</v>
      </c>
      <c r="Z104" s="99">
        <f t="shared" si="4"/>
        <v>2.5349999999999998E-2</v>
      </c>
      <c r="AA104" s="99">
        <f t="shared" si="5"/>
        <v>0.12283333333333332</v>
      </c>
      <c r="AB104" s="99">
        <f t="shared" si="6"/>
        <v>5.2450000000000011E-2</v>
      </c>
      <c r="AD104" s="99">
        <f>_xlfn.STDEV.P(G58:G60)/1000</f>
        <v>6.2760660891640994</v>
      </c>
      <c r="AE104" s="99">
        <f>_xlfn.STDEV.P(I58:I60)/1000</f>
        <v>0.15661196917505704</v>
      </c>
      <c r="AF104" s="99">
        <f>_xlfn.STDEV.P(J58:J60)/1000</f>
        <v>0.33839400112886164</v>
      </c>
      <c r="AG104" s="99">
        <f>_xlfn.STDEV.P(L58:L60)/1000</f>
        <v>2.2758087573431998</v>
      </c>
      <c r="AH104" s="99">
        <f>_xlfn.STDEV.P(R58:R60)/1000</f>
        <v>1.1526997296202801</v>
      </c>
      <c r="AK104" s="99">
        <f>_xlfn.STDEV.P(Q58:Q60)/1000</f>
        <v>0.47795453991171832</v>
      </c>
      <c r="AL104" s="99">
        <f>_xlfn.STDEV.P(S58:S60)/1000</f>
        <v>2.191270559895939E-3</v>
      </c>
      <c r="AM104" s="99">
        <f>_xlfn.STDEV.P(T58:T60)/1000</f>
        <v>3.5611327785785509E-3</v>
      </c>
      <c r="AN104" s="99">
        <f>_xlfn.STDEV.P(U58:U60)/1000</f>
        <v>2.0814471461514977E-2</v>
      </c>
      <c r="AO104" s="99">
        <f>_xlfn.STDEV.P(AL58:AL60)/1000</f>
        <v>1.0370149468546672E-2</v>
      </c>
      <c r="AP104" s="99"/>
      <c r="AQ104" s="99"/>
      <c r="AR104" s="99"/>
      <c r="AS104" s="99"/>
      <c r="AT104" s="99"/>
      <c r="AU104" s="99"/>
      <c r="AV104" s="99"/>
      <c r="AW104" s="99"/>
      <c r="AX104" s="99"/>
      <c r="AY104" s="99"/>
      <c r="AZ104" s="99"/>
    </row>
    <row r="105" spans="2:52" x14ac:dyDescent="0.3">
      <c r="B105" s="188" t="s">
        <v>638</v>
      </c>
      <c r="C105" s="181">
        <f>AVERAGE(F61:F63)</f>
        <v>8935</v>
      </c>
      <c r="D105" s="181">
        <f>AVERAGE(G61:G63)</f>
        <v>54190</v>
      </c>
      <c r="E105" s="181">
        <f>AVERAGE(I61:I63)</f>
        <v>812.30000000000007</v>
      </c>
      <c r="F105" s="181">
        <f>AVERAGE(J61:J63)</f>
        <v>16.083333333333332</v>
      </c>
      <c r="G105" s="181">
        <f>AVERAGE(L61:L63)</f>
        <v>17223.333333333332</v>
      </c>
      <c r="H105" s="181">
        <f>AVERAGE(M61:M63)</f>
        <v>39208.333333333336</v>
      </c>
      <c r="I105" s="181">
        <f>AVERAGE(Q61:Q63)</f>
        <v>535.31666666666672</v>
      </c>
      <c r="J105" s="181">
        <f t="shared" ref="J105:M105" si="26">AVERAGE(R61:R63)</f>
        <v>22678.333333333332</v>
      </c>
      <c r="K105" s="181">
        <f t="shared" si="26"/>
        <v>29.916666666666668</v>
      </c>
      <c r="L105" s="181">
        <f t="shared" si="26"/>
        <v>13.116666666666667</v>
      </c>
      <c r="M105" s="181">
        <f t="shared" si="26"/>
        <v>48.199999999999996</v>
      </c>
      <c r="N105" s="181">
        <f>AVERAGE(AL61:AL63)</f>
        <v>15.766666666666666</v>
      </c>
      <c r="P105" s="183" t="str">
        <f>B105</f>
        <v>P1.2</v>
      </c>
      <c r="Q105" s="99">
        <f>D105/1000</f>
        <v>54.19</v>
      </c>
      <c r="R105" s="99">
        <f>E105/1000</f>
        <v>0.81230000000000002</v>
      </c>
      <c r="S105" s="99">
        <f>F105/1000</f>
        <v>1.6083333333333331E-2</v>
      </c>
      <c r="T105" s="99">
        <f>G105/1000</f>
        <v>17.223333333333333</v>
      </c>
      <c r="U105" s="99">
        <f t="shared" si="1"/>
        <v>22.678333333333331</v>
      </c>
      <c r="W105" s="183" t="s">
        <v>638</v>
      </c>
      <c r="X105" s="99">
        <f t="shared" si="2"/>
        <v>0.53531666666666677</v>
      </c>
      <c r="Y105" s="99">
        <f t="shared" si="3"/>
        <v>2.9916666666666668E-2</v>
      </c>
      <c r="Z105" s="99">
        <f t="shared" si="4"/>
        <v>1.3116666666666667E-2</v>
      </c>
      <c r="AA105" s="99">
        <f t="shared" si="5"/>
        <v>4.8199999999999993E-2</v>
      </c>
      <c r="AB105" s="99">
        <f t="shared" si="6"/>
        <v>1.5766666666666665E-2</v>
      </c>
      <c r="AD105" s="99">
        <f>_xlfn.STDEV.P(G61:G63)/1000</f>
        <v>0.37211109452241098</v>
      </c>
      <c r="AE105" s="99">
        <f>_xlfn.STDEV.P(I61:I63)/1000</f>
        <v>2.2505814063629594E-2</v>
      </c>
      <c r="AF105" s="99">
        <f>_xlfn.STDEV.P(J61:J63)/1000</f>
        <v>7.5175720075626069E-3</v>
      </c>
      <c r="AG105" s="99">
        <f>_xlfn.STDEV.P(L61:L63)/1000</f>
        <v>0.18130698337963219</v>
      </c>
      <c r="AH105" s="99">
        <f>_xlfn.STDEV.P(R61:R63)/1000</f>
        <v>0.24635114955869172</v>
      </c>
      <c r="AK105" s="99">
        <f>_xlfn.STDEV.P(Q61:Q63)/1000</f>
        <v>2.1932978720538023E-3</v>
      </c>
      <c r="AL105" s="99">
        <f>_xlfn.STDEV.P(S61:S63)/1000</f>
        <v>4.7316898555261244E-4</v>
      </c>
      <c r="AM105" s="99">
        <f>_xlfn.STDEV.P(T61:T63)/1000</f>
        <v>5.2651896663104378E-4</v>
      </c>
      <c r="AN105" s="99">
        <f>_xlfn.STDEV.P(U61:U63)/1000</f>
        <v>5.5226805085936356E-4</v>
      </c>
      <c r="AO105" s="99">
        <f>_xlfn.STDEV.P(AL61:AL63)/1000</f>
        <v>5.2651896663104356E-4</v>
      </c>
      <c r="AP105" s="99"/>
      <c r="AQ105" s="99"/>
      <c r="AR105" s="99"/>
      <c r="AS105" s="99"/>
      <c r="AT105" s="99"/>
      <c r="AU105" s="99"/>
      <c r="AV105" s="99"/>
      <c r="AW105" s="99"/>
      <c r="AX105" s="99"/>
      <c r="AY105" s="99"/>
      <c r="AZ105" s="99"/>
    </row>
    <row r="106" spans="2:52" x14ac:dyDescent="0.3">
      <c r="B106" s="188" t="s">
        <v>639</v>
      </c>
      <c r="C106" s="181">
        <f>AVERAGE(F64:F66)</f>
        <v>9190</v>
      </c>
      <c r="D106" s="181">
        <f>AVERAGE(G64:G66)</f>
        <v>48275</v>
      </c>
      <c r="E106" s="181">
        <f>AVERAGE(I64:I66)</f>
        <v>773.96666666666658</v>
      </c>
      <c r="F106" s="181">
        <f>AVERAGE(J64:J66)</f>
        <v>730.16666666666663</v>
      </c>
      <c r="G106" s="181">
        <f>AVERAGE(L64:L66)</f>
        <v>14881.666666666666</v>
      </c>
      <c r="H106" s="181">
        <f>AVERAGE(M64:M66)</f>
        <v>56286.666666666664</v>
      </c>
      <c r="I106" s="181">
        <f>AVERAGE(Q64:Q66)</f>
        <v>604.76666666666665</v>
      </c>
      <c r="J106" s="181">
        <f t="shared" ref="J106:M106" si="27">AVERAGE(R64:R66)</f>
        <v>22020</v>
      </c>
      <c r="K106" s="181">
        <f t="shared" si="27"/>
        <v>30.466666666666669</v>
      </c>
      <c r="L106" s="181">
        <f t="shared" si="27"/>
        <v>22.599999999999998</v>
      </c>
      <c r="M106" s="181">
        <f t="shared" si="27"/>
        <v>126.91666666666667</v>
      </c>
      <c r="N106" s="181">
        <f>AVERAGE(AL64:AL66)</f>
        <v>31.083333333333332</v>
      </c>
      <c r="P106" s="183" t="str">
        <f>B106</f>
        <v>P1.3</v>
      </c>
      <c r="Q106" s="99">
        <f>D106/1000</f>
        <v>48.274999999999999</v>
      </c>
      <c r="R106" s="99">
        <f>E106/1000</f>
        <v>0.77396666666666658</v>
      </c>
      <c r="S106" s="99">
        <f>F106/1000</f>
        <v>0.73016666666666663</v>
      </c>
      <c r="T106" s="99">
        <f>G106/1000</f>
        <v>14.881666666666666</v>
      </c>
      <c r="U106" s="99">
        <f t="shared" si="1"/>
        <v>22.02</v>
      </c>
      <c r="W106" s="183" t="s">
        <v>639</v>
      </c>
      <c r="X106" s="99">
        <f t="shared" si="2"/>
        <v>0.60476666666666667</v>
      </c>
      <c r="Y106" s="99">
        <f t="shared" si="3"/>
        <v>3.046666666666667E-2</v>
      </c>
      <c r="Z106" s="99">
        <f t="shared" si="4"/>
        <v>2.2599999999999999E-2</v>
      </c>
      <c r="AA106" s="99">
        <f t="shared" si="5"/>
        <v>0.12691666666666668</v>
      </c>
      <c r="AB106" s="99">
        <f t="shared" si="6"/>
        <v>3.1083333333333331E-2</v>
      </c>
      <c r="AD106" s="99">
        <f>_xlfn.STDEV.P(G64:G66)/1000</f>
        <v>4.3146629841352233</v>
      </c>
      <c r="AE106" s="99">
        <f>_xlfn.STDEV.P(I64:I66)/1000</f>
        <v>3.3340474235112785E-2</v>
      </c>
      <c r="AF106" s="99">
        <f>_xlfn.STDEV.P(J64:J66)/1000</f>
        <v>0.20738870241382218</v>
      </c>
      <c r="AG106" s="99">
        <f>_xlfn.STDEV.P(L64:L66)/1000</f>
        <v>0.43989266367553304</v>
      </c>
      <c r="AH106" s="99">
        <f>_xlfn.STDEV.P(R64:R66)/1000</f>
        <v>0.26479551859249184</v>
      </c>
      <c r="AK106" s="99">
        <f>_xlfn.STDEV.P(Q64:Q66)/1000</f>
        <v>0.12126328335027449</v>
      </c>
      <c r="AL106" s="99">
        <f>_xlfn.STDEV.P(S64:S66)/1000</f>
        <v>1.4923880937015761E-3</v>
      </c>
      <c r="AM106" s="99">
        <f>_xlfn.STDEV.P(T64:T66)/1000</f>
        <v>1.0642133244796365E-2</v>
      </c>
      <c r="AN106" s="99">
        <f>_xlfn.STDEV.P(U64:U66)/1000</f>
        <v>9.5230608991483903E-2</v>
      </c>
      <c r="AO106" s="99">
        <f>_xlfn.STDEV.P(AL64:AL66)/1000</f>
        <v>1.6371740557707629E-2</v>
      </c>
      <c r="AP106" s="99"/>
      <c r="AQ106" s="99"/>
      <c r="AR106" s="99"/>
      <c r="AS106" s="99"/>
      <c r="AT106" s="99"/>
      <c r="AU106" s="99"/>
      <c r="AV106" s="99"/>
      <c r="AW106" s="99"/>
      <c r="AX106" s="99"/>
      <c r="AY106" s="99"/>
      <c r="AZ106" s="99"/>
    </row>
    <row r="107" spans="2:52" x14ac:dyDescent="0.3">
      <c r="B107" s="188" t="s">
        <v>640</v>
      </c>
      <c r="C107" s="181">
        <f>AVERAGE(F67:F69)</f>
        <v>2358.5</v>
      </c>
      <c r="D107" s="181">
        <f>AVERAGE(G67:G69)</f>
        <v>37193.333333333336</v>
      </c>
      <c r="E107" s="181">
        <f>AVERAGE(I67:I69)</f>
        <v>2446.6666666666665</v>
      </c>
      <c r="F107" s="181">
        <f>AVERAGE(J67:J69)</f>
        <v>1314.6499999999999</v>
      </c>
      <c r="G107" s="181">
        <f>AVERAGE(L67:L69)</f>
        <v>8062</v>
      </c>
      <c r="H107" s="181">
        <f>AVERAGE(M67:M69)</f>
        <v>4636.166666666667</v>
      </c>
      <c r="I107" s="181">
        <f>AVERAGE(Q67:Q69)</f>
        <v>547.68333333333328</v>
      </c>
      <c r="J107" s="181">
        <f t="shared" ref="J107:M107" si="28">AVERAGE(R67:R69)</f>
        <v>21443.333333333332</v>
      </c>
      <c r="K107" s="181">
        <f t="shared" si="28"/>
        <v>19.233333333333331</v>
      </c>
      <c r="L107" s="181">
        <f t="shared" si="28"/>
        <v>26.333333333333332</v>
      </c>
      <c r="M107" s="181">
        <f t="shared" si="28"/>
        <v>162.23333333333332</v>
      </c>
      <c r="N107" s="181">
        <f>AVERAGE(AL67:AL69)</f>
        <v>69.183333333333337</v>
      </c>
      <c r="P107" s="183" t="str">
        <f>B107</f>
        <v>P1.4</v>
      </c>
      <c r="Q107" s="99">
        <f>D107/1000</f>
        <v>37.193333333333335</v>
      </c>
      <c r="R107" s="99">
        <f>E107/1000</f>
        <v>2.4466666666666663</v>
      </c>
      <c r="S107" s="99">
        <f>F107/1000</f>
        <v>1.3146499999999999</v>
      </c>
      <c r="T107" s="99">
        <f>G107/1000</f>
        <v>8.0619999999999994</v>
      </c>
      <c r="U107" s="99">
        <f t="shared" si="1"/>
        <v>21.443333333333332</v>
      </c>
      <c r="W107" s="183" t="s">
        <v>640</v>
      </c>
      <c r="X107" s="99">
        <f t="shared" si="2"/>
        <v>0.5476833333333333</v>
      </c>
      <c r="Y107" s="99">
        <f t="shared" si="3"/>
        <v>1.9233333333333331E-2</v>
      </c>
      <c r="Z107" s="99">
        <f t="shared" si="4"/>
        <v>2.6333333333333334E-2</v>
      </c>
      <c r="AA107" s="99">
        <f t="shared" si="5"/>
        <v>0.16223333333333331</v>
      </c>
      <c r="AB107" s="99">
        <f t="shared" si="6"/>
        <v>6.9183333333333333E-2</v>
      </c>
      <c r="AD107" s="99">
        <f>_xlfn.STDEV.P(G67:G69)/1000</f>
        <v>1.5972702408240824</v>
      </c>
      <c r="AE107" s="99">
        <f>_xlfn.STDEV.P(I67:I69)/1000</f>
        <v>0.7026333009156025</v>
      </c>
      <c r="AF107" s="99">
        <f>_xlfn.STDEV.P(J67:J69)/1000</f>
        <v>0.46429383117446943</v>
      </c>
      <c r="AG107" s="99">
        <f>_xlfn.STDEV.P(L67:L69)/1000</f>
        <v>0.72902823447838194</v>
      </c>
      <c r="AH107" s="99">
        <f>_xlfn.STDEV.P(R67:R69)/1000</f>
        <v>3.5947283933869363</v>
      </c>
      <c r="AK107" s="99">
        <f>_xlfn.STDEV.P(Q67:Q69)/1000</f>
        <v>9.6142475293470281E-2</v>
      </c>
      <c r="AL107" s="99">
        <f>_xlfn.STDEV.P(S67:S69)/1000</f>
        <v>2.735365098523831E-3</v>
      </c>
      <c r="AM107" s="99">
        <f>_xlfn.STDEV.P(T67:T69)/1000</f>
        <v>1.024673389698179E-2</v>
      </c>
      <c r="AN107" s="99">
        <f>_xlfn.STDEV.P(U67:U69)/1000</f>
        <v>3.9795316586530918E-2</v>
      </c>
      <c r="AO107" s="99">
        <f>_xlfn.STDEV.P(AL67:AL69)/1000</f>
        <v>1.8705673530301489E-2</v>
      </c>
      <c r="AP107" s="99"/>
      <c r="AQ107" s="99"/>
      <c r="AR107" s="99"/>
      <c r="AS107" s="99"/>
      <c r="AT107" s="99"/>
      <c r="AU107" s="99"/>
      <c r="AV107" s="99"/>
      <c r="AW107" s="99"/>
      <c r="AX107" s="99"/>
      <c r="AY107" s="99"/>
      <c r="AZ107" s="99"/>
    </row>
    <row r="108" spans="2:52" x14ac:dyDescent="0.3">
      <c r="B108" s="188" t="s">
        <v>641</v>
      </c>
      <c r="C108" s="181">
        <f>AVERAGE(F70:F72)</f>
        <v>8424.1666666666661</v>
      </c>
      <c r="D108" s="181">
        <f>AVERAGE(G70:G72)</f>
        <v>101868.33333333333</v>
      </c>
      <c r="E108" s="181">
        <f>AVERAGE(I70:I72)</f>
        <v>495.85000000000008</v>
      </c>
      <c r="F108" s="181">
        <f>AVERAGE(J70:J72)</f>
        <v>1310.6333333333332</v>
      </c>
      <c r="G108" s="181">
        <f>AVERAGE(L70:L72)</f>
        <v>24878.333333333332</v>
      </c>
      <c r="H108" s="181">
        <f>AVERAGE(M70:M72)</f>
        <v>1234.8666666666668</v>
      </c>
      <c r="I108" s="181">
        <f>AVERAGE(Q70:Q72)</f>
        <v>475.7833333333333</v>
      </c>
      <c r="J108" s="181">
        <f t="shared" ref="J108:M108" si="29">AVERAGE(R70:R72)</f>
        <v>30441.666666666668</v>
      </c>
      <c r="K108" s="181">
        <f t="shared" si="29"/>
        <v>48.916666666666664</v>
      </c>
      <c r="L108" s="181">
        <f t="shared" si="29"/>
        <v>43.083333333333336</v>
      </c>
      <c r="M108" s="181">
        <f t="shared" si="29"/>
        <v>188.5</v>
      </c>
      <c r="N108" s="181">
        <f>AVERAGE(AL70:AL72)</f>
        <v>82.36666666666666</v>
      </c>
      <c r="P108" s="183" t="str">
        <f>B108</f>
        <v>P1.5</v>
      </c>
      <c r="Q108" s="99">
        <f>D108/1000</f>
        <v>101.86833333333333</v>
      </c>
      <c r="R108" s="99">
        <f>E108/1000</f>
        <v>0.49585000000000007</v>
      </c>
      <c r="S108" s="99">
        <f>F108/1000</f>
        <v>1.3106333333333333</v>
      </c>
      <c r="T108" s="99">
        <f>G108/1000</f>
        <v>24.878333333333334</v>
      </c>
      <c r="U108" s="99">
        <f t="shared" si="1"/>
        <v>30.441666666666666</v>
      </c>
      <c r="W108" s="183" t="s">
        <v>641</v>
      </c>
      <c r="X108" s="99">
        <f t="shared" si="2"/>
        <v>0.47578333333333328</v>
      </c>
      <c r="Y108" s="99">
        <f t="shared" si="3"/>
        <v>4.8916666666666664E-2</v>
      </c>
      <c r="Z108" s="99">
        <f t="shared" si="4"/>
        <v>4.3083333333333335E-2</v>
      </c>
      <c r="AA108" s="99">
        <f t="shared" si="5"/>
        <v>0.1885</v>
      </c>
      <c r="AB108" s="99">
        <f t="shared" si="6"/>
        <v>8.2366666666666657E-2</v>
      </c>
      <c r="AD108" s="99">
        <f>_xlfn.STDEV.P(G70:G72)/1000</f>
        <v>5.918755969139311</v>
      </c>
      <c r="AE108" s="99">
        <f>_xlfn.STDEV.P(I70:I72)/1000</f>
        <v>8.2299159574485262E-2</v>
      </c>
      <c r="AF108" s="99">
        <f>_xlfn.STDEV.P(J70:J72)/1000</f>
        <v>0.74664200963752092</v>
      </c>
      <c r="AG108" s="99">
        <f>_xlfn.STDEV.P(L70:L72)/1000</f>
        <v>3.204521111735037</v>
      </c>
      <c r="AH108" s="99">
        <f>_xlfn.STDEV.P(R70:R72)/1000</f>
        <v>4.3615007610785632</v>
      </c>
      <c r="AK108" s="99">
        <f>_xlfn.STDEV.P(Q70:Q72)/1000</f>
        <v>0.12117856200206763</v>
      </c>
      <c r="AL108" s="99">
        <f>_xlfn.STDEV.P(S70:S72)/1000</f>
        <v>6.0313532662431462E-3</v>
      </c>
      <c r="AM108" s="99">
        <f>_xlfn.STDEV.P(T70:T72)/1000</f>
        <v>4.005066236100913E-3</v>
      </c>
      <c r="AN108" s="99">
        <f>_xlfn.STDEV.P(U70:U72)/1000</f>
        <v>2.5416431692902957E-2</v>
      </c>
      <c r="AO108" s="99">
        <f>_xlfn.STDEV.P(AL70:AL72)/1000</f>
        <v>2.4949693830230109E-2</v>
      </c>
      <c r="AP108" s="99"/>
      <c r="AQ108" s="99"/>
      <c r="AR108" s="99"/>
      <c r="AS108" s="99"/>
      <c r="AT108" s="99"/>
      <c r="AU108" s="99"/>
      <c r="AV108" s="99"/>
      <c r="AW108" s="99"/>
      <c r="AX108" s="99"/>
      <c r="AY108" s="99"/>
      <c r="AZ108" s="99"/>
    </row>
    <row r="109" spans="2:52" x14ac:dyDescent="0.3">
      <c r="B109" s="188" t="s">
        <v>642</v>
      </c>
      <c r="C109" s="181"/>
      <c r="D109" s="181">
        <f>AVERAGE(G73:G75)</f>
        <v>24393.333333333332</v>
      </c>
      <c r="E109" s="181">
        <f>AVERAGE(I73:I75)</f>
        <v>897.83333333333337</v>
      </c>
      <c r="F109" s="181">
        <f>AVERAGE(J73:J75)</f>
        <v>1331.9333333333334</v>
      </c>
      <c r="G109" s="181">
        <f>AVERAGE(L73:L75)</f>
        <v>8739.1666666666661</v>
      </c>
      <c r="H109" s="181">
        <f>AVERAGE(M73:M75)</f>
        <v>605.4666666666667</v>
      </c>
      <c r="I109" s="181">
        <f>AVERAGE(Q73:Q75)</f>
        <v>64.216666666666669</v>
      </c>
      <c r="J109" s="181">
        <f t="shared" ref="J109:M109" si="30">AVERAGE(R73:R75)</f>
        <v>5320</v>
      </c>
      <c r="K109" s="181">
        <f t="shared" si="30"/>
        <v>14.633333333333333</v>
      </c>
      <c r="L109" s="181">
        <f t="shared" si="30"/>
        <v>18.099999999999998</v>
      </c>
      <c r="M109" s="181">
        <f t="shared" si="30"/>
        <v>44.683333333333337</v>
      </c>
      <c r="N109" s="181">
        <f>AVERAGE(AL73:AL75)</f>
        <v>77.650000000000006</v>
      </c>
      <c r="P109" s="183" t="str">
        <f>B109</f>
        <v>P1.6</v>
      </c>
      <c r="Q109" s="99">
        <f>D109/1000</f>
        <v>24.393333333333331</v>
      </c>
      <c r="R109" s="99">
        <f>E109/1000</f>
        <v>0.89783333333333337</v>
      </c>
      <c r="S109" s="99">
        <f>F109/1000</f>
        <v>1.3319333333333334</v>
      </c>
      <c r="T109" s="99">
        <f>G109/1000</f>
        <v>8.7391666666666659</v>
      </c>
      <c r="U109" s="99">
        <f t="shared" si="1"/>
        <v>5.32</v>
      </c>
      <c r="W109" s="183" t="s">
        <v>642</v>
      </c>
      <c r="X109" s="99">
        <f t="shared" si="2"/>
        <v>6.4216666666666672E-2</v>
      </c>
      <c r="Y109" s="99">
        <f t="shared" si="3"/>
        <v>1.4633333333333333E-2</v>
      </c>
      <c r="Z109" s="99">
        <f t="shared" si="4"/>
        <v>1.8099999999999998E-2</v>
      </c>
      <c r="AA109" s="99">
        <f t="shared" si="5"/>
        <v>4.4683333333333339E-2</v>
      </c>
      <c r="AB109" s="99">
        <f t="shared" si="6"/>
        <v>7.7650000000000011E-2</v>
      </c>
      <c r="AD109" s="99">
        <f>_xlfn.STDEV.P(G73:G75)/1000</f>
        <v>0.56061474194752392</v>
      </c>
      <c r="AE109" s="99">
        <f>_xlfn.STDEV.P(I73:I75)/1000</f>
        <v>0.14439034093579645</v>
      </c>
      <c r="AF109" s="99">
        <f>_xlfn.STDEV.P(J73:J75)/1000</f>
        <v>0.46116740513132043</v>
      </c>
      <c r="AG109" s="99">
        <f>_xlfn.STDEV.P(L73:L75)/1000</f>
        <v>1.0673881153961238</v>
      </c>
      <c r="AH109" s="99">
        <f>_xlfn.STDEV.P(R73:R75)/1000</f>
        <v>1.6293816823159226</v>
      </c>
      <c r="AK109" s="99">
        <f>_xlfn.STDEV.P(Q73:Q75)/1000</f>
        <v>1.4806661413776654E-2</v>
      </c>
      <c r="AL109" s="99">
        <f>_xlfn.STDEV.P(S73:S75)/1000</f>
        <v>2.8767265347188604E-3</v>
      </c>
      <c r="AM109" s="99">
        <f>_xlfn.STDEV.P(T73:T75)/1000</f>
        <v>6.0701455226927345E-3</v>
      </c>
      <c r="AN109" s="99">
        <f>_xlfn.STDEV.P(U73:U75)/1000</f>
        <v>1.501761928166007E-2</v>
      </c>
      <c r="AO109" s="99">
        <f>_xlfn.STDEV.P(AL73:AL75)/1000</f>
        <v>3.0557895869971142E-2</v>
      </c>
      <c r="AP109" s="99"/>
      <c r="AQ109" s="99"/>
      <c r="AR109" s="99"/>
      <c r="AS109" s="99"/>
      <c r="AT109" s="99"/>
      <c r="AU109" s="99"/>
      <c r="AV109" s="99"/>
      <c r="AW109" s="99"/>
      <c r="AX109" s="99"/>
      <c r="AY109" s="99"/>
      <c r="AZ109" s="99"/>
    </row>
    <row r="110" spans="2:52" x14ac:dyDescent="0.3">
      <c r="B110" s="189" t="s">
        <v>643</v>
      </c>
      <c r="C110" s="182">
        <f>AVERAGE(F76:F78)</f>
        <v>7226.666666666667</v>
      </c>
      <c r="D110" s="182">
        <f>AVERAGE(G76:G78)</f>
        <v>59810</v>
      </c>
      <c r="E110" s="182">
        <f>AVERAGE(I76:I78)</f>
        <v>871.16666666666663</v>
      </c>
      <c r="F110" s="182"/>
      <c r="G110" s="182">
        <f>AVERAGE(L76:L78)</f>
        <v>18538.333333333332</v>
      </c>
      <c r="H110" s="182">
        <f>AVERAGE(M76:M78)</f>
        <v>6954.166666666667</v>
      </c>
      <c r="I110" s="182">
        <f>AVERAGE(Q76:Q78)</f>
        <v>580.68333333333328</v>
      </c>
      <c r="J110" s="182">
        <f t="shared" ref="J110:M110" si="31">AVERAGE(R76:R78)</f>
        <v>24271.666666666668</v>
      </c>
      <c r="K110" s="182">
        <f t="shared" si="31"/>
        <v>31.316666666666666</v>
      </c>
      <c r="L110" s="182">
        <f t="shared" si="31"/>
        <v>13.699999999999998</v>
      </c>
      <c r="M110" s="182">
        <f t="shared" si="31"/>
        <v>50.25</v>
      </c>
      <c r="N110" s="182">
        <f>AVERAGE(AL76:AL78)</f>
        <v>16.95</v>
      </c>
      <c r="P110" s="183" t="str">
        <f>B110</f>
        <v>P2.1</v>
      </c>
      <c r="Q110" s="99">
        <f>D110/1000</f>
        <v>59.81</v>
      </c>
      <c r="R110" s="99">
        <f>E110/1000</f>
        <v>0.87116666666666664</v>
      </c>
      <c r="S110" s="99">
        <f>F110/1000</f>
        <v>0</v>
      </c>
      <c r="T110" s="99">
        <f>G110/1000</f>
        <v>18.53833333333333</v>
      </c>
      <c r="U110" s="99">
        <f t="shared" si="1"/>
        <v>24.271666666666668</v>
      </c>
      <c r="W110" s="183" t="s">
        <v>643</v>
      </c>
      <c r="X110" s="99">
        <f t="shared" si="2"/>
        <v>0.58068333333333333</v>
      </c>
      <c r="Y110" s="99">
        <f t="shared" si="3"/>
        <v>3.1316666666666666E-2</v>
      </c>
      <c r="Z110" s="99">
        <f t="shared" si="4"/>
        <v>1.3699999999999997E-2</v>
      </c>
      <c r="AA110" s="99">
        <f t="shared" si="5"/>
        <v>5.0250000000000003E-2</v>
      </c>
      <c r="AB110" s="99">
        <f t="shared" si="6"/>
        <v>1.695E-2</v>
      </c>
      <c r="AD110" s="99">
        <f>_xlfn.STDEV.P(G76:G78)/1000</f>
        <v>0.49710830476533646</v>
      </c>
      <c r="AE110" s="99">
        <f>_xlfn.STDEV.P(I76:I78)/1000</f>
        <v>2.0707339010333729E-2</v>
      </c>
      <c r="AF110" s="99">
        <v>0</v>
      </c>
      <c r="AG110" s="99">
        <f>_xlfn.STDEV.P(L76:L78)/1000</f>
        <v>4.4969125210773474E-2</v>
      </c>
      <c r="AH110" s="99">
        <f>_xlfn.STDEV.P(R76:R78)/1000</f>
        <v>0.18354533197248271</v>
      </c>
      <c r="AK110" s="99">
        <f>_xlfn.STDEV.P(Q76:Q78)/1000</f>
        <v>4.6549853800939888E-3</v>
      </c>
      <c r="AL110" s="99">
        <f>_xlfn.STDEV.P(S76:S78)/1000</f>
        <v>3.399346342395178E-4</v>
      </c>
      <c r="AM110" s="99">
        <f>_xlfn.STDEV.P(T76:T78)/1000</f>
        <v>5.4006172486732176E-4</v>
      </c>
      <c r="AN110" s="99">
        <f>_xlfn.STDEV.P(U76:U78)/1000</f>
        <v>4.1432676315520159E-4</v>
      </c>
      <c r="AO110" s="99">
        <f>_xlfn.STDEV.P(AL76:AL78)/1000</f>
        <v>8.0311892021045104E-4</v>
      </c>
      <c r="AP110" s="99"/>
      <c r="AQ110" s="99"/>
      <c r="AR110" s="99"/>
      <c r="AS110" s="99"/>
      <c r="AT110" s="99"/>
      <c r="AU110" s="99"/>
      <c r="AV110" s="99"/>
      <c r="AW110" s="99"/>
      <c r="AX110" s="99"/>
      <c r="AY110" s="99"/>
      <c r="AZ110" s="99"/>
    </row>
    <row r="111" spans="2:52" x14ac:dyDescent="0.3">
      <c r="B111" s="189" t="s">
        <v>644</v>
      </c>
      <c r="C111" s="182">
        <f>AVERAGE(F79:F81)</f>
        <v>381.83333333333331</v>
      </c>
      <c r="D111" s="182">
        <f>AVERAGE(G79:G81)</f>
        <v>28665</v>
      </c>
      <c r="E111" s="182">
        <f>AVERAGE(I79:I81)</f>
        <v>656.96666666666658</v>
      </c>
      <c r="F111" s="182">
        <f>AVERAGE(J79:J81)</f>
        <v>821.75</v>
      </c>
      <c r="G111" s="182">
        <f>AVERAGE(L79:L81)</f>
        <v>10541.666666666666</v>
      </c>
      <c r="H111" s="182">
        <f>AVERAGE(M79:M81)</f>
        <v>1381.3333333333333</v>
      </c>
      <c r="I111" s="182">
        <f>AVERAGE(Q79:Q81)</f>
        <v>111.58333333333333</v>
      </c>
      <c r="J111" s="182">
        <f t="shared" ref="J111:M111" si="32">AVERAGE(R79:R81)</f>
        <v>9518.1666666666661</v>
      </c>
      <c r="K111" s="182">
        <f t="shared" si="32"/>
        <v>13.85</v>
      </c>
      <c r="L111" s="182">
        <f t="shared" si="32"/>
        <v>13.950000000000001</v>
      </c>
      <c r="M111" s="182">
        <f t="shared" si="32"/>
        <v>41.800000000000004</v>
      </c>
      <c r="N111" s="182">
        <f>AVERAGE(AL79:AL81)</f>
        <v>73.8</v>
      </c>
      <c r="P111" s="183" t="str">
        <f>B111</f>
        <v>P2.2</v>
      </c>
      <c r="Q111" s="99">
        <f>D111/1000</f>
        <v>28.664999999999999</v>
      </c>
      <c r="R111" s="99">
        <f>E111/1000</f>
        <v>0.65696666666666659</v>
      </c>
      <c r="S111" s="99">
        <f>F111/1000</f>
        <v>0.82174999999999998</v>
      </c>
      <c r="T111" s="99">
        <f>G111/1000</f>
        <v>10.541666666666666</v>
      </c>
      <c r="U111" s="99">
        <f t="shared" si="1"/>
        <v>9.5181666666666658</v>
      </c>
      <c r="W111" s="183" t="s">
        <v>644</v>
      </c>
      <c r="X111" s="99">
        <f t="shared" si="2"/>
        <v>0.11158333333333333</v>
      </c>
      <c r="Y111" s="99">
        <f t="shared" si="3"/>
        <v>1.3849999999999999E-2</v>
      </c>
      <c r="Z111" s="99">
        <f t="shared" si="4"/>
        <v>1.3950000000000001E-2</v>
      </c>
      <c r="AA111" s="99">
        <f t="shared" si="5"/>
        <v>4.1800000000000004E-2</v>
      </c>
      <c r="AB111" s="99">
        <f t="shared" si="6"/>
        <v>7.3799999999999991E-2</v>
      </c>
      <c r="AD111" s="99">
        <f>_xlfn.STDEV.P(G79:G81)/1000</f>
        <v>0.68045328029679353</v>
      </c>
      <c r="AE111" s="99">
        <f>_xlfn.STDEV.P(I79:I81)/1000</f>
        <v>0.10309323719602369</v>
      </c>
      <c r="AF111" s="99">
        <f>_xlfn.STDEV.P(J79:J81)/1000</f>
        <v>0.28528955758433699</v>
      </c>
      <c r="AG111" s="99">
        <f>_xlfn.STDEV.P(L79:L81)/1000</f>
        <v>0.29934187070230511</v>
      </c>
      <c r="AH111" s="99">
        <f>_xlfn.STDEV.P(R79:R81)/1000</f>
        <v>1.4423352784826264</v>
      </c>
      <c r="AK111" s="99">
        <f>_xlfn.STDEV.P(Q79:Q81)/1000</f>
        <v>2.8814184392799019E-2</v>
      </c>
      <c r="AL111" s="99">
        <f>_xlfn.STDEV.P(S79:S81)/1000</f>
        <v>2.157544901039153E-3</v>
      </c>
      <c r="AM111" s="99">
        <f>_xlfn.STDEV.P(T79:T81)/1000</f>
        <v>4.1679331408585049E-3</v>
      </c>
      <c r="AN111" s="99">
        <f>_xlfn.STDEV.P(U79:U81)/1000</f>
        <v>1.3441416096031932E-2</v>
      </c>
      <c r="AO111" s="99">
        <f>_xlfn.STDEV.P(AL79:AL81)/1000</f>
        <v>1.7638168839196455E-2</v>
      </c>
      <c r="AP111" s="99"/>
      <c r="AQ111" s="99"/>
      <c r="AR111" s="99"/>
      <c r="AS111" s="99"/>
      <c r="AT111" s="99"/>
      <c r="AU111" s="99"/>
      <c r="AV111" s="99"/>
      <c r="AW111" s="99"/>
      <c r="AX111" s="99"/>
      <c r="AY111" s="99"/>
      <c r="AZ111" s="99"/>
    </row>
  </sheetData>
  <mergeCells count="2">
    <mergeCell ref="AD85:AH85"/>
    <mergeCell ref="AK85:AO85"/>
  </mergeCells>
  <phoneticPr fontId="27" type="noConversion"/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9"/>
  <sheetViews>
    <sheetView workbookViewId="0">
      <selection activeCell="B1" sqref="B1:H1"/>
    </sheetView>
  </sheetViews>
  <sheetFormatPr baseColWidth="10" defaultColWidth="11.44140625" defaultRowHeight="14.4" x14ac:dyDescent="0.3"/>
  <cols>
    <col min="7" max="7" width="15.88671875" customWidth="1"/>
  </cols>
  <sheetData>
    <row r="1" spans="1:8" x14ac:dyDescent="0.3">
      <c r="A1" t="s">
        <v>511</v>
      </c>
      <c r="B1" s="3" t="s">
        <v>512</v>
      </c>
      <c r="C1" s="3" t="s">
        <v>513</v>
      </c>
      <c r="D1" s="3" t="s">
        <v>514</v>
      </c>
      <c r="E1" s="3" t="s">
        <v>515</v>
      </c>
      <c r="F1" s="3" t="s">
        <v>516</v>
      </c>
      <c r="G1" s="3" t="s">
        <v>517</v>
      </c>
      <c r="H1" s="3" t="s">
        <v>518</v>
      </c>
    </row>
    <row r="2" spans="1:8" x14ac:dyDescent="0.3">
      <c r="A2" s="4">
        <v>44261</v>
      </c>
      <c r="B2">
        <v>585.71673580000004</v>
      </c>
      <c r="C2">
        <v>1197.3725586</v>
      </c>
      <c r="D2">
        <v>503.90170289999998</v>
      </c>
      <c r="E2">
        <v>3.5735709999999998</v>
      </c>
      <c r="F2">
        <v>1376.3912353999999</v>
      </c>
      <c r="G2">
        <v>540.39611820000005</v>
      </c>
      <c r="H2">
        <v>0.56203159999999996</v>
      </c>
    </row>
    <row r="3" spans="1:8" x14ac:dyDescent="0.3">
      <c r="A3" s="4">
        <v>44262</v>
      </c>
      <c r="B3">
        <v>612.7423096</v>
      </c>
      <c r="C3">
        <v>1197.3725586</v>
      </c>
      <c r="D3">
        <v>525.10766599999999</v>
      </c>
      <c r="E3">
        <v>3.7998447</v>
      </c>
      <c r="F3">
        <v>1440.6502685999999</v>
      </c>
      <c r="G3">
        <v>558.93505860000005</v>
      </c>
      <c r="H3">
        <v>0.55143010000000003</v>
      </c>
    </row>
    <row r="4" spans="1:8" x14ac:dyDescent="0.3">
      <c r="A4" s="4">
        <v>44263</v>
      </c>
      <c r="B4">
        <v>583.25488280000002</v>
      </c>
      <c r="C4">
        <v>1314.4351807</v>
      </c>
      <c r="D4">
        <v>410.88232420000003</v>
      </c>
      <c r="E4">
        <v>3.7827970999999998</v>
      </c>
      <c r="F4">
        <v>1487.0733643000001</v>
      </c>
      <c r="G4">
        <v>576.45550539999999</v>
      </c>
      <c r="H4">
        <v>0.71857749999999998</v>
      </c>
    </row>
    <row r="5" spans="1:8" x14ac:dyDescent="0.3">
      <c r="A5" s="4">
        <v>44264</v>
      </c>
      <c r="B5">
        <v>283.48739619999998</v>
      </c>
      <c r="C5">
        <v>1090.7335204999999</v>
      </c>
      <c r="D5">
        <v>69.581581099999994</v>
      </c>
      <c r="E5">
        <v>1.1475139000000001</v>
      </c>
      <c r="F5">
        <v>939.17272949999995</v>
      </c>
      <c r="G5">
        <v>384.99389650000001</v>
      </c>
      <c r="H5">
        <v>1.3981984000000001</v>
      </c>
    </row>
    <row r="6" spans="1:8" x14ac:dyDescent="0.3">
      <c r="A6" s="4">
        <v>44265</v>
      </c>
      <c r="B6">
        <v>437.36581419999999</v>
      </c>
      <c r="C6">
        <v>1314.4351807</v>
      </c>
      <c r="D6">
        <v>204.0770569</v>
      </c>
      <c r="E6">
        <v>2.1836641000000001</v>
      </c>
      <c r="F6">
        <v>1255.3001709</v>
      </c>
      <c r="G6">
        <v>495.5155029</v>
      </c>
      <c r="H6">
        <v>0.88313790000000003</v>
      </c>
    </row>
    <row r="7" spans="1:8" x14ac:dyDescent="0.3">
      <c r="A7" s="4">
        <v>44266</v>
      </c>
      <c r="B7">
        <v>446.68634029999998</v>
      </c>
      <c r="C7">
        <v>1090.7335204999999</v>
      </c>
      <c r="D7">
        <v>251.631012</v>
      </c>
      <c r="E7">
        <v>2.4499550000000001</v>
      </c>
      <c r="F7">
        <v>1204.6308594</v>
      </c>
      <c r="G7">
        <v>484.83215330000002</v>
      </c>
      <c r="H7">
        <v>0.90510109999999999</v>
      </c>
    </row>
    <row r="8" spans="1:8" x14ac:dyDescent="0.3">
      <c r="A8" s="4">
        <v>44267</v>
      </c>
      <c r="B8">
        <v>189.8934021</v>
      </c>
      <c r="C8">
        <v>41.676765400000001</v>
      </c>
      <c r="D8">
        <v>51.500572200000001</v>
      </c>
      <c r="E8">
        <v>1.7264754</v>
      </c>
      <c r="F8">
        <v>577.05194089999998</v>
      </c>
      <c r="G8">
        <v>287.13516240000001</v>
      </c>
      <c r="H8">
        <v>2.1903476999999998</v>
      </c>
    </row>
    <row r="9" spans="1:8" x14ac:dyDescent="0.3">
      <c r="A9" s="4">
        <v>44268</v>
      </c>
      <c r="B9">
        <v>185.8984375</v>
      </c>
      <c r="C9">
        <v>223.38902279999999</v>
      </c>
      <c r="D9">
        <v>89.500976600000001</v>
      </c>
      <c r="E9">
        <v>1.9446462</v>
      </c>
      <c r="F9">
        <v>491.38888550000001</v>
      </c>
      <c r="G9">
        <v>235.0358124</v>
      </c>
      <c r="H9">
        <v>2.0270724000000002</v>
      </c>
    </row>
    <row r="10" spans="1:8" x14ac:dyDescent="0.3">
      <c r="A10" s="4">
        <v>44269</v>
      </c>
      <c r="B10">
        <v>198.64802549999999</v>
      </c>
      <c r="C10">
        <v>223.38902279999999</v>
      </c>
      <c r="D10">
        <v>102.24390409999999</v>
      </c>
      <c r="E10">
        <v>1.9047674000000001</v>
      </c>
      <c r="F10">
        <v>515.06610109999997</v>
      </c>
      <c r="G10">
        <v>262.04431149999999</v>
      </c>
      <c r="H10">
        <v>2.318419</v>
      </c>
    </row>
    <row r="11" spans="1:8" x14ac:dyDescent="0.3">
      <c r="A11" s="4">
        <v>44270</v>
      </c>
      <c r="B11">
        <v>346.61178589999997</v>
      </c>
      <c r="C11">
        <v>1314.4351807</v>
      </c>
      <c r="D11">
        <v>93.806030300000003</v>
      </c>
      <c r="E11">
        <v>1.5084630000000001</v>
      </c>
      <c r="F11">
        <v>1145.3109131000001</v>
      </c>
      <c r="G11">
        <v>455.52413940000002</v>
      </c>
      <c r="H11">
        <v>1.2858632999999999</v>
      </c>
    </row>
    <row r="12" spans="1:8" x14ac:dyDescent="0.3">
      <c r="A12" s="4">
        <v>44271</v>
      </c>
      <c r="B12">
        <v>343.53182980000003</v>
      </c>
      <c r="C12">
        <v>1090.7335204999999</v>
      </c>
      <c r="D12">
        <v>137.565979</v>
      </c>
      <c r="E12">
        <v>1.8473493999999999</v>
      </c>
      <c r="F12">
        <v>1052.4779053</v>
      </c>
      <c r="G12">
        <v>422.0087891</v>
      </c>
      <c r="H12">
        <v>1.2121040000000001</v>
      </c>
    </row>
    <row r="13" spans="1:8" x14ac:dyDescent="0.3">
      <c r="A13" s="4">
        <v>44272</v>
      </c>
      <c r="B13">
        <v>81.192352299999996</v>
      </c>
      <c r="C13">
        <v>45.7512817</v>
      </c>
      <c r="D13">
        <v>24.747837100000002</v>
      </c>
      <c r="E13">
        <v>0.74301159999999999</v>
      </c>
      <c r="F13">
        <v>248.4680328</v>
      </c>
      <c r="G13">
        <v>137.7459106</v>
      </c>
      <c r="H13">
        <v>2.7414548000000001</v>
      </c>
    </row>
    <row r="14" spans="1:8" x14ac:dyDescent="0.3">
      <c r="A14" s="4">
        <v>44273</v>
      </c>
      <c r="B14">
        <v>232.72961430000001</v>
      </c>
      <c r="C14">
        <v>269.20315549999998</v>
      </c>
      <c r="D14">
        <v>59.829288499999997</v>
      </c>
      <c r="E14">
        <v>2.7453685000000001</v>
      </c>
      <c r="F14">
        <v>711.79095459999996</v>
      </c>
      <c r="G14">
        <v>338.13662720000002</v>
      </c>
      <c r="H14">
        <v>1.9533758000000001</v>
      </c>
    </row>
    <row r="15" spans="1:8" x14ac:dyDescent="0.3">
      <c r="A15" s="4">
        <v>44274</v>
      </c>
      <c r="B15">
        <v>235.63775630000001</v>
      </c>
      <c r="C15">
        <v>245.2282562</v>
      </c>
      <c r="D15">
        <v>62.1441765</v>
      </c>
      <c r="E15">
        <v>2.5416159999999999</v>
      </c>
      <c r="F15">
        <v>709.45196529999998</v>
      </c>
      <c r="G15">
        <v>353.84799190000001</v>
      </c>
      <c r="H15">
        <v>2.0743839999999998</v>
      </c>
    </row>
    <row r="16" spans="1:8" x14ac:dyDescent="0.3">
      <c r="A16" s="4">
        <v>44275</v>
      </c>
      <c r="B16">
        <v>209.89022829999999</v>
      </c>
      <c r="C16">
        <v>269.20315549999998</v>
      </c>
      <c r="D16">
        <v>63.513603199999999</v>
      </c>
      <c r="E16">
        <v>2.2219142999999999</v>
      </c>
      <c r="F16">
        <v>623.45660399999997</v>
      </c>
      <c r="G16">
        <v>294.1435242</v>
      </c>
      <c r="H16">
        <v>1.9463752999999999</v>
      </c>
    </row>
    <row r="17" spans="1:8" x14ac:dyDescent="0.3">
      <c r="A17" s="4">
        <v>44276</v>
      </c>
      <c r="B17">
        <v>62.838447600000002</v>
      </c>
      <c r="C17">
        <v>5.3541407999999997</v>
      </c>
      <c r="D17">
        <v>7.1691456000000002</v>
      </c>
      <c r="E17">
        <v>0.64267989999999997</v>
      </c>
      <c r="F17">
        <v>216.79476930000001</v>
      </c>
      <c r="G17">
        <v>127.1731186</v>
      </c>
      <c r="H17">
        <v>3.0124594999999998</v>
      </c>
    </row>
    <row r="18" spans="1:8" x14ac:dyDescent="0.3">
      <c r="A18" s="4">
        <v>44277</v>
      </c>
      <c r="B18">
        <v>39.433761599999997</v>
      </c>
      <c r="C18">
        <v>5.3541407999999997</v>
      </c>
      <c r="D18">
        <v>5.5401020000000001</v>
      </c>
      <c r="E18">
        <v>0.59719290000000003</v>
      </c>
      <c r="F18">
        <v>149.8216248</v>
      </c>
      <c r="G18">
        <v>75.068634000000003</v>
      </c>
      <c r="H18">
        <v>2.4101113999999999</v>
      </c>
    </row>
    <row r="19" spans="1:8" x14ac:dyDescent="0.3">
      <c r="A19" s="4">
        <v>44278</v>
      </c>
      <c r="B19">
        <v>30.706396099999999</v>
      </c>
      <c r="C19">
        <v>5.3541407999999997</v>
      </c>
      <c r="D19">
        <v>4.8127545999999999</v>
      </c>
      <c r="E19">
        <v>0.55341569999999995</v>
      </c>
      <c r="F19">
        <v>105.2023315</v>
      </c>
      <c r="G19">
        <v>62.952823600000002</v>
      </c>
      <c r="H19">
        <v>2.8263600000000002</v>
      </c>
    </row>
    <row r="20" spans="1:8" x14ac:dyDescent="0.3">
      <c r="A20" s="4">
        <v>44279</v>
      </c>
      <c r="B20">
        <v>417.49499509999998</v>
      </c>
      <c r="C20">
        <v>1314.4351807</v>
      </c>
      <c r="D20">
        <v>267.7578125</v>
      </c>
      <c r="E20">
        <v>3.3523545000000001</v>
      </c>
      <c r="F20">
        <v>1137.7554932</v>
      </c>
      <c r="G20">
        <v>445.48309330000001</v>
      </c>
      <c r="H20">
        <v>0.97040649999999995</v>
      </c>
    </row>
    <row r="21" spans="1:8" x14ac:dyDescent="0.3">
      <c r="A21" s="4">
        <v>44280</v>
      </c>
      <c r="B21">
        <v>421.21578979999998</v>
      </c>
      <c r="C21">
        <v>517.18389890000003</v>
      </c>
      <c r="D21">
        <v>228.12709050000001</v>
      </c>
      <c r="E21">
        <v>2.4635570000000002</v>
      </c>
      <c r="F21">
        <v>1212.8009033000001</v>
      </c>
      <c r="G21">
        <v>492.39215089999999</v>
      </c>
      <c r="H21">
        <v>1.2209715999999999</v>
      </c>
    </row>
    <row r="22" spans="1:8" x14ac:dyDescent="0.3">
      <c r="A22" s="4">
        <v>44281</v>
      </c>
      <c r="B22">
        <v>508.7082825</v>
      </c>
      <c r="C22">
        <v>993.59533690000001</v>
      </c>
      <c r="D22">
        <v>369.58273320000001</v>
      </c>
      <c r="E22">
        <v>2.7240180999999999</v>
      </c>
      <c r="F22">
        <v>1287.9591064000001</v>
      </c>
      <c r="G22">
        <v>519.10699460000001</v>
      </c>
      <c r="H22">
        <v>0.80510999999999999</v>
      </c>
    </row>
    <row r="23" spans="1:8" x14ac:dyDescent="0.3">
      <c r="A23" s="4">
        <v>44282</v>
      </c>
      <c r="B23">
        <v>259.83386230000002</v>
      </c>
      <c r="C23">
        <v>269.20315549999998</v>
      </c>
      <c r="D23">
        <v>251.52774049999999</v>
      </c>
      <c r="E23">
        <v>48.109848</v>
      </c>
      <c r="F23">
        <v>460.01202389999997</v>
      </c>
      <c r="G23">
        <v>150.0611572</v>
      </c>
      <c r="H23">
        <v>0.415491</v>
      </c>
    </row>
    <row r="24" spans="1:8" x14ac:dyDescent="0.3">
      <c r="A24" s="4">
        <v>44283</v>
      </c>
      <c r="B24">
        <v>229.2586517</v>
      </c>
      <c r="C24">
        <v>245.2282562</v>
      </c>
      <c r="D24">
        <v>221.75079349999999</v>
      </c>
      <c r="E24">
        <v>40.397853900000001</v>
      </c>
      <c r="F24">
        <v>406.9306641</v>
      </c>
      <c r="G24">
        <v>136.64227289999999</v>
      </c>
      <c r="H24">
        <v>0.51053139999999997</v>
      </c>
    </row>
    <row r="25" spans="1:8" x14ac:dyDescent="0.3">
      <c r="A25" s="4">
        <v>44284</v>
      </c>
      <c r="B25">
        <v>235.4623871</v>
      </c>
      <c r="C25">
        <v>245.2282562</v>
      </c>
      <c r="D25">
        <v>226.91305539999999</v>
      </c>
      <c r="E25">
        <v>56.399753599999997</v>
      </c>
      <c r="F25">
        <v>409.04919430000001</v>
      </c>
      <c r="G25">
        <v>132.27552800000001</v>
      </c>
      <c r="H25">
        <v>0.47574739999999999</v>
      </c>
    </row>
    <row r="26" spans="1:8" x14ac:dyDescent="0.3">
      <c r="A26" s="4">
        <v>44285</v>
      </c>
      <c r="B26">
        <v>81.446708700000002</v>
      </c>
      <c r="C26">
        <v>45.7512817</v>
      </c>
      <c r="D26">
        <v>38.558624299999998</v>
      </c>
      <c r="E26">
        <v>2.6728675000000002</v>
      </c>
      <c r="F26">
        <v>192.38385009999999</v>
      </c>
      <c r="G26">
        <v>145.5531158</v>
      </c>
      <c r="H26">
        <v>3.6719575</v>
      </c>
    </row>
    <row r="27" spans="1:8" x14ac:dyDescent="0.3">
      <c r="A27" s="4">
        <v>44286</v>
      </c>
      <c r="B27">
        <v>102.06044009999999</v>
      </c>
      <c r="C27">
        <v>45.7512817</v>
      </c>
      <c r="D27">
        <v>39.395481099999998</v>
      </c>
      <c r="E27">
        <v>2.5773654000000001</v>
      </c>
      <c r="F27">
        <v>285.72320560000003</v>
      </c>
      <c r="G27">
        <v>184.14637759999999</v>
      </c>
      <c r="H27">
        <v>3.0924048000000002</v>
      </c>
    </row>
    <row r="28" spans="1:8" x14ac:dyDescent="0.3">
      <c r="A28" s="4">
        <v>44287</v>
      </c>
      <c r="B28">
        <v>120.32460020000001</v>
      </c>
      <c r="C28">
        <v>45.7512817</v>
      </c>
      <c r="D28">
        <v>38.882869700000001</v>
      </c>
      <c r="E28">
        <v>2.1707424999999998</v>
      </c>
      <c r="F28">
        <v>385.96517940000001</v>
      </c>
      <c r="G28">
        <v>227.33024599999999</v>
      </c>
      <c r="H28">
        <v>2.9693182</v>
      </c>
    </row>
    <row r="29" spans="1:8" x14ac:dyDescent="0.3">
      <c r="A29" s="4">
        <v>44288</v>
      </c>
      <c r="B29">
        <v>85.122833299999996</v>
      </c>
      <c r="C29">
        <v>41.676765400000001</v>
      </c>
      <c r="D29">
        <v>35.000145000000003</v>
      </c>
      <c r="E29">
        <v>1.6703285000000001</v>
      </c>
      <c r="F29">
        <v>211.91304020000001</v>
      </c>
      <c r="G29">
        <v>163.246994</v>
      </c>
      <c r="H29">
        <v>3.4328164999999999</v>
      </c>
    </row>
    <row r="30" spans="1:8" x14ac:dyDescent="0.3">
      <c r="A30" s="4">
        <v>44289</v>
      </c>
      <c r="B30">
        <v>96.211769099999998</v>
      </c>
      <c r="C30">
        <v>45.7512817</v>
      </c>
      <c r="D30">
        <v>37.767444599999997</v>
      </c>
      <c r="E30">
        <v>1.2188064000000001</v>
      </c>
      <c r="F30">
        <v>295.05313109999997</v>
      </c>
      <c r="G30">
        <v>150.22686770000001</v>
      </c>
      <c r="H30">
        <v>2.5077345000000002</v>
      </c>
    </row>
    <row r="31" spans="1:8" x14ac:dyDescent="0.3">
      <c r="A31" s="4">
        <v>44290</v>
      </c>
      <c r="B31">
        <v>61.408062000000001</v>
      </c>
      <c r="C31">
        <v>45.7512817</v>
      </c>
      <c r="D31">
        <v>34.8011208</v>
      </c>
      <c r="E31">
        <v>1.4494891000000001</v>
      </c>
      <c r="F31">
        <v>130.8156128</v>
      </c>
      <c r="G31">
        <v>102.1416931</v>
      </c>
      <c r="H31">
        <v>3.7213416000000001</v>
      </c>
    </row>
    <row r="32" spans="1:8" x14ac:dyDescent="0.3">
      <c r="A32" s="4">
        <v>44291</v>
      </c>
      <c r="B32">
        <v>61.054271700000001</v>
      </c>
      <c r="C32">
        <v>41.676765400000001</v>
      </c>
      <c r="D32">
        <v>34.014018999999998</v>
      </c>
      <c r="E32">
        <v>1.8913523000000001</v>
      </c>
      <c r="F32">
        <v>96.355110199999999</v>
      </c>
      <c r="G32">
        <v>119.90068049999999</v>
      </c>
      <c r="H32">
        <v>4.8846002000000004</v>
      </c>
    </row>
    <row r="33" spans="1:8" x14ac:dyDescent="0.3">
      <c r="A33" s="4">
        <v>44292</v>
      </c>
      <c r="B33">
        <v>53.144828799999999</v>
      </c>
      <c r="C33">
        <v>41.676765400000001</v>
      </c>
      <c r="D33">
        <v>34.0571251</v>
      </c>
      <c r="E33">
        <v>1.9932112</v>
      </c>
      <c r="F33">
        <v>86.577880899999997</v>
      </c>
      <c r="G33">
        <v>88.249900800000006</v>
      </c>
      <c r="H33">
        <v>4.6026125000000002</v>
      </c>
    </row>
    <row r="34" spans="1:8" x14ac:dyDescent="0.3">
      <c r="A34" s="4">
        <v>44293</v>
      </c>
      <c r="B34">
        <v>145.75302120000001</v>
      </c>
      <c r="C34">
        <v>50.224170700000002</v>
      </c>
      <c r="D34">
        <v>47.824539199999997</v>
      </c>
      <c r="E34">
        <v>2.1948363999999998</v>
      </c>
      <c r="F34">
        <v>490.54797359999998</v>
      </c>
      <c r="G34">
        <v>251.99215699999999</v>
      </c>
      <c r="H34">
        <v>2.6364361999999999</v>
      </c>
    </row>
    <row r="35" spans="1:8" x14ac:dyDescent="0.3">
      <c r="A35" s="4">
        <v>44294</v>
      </c>
      <c r="B35">
        <v>45.6339264</v>
      </c>
      <c r="C35">
        <v>45.7512817</v>
      </c>
      <c r="D35">
        <v>33.573112500000001</v>
      </c>
      <c r="E35">
        <v>1.8468770999999999</v>
      </c>
      <c r="F35">
        <v>77.295539899999994</v>
      </c>
      <c r="G35">
        <v>65.716705300000001</v>
      </c>
      <c r="H35">
        <v>5.2060142000000003</v>
      </c>
    </row>
    <row r="36" spans="1:8" x14ac:dyDescent="0.3">
      <c r="A36" s="4">
        <v>44295</v>
      </c>
      <c r="B36">
        <v>41.398277299999997</v>
      </c>
      <c r="C36">
        <v>41.676765400000001</v>
      </c>
      <c r="D36">
        <v>32.771327999999997</v>
      </c>
      <c r="E36">
        <v>1.9879625000000001</v>
      </c>
      <c r="F36">
        <v>73.618804900000001</v>
      </c>
      <c r="G36">
        <v>50.220664999999997</v>
      </c>
      <c r="H36">
        <v>4.8437714999999999</v>
      </c>
    </row>
    <row r="37" spans="1:8" x14ac:dyDescent="0.3">
      <c r="A37" s="4">
        <v>44296</v>
      </c>
      <c r="B37">
        <v>45.648109400000003</v>
      </c>
      <c r="C37">
        <v>41.676765400000001</v>
      </c>
      <c r="D37">
        <v>33.688453699999997</v>
      </c>
      <c r="E37">
        <v>2.0470777</v>
      </c>
      <c r="F37">
        <v>78.348625200000001</v>
      </c>
      <c r="G37">
        <v>64.638649000000001</v>
      </c>
      <c r="H37">
        <v>5.2865843999999997</v>
      </c>
    </row>
    <row r="38" spans="1:8" x14ac:dyDescent="0.3">
      <c r="A38" s="4">
        <v>44297</v>
      </c>
      <c r="B38">
        <v>208.3239136</v>
      </c>
      <c r="C38">
        <v>245.2282562</v>
      </c>
      <c r="D38">
        <v>141.28765870000001</v>
      </c>
      <c r="E38">
        <v>5.2847624</v>
      </c>
      <c r="F38">
        <v>485.8788452</v>
      </c>
      <c r="G38">
        <v>240.73150630000001</v>
      </c>
      <c r="H38">
        <v>2.2968546999999999</v>
      </c>
    </row>
    <row r="39" spans="1:8" x14ac:dyDescent="0.3">
      <c r="A39" s="4">
        <v>44298</v>
      </c>
      <c r="B39">
        <v>204.68447879999999</v>
      </c>
      <c r="C39">
        <v>223.38902279999999</v>
      </c>
      <c r="D39">
        <v>138.32482909999999</v>
      </c>
      <c r="E39">
        <v>8.9926662000000004</v>
      </c>
      <c r="F39">
        <v>461.5264282</v>
      </c>
      <c r="G39">
        <v>242.5222168</v>
      </c>
      <c r="H39">
        <v>2.6211869999999999</v>
      </c>
    </row>
    <row r="40" spans="1:8" x14ac:dyDescent="0.3">
      <c r="A40" s="4">
        <v>44299</v>
      </c>
      <c r="B40">
        <v>214.24200440000001</v>
      </c>
      <c r="C40">
        <v>245.2282562</v>
      </c>
      <c r="D40">
        <v>151.7079315</v>
      </c>
      <c r="E40">
        <v>7.0863876000000001</v>
      </c>
      <c r="F40">
        <v>512.58770749999996</v>
      </c>
      <c r="G40">
        <v>224.93011469999999</v>
      </c>
      <c r="H40">
        <v>1.7766784</v>
      </c>
    </row>
    <row r="41" spans="1:8" x14ac:dyDescent="0.3">
      <c r="A41" s="4">
        <v>44300</v>
      </c>
      <c r="B41">
        <v>241.87638849999999</v>
      </c>
      <c r="C41">
        <v>245.2282562</v>
      </c>
      <c r="D41">
        <v>166.24107359999999</v>
      </c>
      <c r="E41">
        <v>6.8578386</v>
      </c>
      <c r="F41">
        <v>553.41107179999995</v>
      </c>
      <c r="G41">
        <v>284.163208</v>
      </c>
      <c r="H41">
        <v>2.4591012000000001</v>
      </c>
    </row>
    <row r="42" spans="1:8" x14ac:dyDescent="0.3">
      <c r="A42" s="4">
        <v>44301</v>
      </c>
      <c r="B42">
        <v>240.52720640000001</v>
      </c>
      <c r="C42">
        <v>245.2282562</v>
      </c>
      <c r="D42">
        <v>182.54930110000001</v>
      </c>
      <c r="E42">
        <v>13.023201</v>
      </c>
      <c r="F42">
        <v>530.07635500000004</v>
      </c>
      <c r="G42">
        <v>249.3137054</v>
      </c>
      <c r="H42">
        <v>2.1393287000000001</v>
      </c>
    </row>
    <row r="43" spans="1:8" x14ac:dyDescent="0.3">
      <c r="A43" s="4">
        <v>44302</v>
      </c>
      <c r="B43">
        <v>222.52154540000001</v>
      </c>
      <c r="C43">
        <v>245.2282562</v>
      </c>
      <c r="D43">
        <v>139.10813899999999</v>
      </c>
      <c r="E43">
        <v>6.8714241999999999</v>
      </c>
      <c r="F43">
        <v>513.34210210000003</v>
      </c>
      <c r="G43">
        <v>276.3681641</v>
      </c>
      <c r="H43">
        <v>2.4963769999999998</v>
      </c>
    </row>
    <row r="44" spans="1:8" x14ac:dyDescent="0.3">
      <c r="A44" s="4">
        <v>44303</v>
      </c>
      <c r="B44">
        <v>407.64764400000001</v>
      </c>
      <c r="C44">
        <v>623.25201419999996</v>
      </c>
      <c r="D44">
        <v>226.1397552</v>
      </c>
      <c r="E44">
        <v>2.632587</v>
      </c>
      <c r="F44">
        <v>1140.8999022999999</v>
      </c>
      <c r="G44">
        <v>460.10836790000002</v>
      </c>
      <c r="H44">
        <v>1.0798558</v>
      </c>
    </row>
    <row r="45" spans="1:8" x14ac:dyDescent="0.3">
      <c r="A45" s="4">
        <v>44304</v>
      </c>
      <c r="B45">
        <v>452.41726679999999</v>
      </c>
      <c r="C45">
        <v>1314.4351807</v>
      </c>
      <c r="D45">
        <v>249.53385929999999</v>
      </c>
      <c r="E45">
        <v>3.8863219999999998</v>
      </c>
      <c r="F45">
        <v>1257.0570068</v>
      </c>
      <c r="G45">
        <v>501.38961790000002</v>
      </c>
      <c r="H45">
        <v>1.0149014000000001</v>
      </c>
    </row>
    <row r="46" spans="1:8" x14ac:dyDescent="0.3">
      <c r="A46" s="4">
        <v>44305</v>
      </c>
      <c r="B46">
        <v>426.40075680000001</v>
      </c>
      <c r="C46">
        <v>623.25201419999996</v>
      </c>
      <c r="D46">
        <v>253.76699830000001</v>
      </c>
      <c r="E46">
        <v>3.5480062999999999</v>
      </c>
      <c r="F46">
        <v>1161.2510986</v>
      </c>
      <c r="G46">
        <v>469.25555420000001</v>
      </c>
      <c r="H46">
        <v>1.0665197</v>
      </c>
    </row>
    <row r="47" spans="1:8" x14ac:dyDescent="0.3">
      <c r="A47" s="4">
        <v>44306</v>
      </c>
      <c r="B47">
        <v>116.5101547</v>
      </c>
      <c r="C47">
        <v>41.676765400000001</v>
      </c>
      <c r="D47">
        <v>39.052844999999998</v>
      </c>
      <c r="E47">
        <v>1.4760877999999999</v>
      </c>
      <c r="F47">
        <v>340.8763123</v>
      </c>
      <c r="G47">
        <v>180.0918274</v>
      </c>
      <c r="H47">
        <v>2.8296263000000001</v>
      </c>
    </row>
    <row r="48" spans="1:8" x14ac:dyDescent="0.3">
      <c r="A48" s="4">
        <v>44307</v>
      </c>
      <c r="B48">
        <v>76.136466999999996</v>
      </c>
      <c r="C48">
        <v>37.965152699999997</v>
      </c>
      <c r="D48">
        <v>22.1795063</v>
      </c>
      <c r="E48">
        <v>0.96453759999999999</v>
      </c>
      <c r="F48">
        <v>248.4366455</v>
      </c>
      <c r="G48">
        <v>125.3991699</v>
      </c>
      <c r="H48">
        <v>2.5479603000000002</v>
      </c>
    </row>
    <row r="49" spans="1:8" x14ac:dyDescent="0.3">
      <c r="A49" s="4">
        <v>44308</v>
      </c>
      <c r="B49">
        <v>125.323616</v>
      </c>
      <c r="C49">
        <v>45.7512817</v>
      </c>
      <c r="D49">
        <v>45.486984300000003</v>
      </c>
      <c r="E49">
        <v>1.5087756000000001</v>
      </c>
      <c r="F49">
        <v>371.02816769999998</v>
      </c>
      <c r="G49">
        <v>169.84727480000001</v>
      </c>
      <c r="H49">
        <v>1.9335895999999999</v>
      </c>
    </row>
    <row r="50" spans="1:8" x14ac:dyDescent="0.3">
      <c r="A50" s="4">
        <v>44309</v>
      </c>
      <c r="B50">
        <v>168.84863279999999</v>
      </c>
      <c r="C50">
        <v>295.52206419999999</v>
      </c>
      <c r="D50">
        <v>111.83050540000001</v>
      </c>
      <c r="E50">
        <v>3.3802571000000001</v>
      </c>
      <c r="F50">
        <v>423.72341920000002</v>
      </c>
      <c r="G50">
        <v>168.3216248</v>
      </c>
      <c r="H50">
        <v>0.98472420000000005</v>
      </c>
    </row>
    <row r="51" spans="1:8" x14ac:dyDescent="0.3">
      <c r="A51" s="4">
        <v>44310</v>
      </c>
      <c r="B51">
        <v>148.9235687</v>
      </c>
      <c r="C51">
        <v>295.52206419999999</v>
      </c>
      <c r="D51">
        <v>70.151214600000003</v>
      </c>
      <c r="E51">
        <v>2.7731387999999999</v>
      </c>
      <c r="F51">
        <v>401.56018069999999</v>
      </c>
      <c r="G51">
        <v>163.41865540000001</v>
      </c>
      <c r="H51">
        <v>1.1933221000000001</v>
      </c>
    </row>
    <row r="52" spans="1:8" x14ac:dyDescent="0.3">
      <c r="A52" s="4">
        <v>44311</v>
      </c>
      <c r="B52">
        <v>141.958313</v>
      </c>
      <c r="C52">
        <v>223.38902279999999</v>
      </c>
      <c r="D52">
        <v>97.874290500000001</v>
      </c>
      <c r="E52">
        <v>4.1645050000000001</v>
      </c>
      <c r="F52">
        <v>334.18188479999998</v>
      </c>
      <c r="G52">
        <v>139.2288513</v>
      </c>
      <c r="H52">
        <v>1.1665875999999999</v>
      </c>
    </row>
    <row r="53" spans="1:8" x14ac:dyDescent="0.3">
      <c r="A53" s="4">
        <v>44312</v>
      </c>
      <c r="B53">
        <v>194.48010249999999</v>
      </c>
      <c r="C53">
        <v>295.52206419999999</v>
      </c>
      <c r="D53">
        <v>91.943290700000006</v>
      </c>
      <c r="E53">
        <v>7.4128455999999998</v>
      </c>
      <c r="F53">
        <v>480.12829590000001</v>
      </c>
      <c r="G53">
        <v>250.1493073</v>
      </c>
      <c r="H53">
        <v>2.5139282000000001</v>
      </c>
    </row>
    <row r="54" spans="1:8" x14ac:dyDescent="0.3">
      <c r="A54" s="4">
        <v>44313</v>
      </c>
      <c r="B54">
        <v>218.505661</v>
      </c>
      <c r="C54">
        <v>295.52206419999999</v>
      </c>
      <c r="D54">
        <v>120.31542210000001</v>
      </c>
      <c r="E54">
        <v>9.5262299000000006</v>
      </c>
      <c r="F54">
        <v>543.93511960000001</v>
      </c>
      <c r="G54">
        <v>257.54693600000002</v>
      </c>
      <c r="H54">
        <v>2.0048602</v>
      </c>
    </row>
    <row r="55" spans="1:8" x14ac:dyDescent="0.3">
      <c r="A55" s="4">
        <v>44314</v>
      </c>
      <c r="B55">
        <v>216.67614750000001</v>
      </c>
      <c r="C55">
        <v>295.52206419999999</v>
      </c>
      <c r="D55">
        <v>124.6242065</v>
      </c>
      <c r="E55">
        <v>10.185258899999999</v>
      </c>
      <c r="F55">
        <v>520.79663089999997</v>
      </c>
      <c r="G55">
        <v>259.8447266</v>
      </c>
      <c r="H55">
        <v>2.2974850999999998</v>
      </c>
    </row>
    <row r="56" spans="1:8" x14ac:dyDescent="0.3">
      <c r="A56" s="4">
        <v>44376</v>
      </c>
      <c r="B56">
        <v>286.37057499999997</v>
      </c>
      <c r="C56">
        <v>295.52206419999999</v>
      </c>
      <c r="D56">
        <v>195.9514465</v>
      </c>
      <c r="E56">
        <v>4.5803637999999998</v>
      </c>
      <c r="F56">
        <v>726.27801509999995</v>
      </c>
      <c r="G56">
        <v>320.51846310000002</v>
      </c>
      <c r="H56">
        <v>1.6354919999999999</v>
      </c>
    </row>
    <row r="57" spans="1:8" x14ac:dyDescent="0.3">
      <c r="A57" s="4">
        <v>44377</v>
      </c>
      <c r="B57">
        <v>287.21292110000002</v>
      </c>
      <c r="C57">
        <v>295.52206419999999</v>
      </c>
      <c r="D57">
        <v>215.87506099999999</v>
      </c>
      <c r="E57">
        <v>4.5335311999999997</v>
      </c>
      <c r="F57">
        <v>676.79907230000003</v>
      </c>
      <c r="G57">
        <v>309.9255981</v>
      </c>
      <c r="H57">
        <v>1.7310007999999999</v>
      </c>
    </row>
    <row r="58" spans="1:8" x14ac:dyDescent="0.3">
      <c r="A58" s="4">
        <v>44378</v>
      </c>
      <c r="B58">
        <v>282.89273070000002</v>
      </c>
      <c r="C58">
        <v>269.20315549999998</v>
      </c>
      <c r="D58">
        <v>194.12672420000001</v>
      </c>
      <c r="E58">
        <v>4.2717156000000003</v>
      </c>
      <c r="F58">
        <v>710.40124509999998</v>
      </c>
      <c r="G58">
        <v>327.93804929999999</v>
      </c>
      <c r="H58">
        <v>1.8538611</v>
      </c>
    </row>
    <row r="59" spans="1:8" x14ac:dyDescent="0.3">
      <c r="A59" s="4">
        <v>44379</v>
      </c>
      <c r="B59">
        <v>33.107948299999997</v>
      </c>
      <c r="C59">
        <v>41.676765400000001</v>
      </c>
      <c r="D59">
        <v>27.679140100000001</v>
      </c>
      <c r="E59">
        <v>1.543466</v>
      </c>
      <c r="F59">
        <v>65.468376199999994</v>
      </c>
      <c r="G59">
        <v>32.918106100000003</v>
      </c>
      <c r="H59">
        <v>2.6223825999999999</v>
      </c>
    </row>
    <row r="60" spans="1:8" x14ac:dyDescent="0.3">
      <c r="A60" s="4">
        <v>44380</v>
      </c>
      <c r="B60">
        <v>37.710216500000001</v>
      </c>
      <c r="C60">
        <v>41.676765400000001</v>
      </c>
      <c r="D60">
        <v>27.8609829</v>
      </c>
      <c r="E60">
        <v>1.4693019</v>
      </c>
      <c r="F60">
        <v>67.496734599999996</v>
      </c>
      <c r="G60">
        <v>58.982975000000003</v>
      </c>
      <c r="H60">
        <v>6.6539606999999998</v>
      </c>
    </row>
    <row r="61" spans="1:8" x14ac:dyDescent="0.3">
      <c r="A61" s="4">
        <v>44381</v>
      </c>
      <c r="B61">
        <v>44.700977299999998</v>
      </c>
      <c r="C61">
        <v>41.676765400000001</v>
      </c>
      <c r="D61">
        <v>28.8984165</v>
      </c>
      <c r="E61">
        <v>1.5421275000000001</v>
      </c>
      <c r="F61">
        <v>73.788131699999994</v>
      </c>
      <c r="G61">
        <v>78.631187400000002</v>
      </c>
      <c r="H61">
        <v>5.2154268999999998</v>
      </c>
    </row>
    <row r="62" spans="1:8" x14ac:dyDescent="0.3">
      <c r="A62" s="4">
        <v>44382</v>
      </c>
      <c r="B62">
        <v>459.19363399999997</v>
      </c>
      <c r="C62">
        <v>567.74639890000003</v>
      </c>
      <c r="D62">
        <v>336.79516599999999</v>
      </c>
      <c r="E62">
        <v>10.1212692</v>
      </c>
      <c r="F62">
        <v>1094.4475098</v>
      </c>
      <c r="G62">
        <v>428.47421259999999</v>
      </c>
      <c r="H62">
        <v>1.1527480999999999</v>
      </c>
    </row>
    <row r="63" spans="1:8" x14ac:dyDescent="0.3">
      <c r="A63" s="4">
        <v>44383</v>
      </c>
      <c r="B63">
        <v>97.216094999999996</v>
      </c>
      <c r="C63">
        <v>41.676765400000001</v>
      </c>
      <c r="D63">
        <v>32.314563800000002</v>
      </c>
      <c r="E63">
        <v>2.2708509000000001</v>
      </c>
      <c r="F63">
        <v>286.59728999999999</v>
      </c>
      <c r="G63">
        <v>195.73645020000001</v>
      </c>
      <c r="H63">
        <v>3.0839808</v>
      </c>
    </row>
    <row r="64" spans="1:8" x14ac:dyDescent="0.3">
      <c r="A64" s="4">
        <v>44384</v>
      </c>
      <c r="B64">
        <v>97.563552900000005</v>
      </c>
      <c r="C64">
        <v>41.676765400000001</v>
      </c>
      <c r="D64">
        <v>32.872692100000002</v>
      </c>
      <c r="E64">
        <v>2.1463684999999999</v>
      </c>
      <c r="F64">
        <v>314.59527589999999</v>
      </c>
      <c r="G64">
        <v>192.79972839999999</v>
      </c>
      <c r="H64">
        <v>3.0774591</v>
      </c>
    </row>
    <row r="65" spans="1:8" x14ac:dyDescent="0.3">
      <c r="A65" s="4">
        <v>44385</v>
      </c>
      <c r="B65">
        <v>194.5163422</v>
      </c>
      <c r="C65">
        <v>245.2282562</v>
      </c>
      <c r="D65">
        <v>178.006012</v>
      </c>
      <c r="E65">
        <v>6.3975735</v>
      </c>
      <c r="F65">
        <v>414.10510249999999</v>
      </c>
      <c r="G65">
        <v>168.34269710000001</v>
      </c>
      <c r="H65">
        <v>1.1448518000000001</v>
      </c>
    </row>
    <row r="66" spans="1:8" x14ac:dyDescent="0.3">
      <c r="A66" s="4">
        <v>44386</v>
      </c>
      <c r="B66">
        <v>206.58526610000001</v>
      </c>
      <c r="C66">
        <v>245.2282562</v>
      </c>
      <c r="D66">
        <v>180.66798399999999</v>
      </c>
      <c r="E66">
        <v>4.8261056</v>
      </c>
      <c r="F66">
        <v>431.44995119999999</v>
      </c>
      <c r="G66">
        <v>206.98442080000001</v>
      </c>
      <c r="H66">
        <v>2.0150923999999999</v>
      </c>
    </row>
    <row r="67" spans="1:8" x14ac:dyDescent="0.3">
      <c r="A67" s="4">
        <v>44387</v>
      </c>
      <c r="B67">
        <v>200.77551270000001</v>
      </c>
      <c r="C67">
        <v>223.38902279999999</v>
      </c>
      <c r="D67">
        <v>164.4735565</v>
      </c>
      <c r="E67">
        <v>4.8127556</v>
      </c>
      <c r="F67">
        <v>448.9745178</v>
      </c>
      <c r="G67">
        <v>213.43447879999999</v>
      </c>
      <c r="H67">
        <v>2.1377606</v>
      </c>
    </row>
    <row r="68" spans="1:8" x14ac:dyDescent="0.3">
      <c r="A68" s="4">
        <v>44388</v>
      </c>
      <c r="B68">
        <v>43.838550599999998</v>
      </c>
      <c r="C68">
        <v>5.3541407999999997</v>
      </c>
      <c r="D68">
        <v>10.538574199999999</v>
      </c>
      <c r="E68">
        <v>1.0647458999999999</v>
      </c>
      <c r="F68">
        <v>131.2338867</v>
      </c>
      <c r="G68">
        <v>74.383064300000001</v>
      </c>
      <c r="H68">
        <v>3.1804356999999999</v>
      </c>
    </row>
    <row r="69" spans="1:8" x14ac:dyDescent="0.3">
      <c r="A69" s="4">
        <v>44389</v>
      </c>
      <c r="B69">
        <v>138.78968810000001</v>
      </c>
      <c r="C69">
        <v>7.7754725999999996</v>
      </c>
      <c r="D69">
        <v>20.531450299999999</v>
      </c>
      <c r="E69">
        <v>1.3627328999999999</v>
      </c>
      <c r="F69">
        <v>504.64764400000001</v>
      </c>
      <c r="G69">
        <v>245.23971560000001</v>
      </c>
      <c r="H69">
        <v>2.3325252999999999</v>
      </c>
    </row>
    <row r="70" spans="1:8" x14ac:dyDescent="0.3">
      <c r="A70" s="4">
        <v>44390</v>
      </c>
      <c r="B70">
        <v>44.022384600000002</v>
      </c>
      <c r="C70">
        <v>31.5040321</v>
      </c>
      <c r="D70">
        <v>14.661232</v>
      </c>
      <c r="E70">
        <v>1.3084015</v>
      </c>
      <c r="F70">
        <v>97.007415800000004</v>
      </c>
      <c r="G70">
        <v>96.373832699999994</v>
      </c>
      <c r="H70">
        <v>5.0833367999999997</v>
      </c>
    </row>
    <row r="71" spans="1:8" x14ac:dyDescent="0.3">
      <c r="A71" s="4">
        <v>44391</v>
      </c>
      <c r="B71">
        <v>224.7371521</v>
      </c>
      <c r="C71">
        <v>245.2282562</v>
      </c>
      <c r="D71">
        <v>188.0845032</v>
      </c>
      <c r="E71">
        <v>13.861263299999999</v>
      </c>
      <c r="F71">
        <v>448.11468509999997</v>
      </c>
      <c r="G71">
        <v>238.7593842</v>
      </c>
      <c r="H71">
        <v>3.0501331999999999</v>
      </c>
    </row>
    <row r="72" spans="1:8" x14ac:dyDescent="0.3">
      <c r="A72" s="4">
        <v>44392</v>
      </c>
      <c r="B72">
        <v>229.4564819</v>
      </c>
      <c r="C72">
        <v>245.2282562</v>
      </c>
      <c r="D72">
        <v>207.31974790000001</v>
      </c>
      <c r="E72">
        <v>19.7664738</v>
      </c>
      <c r="F72">
        <v>440.0048218</v>
      </c>
      <c r="G72">
        <v>205.22361760000001</v>
      </c>
      <c r="H72">
        <v>2.8563550000000002</v>
      </c>
    </row>
    <row r="73" spans="1:8" x14ac:dyDescent="0.3">
      <c r="A73" s="4">
        <v>44393</v>
      </c>
      <c r="B73">
        <v>245.42556759999999</v>
      </c>
      <c r="C73">
        <v>245.2282562</v>
      </c>
      <c r="D73">
        <v>206.9803009</v>
      </c>
      <c r="E73">
        <v>20.616401700000001</v>
      </c>
      <c r="F73">
        <v>476.10766599999999</v>
      </c>
      <c r="G73">
        <v>244.96592709999999</v>
      </c>
      <c r="H73">
        <v>2.9184062000000002</v>
      </c>
    </row>
    <row r="74" spans="1:8" x14ac:dyDescent="0.3">
      <c r="A74" s="4">
        <v>44394</v>
      </c>
      <c r="B74">
        <v>35.026798200000002</v>
      </c>
      <c r="C74">
        <v>41.676765400000001</v>
      </c>
      <c r="D74">
        <v>28.776495000000001</v>
      </c>
      <c r="E74">
        <v>1.4401796</v>
      </c>
      <c r="F74">
        <v>67.576278700000003</v>
      </c>
      <c r="G74">
        <v>41.971134200000002</v>
      </c>
      <c r="H74">
        <v>6.4516125000000004</v>
      </c>
    </row>
    <row r="75" spans="1:8" x14ac:dyDescent="0.3">
      <c r="A75" s="4">
        <v>44395</v>
      </c>
      <c r="B75">
        <v>32.437938699999997</v>
      </c>
      <c r="C75">
        <v>41.676765400000001</v>
      </c>
      <c r="D75">
        <v>29.059600799999998</v>
      </c>
      <c r="E75">
        <v>1.4071673</v>
      </c>
      <c r="F75">
        <v>64.1626282</v>
      </c>
      <c r="G75">
        <v>27.725723299999999</v>
      </c>
      <c r="H75">
        <v>1.6851882</v>
      </c>
    </row>
    <row r="76" spans="1:8" x14ac:dyDescent="0.3">
      <c r="A76" s="4">
        <v>44396</v>
      </c>
      <c r="B76">
        <v>33.019611400000002</v>
      </c>
      <c r="C76">
        <v>41.676765400000001</v>
      </c>
      <c r="D76">
        <v>29.526222199999999</v>
      </c>
      <c r="E76">
        <v>1.4141045999999999</v>
      </c>
      <c r="F76">
        <v>65.5810776</v>
      </c>
      <c r="G76">
        <v>28.188455600000001</v>
      </c>
      <c r="H76">
        <v>1.6324506000000001</v>
      </c>
    </row>
    <row r="77" spans="1:8" x14ac:dyDescent="0.3">
      <c r="A77" s="4">
        <v>44397</v>
      </c>
      <c r="B77">
        <v>187.72589110000001</v>
      </c>
      <c r="C77">
        <v>245.2282562</v>
      </c>
      <c r="D77">
        <v>179.2773895</v>
      </c>
      <c r="E77">
        <v>10.4816856</v>
      </c>
      <c r="F77">
        <v>383.97964480000002</v>
      </c>
      <c r="G77">
        <v>152.17456050000001</v>
      </c>
      <c r="H77">
        <v>0.96333800000000003</v>
      </c>
    </row>
    <row r="78" spans="1:8" x14ac:dyDescent="0.3">
      <c r="A78" s="4">
        <v>44398</v>
      </c>
      <c r="B78">
        <v>190.22106930000001</v>
      </c>
      <c r="C78">
        <v>245.2282562</v>
      </c>
      <c r="D78">
        <v>171.09239199999999</v>
      </c>
      <c r="E78">
        <v>8.9396342999999998</v>
      </c>
      <c r="F78">
        <v>393.0186157</v>
      </c>
      <c r="G78">
        <v>177.0980682</v>
      </c>
      <c r="H78">
        <v>2.0308603999999999</v>
      </c>
    </row>
    <row r="79" spans="1:8" x14ac:dyDescent="0.3">
      <c r="A79" s="4">
        <v>44399</v>
      </c>
      <c r="B79">
        <v>184.08628849999999</v>
      </c>
      <c r="C79">
        <v>245.2282562</v>
      </c>
      <c r="D79">
        <v>176.12495419999999</v>
      </c>
      <c r="E79">
        <v>10.5780163</v>
      </c>
      <c r="F79">
        <v>377.84350590000003</v>
      </c>
      <c r="G79">
        <v>150.18144229999999</v>
      </c>
      <c r="H79">
        <v>1.0797395999999999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EDF10-3046-494F-BB7A-74590C2E1DDC}">
  <dimension ref="A2:AB28"/>
  <sheetViews>
    <sheetView workbookViewId="0">
      <selection activeCell="M8" sqref="M8"/>
    </sheetView>
  </sheetViews>
  <sheetFormatPr baseColWidth="10" defaultRowHeight="14.4" x14ac:dyDescent="0.3"/>
  <cols>
    <col min="1" max="1" width="7.21875" bestFit="1" customWidth="1"/>
    <col min="2" max="3" width="7.5546875" bestFit="1" customWidth="1"/>
    <col min="4" max="4" width="9.5546875" bestFit="1" customWidth="1"/>
    <col min="5" max="5" width="7.33203125" bestFit="1" customWidth="1"/>
    <col min="6" max="6" width="9.5546875" bestFit="1" customWidth="1"/>
    <col min="7" max="7" width="7.5546875" bestFit="1" customWidth="1"/>
    <col min="8" max="9" width="6.5546875" bestFit="1" customWidth="1"/>
    <col min="10" max="11" width="6" bestFit="1" customWidth="1"/>
    <col min="12" max="12" width="6.5546875" bestFit="1" customWidth="1"/>
    <col min="13" max="13" width="6" bestFit="1" customWidth="1"/>
    <col min="14" max="15" width="6.5546875" bestFit="1" customWidth="1"/>
    <col min="16" max="16" width="6" bestFit="1" customWidth="1"/>
    <col min="17" max="17" width="6.5546875" bestFit="1" customWidth="1"/>
    <col min="18" max="19" width="6" bestFit="1" customWidth="1"/>
    <col min="20" max="20" width="7.88671875" bestFit="1" customWidth="1"/>
    <col min="21" max="23" width="6.5546875" bestFit="1" customWidth="1"/>
    <col min="24" max="27" width="6" bestFit="1" customWidth="1"/>
    <col min="28" max="28" width="4.5546875" bestFit="1" customWidth="1"/>
  </cols>
  <sheetData>
    <row r="2" spans="1:28" ht="15" customHeight="1" x14ac:dyDescent="0.3">
      <c r="A2" s="183" t="s">
        <v>658</v>
      </c>
      <c r="B2" s="12" t="s">
        <v>368</v>
      </c>
      <c r="C2" s="12" t="s">
        <v>369</v>
      </c>
      <c r="D2" s="12" t="s">
        <v>371</v>
      </c>
      <c r="E2" s="12" t="s">
        <v>374</v>
      </c>
      <c r="F2" s="12" t="s">
        <v>376</v>
      </c>
      <c r="G2" s="12" t="s">
        <v>377</v>
      </c>
      <c r="H2" s="12" t="s">
        <v>378</v>
      </c>
      <c r="I2" s="12" t="s">
        <v>379</v>
      </c>
      <c r="J2" s="12" t="s">
        <v>385</v>
      </c>
      <c r="K2" s="12" t="s">
        <v>386</v>
      </c>
      <c r="L2" s="12" t="s">
        <v>387</v>
      </c>
      <c r="M2" s="12" t="s">
        <v>388</v>
      </c>
      <c r="N2" s="12" t="s">
        <v>389</v>
      </c>
      <c r="O2" s="12" t="s">
        <v>390</v>
      </c>
      <c r="P2" s="12" t="s">
        <v>391</v>
      </c>
      <c r="Q2" s="12" t="s">
        <v>392</v>
      </c>
      <c r="R2" s="12" t="s">
        <v>393</v>
      </c>
      <c r="S2" s="12" t="s">
        <v>394</v>
      </c>
      <c r="T2" s="183" t="s">
        <v>658</v>
      </c>
      <c r="U2" s="12" t="s">
        <v>395</v>
      </c>
      <c r="V2" s="12" t="s">
        <v>396</v>
      </c>
      <c r="W2" s="12" t="s">
        <v>397</v>
      </c>
      <c r="X2" s="12" t="s">
        <v>398</v>
      </c>
      <c r="Y2" s="12" t="s">
        <v>399</v>
      </c>
      <c r="Z2" s="12" t="s">
        <v>400</v>
      </c>
      <c r="AA2" s="12" t="s">
        <v>402</v>
      </c>
      <c r="AB2" s="12" t="s">
        <v>403</v>
      </c>
    </row>
    <row r="3" spans="1:28" x14ac:dyDescent="0.3">
      <c r="A3" s="185" t="s">
        <v>618</v>
      </c>
      <c r="B3" s="190">
        <f>AVERAGE(RFA!E4:E6)</f>
        <v>5041.666666666667</v>
      </c>
      <c r="C3" s="190">
        <f>AVERAGE(RFA!F4:F6)</f>
        <v>7891.166666666667</v>
      </c>
      <c r="D3" s="190">
        <f>AVERAGE(RFA!H4:H6)</f>
        <v>181966.66666666666</v>
      </c>
      <c r="E3" s="190">
        <f>AVERAGE(RFA!K4:K6)</f>
        <v>192.13333333333333</v>
      </c>
      <c r="F3" s="190">
        <f>AVERAGE(RFA!M4:M6)</f>
        <v>5413.166666666667</v>
      </c>
      <c r="G3" s="190">
        <f>AVERAGE(RFA!N4:N6)</f>
        <v>4634.5</v>
      </c>
      <c r="H3" s="190">
        <f>AVERAGE(RFA!O4:O6)</f>
        <v>164.28333333333333</v>
      </c>
      <c r="I3" s="190">
        <f>AVERAGE(RFA!P4:P6)</f>
        <v>102.85000000000001</v>
      </c>
      <c r="J3" s="190">
        <f>AVERAGE(RFA!V4:V6)</f>
        <v>24.95</v>
      </c>
      <c r="K3" s="190">
        <f>AVERAGE(RFA!W4:W6)</f>
        <v>1.95</v>
      </c>
      <c r="L3" s="190">
        <f>AVERAGE(RFA!X4:X6)</f>
        <v>64.183333333333337</v>
      </c>
      <c r="M3" s="190">
        <f>AVERAGE(RFA!Y4:Y6)</f>
        <v>3.5166666666666671</v>
      </c>
      <c r="N3" s="190">
        <f>AVERAGE(RFA!Z4:Z6)</f>
        <v>161.9</v>
      </c>
      <c r="O3" s="190">
        <f>AVERAGE(RFA!AA4:AA6)</f>
        <v>137.76666666666668</v>
      </c>
      <c r="P3" s="190">
        <f>AVERAGE(RFA!AB4:AB6)</f>
        <v>23.866666666666671</v>
      </c>
      <c r="Q3" s="190">
        <f>AVERAGE(RFA!AC4:AC6)</f>
        <v>159.26666666666665</v>
      </c>
      <c r="R3" s="190">
        <f>AVERAGE(RFA!AD4:AD6)</f>
        <v>12.1</v>
      </c>
      <c r="S3" s="190">
        <f>AVERAGE(RFA!AE4:AE6)</f>
        <v>4.916666666666667</v>
      </c>
      <c r="T3" s="185" t="s">
        <v>618</v>
      </c>
      <c r="U3" s="190">
        <f>AVERAGE(RFA!AF4:AF6)</f>
        <v>525</v>
      </c>
      <c r="V3" s="190">
        <f>AVERAGE(RFA!AG4:AG6)</f>
        <v>105</v>
      </c>
      <c r="W3" s="190">
        <f>AVERAGE(RFA!AH4:AH6)</f>
        <v>92.866666666666674</v>
      </c>
      <c r="X3" s="190">
        <f>AVERAGE(RFA!AI4:AI6)</f>
        <v>4.6000000000000005</v>
      </c>
      <c r="Y3" s="190">
        <f>AVERAGE(RFA!AJ4:AJ6)</f>
        <v>3.4499999999999997</v>
      </c>
      <c r="Z3" s="190">
        <f>AVERAGE(RFA!AK4:AK6)</f>
        <v>0.75</v>
      </c>
      <c r="AA3" s="190">
        <f>AVERAGE(RFA!AM4:AM6)</f>
        <v>16.5</v>
      </c>
      <c r="AB3" s="190">
        <f>AVERAGE(RFA!AN4:AN6)</f>
        <v>3.4166666666666665</v>
      </c>
    </row>
    <row r="4" spans="1:28" x14ac:dyDescent="0.3">
      <c r="A4" s="185" t="s">
        <v>619</v>
      </c>
      <c r="B4" s="99">
        <f>AVERAGE(RFA!E7:E9)</f>
        <v>8076.666666666667</v>
      </c>
      <c r="C4" s="99">
        <f>AVERAGE(RFA!F7:F9)</f>
        <v>7379</v>
      </c>
      <c r="D4" s="99">
        <f>AVERAGE(RFA!H7:H9)</f>
        <v>163433.33333333334</v>
      </c>
      <c r="E4" s="99">
        <f>AVERAGE(RFA!K7:K9)</f>
        <v>282.98333333333335</v>
      </c>
      <c r="F4" s="99">
        <f>AVERAGE(RFA!M7:M9)</f>
        <v>32763.333333333332</v>
      </c>
      <c r="G4" s="99">
        <f>AVERAGE(RFA!N7:N9)</f>
        <v>4224.166666666667</v>
      </c>
      <c r="H4" s="99">
        <f>AVERAGE(RFA!O7:O9)</f>
        <v>161.6</v>
      </c>
      <c r="I4" s="99">
        <f>AVERAGE(RFA!P7:P9)</f>
        <v>94.533333333333346</v>
      </c>
      <c r="J4" s="99">
        <f>AVERAGE(RFA!V7:V9)</f>
        <v>24</v>
      </c>
      <c r="K4" s="99">
        <f>AVERAGE(RFA!W7:W9)</f>
        <v>2.1</v>
      </c>
      <c r="L4" s="99">
        <f>AVERAGE(RFA!X7:X9)</f>
        <v>36.799999999999997</v>
      </c>
      <c r="M4" s="99">
        <f>AVERAGE(RFA!Y7:Y9)</f>
        <v>3.85</v>
      </c>
      <c r="N4" s="99">
        <f>AVERAGE(RFA!Z7:Z9)</f>
        <v>139.78333333333333</v>
      </c>
      <c r="O4" s="99">
        <f>AVERAGE(RFA!AA7:AA9)</f>
        <v>308.48333333333335</v>
      </c>
      <c r="P4" s="99">
        <f>AVERAGE(RFA!AB7:AB9)</f>
        <v>23.150000000000002</v>
      </c>
      <c r="Q4" s="99">
        <f>AVERAGE(RFA!AC7:AC9)</f>
        <v>148.4</v>
      </c>
      <c r="R4" s="99">
        <f>AVERAGE(RFA!AD7:AD9)</f>
        <v>9.9333333333333336</v>
      </c>
      <c r="S4" s="99">
        <f>AVERAGE(RFA!AE7:AE9)</f>
        <v>14.299999999999999</v>
      </c>
      <c r="T4" s="185" t="s">
        <v>619</v>
      </c>
      <c r="U4" s="99">
        <f>AVERAGE(RFA!AF7:AF9)</f>
        <v>764.66666666666663</v>
      </c>
      <c r="V4" s="99">
        <f>AVERAGE(RFA!AG7:AG9)</f>
        <v>148</v>
      </c>
      <c r="W4" s="99">
        <f>AVERAGE(RFA!AH7:AH9)</f>
        <v>90.816666666666663</v>
      </c>
      <c r="X4" s="99">
        <f>AVERAGE(RFA!AI7:AI9)</f>
        <v>3.2666666666666671</v>
      </c>
      <c r="Y4" s="99">
        <f>AVERAGE(RFA!AJ7:AJ9)</f>
        <v>4.4833333333333334</v>
      </c>
      <c r="Z4" s="99">
        <f>AVERAGE(RFA!AK7:AK9)</f>
        <v>0.6333333333333333</v>
      </c>
      <c r="AA4" s="99">
        <f>AVERAGE(RFA!AM7:AM9)</f>
        <v>16.116666666666667</v>
      </c>
      <c r="AB4" s="99">
        <f>AVERAGE(RFA!AN7:AN9)</f>
        <v>4.6166666666666663</v>
      </c>
    </row>
    <row r="5" spans="1:28" x14ac:dyDescent="0.3">
      <c r="A5" s="185" t="s">
        <v>620</v>
      </c>
      <c r="B5" s="99">
        <f>AVERAGE(RFA!E10:E12)</f>
        <v>5311.666666666667</v>
      </c>
      <c r="C5" s="99">
        <f>AVERAGE(RFA!F10:F12)</f>
        <v>6391</v>
      </c>
      <c r="D5" s="99">
        <f>AVERAGE(RFA!H10:H12)</f>
        <v>207316.66666666666</v>
      </c>
      <c r="E5" s="99">
        <f>AVERAGE(RFA!K10:K12)</f>
        <v>58.016666666666659</v>
      </c>
      <c r="F5" s="99">
        <f>AVERAGE(RFA!M10:M12)</f>
        <v>69126.666666666672</v>
      </c>
      <c r="G5" s="99">
        <f>AVERAGE(RFA!N10:N12)</f>
        <v>2508.3333333333335</v>
      </c>
      <c r="H5" s="99">
        <f>AVERAGE(RFA!O10:O12)</f>
        <v>63.75</v>
      </c>
      <c r="I5" s="99">
        <f>AVERAGE(RFA!P10:P12)</f>
        <v>55.233333333333327</v>
      </c>
      <c r="J5" s="99">
        <f>AVERAGE(RFA!V10:V12)</f>
        <v>8.0833333333333339</v>
      </c>
      <c r="K5" s="99">
        <f>AVERAGE(RFA!W10:W12)</f>
        <v>0.75</v>
      </c>
      <c r="L5" s="99">
        <f>AVERAGE(RFA!X10:X12)</f>
        <v>3.5333333333333337</v>
      </c>
      <c r="M5" s="99">
        <f>AVERAGE(RFA!Y10:Y12)</f>
        <v>4.2499999999999991</v>
      </c>
      <c r="N5" s="99">
        <f>AVERAGE(RFA!Z10:Z12)</f>
        <v>50.6</v>
      </c>
      <c r="O5" s="99">
        <f>AVERAGE(RFA!AA10:AA12)</f>
        <v>202.2833333333333</v>
      </c>
      <c r="P5" s="99">
        <f>AVERAGE(RFA!AB10:AB12)</f>
        <v>14.699999999999998</v>
      </c>
      <c r="Q5" s="99">
        <f>AVERAGE(RFA!AC10:AC12)</f>
        <v>332.79999999999995</v>
      </c>
      <c r="R5" s="99">
        <f>AVERAGE(RFA!AD10:AD12)</f>
        <v>6.2</v>
      </c>
      <c r="S5" s="99">
        <f>AVERAGE(RFA!AE10:AE12)</f>
        <v>5.7333333333333334</v>
      </c>
      <c r="T5" s="185" t="s">
        <v>620</v>
      </c>
      <c r="U5" s="99">
        <f>AVERAGE(RFA!AF10:AF12)</f>
        <v>293.5</v>
      </c>
      <c r="V5" s="99">
        <f>AVERAGE(RFA!AG10:AG12)</f>
        <v>81</v>
      </c>
      <c r="W5" s="99">
        <f>AVERAGE(RFA!AH10:AH12)</f>
        <v>51.550000000000004</v>
      </c>
      <c r="X5" s="99">
        <f>AVERAGE(RFA!AI10:AI12)</f>
        <v>7.3500000000000005</v>
      </c>
      <c r="Y5" s="99">
        <f>AVERAGE(RFA!AJ10:AJ12)</f>
        <v>4.9833333333333334</v>
      </c>
      <c r="Z5" s="99">
        <f>AVERAGE(RFA!AK10:AK12)</f>
        <v>0.41666666666666669</v>
      </c>
      <c r="AA5" s="99">
        <f>AVERAGE(RFA!AM10:AM12)</f>
        <v>6.7833333333333341</v>
      </c>
      <c r="AB5" s="99">
        <f>AVERAGE(RFA!AN10:AN12)</f>
        <v>1.8166666666666667</v>
      </c>
    </row>
    <row r="6" spans="1:28" x14ac:dyDescent="0.3">
      <c r="A6" s="185" t="s">
        <v>621</v>
      </c>
      <c r="B6" s="99">
        <f>AVERAGE(RFA!E13:E15)</f>
        <v>4665</v>
      </c>
      <c r="C6" s="99">
        <f>AVERAGE(RFA!F13:F15)</f>
        <v>5760.5</v>
      </c>
      <c r="D6" s="99">
        <f>AVERAGE(RFA!H13:H15)</f>
        <v>185516.66666666666</v>
      </c>
      <c r="E6" s="99">
        <f>AVERAGE(RFA!K13:K15)</f>
        <v>116.86666666666667</v>
      </c>
      <c r="F6" s="99">
        <f>AVERAGE(RFA!M13:M15)</f>
        <v>46430</v>
      </c>
      <c r="G6" s="99">
        <f>AVERAGE(RFA!N13:N15)</f>
        <v>3711.5</v>
      </c>
      <c r="H6" s="99">
        <f>AVERAGE(RFA!O13:O15)</f>
        <v>129.51666666666668</v>
      </c>
      <c r="I6" s="99">
        <f>AVERAGE(RFA!P13:P15)</f>
        <v>83.883333333333326</v>
      </c>
      <c r="J6" s="99">
        <f>AVERAGE(RFA!V13:V15)</f>
        <v>18.05</v>
      </c>
      <c r="K6" s="99">
        <v>0</v>
      </c>
      <c r="L6" s="99">
        <f>AVERAGE(RFA!X13:X15)</f>
        <v>112.88333333333333</v>
      </c>
      <c r="M6" s="99">
        <f>AVERAGE(RFA!Y13:Y15)</f>
        <v>2.6</v>
      </c>
      <c r="N6" s="99">
        <f>AVERAGE(RFA!Z13:Z15)</f>
        <v>109.41666666666667</v>
      </c>
      <c r="O6" s="99">
        <f>AVERAGE(RFA!AA13:AA15)</f>
        <v>269.61666666666662</v>
      </c>
      <c r="P6" s="99">
        <f>AVERAGE(RFA!AB13:AB15)</f>
        <v>20.583333333333332</v>
      </c>
      <c r="Q6" s="99">
        <f>AVERAGE(RFA!AC13:AC15)</f>
        <v>250.9</v>
      </c>
      <c r="R6" s="99">
        <f>AVERAGE(RFA!AD13:AD15)</f>
        <v>9.0000000000000018</v>
      </c>
      <c r="S6" s="99">
        <f>AVERAGE(RFA!AE13:AE15)</f>
        <v>2.5750000000000002</v>
      </c>
      <c r="T6" s="185" t="s">
        <v>621</v>
      </c>
      <c r="U6" s="99">
        <f>AVERAGE(RFA!AF13:AF15)</f>
        <v>403.83333333333331</v>
      </c>
      <c r="V6" s="99">
        <f>AVERAGE(RFA!AG13:AG15)</f>
        <v>105.83333333333333</v>
      </c>
      <c r="W6" s="99">
        <f>AVERAGE(RFA!AH13:AH15)</f>
        <v>106.88333333333333</v>
      </c>
      <c r="X6" s="99">
        <f>AVERAGE(RFA!AI13:AI15)</f>
        <v>4.7833333333333332</v>
      </c>
      <c r="Y6" s="99">
        <f>AVERAGE(RFA!AJ13:AJ15)</f>
        <v>2.5833333333333335</v>
      </c>
      <c r="Z6" s="99">
        <f>AVERAGE(RFA!AK13:AK15)</f>
        <v>0.4</v>
      </c>
      <c r="AA6" s="99">
        <f>AVERAGE(RFA!AM13:AM15)</f>
        <v>13.016666666666666</v>
      </c>
      <c r="AB6" s="99">
        <f>AVERAGE(RFA!AN13:AN15)</f>
        <v>2.7333333333333329</v>
      </c>
    </row>
    <row r="7" spans="1:28" x14ac:dyDescent="0.3">
      <c r="A7" s="185" t="s">
        <v>622</v>
      </c>
      <c r="B7" s="99">
        <f>AVERAGE(RFA!E16:E18)</f>
        <v>7886.666666666667</v>
      </c>
      <c r="C7" s="99">
        <f>AVERAGE(RFA!F16:F18)</f>
        <v>8015.666666666667</v>
      </c>
      <c r="D7" s="99">
        <f>AVERAGE(RFA!H16:H18)</f>
        <v>190150</v>
      </c>
      <c r="E7" s="99">
        <f>AVERAGE(RFA!K16:K18)</f>
        <v>82.583333333333343</v>
      </c>
      <c r="F7" s="99">
        <f>AVERAGE(RFA!M16:M18)</f>
        <v>64323.333333333336</v>
      </c>
      <c r="G7" s="99">
        <f>AVERAGE(RFA!N16:N18)</f>
        <v>2681.3333333333335</v>
      </c>
      <c r="H7" s="99">
        <f>AVERAGE(RFA!O16:O18)</f>
        <v>73.633333333333326</v>
      </c>
      <c r="I7" s="99">
        <f>AVERAGE(RFA!P16:P18)</f>
        <v>73.850000000000009</v>
      </c>
      <c r="J7" s="99">
        <f>AVERAGE(RFA!V16:V18)</f>
        <v>10.516666666666667</v>
      </c>
      <c r="K7" s="99">
        <f>AVERAGE(RFA!W16:W18)</f>
        <v>1.2250000000000001</v>
      </c>
      <c r="L7" s="99">
        <f>AVERAGE(RFA!X16:X18)</f>
        <v>5</v>
      </c>
      <c r="M7" s="99">
        <f>AVERAGE(RFA!Y16:Y18)</f>
        <v>7.3833333333333337</v>
      </c>
      <c r="N7" s="99">
        <f>AVERAGE(RFA!Z16:Z18)</f>
        <v>53.79999999999999</v>
      </c>
      <c r="O7" s="99">
        <f>AVERAGE(RFA!AA16:AA18)</f>
        <v>179.14999999999998</v>
      </c>
      <c r="P7" s="99">
        <f>AVERAGE(RFA!AB16:AB18)</f>
        <v>14.866666666666665</v>
      </c>
      <c r="Q7" s="99">
        <f>AVERAGE(RFA!AC16:AC18)</f>
        <v>283.59999999999997</v>
      </c>
      <c r="R7" s="99">
        <f>AVERAGE(RFA!AD16:AD18)</f>
        <v>6.583333333333333</v>
      </c>
      <c r="S7" s="99">
        <f>AVERAGE(RFA!AE16:AE18)</f>
        <v>8.6333333333333329</v>
      </c>
      <c r="T7" s="185" t="s">
        <v>622</v>
      </c>
      <c r="U7" s="99">
        <f>AVERAGE(RFA!AF16:AF18)</f>
        <v>393.5</v>
      </c>
      <c r="V7" s="99">
        <f>AVERAGE(RFA!AG16:AG18)</f>
        <v>73</v>
      </c>
      <c r="W7" s="99">
        <f>AVERAGE(RFA!AH16:AH18)</f>
        <v>74.433333333333337</v>
      </c>
      <c r="X7" s="99">
        <f>AVERAGE(RFA!AI16:AI18)</f>
        <v>4.6333333333333337</v>
      </c>
      <c r="Y7" s="99">
        <f>AVERAGE(RFA!AJ16:AJ18)</f>
        <v>4.8166666666666664</v>
      </c>
      <c r="Z7" s="99">
        <f>AVERAGE(RFA!AK16:AK18)</f>
        <v>0.48333333333333339</v>
      </c>
      <c r="AA7" s="99">
        <f>AVERAGE(RFA!AM16:AM18)</f>
        <v>7.8999999999999995</v>
      </c>
      <c r="AB7" s="99">
        <f>AVERAGE(RFA!AN16:AN18)</f>
        <v>1.1500000000000001</v>
      </c>
    </row>
    <row r="8" spans="1:28" ht="15" thickBot="1" x14ac:dyDescent="0.35">
      <c r="A8" s="194" t="s">
        <v>623</v>
      </c>
      <c r="B8" s="128">
        <f>AVERAGE(RFA!E19:E21)</f>
        <v>4060</v>
      </c>
      <c r="C8" s="128">
        <f>AVERAGE(RFA!F19:F21)</f>
        <v>5107.333333333333</v>
      </c>
      <c r="D8" s="128">
        <f>AVERAGE(RFA!H19:H21)</f>
        <v>126016.66666666667</v>
      </c>
      <c r="E8" s="128">
        <f>AVERAGE(RFA!K19:K21)</f>
        <v>26.033333333333331</v>
      </c>
      <c r="F8" s="128">
        <f>AVERAGE(RFA!M19:M21)</f>
        <v>179333.33333333334</v>
      </c>
      <c r="G8" s="128">
        <f>AVERAGE(RFA!N19:N21)</f>
        <v>2074.3333333333335</v>
      </c>
      <c r="H8" s="128">
        <f>AVERAGE(RFA!O19:O21)</f>
        <v>84.466666666666654</v>
      </c>
      <c r="I8" s="128">
        <f>AVERAGE(RFA!P19:P21)</f>
        <v>49.300000000000004</v>
      </c>
      <c r="J8" s="128">
        <f>AVERAGE(RFA!V19:V21)</f>
        <v>10.416666666666666</v>
      </c>
      <c r="K8" s="128">
        <v>0</v>
      </c>
      <c r="L8" s="128">
        <f>AVERAGE(RFA!X19:X21)</f>
        <v>5.2500000000000009</v>
      </c>
      <c r="M8" s="128">
        <f>AVERAGE(RFA!Y19:Y21)</f>
        <v>3.8166666666666664</v>
      </c>
      <c r="N8" s="128">
        <f>AVERAGE(RFA!Z19:Z21)</f>
        <v>63.4</v>
      </c>
      <c r="O8" s="128">
        <f>AVERAGE(RFA!AA19:AA21)</f>
        <v>957.51666666666677</v>
      </c>
      <c r="P8" s="128">
        <f>AVERAGE(RFA!AB19:AB21)</f>
        <v>12.016666666666666</v>
      </c>
      <c r="Q8" s="128">
        <f>AVERAGE(RFA!AC19:AC21)</f>
        <v>111.93333333333334</v>
      </c>
      <c r="R8" s="128">
        <f>AVERAGE(RFA!AD19:AD21)</f>
        <v>4.7</v>
      </c>
      <c r="S8" s="128">
        <f>AVERAGE(RFA!AE19:AE21)</f>
        <v>4.4333333333333336</v>
      </c>
      <c r="T8" s="194" t="s">
        <v>623</v>
      </c>
      <c r="U8" s="128">
        <f>AVERAGE(RFA!AF19:AF21)</f>
        <v>178.33333333333334</v>
      </c>
      <c r="V8" s="128">
        <f>AVERAGE(RFA!AG19:AG21)</f>
        <v>58.666666666666664</v>
      </c>
      <c r="W8" s="128">
        <f>AVERAGE(RFA!AH19:AH21)</f>
        <v>76.2</v>
      </c>
      <c r="X8" s="128">
        <f>AVERAGE(RFA!AI19:AI21)</f>
        <v>2.2999999999999998</v>
      </c>
      <c r="Y8" s="128">
        <f>AVERAGE(RFA!AJ19:AJ21)</f>
        <v>1.8166666666666664</v>
      </c>
      <c r="Z8" s="128">
        <f>AVERAGE(RFA!AK19:AK21)</f>
        <v>0.53333333333333333</v>
      </c>
      <c r="AA8" s="128">
        <f>AVERAGE(RFA!AM19:AM21)</f>
        <v>6.6499999999999995</v>
      </c>
      <c r="AB8" s="128">
        <f>AVERAGE(RFA!AN19:AN21)</f>
        <v>1.8333333333333333</v>
      </c>
    </row>
    <row r="9" spans="1:28" x14ac:dyDescent="0.3">
      <c r="A9" s="186" t="s">
        <v>625</v>
      </c>
      <c r="B9" s="191">
        <f>AVERAGE(RFA!E22:E24)</f>
        <v>4798.333333333333</v>
      </c>
      <c r="C9" s="191">
        <f>AVERAGE(RFA!F22:F24)</f>
        <v>6794.666666666667</v>
      </c>
      <c r="D9" s="191">
        <f>AVERAGE(RFA!H22:H24)</f>
        <v>202783.33333333334</v>
      </c>
      <c r="E9" s="191">
        <f>AVERAGE(RFA!K22:K24)</f>
        <v>198</v>
      </c>
      <c r="F9" s="191">
        <f>AVERAGE(RFA!M22:M24)</f>
        <v>13104</v>
      </c>
      <c r="G9" s="191">
        <f>AVERAGE(RFA!N22:N24)</f>
        <v>4192</v>
      </c>
      <c r="H9" s="191">
        <f>AVERAGE(RFA!O22:O24)</f>
        <v>140.18333333333334</v>
      </c>
      <c r="I9" s="191">
        <f>AVERAGE(RFA!P22:P24)</f>
        <v>98.283333333333346</v>
      </c>
      <c r="J9" s="191">
        <f>AVERAGE(RFA!V22:V24)</f>
        <v>20.45</v>
      </c>
      <c r="K9" s="191">
        <f>AVERAGE(RFA!W22:W24)</f>
        <v>0.88333333333333341</v>
      </c>
      <c r="L9" s="191">
        <f>AVERAGE(RFA!X22:X24)</f>
        <v>20.633333333333336</v>
      </c>
      <c r="M9" s="191">
        <f>AVERAGE(RFA!Y22:Y24)</f>
        <v>3.3000000000000003</v>
      </c>
      <c r="N9" s="191">
        <f>AVERAGE(RFA!Z22:Z24)</f>
        <v>122.63333333333333</v>
      </c>
      <c r="O9" s="191">
        <f>AVERAGE(RFA!AA22:AA24)</f>
        <v>129.43333333333334</v>
      </c>
      <c r="P9" s="191">
        <f>AVERAGE(RFA!AB22:AB24)</f>
        <v>22.033333333333331</v>
      </c>
      <c r="Q9" s="191">
        <f>AVERAGE(RFA!AC22:AC24)</f>
        <v>231.79999999999998</v>
      </c>
      <c r="R9" s="191">
        <f>AVERAGE(RFA!AD22:AD24)</f>
        <v>9.4666666666666668</v>
      </c>
      <c r="S9" s="191">
        <f>AVERAGE(RFA!AE22:AE24)</f>
        <v>4.5333333333333332</v>
      </c>
      <c r="T9" s="186" t="s">
        <v>625</v>
      </c>
      <c r="U9" s="191">
        <f>AVERAGE(RFA!AF22:AF24)</f>
        <v>445.66666666666669</v>
      </c>
      <c r="V9" s="191">
        <f>AVERAGE(RFA!AG22:AG24)</f>
        <v>137</v>
      </c>
      <c r="W9" s="191">
        <f>AVERAGE(RFA!AH22:AH24)</f>
        <v>104.84999999999998</v>
      </c>
      <c r="X9" s="191">
        <f>AVERAGE(RFA!AI22:AI24)</f>
        <v>6.8166666666666664</v>
      </c>
      <c r="Y9" s="191">
        <f>AVERAGE(RFA!AJ22:AJ24)</f>
        <v>4.1166666666666671</v>
      </c>
      <c r="Z9" s="191">
        <f>AVERAGE(RFA!AK22:AK24)</f>
        <v>0.6333333333333333</v>
      </c>
      <c r="AA9" s="191">
        <f>AVERAGE(RFA!AM22:AM24)</f>
        <v>13.666666666666666</v>
      </c>
      <c r="AB9" s="191">
        <f>AVERAGE(RFA!AN22:AN24)</f>
        <v>1.9333333333333336</v>
      </c>
    </row>
    <row r="10" spans="1:28" x14ac:dyDescent="0.3">
      <c r="A10" s="186" t="s">
        <v>626</v>
      </c>
      <c r="B10" s="99">
        <f>AVERAGE(RFA!E25:E27)</f>
        <v>2108.3333333333335</v>
      </c>
      <c r="C10" s="99">
        <f>AVERAGE(RFA!F25:F27)</f>
        <v>999.83333333333337</v>
      </c>
      <c r="D10" s="99">
        <f>AVERAGE(RFA!H25:H27)</f>
        <v>297316.66666666669</v>
      </c>
      <c r="E10" s="99">
        <f>AVERAGE(RFA!K25:K27)</f>
        <v>45</v>
      </c>
      <c r="F10" s="99">
        <f>AVERAGE(RFA!M25:M27)</f>
        <v>2182.1666666666665</v>
      </c>
      <c r="G10" s="99">
        <f>AVERAGE(RFA!N25:N27)</f>
        <v>1586.8333333333333</v>
      </c>
      <c r="H10" s="99">
        <f>AVERAGE(RFA!O25:O27)</f>
        <v>14.316666666666668</v>
      </c>
      <c r="I10" s="99">
        <f>AVERAGE(RFA!P25:P27)</f>
        <v>24.316666666666663</v>
      </c>
      <c r="J10" s="99">
        <f>AVERAGE(RFA!V25:V27)</f>
        <v>4.1166666666666663</v>
      </c>
      <c r="K10" s="99">
        <f>AVERAGE(RFA!W25:W27)</f>
        <v>0.81666666666666676</v>
      </c>
      <c r="L10" s="99">
        <f>AVERAGE(RFA!X25:X27)</f>
        <v>2.3166666666666669</v>
      </c>
      <c r="M10" s="99">
        <f>AVERAGE(RFA!Y25:Y27)</f>
        <v>2.9833333333333329</v>
      </c>
      <c r="N10" s="99">
        <f>AVERAGE(RFA!Z25:Z27)</f>
        <v>43.483333333333341</v>
      </c>
      <c r="O10" s="99">
        <f>AVERAGE(RFA!AA25:AA27)</f>
        <v>43.433333333333337</v>
      </c>
      <c r="P10" s="99">
        <f>AVERAGE(RFA!AB25:AB27)</f>
        <v>6.666666666666667</v>
      </c>
      <c r="Q10" s="99">
        <f>AVERAGE(RFA!AC25:AC27)</f>
        <v>198.36666666666667</v>
      </c>
      <c r="R10" s="99">
        <f>AVERAGE(RFA!AD25:AD27)</f>
        <v>2.5833333333333335</v>
      </c>
      <c r="S10" s="99">
        <f>AVERAGE(RFA!AE25:AE27)</f>
        <v>1.9666666666666668</v>
      </c>
      <c r="T10" s="186" t="s">
        <v>626</v>
      </c>
      <c r="U10" s="99">
        <f>AVERAGE(RFA!AF25:AF27)</f>
        <v>247.16666666666666</v>
      </c>
      <c r="V10" s="99">
        <f>AVERAGE(RFA!AG25:AG27)</f>
        <v>106.5</v>
      </c>
      <c r="W10" s="99">
        <f>AVERAGE(RFA!AH25:AH27)</f>
        <v>32.883333333333333</v>
      </c>
      <c r="X10" s="99">
        <f>AVERAGE(RFA!AI25:AI27)</f>
        <v>3.65</v>
      </c>
      <c r="Y10" s="99">
        <f>AVERAGE(RFA!AJ25:AJ27)</f>
        <v>11.183333333333332</v>
      </c>
      <c r="Z10" s="99">
        <f>AVERAGE(RFA!AK25:AK27)</f>
        <v>0.23333333333333331</v>
      </c>
      <c r="AA10" s="99">
        <f>AVERAGE(RFA!AM25:AM27)</f>
        <v>3.0833333333333335</v>
      </c>
      <c r="AB10" s="99">
        <v>0</v>
      </c>
    </row>
    <row r="11" spans="1:28" x14ac:dyDescent="0.3">
      <c r="A11" s="186" t="s">
        <v>627</v>
      </c>
      <c r="B11" s="99">
        <f>AVERAGE(RFA!E28:E30)</f>
        <v>4636.666666666667</v>
      </c>
      <c r="C11" s="99">
        <f>AVERAGE(RFA!F28:F30)</f>
        <v>7537.666666666667</v>
      </c>
      <c r="D11" s="99">
        <f>AVERAGE(RFA!H28:H30)</f>
        <v>247300</v>
      </c>
      <c r="E11" s="99">
        <f>AVERAGE(RFA!K28:K30)</f>
        <v>53.183333333333337</v>
      </c>
      <c r="F11" s="99">
        <f>AVERAGE(RFA!M28:M30)</f>
        <v>48713.333333333336</v>
      </c>
      <c r="G11" s="99">
        <f>AVERAGE(RFA!N28:N30)</f>
        <v>3593.3333333333335</v>
      </c>
      <c r="H11" s="99">
        <f>AVERAGE(RFA!O28:O30)</f>
        <v>68.100000000000009</v>
      </c>
      <c r="I11" s="99">
        <f>AVERAGE(RFA!P28:P30)</f>
        <v>65.683333333333337</v>
      </c>
      <c r="J11" s="99">
        <f>AVERAGE(RFA!V28:V30)</f>
        <v>10.6</v>
      </c>
      <c r="K11" s="99">
        <f>AVERAGE(RFA!W28:W30)</f>
        <v>0.55000000000000004</v>
      </c>
      <c r="L11" s="99">
        <f>AVERAGE(RFA!X28:X30)</f>
        <v>5.083333333333333</v>
      </c>
      <c r="M11" s="99">
        <f>AVERAGE(RFA!Y28:Y30)</f>
        <v>2.7666666666666671</v>
      </c>
      <c r="N11" s="99">
        <f>AVERAGE(RFA!Z28:Z30)</f>
        <v>65.2</v>
      </c>
      <c r="O11" s="99">
        <f>AVERAGE(RFA!AA28:AA30)</f>
        <v>161.6</v>
      </c>
      <c r="P11" s="99">
        <f>AVERAGE(RFA!AB28:AB30)</f>
        <v>24.183333333333334</v>
      </c>
      <c r="Q11" s="99">
        <f>AVERAGE(RFA!AC28:AC30)</f>
        <v>461.68333333333339</v>
      </c>
      <c r="R11" s="99">
        <f>AVERAGE(RFA!AD28:AD30)</f>
        <v>9.85</v>
      </c>
      <c r="S11" s="99">
        <f>AVERAGE(RFA!AE28:AE30)</f>
        <v>6.2833333333333341</v>
      </c>
      <c r="T11" s="186" t="s">
        <v>627</v>
      </c>
      <c r="U11" s="99">
        <f>AVERAGE(RFA!AF28:AF30)</f>
        <v>344.5</v>
      </c>
      <c r="V11" s="99">
        <f>AVERAGE(RFA!AG28:AG30)</f>
        <v>81.666666666666671</v>
      </c>
      <c r="W11" s="99">
        <f>AVERAGE(RFA!AH28:AH30)</f>
        <v>89.95</v>
      </c>
      <c r="X11" s="99">
        <f>AVERAGE(RFA!AI28:AI30)</f>
        <v>10.583333333333334</v>
      </c>
      <c r="Y11" s="99">
        <f>AVERAGE(RFA!AJ28:AJ30)</f>
        <v>8.6166666666666671</v>
      </c>
      <c r="Z11" s="99">
        <f>AVERAGE(RFA!AK28:AK30)</f>
        <v>0.48333333333333334</v>
      </c>
      <c r="AA11" s="99">
        <f>AVERAGE(RFA!AM28:AM30)</f>
        <v>9.3833333333333329</v>
      </c>
      <c r="AB11" s="99">
        <f>AVERAGE(RFA!AN28:AN30)</f>
        <v>1.5333333333333332</v>
      </c>
    </row>
    <row r="12" spans="1:28" x14ac:dyDescent="0.3">
      <c r="A12" s="186" t="s">
        <v>628</v>
      </c>
      <c r="B12" s="99">
        <f>AVERAGE(RFA!E31:E33)</f>
        <v>3458.3333333333335</v>
      </c>
      <c r="C12" s="99">
        <f>AVERAGE(RFA!F31:F33)</f>
        <v>6428.333333333333</v>
      </c>
      <c r="D12" s="99">
        <f>AVERAGE(RFA!H31:H33)</f>
        <v>246450</v>
      </c>
      <c r="E12" s="99">
        <f>AVERAGE(RFA!K31:K33)</f>
        <v>27.399999999999995</v>
      </c>
      <c r="F12" s="99">
        <f>AVERAGE(RFA!M31:M33)</f>
        <v>50690</v>
      </c>
      <c r="G12" s="99">
        <f>AVERAGE(RFA!N31:N33)</f>
        <v>3589.6666666666665</v>
      </c>
      <c r="H12" s="99">
        <f>AVERAGE(RFA!O31:O33)</f>
        <v>80.600000000000009</v>
      </c>
      <c r="I12" s="99">
        <f>AVERAGE(RFA!P31:P33)</f>
        <v>65.599999999999994</v>
      </c>
      <c r="J12" s="99">
        <f>AVERAGE(RFA!V31:V33)</f>
        <v>10.283333333333333</v>
      </c>
      <c r="K12" s="99">
        <f>AVERAGE(RFA!W31:W33)</f>
        <v>0.63333333333333341</v>
      </c>
      <c r="L12" s="99">
        <f>AVERAGE(RFA!X31:X33)</f>
        <v>5.5666666666666673</v>
      </c>
      <c r="M12" s="99">
        <f>AVERAGE(RFA!Y31:Y33)</f>
        <v>2.8833333333333333</v>
      </c>
      <c r="N12" s="99">
        <f>AVERAGE(RFA!Z31:Z33)</f>
        <v>64.88333333333334</v>
      </c>
      <c r="O12" s="99">
        <f>AVERAGE(RFA!AA31:AA33)</f>
        <v>204.03333333333333</v>
      </c>
      <c r="P12" s="99">
        <f>AVERAGE(RFA!AB31:AB33)</f>
        <v>21.916666666666668</v>
      </c>
      <c r="Q12" s="99">
        <f>AVERAGE(RFA!AC31:AC33)</f>
        <v>427.56666666666661</v>
      </c>
      <c r="R12" s="99">
        <f>AVERAGE(RFA!AD31:AD33)</f>
        <v>9.3166666666666682</v>
      </c>
      <c r="S12" s="99">
        <f>AVERAGE(RFA!AE31:AE33)</f>
        <v>7.7249999999999996</v>
      </c>
      <c r="T12" s="186" t="s">
        <v>628</v>
      </c>
      <c r="U12" s="99">
        <f>AVERAGE(RFA!AF31:AF33)</f>
        <v>312.83333333333331</v>
      </c>
      <c r="V12" s="99">
        <f>AVERAGE(RFA!AG31:AG33)</f>
        <v>95.5</v>
      </c>
      <c r="W12" s="99">
        <f>AVERAGE(RFA!AH31:AH33)</f>
        <v>86.166666666666671</v>
      </c>
      <c r="X12" s="99">
        <f>AVERAGE(RFA!AI31:AI33)</f>
        <v>8.7999999999999989</v>
      </c>
      <c r="Y12" s="99">
        <f>AVERAGE(RFA!AJ31:AJ33)</f>
        <v>6.5666666666666664</v>
      </c>
      <c r="Z12" s="99">
        <f>AVERAGE(RFA!AK31:AK33)</f>
        <v>0.39999999999999997</v>
      </c>
      <c r="AA12" s="99">
        <f>AVERAGE(RFA!AM31:AM33)</f>
        <v>8.4833333333333325</v>
      </c>
      <c r="AB12" s="99">
        <f>AVERAGE(RFA!AN31:AN33)</f>
        <v>1.7166666666666668</v>
      </c>
    </row>
    <row r="13" spans="1:28" x14ac:dyDescent="0.3">
      <c r="A13" s="186" t="s">
        <v>629</v>
      </c>
      <c r="B13" s="99">
        <f>AVERAGE(RFA!E34:E36)</f>
        <v>4743.333333333333</v>
      </c>
      <c r="C13" s="99">
        <f>AVERAGE(RFA!F34:F36)</f>
        <v>4294.166666666667</v>
      </c>
      <c r="D13" s="99">
        <f>AVERAGE(RFA!H34:H36)</f>
        <v>291716.66666666669</v>
      </c>
      <c r="E13" s="99">
        <f>AVERAGE(RFA!K34:K36)</f>
        <v>74.316666666666663</v>
      </c>
      <c r="F13" s="99">
        <f>AVERAGE(RFA!M34:M36)</f>
        <v>6437</v>
      </c>
      <c r="G13" s="99">
        <f>AVERAGE(RFA!N34:N36)</f>
        <v>3801.1666666666665</v>
      </c>
      <c r="H13" s="99">
        <f>AVERAGE(RFA!O34:O36)</f>
        <v>62.866666666666674</v>
      </c>
      <c r="I13" s="99">
        <f>AVERAGE(RFA!P34:P36)</f>
        <v>62.483333333333327</v>
      </c>
      <c r="J13" s="99">
        <f>AVERAGE(RFA!V34:V36)</f>
        <v>10.699999999999998</v>
      </c>
      <c r="K13" s="99">
        <f>AVERAGE(RFA!W34:W36)</f>
        <v>1.1499999999999999</v>
      </c>
      <c r="L13" s="99">
        <f>AVERAGE(RFA!X34:X36)</f>
        <v>8.0333333333333332</v>
      </c>
      <c r="M13" s="99">
        <f>AVERAGE(RFA!Y34:Y36)</f>
        <v>7.3833333333333329</v>
      </c>
      <c r="N13" s="99">
        <f>AVERAGE(RFA!Z34:Z36)</f>
        <v>68.666666666666671</v>
      </c>
      <c r="O13" s="99">
        <f>AVERAGE(RFA!AA34:AA36)</f>
        <v>116.61666666666667</v>
      </c>
      <c r="P13" s="99">
        <f>AVERAGE(RFA!AB34:AB36)</f>
        <v>22.683333333333334</v>
      </c>
      <c r="Q13" s="99">
        <f>AVERAGE(RFA!AC34:AC36)</f>
        <v>540.19999999999993</v>
      </c>
      <c r="R13" s="99">
        <f>AVERAGE(RFA!AD34:AD36)</f>
        <v>11.016666666666666</v>
      </c>
      <c r="S13" s="99">
        <f>AVERAGE(RFA!AE34:AE36)</f>
        <v>2.2833333333333337</v>
      </c>
      <c r="T13" s="186" t="s">
        <v>629</v>
      </c>
      <c r="U13" s="99">
        <f>AVERAGE(RFA!AF34:AF36)</f>
        <v>600</v>
      </c>
      <c r="V13" s="99">
        <f>AVERAGE(RFA!AG34:AG36)</f>
        <v>120.16666666666667</v>
      </c>
      <c r="W13" s="99">
        <f>AVERAGE(RFA!AH34:AH36)</f>
        <v>65.316666666666663</v>
      </c>
      <c r="X13" s="99">
        <f>AVERAGE(RFA!AI34:AI36)</f>
        <v>10.75</v>
      </c>
      <c r="Y13" s="99">
        <f>AVERAGE(RFA!AJ34:AJ36)</f>
        <v>4.6000000000000005</v>
      </c>
      <c r="Z13" s="99">
        <f>AVERAGE(RFA!AK34:AK36)</f>
        <v>0.30000000000000004</v>
      </c>
      <c r="AA13" s="99">
        <f>AVERAGE(RFA!AM34:AM36)</f>
        <v>8.8666666666666671</v>
      </c>
      <c r="AB13" s="99">
        <f>AVERAGE(RFA!AN34:AN36)</f>
        <v>1.9166666666666667</v>
      </c>
    </row>
    <row r="14" spans="1:28" ht="15" thickBot="1" x14ac:dyDescent="0.35">
      <c r="A14" s="193" t="s">
        <v>630</v>
      </c>
      <c r="B14" s="128">
        <f>AVERAGE(RFA!E37:E39)</f>
        <v>3440</v>
      </c>
      <c r="C14" s="128">
        <f>AVERAGE(RFA!F37:F39)</f>
        <v>3553</v>
      </c>
      <c r="D14" s="128">
        <f>AVERAGE(RFA!H37:H39)</f>
        <v>322833.33333333331</v>
      </c>
      <c r="E14" s="128">
        <f>AVERAGE(RFA!K37:K39)</f>
        <v>17.683333333333334</v>
      </c>
      <c r="F14" s="128">
        <f>AVERAGE(RFA!M37:M39)</f>
        <v>4183</v>
      </c>
      <c r="G14" s="128">
        <f>AVERAGE(RFA!N37:N39)</f>
        <v>4005</v>
      </c>
      <c r="H14" s="128">
        <f>AVERAGE(RFA!O37:O39)</f>
        <v>56.583333333333336</v>
      </c>
      <c r="I14" s="128">
        <f>AVERAGE(RFA!P37:P39)</f>
        <v>63.783333333333331</v>
      </c>
      <c r="J14" s="128">
        <f>AVERAGE(RFA!V37:V39)</f>
        <v>9.7666666666666675</v>
      </c>
      <c r="K14" s="128">
        <f>AVERAGE(RFA!W37:W39)</f>
        <v>0.95000000000000007</v>
      </c>
      <c r="L14" s="128">
        <f>AVERAGE(RFA!X37:X39)</f>
        <v>6.7333333333333334</v>
      </c>
      <c r="M14" s="128">
        <f>AVERAGE(RFA!Y37:Y39)</f>
        <v>6.45</v>
      </c>
      <c r="N14" s="128">
        <f>AVERAGE(RFA!Z37:Z39)</f>
        <v>65.816666666666663</v>
      </c>
      <c r="O14" s="128">
        <f>AVERAGE(RFA!AA37:AA39)</f>
        <v>82.016666666666666</v>
      </c>
      <c r="P14" s="128">
        <f>AVERAGE(RFA!AB37:AB39)</f>
        <v>22.466666666666669</v>
      </c>
      <c r="Q14" s="128">
        <f>AVERAGE(RFA!AC37:AC39)</f>
        <v>605.48333333333335</v>
      </c>
      <c r="R14" s="128">
        <f>AVERAGE(RFA!AD37:AD39)</f>
        <v>11.683333333333332</v>
      </c>
      <c r="S14" s="128">
        <f>AVERAGE(RFA!AE37:AE39)</f>
        <v>3.25</v>
      </c>
      <c r="T14" s="193" t="s">
        <v>630</v>
      </c>
      <c r="U14" s="128">
        <f>AVERAGE(RFA!AF37:AF39)</f>
        <v>363.16666666666669</v>
      </c>
      <c r="V14" s="128">
        <f>AVERAGE(RFA!AG37:AG39)</f>
        <v>107</v>
      </c>
      <c r="W14" s="128">
        <f>AVERAGE(RFA!AH37:AH39)</f>
        <v>64.766666666666666</v>
      </c>
      <c r="X14" s="128">
        <f>AVERAGE(RFA!AI37:AI39)</f>
        <v>12.416666666666666</v>
      </c>
      <c r="Y14" s="128">
        <f>AVERAGE(RFA!AJ37:AJ39)</f>
        <v>4.6000000000000005</v>
      </c>
      <c r="Z14" s="128">
        <f>AVERAGE(RFA!AK37:AK39)</f>
        <v>0.31666666666666665</v>
      </c>
      <c r="AA14" s="128">
        <f>AVERAGE(RFA!AM37:AM39)</f>
        <v>8.6333333333333329</v>
      </c>
      <c r="AB14" s="128">
        <f>AVERAGE(RFA!AN37:AN39)</f>
        <v>1.3833333333333335</v>
      </c>
    </row>
    <row r="15" spans="1:28" x14ac:dyDescent="0.3">
      <c r="A15" s="187" t="s">
        <v>631</v>
      </c>
      <c r="B15" s="99">
        <f>AVERAGE(RFA!E40:E42)</f>
        <v>3228.3333333333335</v>
      </c>
      <c r="C15" s="99">
        <f>AVERAGE(RFA!F40:F42)</f>
        <v>5287.666666666667</v>
      </c>
      <c r="D15" s="99">
        <f>AVERAGE(RFA!H40:H42)</f>
        <v>238050</v>
      </c>
      <c r="E15" s="99">
        <f>AVERAGE(RFA!K40:K42)</f>
        <v>24.366666666666664</v>
      </c>
      <c r="F15" s="99">
        <f>AVERAGE(RFA!M40:M42)</f>
        <v>38188.333333333336</v>
      </c>
      <c r="G15" s="99">
        <f>AVERAGE(RFA!N40:N42)</f>
        <v>2344.5</v>
      </c>
      <c r="H15" s="99">
        <f>AVERAGE(RFA!O40:O42)</f>
        <v>58.95000000000001</v>
      </c>
      <c r="I15" s="99">
        <f>AVERAGE(RFA!P40:P42)</f>
        <v>63</v>
      </c>
      <c r="J15" s="99">
        <f>AVERAGE(RFA!V40:V42)</f>
        <v>6.083333333333333</v>
      </c>
      <c r="K15" s="99">
        <f>AVERAGE(RFA!W40:W42)</f>
        <v>1.05</v>
      </c>
      <c r="L15" s="99">
        <f>AVERAGE(RFA!X40:X42)</f>
        <v>7.2333333333333334</v>
      </c>
      <c r="M15" s="99">
        <f>AVERAGE(RFA!Y40:Y42)</f>
        <v>1.9833333333333334</v>
      </c>
      <c r="N15" s="99">
        <f>AVERAGE(RFA!Z40:Z42)</f>
        <v>44.233333333333327</v>
      </c>
      <c r="O15" s="99">
        <f>AVERAGE(RFA!AA40:AA42)</f>
        <v>112.58333333333333</v>
      </c>
      <c r="P15" s="99">
        <f>AVERAGE(RFA!AB40:AB42)</f>
        <v>12.233333333333334</v>
      </c>
      <c r="Q15" s="99">
        <f>AVERAGE(RFA!AC40:AC42)</f>
        <v>342.26666666666671</v>
      </c>
      <c r="R15" s="99">
        <f>AVERAGE(RFA!AD40:AD42)</f>
        <v>4.666666666666667</v>
      </c>
      <c r="S15" s="99">
        <f>AVERAGE(RFA!AE40:AE42)</f>
        <v>2.2666666666666666</v>
      </c>
      <c r="T15" s="187" t="s">
        <v>631</v>
      </c>
      <c r="U15" s="99">
        <f>AVERAGE(RFA!AF40:AF42)</f>
        <v>369.33333333333331</v>
      </c>
      <c r="V15" s="99">
        <f>AVERAGE(RFA!AG40:AG42)</f>
        <v>92</v>
      </c>
      <c r="W15" s="99">
        <f>AVERAGE(RFA!AH40:AH42)</f>
        <v>65.36666666666666</v>
      </c>
      <c r="X15" s="99">
        <f>AVERAGE(RFA!AI40:AI42)</f>
        <v>6.9333333333333336</v>
      </c>
      <c r="Y15" s="99">
        <f>AVERAGE(RFA!AJ40:AJ42)</f>
        <v>5.2</v>
      </c>
      <c r="Z15" s="99">
        <f>AVERAGE(RFA!AK40:AK42)</f>
        <v>0.3</v>
      </c>
      <c r="AA15" s="99">
        <f>AVERAGE(RFA!AM40:AM42)</f>
        <v>4.9333333333333336</v>
      </c>
      <c r="AB15" s="99">
        <f>AVERAGE(RFA!AN40:AN42)</f>
        <v>0.60000000000000009</v>
      </c>
    </row>
    <row r="16" spans="1:28" x14ac:dyDescent="0.3">
      <c r="A16" s="187" t="s">
        <v>632</v>
      </c>
      <c r="B16" s="99">
        <f>AVERAGE(RFA!E43:E45)</f>
        <v>2585</v>
      </c>
      <c r="C16" s="99">
        <f>AVERAGE(RFA!F43:F45)</f>
        <v>4959.5</v>
      </c>
      <c r="D16" s="99">
        <f>AVERAGE(RFA!H43:H45)</f>
        <v>246633.33333333334</v>
      </c>
      <c r="E16" s="99">
        <f>AVERAGE(RFA!K43:K45)</f>
        <v>38.5</v>
      </c>
      <c r="F16" s="99">
        <f>AVERAGE(RFA!M43:M45)</f>
        <v>42590</v>
      </c>
      <c r="G16" s="99">
        <f>AVERAGE(RFA!N43:N45)</f>
        <v>2372</v>
      </c>
      <c r="H16" s="99">
        <f>AVERAGE(RFA!O43:O45)</f>
        <v>47.416666666666664</v>
      </c>
      <c r="I16" s="99">
        <f>AVERAGE(RFA!P43:P45)</f>
        <v>54.70000000000001</v>
      </c>
      <c r="J16" s="99">
        <f>AVERAGE(RFA!V43:V45)</f>
        <v>5.6166666666666671</v>
      </c>
      <c r="K16" s="99">
        <f>AVERAGE(RFA!W43:W45)</f>
        <v>1.2</v>
      </c>
      <c r="L16" s="99">
        <f>AVERAGE(RFA!X43:X45)</f>
        <v>4.2666666666666666</v>
      </c>
      <c r="M16" s="99">
        <f>AVERAGE(RFA!Y43:Y45)</f>
        <v>1.2166666666666666</v>
      </c>
      <c r="N16" s="99">
        <f>AVERAGE(RFA!Z43:Z45)</f>
        <v>44.933333333333337</v>
      </c>
      <c r="O16" s="99">
        <f>AVERAGE(RFA!AA43:AA45)</f>
        <v>114.78333333333335</v>
      </c>
      <c r="P16" s="99">
        <f>AVERAGE(RFA!AB43:AB45)</f>
        <v>12.25</v>
      </c>
      <c r="Q16" s="99">
        <f>AVERAGE(RFA!AC43:AC45)</f>
        <v>373.23333333333335</v>
      </c>
      <c r="R16" s="99">
        <f>AVERAGE(RFA!AD43:AD45)</f>
        <v>5.1333333333333337</v>
      </c>
      <c r="S16" s="99">
        <f>AVERAGE(RFA!AE43:AE45)</f>
        <v>3.4333333333333336</v>
      </c>
      <c r="T16" s="187" t="s">
        <v>632</v>
      </c>
      <c r="U16" s="99">
        <f>AVERAGE(RFA!AF43:AF45)</f>
        <v>295.83333333333331</v>
      </c>
      <c r="V16" s="99">
        <f>AVERAGE(RFA!AG43:AG45)</f>
        <v>68.5</v>
      </c>
      <c r="W16" s="99">
        <f>AVERAGE(RFA!AH43:AH45)</f>
        <v>54.066666666666663</v>
      </c>
      <c r="X16" s="99">
        <f>AVERAGE(RFA!AI43:AI45)</f>
        <v>7.6833333333333336</v>
      </c>
      <c r="Y16" s="99">
        <f>AVERAGE(RFA!AJ43:AJ45)</f>
        <v>3.6500000000000004</v>
      </c>
      <c r="Z16" s="99">
        <f>AVERAGE(RFA!AK43:AK45)</f>
        <v>0.28333333333333338</v>
      </c>
      <c r="AA16" s="99">
        <f>AVERAGE(RFA!AM43:AM45)</f>
        <v>5</v>
      </c>
      <c r="AB16" s="99">
        <f>AVERAGE(RFA!AN43:AN45)</f>
        <v>0.72499999999999998</v>
      </c>
    </row>
    <row r="17" spans="1:28" x14ac:dyDescent="0.3">
      <c r="A17" s="187" t="s">
        <v>633</v>
      </c>
      <c r="B17" s="99">
        <f>AVERAGE(RFA!E46:E48)</f>
        <v>6216.666666666667</v>
      </c>
      <c r="C17" s="99">
        <f>AVERAGE(RFA!F46:F48)</f>
        <v>9901.1666666666661</v>
      </c>
      <c r="D17" s="99">
        <f>AVERAGE(RFA!H46:H48)</f>
        <v>172316.66666666666</v>
      </c>
      <c r="E17" s="99">
        <f>AVERAGE(RFA!K46:K48)</f>
        <v>201.85</v>
      </c>
      <c r="F17" s="99">
        <f>AVERAGE(RFA!M46:M48)</f>
        <v>74035</v>
      </c>
      <c r="G17" s="99">
        <f>AVERAGE(RFA!N46:N48)</f>
        <v>3881.3333333333335</v>
      </c>
      <c r="H17" s="99">
        <f>AVERAGE(RFA!O46:O48)</f>
        <v>132.96666666666667</v>
      </c>
      <c r="I17" s="99">
        <f>AVERAGE(RFA!P46:P48)</f>
        <v>160.26666666666668</v>
      </c>
      <c r="J17" s="99">
        <f>AVERAGE(RFA!V46:V48)</f>
        <v>13.983333333333333</v>
      </c>
      <c r="K17" s="99">
        <f>AVERAGE(RFA!W46:W48)</f>
        <v>1.1000000000000001</v>
      </c>
      <c r="L17" s="99">
        <f>AVERAGE(RFA!X46:X48)</f>
        <v>4.45</v>
      </c>
      <c r="M17" s="99">
        <f>AVERAGE(RFA!Y46:Y48)</f>
        <v>3.8000000000000003</v>
      </c>
      <c r="N17" s="99">
        <f>AVERAGE(RFA!Z46:Z48)</f>
        <v>83.316666666666663</v>
      </c>
      <c r="O17" s="99">
        <f>AVERAGE(RFA!AA46:AA48)</f>
        <v>169.31666666666666</v>
      </c>
      <c r="P17" s="99">
        <f>AVERAGE(RFA!AB46:AB48)</f>
        <v>23.599999999999998</v>
      </c>
      <c r="Q17" s="99">
        <f>AVERAGE(RFA!AC46:AC48)</f>
        <v>313.98333333333335</v>
      </c>
      <c r="R17" s="99">
        <f>AVERAGE(RFA!AD46:AD48)</f>
        <v>10.35</v>
      </c>
      <c r="S17" s="99">
        <f>AVERAGE(RFA!AE46:AE48)</f>
        <v>17.433333333333334</v>
      </c>
      <c r="T17" s="187" t="s">
        <v>633</v>
      </c>
      <c r="U17" s="99">
        <f>AVERAGE(RFA!AF46:AF48)</f>
        <v>819.5</v>
      </c>
      <c r="V17" s="99">
        <f>AVERAGE(RFA!AG46:AG48)</f>
        <v>92.833333333333329</v>
      </c>
      <c r="W17" s="99">
        <f>AVERAGE(RFA!AH46:AH48)</f>
        <v>59.283333333333339</v>
      </c>
      <c r="X17" s="99">
        <f>AVERAGE(RFA!AI46:AI48)</f>
        <v>7.3833333333333329</v>
      </c>
      <c r="Y17" s="99">
        <f>AVERAGE(RFA!AJ46:AJ48)</f>
        <v>20.216666666666665</v>
      </c>
      <c r="Z17" s="99">
        <f>AVERAGE(RFA!AK46:AK48)</f>
        <v>0.83333333333333337</v>
      </c>
      <c r="AA17" s="99">
        <f>AVERAGE(RFA!AM46:AM48)</f>
        <v>11.783333333333333</v>
      </c>
      <c r="AB17" s="99">
        <f>AVERAGE(RFA!AN46:AN48)</f>
        <v>1.6333333333333335</v>
      </c>
    </row>
    <row r="18" spans="1:28" x14ac:dyDescent="0.3">
      <c r="A18" s="187" t="s">
        <v>634</v>
      </c>
      <c r="B18" s="99">
        <f>AVERAGE(RFA!E49:E51)</f>
        <v>4316.666666666667</v>
      </c>
      <c r="C18" s="99">
        <f>AVERAGE(RFA!F49:F51)</f>
        <v>4775.333333333333</v>
      </c>
      <c r="D18" s="99">
        <f>AVERAGE(RFA!H49:H51)</f>
        <v>265633.33333333331</v>
      </c>
      <c r="E18" s="99">
        <f>AVERAGE(RFA!K49:K51)</f>
        <v>59.06666666666667</v>
      </c>
      <c r="F18" s="99">
        <f>AVERAGE(RFA!M49:M51)</f>
        <v>9668.1666666666661</v>
      </c>
      <c r="G18" s="99">
        <f>AVERAGE(RFA!N49:N51)</f>
        <v>3198.6666666666665</v>
      </c>
      <c r="H18" s="99">
        <f>AVERAGE(RFA!O49:O51)</f>
        <v>112.51666666666665</v>
      </c>
      <c r="I18" s="99">
        <f>AVERAGE(RFA!P49:P51)</f>
        <v>75.183333333333337</v>
      </c>
      <c r="J18" s="99">
        <f>AVERAGE(RFA!V49:V51)</f>
        <v>12.283333333333331</v>
      </c>
      <c r="K18" s="99">
        <f>AVERAGE(RFA!W49:W51)</f>
        <v>1.3</v>
      </c>
      <c r="L18" s="99">
        <f>AVERAGE(RFA!X49:X51)</f>
        <v>14.966666666666669</v>
      </c>
      <c r="M18" s="99">
        <f>AVERAGE(RFA!Y49:Y51)</f>
        <v>12.666666666666666</v>
      </c>
      <c r="N18" s="99">
        <f>AVERAGE(RFA!Z49:Z51)</f>
        <v>61.333333333333336</v>
      </c>
      <c r="O18" s="99">
        <f>AVERAGE(RFA!AA49:AA51)</f>
        <v>157.43333333333334</v>
      </c>
      <c r="P18" s="99">
        <f>AVERAGE(RFA!AB49:AB51)</f>
        <v>20.566666666666666</v>
      </c>
      <c r="Q18" s="99">
        <f>AVERAGE(RFA!AC49:AC51)</f>
        <v>366.15000000000003</v>
      </c>
      <c r="R18" s="99">
        <f>AVERAGE(RFA!AD49:AD51)</f>
        <v>8.15</v>
      </c>
      <c r="S18" s="99">
        <f>AVERAGE(RFA!AE49:AE51)</f>
        <v>3.6833333333333331</v>
      </c>
      <c r="T18" s="187" t="s">
        <v>634</v>
      </c>
      <c r="U18" s="99">
        <f>AVERAGE(RFA!AF49:AF51)</f>
        <v>418</v>
      </c>
      <c r="V18" s="99">
        <f>AVERAGE(RFA!AG49:AG51)</f>
        <v>72.5</v>
      </c>
      <c r="W18" s="99">
        <f>AVERAGE(RFA!AH49:AH51)</f>
        <v>71.416666666666671</v>
      </c>
      <c r="X18" s="99">
        <f>AVERAGE(RFA!AI49:AI51)</f>
        <v>7.3499999999999988</v>
      </c>
      <c r="Y18" s="99">
        <f>AVERAGE(RFA!AJ49:AJ51)</f>
        <v>3.9666666666666668</v>
      </c>
      <c r="Z18" s="99">
        <f>AVERAGE(RFA!AK49:AK51)</f>
        <v>0.68333333333333324</v>
      </c>
      <c r="AA18" s="99">
        <f>AVERAGE(RFA!AM49:AM51)</f>
        <v>9.35</v>
      </c>
      <c r="AB18" s="99">
        <f>AVERAGE(RFA!AN49:AN51)</f>
        <v>2.9833333333333329</v>
      </c>
    </row>
    <row r="19" spans="1:28" x14ac:dyDescent="0.3">
      <c r="A19" s="187" t="s">
        <v>635</v>
      </c>
      <c r="B19" s="99">
        <f>AVERAGE(RFA!E52:E54)</f>
        <v>4326.666666666667</v>
      </c>
      <c r="C19" s="99">
        <f>AVERAGE(RFA!F52:F54)</f>
        <v>2303.3333333333335</v>
      </c>
      <c r="D19" s="99">
        <f>AVERAGE(RFA!H52:H54)</f>
        <v>292816.66666666669</v>
      </c>
      <c r="E19" s="99">
        <f>AVERAGE(RFA!K52:K54)</f>
        <v>61.5</v>
      </c>
      <c r="F19" s="99">
        <f>AVERAGE(RFA!M52:M54)</f>
        <v>5089.333333333333</v>
      </c>
      <c r="G19" s="99">
        <f>AVERAGE(RFA!N52:N54)</f>
        <v>2384.3333333333335</v>
      </c>
      <c r="H19" s="99">
        <f>AVERAGE(RFA!O52:O54)</f>
        <v>62.933333333333337</v>
      </c>
      <c r="I19" s="99">
        <f>AVERAGE(RFA!P52:P54)</f>
        <v>50.333333333333336</v>
      </c>
      <c r="J19" s="99">
        <f>AVERAGE(RFA!V52:V54)</f>
        <v>8.2666666666666675</v>
      </c>
      <c r="K19" s="99">
        <f>AVERAGE(RFA!W52:W54)</f>
        <v>1.4333333333333333</v>
      </c>
      <c r="L19" s="99">
        <f>AVERAGE(RFA!X52:X54)</f>
        <v>18.816666666666666</v>
      </c>
      <c r="M19" s="99">
        <f>AVERAGE(RFA!Y52:Y54)</f>
        <v>15.15</v>
      </c>
      <c r="N19" s="99">
        <f>AVERAGE(RFA!Z52:Z54)</f>
        <v>44.916666666666664</v>
      </c>
      <c r="O19" s="99">
        <f>AVERAGE(RFA!AA52:AA54)</f>
        <v>73.7</v>
      </c>
      <c r="P19" s="99">
        <f>AVERAGE(RFA!AB52:AB54)</f>
        <v>15.683333333333332</v>
      </c>
      <c r="Q19" s="99">
        <f>AVERAGE(RFA!AC52:AC54)</f>
        <v>420.73333333333335</v>
      </c>
      <c r="R19" s="99">
        <f>AVERAGE(RFA!AD52:AD54)</f>
        <v>5.8499999999999988</v>
      </c>
      <c r="S19" s="99">
        <f>AVERAGE(RFA!AE52:AE54)</f>
        <v>5.7666666666666657</v>
      </c>
      <c r="T19" s="187" t="s">
        <v>635</v>
      </c>
      <c r="U19" s="99">
        <f>AVERAGE(RFA!AF52:AF54)</f>
        <v>370.33333333333331</v>
      </c>
      <c r="V19" s="99">
        <f>AVERAGE(RFA!AG52:AG54)</f>
        <v>130.66666666666666</v>
      </c>
      <c r="W19" s="99">
        <f>AVERAGE(RFA!AH52:AH54)</f>
        <v>58.733333333333327</v>
      </c>
      <c r="X19" s="99">
        <f>AVERAGE(RFA!AI52:AI54)</f>
        <v>9.0666666666666682</v>
      </c>
      <c r="Y19" s="99">
        <f>AVERAGE(RFA!AJ52:AJ54)</f>
        <v>4.3500000000000005</v>
      </c>
      <c r="Z19" s="99">
        <f>AVERAGE(RFA!AK52:AK54)</f>
        <v>0.78333333333333333</v>
      </c>
      <c r="AA19" s="99">
        <f>AVERAGE(RFA!AM52:AM54)</f>
        <v>6.8999999999999995</v>
      </c>
      <c r="AB19" s="99">
        <f>AVERAGE(RFA!AN52:AN54)</f>
        <v>0.73333333333333339</v>
      </c>
    </row>
    <row r="20" spans="1:28" ht="15" thickBot="1" x14ac:dyDescent="0.35">
      <c r="A20" s="192" t="s">
        <v>636</v>
      </c>
      <c r="B20" s="128">
        <f>AVERAGE(RFA!E55:E57)</f>
        <v>3418.3333333333335</v>
      </c>
      <c r="C20" s="128">
        <f>AVERAGE(RFA!F55:F57)</f>
        <v>505</v>
      </c>
      <c r="D20" s="128">
        <f>AVERAGE(RFA!H55:H57)</f>
        <v>297483.33333333331</v>
      </c>
      <c r="E20" s="128">
        <f>AVERAGE(RFA!K55:K57)</f>
        <v>265.71666666666664</v>
      </c>
      <c r="F20" s="128">
        <f>AVERAGE(RFA!M55:M57)</f>
        <v>1347.3333333333333</v>
      </c>
      <c r="G20" s="128">
        <f>AVERAGE(RFA!N55:N57)</f>
        <v>2553</v>
      </c>
      <c r="H20" s="128">
        <f>AVERAGE(RFA!O55:O57)</f>
        <v>38.6</v>
      </c>
      <c r="I20" s="128">
        <f>AVERAGE(RFA!P55:P57)</f>
        <v>44.6</v>
      </c>
      <c r="J20" s="128">
        <f>AVERAGE(RFA!V55:V57)</f>
        <v>6.1333333333333329</v>
      </c>
      <c r="K20" s="128">
        <f>AVERAGE(RFA!W55:W57)</f>
        <v>1.8</v>
      </c>
      <c r="L20" s="128">
        <f>AVERAGE(RFA!X55:X57)</f>
        <v>23.633333333333336</v>
      </c>
      <c r="M20" s="128">
        <f>AVERAGE(RFA!Y55:Y57)</f>
        <v>20.066666666666666</v>
      </c>
      <c r="N20" s="128">
        <f>AVERAGE(RFA!Z55:Z57)</f>
        <v>32.15</v>
      </c>
      <c r="O20" s="128">
        <f>AVERAGE(RFA!AA55:AA57)</f>
        <v>42.79999999999999</v>
      </c>
      <c r="P20" s="128">
        <f>AVERAGE(RFA!AB55:AB57)</f>
        <v>14.883333333333333</v>
      </c>
      <c r="Q20" s="128">
        <f>AVERAGE(RFA!AC55:AC57)</f>
        <v>522.31666666666661</v>
      </c>
      <c r="R20" s="128">
        <f>AVERAGE(RFA!AD55:AD57)</f>
        <v>5.95</v>
      </c>
      <c r="S20" s="128">
        <f>AVERAGE(RFA!AE55:AE57)</f>
        <v>5.666666666666667</v>
      </c>
      <c r="T20" s="192" t="s">
        <v>636</v>
      </c>
      <c r="U20" s="128">
        <f>AVERAGE(RFA!AF55:AF57)</f>
        <v>235</v>
      </c>
      <c r="V20" s="128">
        <f>AVERAGE(RFA!AG55:AG57)</f>
        <v>104</v>
      </c>
      <c r="W20" s="128">
        <f>AVERAGE(RFA!AH55:AH57)</f>
        <v>35.783333333333331</v>
      </c>
      <c r="X20" s="128">
        <f>AVERAGE(RFA!AI55:AI57)</f>
        <v>10.133333333333333</v>
      </c>
      <c r="Y20" s="128">
        <f>AVERAGE(RFA!AJ55:AJ57)</f>
        <v>3.7666666666666671</v>
      </c>
      <c r="Z20" s="128">
        <f>AVERAGE(RFA!AK55:AK57)</f>
        <v>0.6333333333333333</v>
      </c>
      <c r="AA20" s="128">
        <f>AVERAGE(RFA!AM55:AM57)</f>
        <v>6.0666666666666664</v>
      </c>
      <c r="AB20" s="128">
        <f>AVERAGE(RFA!AN55:AN57)</f>
        <v>0.55000000000000004</v>
      </c>
    </row>
    <row r="21" spans="1:28" x14ac:dyDescent="0.3">
      <c r="A21" s="188" t="s">
        <v>637</v>
      </c>
      <c r="B21" s="99">
        <f>AVERAGE(RFA!E58:E60)</f>
        <v>3641.6666666666665</v>
      </c>
      <c r="C21" s="99">
        <f>AVERAGE(RFA!F58:F60)</f>
        <v>8969.5</v>
      </c>
      <c r="D21" s="99">
        <f>AVERAGE(RFA!H58:H60)</f>
        <v>269650</v>
      </c>
      <c r="E21" s="99">
        <f>AVERAGE(RFA!K58:K60)</f>
        <v>70.2</v>
      </c>
      <c r="F21" s="99">
        <f>AVERAGE(RFA!M58:M60)</f>
        <v>50830</v>
      </c>
      <c r="G21" s="99">
        <f>AVERAGE(RFA!N58:N60)</f>
        <v>2381.8333333333335</v>
      </c>
      <c r="H21" s="99">
        <f>AVERAGE(RFA!O58:O60)</f>
        <v>72.05</v>
      </c>
      <c r="I21" s="99">
        <f>AVERAGE(RFA!P58:P60)</f>
        <v>53.016666666666673</v>
      </c>
      <c r="J21" s="99">
        <f>AVERAGE(RFA!V58:V60)</f>
        <v>8.35</v>
      </c>
      <c r="K21" s="99">
        <f>AVERAGE(RFA!W58:W60)</f>
        <v>0.95000000000000007</v>
      </c>
      <c r="L21" s="99">
        <f>AVERAGE(RFA!X58:X60)</f>
        <v>7.7666666666666657</v>
      </c>
      <c r="M21" s="99">
        <f>AVERAGE(RFA!Y58:Y60)</f>
        <v>4.6000000000000005</v>
      </c>
      <c r="N21" s="99">
        <f>AVERAGE(RFA!Z58:Z60)</f>
        <v>51.833333333333336</v>
      </c>
      <c r="O21" s="99">
        <f>AVERAGE(RFA!AA58:AA60)</f>
        <v>105.18333333333334</v>
      </c>
      <c r="P21" s="99">
        <f>AVERAGE(RFA!AB58:AB60)</f>
        <v>19.716666666666669</v>
      </c>
      <c r="Q21" s="99">
        <f>AVERAGE(RFA!AC58:AC60)</f>
        <v>385.7166666666667</v>
      </c>
      <c r="R21" s="99">
        <f>AVERAGE(RFA!AD58:AD60)</f>
        <v>5.416666666666667</v>
      </c>
      <c r="S21" s="99">
        <f>AVERAGE(RFA!AE58:AE60)</f>
        <v>5.05</v>
      </c>
      <c r="T21" s="188" t="s">
        <v>637</v>
      </c>
      <c r="U21" s="99">
        <f>AVERAGE(RFA!AF58:AF60)</f>
        <v>435.16666666666669</v>
      </c>
      <c r="V21" s="99">
        <f>AVERAGE(RFA!AG58:AG60)</f>
        <v>97.333333333333329</v>
      </c>
      <c r="W21" s="99">
        <f>AVERAGE(RFA!AH58:AH60)</f>
        <v>93.75</v>
      </c>
      <c r="X21" s="99">
        <f>AVERAGE(RFA!AI58:AI60)</f>
        <v>8.1333333333333329</v>
      </c>
      <c r="Y21" s="99">
        <f>AVERAGE(RFA!AJ58:AJ60)</f>
        <v>4.416666666666667</v>
      </c>
      <c r="Z21" s="99">
        <f>AVERAGE(RFA!AK58:AK60)</f>
        <v>0.51666666666666672</v>
      </c>
      <c r="AA21" s="99">
        <f>AVERAGE(RFA!AM58:AM60)</f>
        <v>7.4333333333333327</v>
      </c>
      <c r="AB21" s="99">
        <f>AVERAGE(RFA!AN58:AN60)</f>
        <v>0.68333333333333324</v>
      </c>
    </row>
    <row r="22" spans="1:28" x14ac:dyDescent="0.3">
      <c r="A22" s="188" t="s">
        <v>638</v>
      </c>
      <c r="B22" s="99">
        <f>AVERAGE(RFA!E61:E63)</f>
        <v>5581.666666666667</v>
      </c>
      <c r="C22" s="99">
        <f>AVERAGE(RFA!F61:F63)</f>
        <v>8935</v>
      </c>
      <c r="D22" s="99">
        <f>AVERAGE(RFA!H61:H63)</f>
        <v>279483.33333333331</v>
      </c>
      <c r="E22" s="99">
        <f>AVERAGE(RFA!K61:K63)</f>
        <v>7.3666666666666671</v>
      </c>
      <c r="F22" s="99">
        <f>AVERAGE(RFA!M61:M63)</f>
        <v>39208.333333333336</v>
      </c>
      <c r="G22" s="99">
        <f>AVERAGE(RFA!N61:N63)</f>
        <v>4041.6666666666665</v>
      </c>
      <c r="H22" s="99">
        <f>AVERAGE(RFA!O61:O63)</f>
        <v>64.783333333333331</v>
      </c>
      <c r="I22" s="99">
        <f>AVERAGE(RFA!P61:P63)</f>
        <v>69.8</v>
      </c>
      <c r="J22" s="99">
        <f>AVERAGE(RFA!V61:V63)</f>
        <v>10.033333333333333</v>
      </c>
      <c r="K22" s="99">
        <f>AVERAGE(RFA!W61:W63)</f>
        <v>0.67500000000000004</v>
      </c>
      <c r="L22" s="99">
        <f>AVERAGE(RFA!X61:X63)</f>
        <v>5.7333333333333343</v>
      </c>
      <c r="M22" s="99">
        <f>AVERAGE(RFA!Y61:Y63)</f>
        <v>0.81666666666666676</v>
      </c>
      <c r="N22" s="99">
        <f>AVERAGE(RFA!Z61:Z63)</f>
        <v>73.3</v>
      </c>
      <c r="O22" s="99">
        <f>AVERAGE(RFA!AA61:AA63)</f>
        <v>143.75</v>
      </c>
      <c r="P22" s="99">
        <f>AVERAGE(RFA!AB61:AB63)</f>
        <v>28.466666666666669</v>
      </c>
      <c r="Q22" s="99">
        <f>AVERAGE(RFA!AC61:AC63)</f>
        <v>530.93333333333328</v>
      </c>
      <c r="R22" s="99">
        <f>AVERAGE(RFA!AD61:AD63)</f>
        <v>11.783333333333333</v>
      </c>
      <c r="S22" s="99">
        <f>AVERAGE(RFA!AE61:AE63)</f>
        <v>2.3666666666666667</v>
      </c>
      <c r="T22" s="188" t="s">
        <v>638</v>
      </c>
      <c r="U22" s="99">
        <f>AVERAGE(RFA!AF61:AF63)</f>
        <v>334.33333333333331</v>
      </c>
      <c r="V22" s="99">
        <f>AVERAGE(RFA!AG61:AG63)</f>
        <v>102</v>
      </c>
      <c r="W22" s="99">
        <f>AVERAGE(RFA!AH61:AH63)</f>
        <v>74.633333333333326</v>
      </c>
      <c r="X22" s="99">
        <f>AVERAGE(RFA!AI61:AI63)</f>
        <v>10.933333333333332</v>
      </c>
      <c r="Y22" s="99">
        <f>AVERAGE(RFA!AJ61:AJ63)</f>
        <v>3.4499999999999997</v>
      </c>
      <c r="Z22" s="99">
        <f>AVERAGE(RFA!AK61:AK63)</f>
        <v>0.3833333333333333</v>
      </c>
      <c r="AA22" s="99">
        <f>AVERAGE(RFA!AM61:AM63)</f>
        <v>9.9666666666666668</v>
      </c>
      <c r="AB22" s="99">
        <f>AVERAGE(RFA!AN61:AN63)</f>
        <v>1.3833333333333335</v>
      </c>
    </row>
    <row r="23" spans="1:28" x14ac:dyDescent="0.3">
      <c r="A23" s="188" t="s">
        <v>639</v>
      </c>
      <c r="B23" s="99">
        <f>AVERAGE(RFA!E64:E66)</f>
        <v>5056.666666666667</v>
      </c>
      <c r="C23" s="99">
        <f>AVERAGE(RFA!F64:F66)</f>
        <v>9190</v>
      </c>
      <c r="D23" s="99">
        <f>AVERAGE(RFA!H64:H66)</f>
        <v>254883.33333333334</v>
      </c>
      <c r="E23" s="99">
        <f>AVERAGE(RFA!K64:K66)</f>
        <v>35.1</v>
      </c>
      <c r="F23" s="99">
        <f>AVERAGE(RFA!M64:M66)</f>
        <v>56286.666666666664</v>
      </c>
      <c r="G23" s="99">
        <f>AVERAGE(RFA!N64:N66)</f>
        <v>3275.6666666666665</v>
      </c>
      <c r="H23" s="99">
        <f>AVERAGE(RFA!O64:O66)</f>
        <v>67.666666666666671</v>
      </c>
      <c r="I23" s="99">
        <f>AVERAGE(RFA!P64:P66)</f>
        <v>68.850000000000009</v>
      </c>
      <c r="J23" s="99">
        <f>AVERAGE(RFA!V64:V66)</f>
        <v>9.6833333333333336</v>
      </c>
      <c r="K23" s="99">
        <f>AVERAGE(RFA!W64:W66)</f>
        <v>0.8666666666666667</v>
      </c>
      <c r="L23" s="99">
        <f>AVERAGE(RFA!X64:X66)</f>
        <v>6.8666666666666671</v>
      </c>
      <c r="M23" s="99">
        <f>AVERAGE(RFA!Y64:Y66)</f>
        <v>1.4166666666666667</v>
      </c>
      <c r="N23" s="99">
        <f>AVERAGE(RFA!Z64:Z66)</f>
        <v>64.350000000000009</v>
      </c>
      <c r="O23" s="99">
        <f>AVERAGE(RFA!AA64:AA66)</f>
        <v>159.53333333333333</v>
      </c>
      <c r="P23" s="99">
        <f>AVERAGE(RFA!AB64:AB66)</f>
        <v>23.2</v>
      </c>
      <c r="Q23" s="99">
        <f>AVERAGE(RFA!AC64:AC66)</f>
        <v>441.86666666666662</v>
      </c>
      <c r="R23" s="99">
        <f>AVERAGE(RFA!AD64:AD66)</f>
        <v>8.5833333333333339</v>
      </c>
      <c r="S23" s="99">
        <f>AVERAGE(RFA!AE64:AE66)</f>
        <v>3.5833333333333335</v>
      </c>
      <c r="T23" s="188" t="s">
        <v>639</v>
      </c>
      <c r="U23" s="99">
        <f>AVERAGE(RFA!AF64:AF66)</f>
        <v>414.5</v>
      </c>
      <c r="V23" s="99">
        <f>AVERAGE(RFA!AG64:AG66)</f>
        <v>94.666666666666671</v>
      </c>
      <c r="W23" s="99">
        <f>AVERAGE(RFA!AH64:AH66)</f>
        <v>79.599999999999994</v>
      </c>
      <c r="X23" s="99">
        <f>AVERAGE(RFA!AI64:AI66)</f>
        <v>9.4333333333333336</v>
      </c>
      <c r="Y23" s="99">
        <f>AVERAGE(RFA!AJ64:AJ66)</f>
        <v>6.4333333333333336</v>
      </c>
      <c r="Z23" s="99">
        <f>AVERAGE(RFA!AK64:AK66)</f>
        <v>0.28333333333333338</v>
      </c>
      <c r="AA23" s="99">
        <f>AVERAGE(RFA!AM64:AM66)</f>
        <v>8.8166666666666682</v>
      </c>
      <c r="AB23" s="99">
        <f>AVERAGE(RFA!AN64:AN66)</f>
        <v>1.4000000000000001</v>
      </c>
    </row>
    <row r="24" spans="1:28" x14ac:dyDescent="0.3">
      <c r="A24" s="188" t="s">
        <v>640</v>
      </c>
      <c r="B24" s="99">
        <f>AVERAGE(RFA!E67:E69)</f>
        <v>3353.3333333333335</v>
      </c>
      <c r="C24" s="99">
        <f>AVERAGE(RFA!F67:F69)</f>
        <v>2358.5</v>
      </c>
      <c r="D24" s="99">
        <f>AVERAGE(RFA!H67:H69)</f>
        <v>296616.66666666669</v>
      </c>
      <c r="E24" s="99">
        <f>AVERAGE(RFA!K67:K69)</f>
        <v>51.683333333333337</v>
      </c>
      <c r="F24" s="99">
        <f>AVERAGE(RFA!M67:M69)</f>
        <v>4636.166666666667</v>
      </c>
      <c r="G24" s="99">
        <f>AVERAGE(RFA!N67:N69)</f>
        <v>2203</v>
      </c>
      <c r="H24" s="99">
        <f>AVERAGE(RFA!O67:O69)</f>
        <v>138.1</v>
      </c>
      <c r="I24" s="99">
        <f>AVERAGE(RFA!P67:P69)</f>
        <v>70.849999999999994</v>
      </c>
      <c r="J24" s="99">
        <f>AVERAGE(RFA!V67:V69)</f>
        <v>8.3666666666666654</v>
      </c>
      <c r="K24" s="99">
        <f>AVERAGE(RFA!W67:W69)</f>
        <v>1.3166666666666667</v>
      </c>
      <c r="L24" s="99">
        <f>AVERAGE(RFA!X67:X69)</f>
        <v>15.816666666666665</v>
      </c>
      <c r="M24" s="99">
        <f>AVERAGE(RFA!Y67:Y69)</f>
        <v>10.966666666666667</v>
      </c>
      <c r="N24" s="99">
        <f>AVERAGE(RFA!Z67:Z69)</f>
        <v>30.833333333333332</v>
      </c>
      <c r="O24" s="99">
        <f>AVERAGE(RFA!AA67:AA69)</f>
        <v>53.050000000000004</v>
      </c>
      <c r="P24" s="99">
        <f>AVERAGE(RFA!AB67:AB69)</f>
        <v>13.266666666666666</v>
      </c>
      <c r="Q24" s="99">
        <f>AVERAGE(RFA!AC67:AC69)</f>
        <v>401.7</v>
      </c>
      <c r="R24" s="99">
        <f>AVERAGE(RFA!AD67:AD69)</f>
        <v>5.75</v>
      </c>
      <c r="S24" s="99">
        <f>AVERAGE(RFA!AE67:AE69)</f>
        <v>5.7</v>
      </c>
      <c r="T24" s="188" t="s">
        <v>640</v>
      </c>
      <c r="U24" s="99">
        <f>AVERAGE(RFA!AF67:AF69)</f>
        <v>575.83333333333337</v>
      </c>
      <c r="V24" s="99">
        <f>AVERAGE(RFA!AG67:AG69)</f>
        <v>120</v>
      </c>
      <c r="W24" s="99">
        <f>AVERAGE(RFA!AH67:AH69)</f>
        <v>47.199999999999996</v>
      </c>
      <c r="X24" s="99">
        <f>AVERAGE(RFA!AI67:AI69)</f>
        <v>6.7666666666666666</v>
      </c>
      <c r="Y24" s="99">
        <f>AVERAGE(RFA!AJ67:AJ69)</f>
        <v>6.0166666666666666</v>
      </c>
      <c r="Z24" s="99">
        <f>AVERAGE(RFA!AK67:AK69)</f>
        <v>0.23333333333333331</v>
      </c>
      <c r="AA24" s="99">
        <f>AVERAGE(RFA!AM67:AM69)</f>
        <v>5.25</v>
      </c>
      <c r="AB24" s="99">
        <f>AVERAGE(RFA!AN67:AN69)</f>
        <v>0.45</v>
      </c>
    </row>
    <row r="25" spans="1:28" x14ac:dyDescent="0.3">
      <c r="A25" s="188" t="s">
        <v>641</v>
      </c>
      <c r="B25" s="99">
        <f>AVERAGE(RFA!E70:E72)</f>
        <v>2081.6666666666665</v>
      </c>
      <c r="C25" s="99">
        <f>AVERAGE(RFA!F70:F72)</f>
        <v>8424.1666666666661</v>
      </c>
      <c r="D25" s="99">
        <f>AVERAGE(RFA!H70:H72)</f>
        <v>227750</v>
      </c>
      <c r="E25" s="99">
        <f>AVERAGE(RFA!K70:K72)</f>
        <v>85.316666666666663</v>
      </c>
      <c r="F25" s="99">
        <f>AVERAGE(RFA!M70:M72)</f>
        <v>1234.8666666666668</v>
      </c>
      <c r="G25" s="99">
        <f>AVERAGE(RFA!N70:N72)</f>
        <v>5645.166666666667</v>
      </c>
      <c r="H25" s="99">
        <f>AVERAGE(RFA!O70:O72)</f>
        <v>172.54999999999998</v>
      </c>
      <c r="I25" s="99">
        <f>AVERAGE(RFA!P70:P72)</f>
        <v>109.95</v>
      </c>
      <c r="J25" s="99">
        <f>AVERAGE(RFA!V70:V72)</f>
        <v>26.433333333333334</v>
      </c>
      <c r="K25" s="99">
        <f>AVERAGE(RFA!W70:W72)</f>
        <v>1.3666666666666665</v>
      </c>
      <c r="L25" s="99">
        <f>AVERAGE(RFA!X70:X72)</f>
        <v>9.6666666666666661</v>
      </c>
      <c r="M25" s="99">
        <f>AVERAGE(RFA!Y70:Y72)</f>
        <v>4.9333333333333336</v>
      </c>
      <c r="N25" s="99">
        <f>AVERAGE(RFA!Z70:Z72)</f>
        <v>143.9</v>
      </c>
      <c r="O25" s="99">
        <f>AVERAGE(RFA!AA70:AA72)</f>
        <v>150.58333333333334</v>
      </c>
      <c r="P25" s="99">
        <f>AVERAGE(RFA!AB70:AB72)</f>
        <v>27.016666666666666</v>
      </c>
      <c r="Q25" s="99">
        <f>AVERAGE(RFA!AC70:AC72)</f>
        <v>197.83333333333334</v>
      </c>
      <c r="R25" s="99">
        <f>AVERAGE(RFA!AD70:AD72)</f>
        <v>14.083333333333334</v>
      </c>
      <c r="S25" s="99">
        <f>AVERAGE(RFA!AE70:AE72)</f>
        <v>3.5666666666666664</v>
      </c>
      <c r="T25" s="188" t="s">
        <v>641</v>
      </c>
      <c r="U25" s="99">
        <f>AVERAGE(RFA!AF70:AF72)</f>
        <v>554.33333333333337</v>
      </c>
      <c r="V25" s="99">
        <f>AVERAGE(RFA!AG70:AG72)</f>
        <v>150.5</v>
      </c>
      <c r="W25" s="99">
        <f>AVERAGE(RFA!AH70:AH72)</f>
        <v>113.45</v>
      </c>
      <c r="X25" s="99">
        <f>AVERAGE(RFA!AI70:AI72)</f>
        <v>5.1166666666666671</v>
      </c>
      <c r="Y25" s="99">
        <f>AVERAGE(RFA!AJ70:AJ72)</f>
        <v>5.3166666666666664</v>
      </c>
      <c r="Z25" s="99">
        <f>AVERAGE(RFA!AK70:AK72)</f>
        <v>1</v>
      </c>
      <c r="AA25" s="99">
        <f>AVERAGE(RFA!AM70:AM72)</f>
        <v>16.366666666666664</v>
      </c>
      <c r="AB25" s="99">
        <f>AVERAGE(RFA!AN70:AN72)</f>
        <v>4.2</v>
      </c>
    </row>
    <row r="26" spans="1:28" ht="15" thickBot="1" x14ac:dyDescent="0.35">
      <c r="A26" s="195" t="s">
        <v>642</v>
      </c>
      <c r="B26" s="128">
        <f>AVERAGE(RFA!E73:E75)</f>
        <v>1150</v>
      </c>
      <c r="C26" s="128">
        <v>0</v>
      </c>
      <c r="D26" s="128">
        <f>AVERAGE(RFA!H73:H75)</f>
        <v>326950</v>
      </c>
      <c r="E26" s="128">
        <f>AVERAGE(RFA!K73:K75)</f>
        <v>192.48333333333335</v>
      </c>
      <c r="F26" s="128">
        <f>AVERAGE(RFA!M73:M75)</f>
        <v>605.4666666666667</v>
      </c>
      <c r="G26" s="128">
        <f>AVERAGE(RFA!N73:N75)</f>
        <v>1644</v>
      </c>
      <c r="H26" s="128">
        <f>AVERAGE(RFA!O73:O75)</f>
        <v>15.433333333333335</v>
      </c>
      <c r="I26" s="128">
        <f>AVERAGE(RFA!P73:P75)</f>
        <v>31.7</v>
      </c>
      <c r="J26" s="128">
        <f>AVERAGE(RFA!V73:V75)</f>
        <v>5.8</v>
      </c>
      <c r="K26" s="128">
        <f>AVERAGE(RFA!W73:W75)</f>
        <v>1.3333333333333333</v>
      </c>
      <c r="L26" s="128">
        <f>AVERAGE(RFA!X73:X75)</f>
        <v>6.166666666666667</v>
      </c>
      <c r="M26" s="128">
        <f>AVERAGE(RFA!Y73:Y75)</f>
        <v>12.733333333333334</v>
      </c>
      <c r="N26" s="128">
        <f>AVERAGE(RFA!Z73:Z75)</f>
        <v>28.983333333333331</v>
      </c>
      <c r="O26" s="128">
        <f>AVERAGE(RFA!AA73:AA75)</f>
        <v>28.95</v>
      </c>
      <c r="P26" s="128">
        <f>AVERAGE(RFA!AB73:AB75)</f>
        <v>11.216666666666667</v>
      </c>
      <c r="Q26" s="128">
        <f>AVERAGE(RFA!AC73:AC75)</f>
        <v>443.31666666666661</v>
      </c>
      <c r="R26" s="128">
        <f>AVERAGE(RFA!AD73:AD75)</f>
        <v>3.6833333333333336</v>
      </c>
      <c r="S26" s="128">
        <f>AVERAGE(RFA!AE73:AE75)</f>
        <v>4.5</v>
      </c>
      <c r="T26" s="195" t="s">
        <v>642</v>
      </c>
      <c r="U26" s="128">
        <f>AVERAGE(RFA!AF73:AF75)</f>
        <v>193.83333333333334</v>
      </c>
      <c r="V26" s="128">
        <f>AVERAGE(RFA!AG73:AG75)</f>
        <v>94.666666666666671</v>
      </c>
      <c r="W26" s="128">
        <f>AVERAGE(RFA!AH73:AH75)</f>
        <v>26.283333333333331</v>
      </c>
      <c r="X26" s="128">
        <f>AVERAGE(RFA!AI73:AI75)</f>
        <v>7.2833333333333323</v>
      </c>
      <c r="Y26" s="128">
        <f>AVERAGE(RFA!AJ73:AJ75)</f>
        <v>5.1833333333333336</v>
      </c>
      <c r="Z26" s="128">
        <f>AVERAGE(RFA!AK73:AK75)</f>
        <v>0.35</v>
      </c>
      <c r="AA26" s="128">
        <f>AVERAGE(RFA!AM73:AM75)</f>
        <v>3.7333333333333329</v>
      </c>
      <c r="AB26" s="128">
        <v>0</v>
      </c>
    </row>
    <row r="27" spans="1:28" x14ac:dyDescent="0.3">
      <c r="A27" s="189" t="s">
        <v>643</v>
      </c>
      <c r="B27" s="99">
        <f>AVERAGE(RFA!E76:E78)</f>
        <v>3536.6666666666665</v>
      </c>
      <c r="C27" s="99">
        <f>AVERAGE(RFA!F76:F78)</f>
        <v>7226.666666666667</v>
      </c>
      <c r="D27" s="99">
        <f>AVERAGE(RFA!H76:H78)</f>
        <v>305716.66666666669</v>
      </c>
      <c r="E27" s="99">
        <v>0</v>
      </c>
      <c r="F27" s="99">
        <f>AVERAGE(RFA!M76:M78)</f>
        <v>6954.166666666667</v>
      </c>
      <c r="G27" s="99">
        <f>AVERAGE(RFA!N76:N78)</f>
        <v>4420.5</v>
      </c>
      <c r="H27" s="99">
        <f>AVERAGE(RFA!O76:O78)</f>
        <v>67.766666666666666</v>
      </c>
      <c r="I27" s="99">
        <f>AVERAGE(RFA!P76:P78)</f>
        <v>71.650000000000006</v>
      </c>
      <c r="J27" s="99">
        <f>AVERAGE(RFA!V76:V78)</f>
        <v>10.5</v>
      </c>
      <c r="K27" s="99">
        <f>AVERAGE(RFA!W76:W78)</f>
        <v>1.3333333333333333</v>
      </c>
      <c r="L27" s="99">
        <f>AVERAGE(RFA!X76:X78)</f>
        <v>7.1333333333333329</v>
      </c>
      <c r="M27" s="99">
        <f>AVERAGE(RFA!Y76:Y78)</f>
        <v>1.05</v>
      </c>
      <c r="N27" s="99">
        <f>AVERAGE(RFA!Z76:Z78)</f>
        <v>76.333333333333329</v>
      </c>
      <c r="O27" s="99">
        <f>AVERAGE(RFA!AA76:AA78)</f>
        <v>89.766666666666666</v>
      </c>
      <c r="P27" s="99">
        <f>AVERAGE(RFA!AB76:AB78)</f>
        <v>31.583333333333332</v>
      </c>
      <c r="Q27" s="99">
        <f>AVERAGE(RFA!AC76:AC78)</f>
        <v>610.46666666666658</v>
      </c>
      <c r="R27" s="99">
        <f>AVERAGE(RFA!AD76:AD78)</f>
        <v>13.333333333333334</v>
      </c>
      <c r="S27" s="99">
        <f>AVERAGE(RFA!AE76:AE78)</f>
        <v>2.2000000000000002</v>
      </c>
      <c r="T27" s="189" t="s">
        <v>643</v>
      </c>
      <c r="U27" s="99">
        <f>AVERAGE(RFA!AF76:AF78)</f>
        <v>353.16666666666669</v>
      </c>
      <c r="V27" s="99">
        <f>AVERAGE(RFA!AG76:AG78)</f>
        <v>86.666666666666671</v>
      </c>
      <c r="W27" s="99">
        <f>AVERAGE(RFA!AH76:AH78)</f>
        <v>109.68333333333332</v>
      </c>
      <c r="X27" s="99">
        <f>AVERAGE(RFA!AI76:AI78)</f>
        <v>12.6</v>
      </c>
      <c r="Y27" s="99">
        <f>AVERAGE(RFA!AJ76:AJ78)</f>
        <v>3.9666666666666668</v>
      </c>
      <c r="Z27" s="99">
        <f>AVERAGE(RFA!AK76:AK78)</f>
        <v>0.23333333333333331</v>
      </c>
      <c r="AA27" s="99">
        <f>AVERAGE(RFA!AM76:AM78)</f>
        <v>11.083333333333334</v>
      </c>
      <c r="AB27" s="99">
        <f>AVERAGE(RFA!AN76:AN78)</f>
        <v>1.2333333333333334</v>
      </c>
    </row>
    <row r="28" spans="1:28" x14ac:dyDescent="0.3">
      <c r="A28" s="189" t="s">
        <v>644</v>
      </c>
      <c r="B28" s="99">
        <f>AVERAGE(RFA!E79:E81)</f>
        <v>2283.3333333333335</v>
      </c>
      <c r="C28" s="99">
        <f>AVERAGE(RFA!F79:F81)</f>
        <v>381.83333333333331</v>
      </c>
      <c r="D28" s="99">
        <f>AVERAGE(RFA!H79:H81)</f>
        <v>337500</v>
      </c>
      <c r="E28" s="99">
        <f>AVERAGE(RFA!K79:K81)</f>
        <v>100.55</v>
      </c>
      <c r="F28" s="99">
        <f>AVERAGE(RFA!M79:M81)</f>
        <v>1381.3333333333333</v>
      </c>
      <c r="G28" s="99">
        <f>AVERAGE(RFA!N79:N81)</f>
        <v>1983.6666666666667</v>
      </c>
      <c r="H28" s="99">
        <f>AVERAGE(RFA!O79:O81)</f>
        <v>29.849999999999998</v>
      </c>
      <c r="I28" s="99">
        <f>AVERAGE(RFA!P79:P81)</f>
        <v>34.049999999999997</v>
      </c>
      <c r="J28" s="99">
        <f>AVERAGE(RFA!V79:V81)</f>
        <v>7.6833333333333336</v>
      </c>
      <c r="K28" s="99">
        <f>AVERAGE(RFA!W79:W81)</f>
        <v>1.2333333333333332</v>
      </c>
      <c r="L28" s="99">
        <f>AVERAGE(RFA!X79:X81)</f>
        <v>9.8333333333333339</v>
      </c>
      <c r="M28" s="99">
        <f>AVERAGE(RFA!Y79:Y81)</f>
        <v>9.7166666666666668</v>
      </c>
      <c r="N28" s="99">
        <f>AVERAGE(RFA!Z79:Z81)</f>
        <v>37.9</v>
      </c>
      <c r="O28" s="99">
        <f>AVERAGE(RFA!AA79:AA81)</f>
        <v>40.15</v>
      </c>
      <c r="P28" s="99">
        <f>AVERAGE(RFA!AB79:AB81)</f>
        <v>10.933333333333332</v>
      </c>
      <c r="Q28" s="99">
        <f>AVERAGE(RFA!AC79:AC81)</f>
        <v>421.45</v>
      </c>
      <c r="R28" s="99">
        <f>AVERAGE(RFA!AD79:AD81)</f>
        <v>4.5166666666666666</v>
      </c>
      <c r="S28" s="99">
        <f>AVERAGE(RFA!AE79:AE81)</f>
        <v>4.166666666666667</v>
      </c>
      <c r="T28" s="189" t="s">
        <v>644</v>
      </c>
      <c r="U28" s="99">
        <f>AVERAGE(RFA!AF79:AF81)</f>
        <v>231.66666666666666</v>
      </c>
      <c r="V28" s="99">
        <f>AVERAGE(RFA!AG79:AG81)</f>
        <v>100.66666666666667</v>
      </c>
      <c r="W28" s="99">
        <f>AVERAGE(RFA!AH79:AH81)</f>
        <v>34.483333333333327</v>
      </c>
      <c r="X28" s="99">
        <f>AVERAGE(RFA!AI79:AI81)</f>
        <v>7.8499999999999988</v>
      </c>
      <c r="Y28" s="99">
        <f>AVERAGE(RFA!AJ79:AJ81)</f>
        <v>9.4500000000000011</v>
      </c>
      <c r="Z28" s="99">
        <f>AVERAGE(RFA!AK79:AK81)</f>
        <v>0.28333333333333333</v>
      </c>
      <c r="AA28" s="99">
        <f>AVERAGE(RFA!AM79:AM81)</f>
        <v>3.9833333333333329</v>
      </c>
      <c r="AB28" s="99">
        <v>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26C74-6D7C-4B6D-9AE2-52BD29E175E1}">
  <dimension ref="A2:L80"/>
  <sheetViews>
    <sheetView topLeftCell="A37" zoomScale="96" zoomScaleNormal="102" workbookViewId="0">
      <selection activeCell="D48" sqref="D48:D50"/>
    </sheetView>
  </sheetViews>
  <sheetFormatPr baseColWidth="10" defaultRowHeight="14.4" x14ac:dyDescent="0.3"/>
  <cols>
    <col min="5" max="5" width="11.44140625" style="35"/>
    <col min="6" max="6" width="14.109375" customWidth="1"/>
    <col min="9" max="9" width="18.109375" bestFit="1" customWidth="1"/>
    <col min="12" max="12" width="13.109375" bestFit="1" customWidth="1"/>
  </cols>
  <sheetData>
    <row r="2" spans="1:12" ht="26.4" x14ac:dyDescent="0.3">
      <c r="A2" s="18" t="s">
        <v>7</v>
      </c>
      <c r="B2" s="20" t="s">
        <v>0</v>
      </c>
      <c r="C2" s="20" t="s">
        <v>8</v>
      </c>
      <c r="D2" s="33" t="s">
        <v>9</v>
      </c>
      <c r="E2" s="34" t="s">
        <v>362</v>
      </c>
      <c r="F2" s="136" t="s">
        <v>617</v>
      </c>
      <c r="G2" s="15" t="s">
        <v>624</v>
      </c>
      <c r="H2" s="15" t="s">
        <v>624</v>
      </c>
      <c r="I2" s="159" t="s">
        <v>645</v>
      </c>
      <c r="K2" s="16" t="s">
        <v>661</v>
      </c>
      <c r="L2" s="16" t="s">
        <v>662</v>
      </c>
    </row>
    <row r="3" spans="1:12" x14ac:dyDescent="0.3">
      <c r="A3" s="137" t="s">
        <v>13</v>
      </c>
      <c r="B3" s="138">
        <v>44261</v>
      </c>
      <c r="C3" s="139">
        <v>0.17799999999999999</v>
      </c>
      <c r="D3" s="140">
        <v>13.023</v>
      </c>
      <c r="E3" s="141">
        <v>5.0599999999999996</v>
      </c>
      <c r="F3" s="160">
        <f>D3/C3</f>
        <v>73.162921348314612</v>
      </c>
      <c r="G3" s="15" t="s">
        <v>618</v>
      </c>
      <c r="H3" s="158">
        <f>AVERAGE(F3:F5)</f>
        <v>64.782075139515356</v>
      </c>
      <c r="I3">
        <f>_xlfn.STDEV.P(F3:F5)</f>
        <v>6.7231769819392193</v>
      </c>
      <c r="J3" t="s">
        <v>618</v>
      </c>
      <c r="K3" s="99">
        <f>AVERAGE(E3:E5)</f>
        <v>5.7666666666666657</v>
      </c>
      <c r="L3" s="99">
        <v>0.75603904848684678</v>
      </c>
    </row>
    <row r="4" spans="1:12" x14ac:dyDescent="0.3">
      <c r="A4" s="137" t="s">
        <v>14</v>
      </c>
      <c r="B4" s="138">
        <v>44262</v>
      </c>
      <c r="C4" s="139">
        <v>0.17899999999999999</v>
      </c>
      <c r="D4" s="140">
        <v>11.542</v>
      </c>
      <c r="E4" s="141">
        <v>5.31</v>
      </c>
      <c r="F4" s="161">
        <f>D4/C4</f>
        <v>64.480446927374302</v>
      </c>
      <c r="G4" s="15" t="s">
        <v>619</v>
      </c>
      <c r="H4" s="158">
        <f>AVERAGE(F6:F8)</f>
        <v>67.730729645532577</v>
      </c>
      <c r="I4">
        <f>_xlfn.STDEV.P(F6:F8)</f>
        <v>15.044524787139245</v>
      </c>
      <c r="J4" t="s">
        <v>619</v>
      </c>
      <c r="K4" s="99">
        <f>AVERAGE(E6:E8)</f>
        <v>7.1466666666666656</v>
      </c>
      <c r="L4" s="99">
        <v>4.9218397507353222</v>
      </c>
    </row>
    <row r="5" spans="1:12" x14ac:dyDescent="0.3">
      <c r="A5" s="137" t="s">
        <v>15</v>
      </c>
      <c r="B5" s="138">
        <v>44263</v>
      </c>
      <c r="C5" s="139">
        <v>0.17499999999999999</v>
      </c>
      <c r="D5" s="140">
        <v>9.923</v>
      </c>
      <c r="E5" s="141">
        <v>6.93</v>
      </c>
      <c r="F5" s="162">
        <f t="shared" ref="F5:F68" si="0">D5/C5</f>
        <v>56.702857142857148</v>
      </c>
      <c r="G5" s="15" t="s">
        <v>620</v>
      </c>
      <c r="H5" s="158">
        <f>AVERAGE(F9:F11)</f>
        <v>24.6892718326751</v>
      </c>
      <c r="I5">
        <f>_xlfn.STDEV.P(F9:F11)</f>
        <v>1.4255470771589109</v>
      </c>
      <c r="J5" t="s">
        <v>620</v>
      </c>
      <c r="K5" s="99">
        <f>AVERAGE(E9:E11)</f>
        <v>7.2399999999999993</v>
      </c>
      <c r="L5" s="99">
        <v>9.9748755980245196</v>
      </c>
    </row>
    <row r="6" spans="1:12" x14ac:dyDescent="0.3">
      <c r="A6" s="137" t="s">
        <v>16</v>
      </c>
      <c r="B6" s="138">
        <v>44264</v>
      </c>
      <c r="C6" s="139">
        <v>0.16500000000000001</v>
      </c>
      <c r="D6" s="140">
        <v>8.1549999999999994</v>
      </c>
      <c r="E6" s="141">
        <v>7.37</v>
      </c>
      <c r="F6" s="160">
        <f t="shared" si="0"/>
        <v>49.424242424242415</v>
      </c>
      <c r="G6" s="15" t="s">
        <v>621</v>
      </c>
      <c r="H6" s="158">
        <f>AVERAGE(F12:F14)</f>
        <v>56.750930980994895</v>
      </c>
      <c r="I6">
        <f>_xlfn.STDEV.P(F12:F14)</f>
        <v>25.650054364308147</v>
      </c>
      <c r="J6" t="s">
        <v>621</v>
      </c>
      <c r="K6" s="99">
        <f>AVERAGE(E12:E14)</f>
        <v>7.3066666666666675</v>
      </c>
      <c r="L6" s="99">
        <v>7.9408674862377886</v>
      </c>
    </row>
    <row r="7" spans="1:12" x14ac:dyDescent="0.3">
      <c r="A7" s="137" t="s">
        <v>17</v>
      </c>
      <c r="B7" s="138">
        <v>44265</v>
      </c>
      <c r="C7" s="139">
        <v>0.13900000000000001</v>
      </c>
      <c r="D7" s="140">
        <v>11.992000000000001</v>
      </c>
      <c r="E7" s="141">
        <v>7.26</v>
      </c>
      <c r="F7" s="161">
        <f t="shared" si="0"/>
        <v>86.273381294964025</v>
      </c>
      <c r="G7" s="15" t="s">
        <v>622</v>
      </c>
      <c r="H7" s="158">
        <f>AVERAGE(F15:F17)</f>
        <v>19.794849115508171</v>
      </c>
      <c r="I7">
        <f>_xlfn.STDEV.P(F15:F17)</f>
        <v>0.49367103453489736</v>
      </c>
      <c r="J7" t="s">
        <v>622</v>
      </c>
      <c r="K7" s="99">
        <f>AVERAGE(E15:E17)</f>
        <v>7.2133333333333338</v>
      </c>
      <c r="L7" s="99">
        <v>9.0952216224689657</v>
      </c>
    </row>
    <row r="8" spans="1:12" x14ac:dyDescent="0.3">
      <c r="A8" s="137" t="s">
        <v>18</v>
      </c>
      <c r="B8" s="138">
        <v>44266</v>
      </c>
      <c r="C8" s="139">
        <v>0.184</v>
      </c>
      <c r="D8" s="140">
        <v>12.419</v>
      </c>
      <c r="E8" s="141">
        <v>6.81</v>
      </c>
      <c r="F8" s="162">
        <f t="shared" si="0"/>
        <v>67.494565217391312</v>
      </c>
      <c r="G8" s="15" t="s">
        <v>623</v>
      </c>
      <c r="H8" s="158">
        <f>AVERAGE(F18:F20)</f>
        <v>52.312865497076025</v>
      </c>
      <c r="I8">
        <f>_xlfn.STDEV.P(F18:F20)</f>
        <v>6.1246680817988217</v>
      </c>
      <c r="J8" t="s">
        <v>623</v>
      </c>
      <c r="K8" s="99">
        <f>AVERAGE(E18:E20)</f>
        <v>7.5166666666666666</v>
      </c>
      <c r="L8" s="99">
        <v>39.380986891474713</v>
      </c>
    </row>
    <row r="9" spans="1:12" x14ac:dyDescent="0.3">
      <c r="A9" s="137" t="s">
        <v>19</v>
      </c>
      <c r="B9" s="138">
        <v>44267</v>
      </c>
      <c r="C9" s="139">
        <v>0.20899999999999999</v>
      </c>
      <c r="D9" s="140">
        <v>5.4790000000000001</v>
      </c>
      <c r="E9" s="141">
        <v>7.27</v>
      </c>
      <c r="F9" s="160">
        <f t="shared" si="0"/>
        <v>26.215311004784692</v>
      </c>
      <c r="G9" s="15" t="s">
        <v>625</v>
      </c>
      <c r="H9" s="158">
        <f>AVERAGE(F21:F23)</f>
        <v>41.24171774055668</v>
      </c>
      <c r="I9">
        <f>_xlfn.STDEV.P(F21:F23)</f>
        <v>9.4329831993819813</v>
      </c>
      <c r="J9" t="s">
        <v>625</v>
      </c>
      <c r="K9" s="99">
        <f>AVERAGE(E21:E23)</f>
        <v>6.8999999999999995</v>
      </c>
      <c r="L9" s="99">
        <v>1.7446723488685842</v>
      </c>
    </row>
    <row r="10" spans="1:12" x14ac:dyDescent="0.3">
      <c r="A10" s="137" t="s">
        <v>20</v>
      </c>
      <c r="B10" s="138">
        <v>44268</v>
      </c>
      <c r="C10" s="139">
        <v>0.191</v>
      </c>
      <c r="D10" s="140">
        <v>4.3520000000000003</v>
      </c>
      <c r="E10" s="141">
        <v>7.16</v>
      </c>
      <c r="F10" s="161">
        <f t="shared" si="0"/>
        <v>22.785340314136128</v>
      </c>
      <c r="G10" s="15" t="s">
        <v>626</v>
      </c>
      <c r="H10" s="158">
        <f>AVERAGE(F24:F26)</f>
        <v>13.970263070263067</v>
      </c>
      <c r="I10">
        <f>_xlfn.STDEV.P(F24:F26)</f>
        <v>0.92323956835866106</v>
      </c>
      <c r="J10" t="s">
        <v>626</v>
      </c>
      <c r="K10" s="99">
        <f>AVERAGE(E24:E26)</f>
        <v>5.6099999999999994</v>
      </c>
      <c r="L10" s="99">
        <v>0</v>
      </c>
    </row>
    <row r="11" spans="1:12" x14ac:dyDescent="0.3">
      <c r="A11" s="137" t="s">
        <v>21</v>
      </c>
      <c r="B11" s="138">
        <v>44269</v>
      </c>
      <c r="C11" s="139">
        <v>0.13400000000000001</v>
      </c>
      <c r="D11" s="140">
        <v>3.359</v>
      </c>
      <c r="E11" s="141">
        <v>7.29</v>
      </c>
      <c r="F11" s="162">
        <f t="shared" si="0"/>
        <v>25.067164179104477</v>
      </c>
      <c r="G11" s="15" t="s">
        <v>627</v>
      </c>
      <c r="H11" s="158">
        <f>AVERAGE(F27:F29)</f>
        <v>32.016531287875182</v>
      </c>
      <c r="I11">
        <f>_xlfn.STDEV.P(F27:F29)</f>
        <v>3.8708790335684857</v>
      </c>
      <c r="J11" t="s">
        <v>627</v>
      </c>
      <c r="K11" s="99">
        <f>AVERAGE(E24:E26)</f>
        <v>5.6099999999999994</v>
      </c>
      <c r="L11" s="99">
        <v>8.6276322948238349</v>
      </c>
    </row>
    <row r="12" spans="1:12" x14ac:dyDescent="0.3">
      <c r="A12" s="137" t="s">
        <v>22</v>
      </c>
      <c r="B12" s="138">
        <v>44270</v>
      </c>
      <c r="C12" s="139">
        <v>0.122</v>
      </c>
      <c r="D12" s="140">
        <v>11.349</v>
      </c>
      <c r="E12" s="141">
        <v>7.11</v>
      </c>
      <c r="F12" s="160">
        <f t="shared" si="0"/>
        <v>93.024590163934434</v>
      </c>
      <c r="G12" s="15" t="s">
        <v>628</v>
      </c>
      <c r="H12" s="158">
        <f>AVERAGE(F30:F32)</f>
        <v>27.957603131586868</v>
      </c>
      <c r="I12">
        <f>_xlfn.STDEV.P(F30:F32)</f>
        <v>2.1485145395286431</v>
      </c>
      <c r="J12" t="s">
        <v>628</v>
      </c>
      <c r="K12" s="99">
        <f>AVERAGE(E30:E32)</f>
        <v>7.6366666666666667</v>
      </c>
      <c r="L12" s="99">
        <v>9.2001790597328093</v>
      </c>
    </row>
    <row r="13" spans="1:12" x14ac:dyDescent="0.3">
      <c r="A13" s="137" t="s">
        <v>23</v>
      </c>
      <c r="B13" s="138">
        <v>44271</v>
      </c>
      <c r="C13" s="139">
        <v>0.23599999999999999</v>
      </c>
      <c r="D13" s="140">
        <v>9.0579999999999998</v>
      </c>
      <c r="E13" s="141">
        <v>7.3</v>
      </c>
      <c r="F13" s="161">
        <f t="shared" si="0"/>
        <v>38.381355932203391</v>
      </c>
      <c r="G13" s="15" t="s">
        <v>629</v>
      </c>
      <c r="H13" s="158">
        <f>AVERAGE(F33:F35)</f>
        <v>20.4796759409037</v>
      </c>
      <c r="I13">
        <f>_xlfn.STDEV.P(F33:F35)</f>
        <v>1.5642228159962566</v>
      </c>
      <c r="J13" t="s">
        <v>629</v>
      </c>
      <c r="K13" s="99">
        <f>AVERAGE(E33:E35)</f>
        <v>5.7399999999999993</v>
      </c>
      <c r="L13" s="99">
        <v>0</v>
      </c>
    </row>
    <row r="14" spans="1:12" x14ac:dyDescent="0.3">
      <c r="A14" s="137" t="s">
        <v>24</v>
      </c>
      <c r="B14" s="138">
        <v>44272</v>
      </c>
      <c r="C14" s="139">
        <v>0.111</v>
      </c>
      <c r="D14" s="140">
        <v>4.3120000000000003</v>
      </c>
      <c r="E14" s="141">
        <v>7.51</v>
      </c>
      <c r="F14" s="162">
        <f t="shared" si="0"/>
        <v>38.846846846846852</v>
      </c>
      <c r="G14" s="15" t="s">
        <v>630</v>
      </c>
      <c r="H14" s="158">
        <f>AVERAGE(F36:F38)</f>
        <v>16.907090370860129</v>
      </c>
      <c r="I14">
        <f>_xlfn.STDEV.P(F36:F38)</f>
        <v>0.7044384027786974</v>
      </c>
      <c r="J14" t="s">
        <v>630</v>
      </c>
      <c r="K14" s="99">
        <f>AVERAGE(E36:E38)</f>
        <v>5.0733333333333333</v>
      </c>
      <c r="L14" s="99">
        <v>0</v>
      </c>
    </row>
    <row r="15" spans="1:12" x14ac:dyDescent="0.3">
      <c r="A15" s="137" t="s">
        <v>25</v>
      </c>
      <c r="B15" s="138">
        <v>44273</v>
      </c>
      <c r="C15" s="139">
        <v>0.32500000000000001</v>
      </c>
      <c r="D15" s="140">
        <v>6.2329999999999997</v>
      </c>
      <c r="E15" s="141">
        <v>7.24</v>
      </c>
      <c r="F15" s="160">
        <f t="shared" si="0"/>
        <v>19.178461538461537</v>
      </c>
      <c r="G15" s="15" t="s">
        <v>631</v>
      </c>
      <c r="H15" s="158">
        <f>AVERAGE(F39:F41)</f>
        <v>41.865411721645948</v>
      </c>
      <c r="I15">
        <f>_xlfn.STDEV.P(F39:F41)</f>
        <v>3.0005614359232542</v>
      </c>
      <c r="J15" t="s">
        <v>631</v>
      </c>
      <c r="K15" s="99">
        <f>AVERAGE(E39:E41)</f>
        <v>7.3566666666666665</v>
      </c>
      <c r="L15" s="99">
        <v>4.4033477322252521</v>
      </c>
    </row>
    <row r="16" spans="1:12" x14ac:dyDescent="0.3">
      <c r="A16" s="137" t="s">
        <v>26</v>
      </c>
      <c r="B16" s="138">
        <v>44274</v>
      </c>
      <c r="C16" s="139">
        <v>0.29299999999999998</v>
      </c>
      <c r="D16" s="140">
        <v>5.8070000000000004</v>
      </c>
      <c r="E16" s="141">
        <v>7.19</v>
      </c>
      <c r="F16" s="161">
        <f t="shared" si="0"/>
        <v>19.81911262798635</v>
      </c>
      <c r="G16" s="15" t="s">
        <v>632</v>
      </c>
      <c r="H16" s="158">
        <f>AVERAGE(F42:F44)</f>
        <v>51.325167758104932</v>
      </c>
      <c r="I16">
        <f>_xlfn.STDEV.P(F42:F44)</f>
        <v>2.4625852458649895</v>
      </c>
      <c r="J16" t="s">
        <v>632</v>
      </c>
      <c r="K16" s="99">
        <f>AVERAGE(E42:E44)</f>
        <v>7.669999999999999</v>
      </c>
      <c r="L16" s="99">
        <v>5.534379007073194</v>
      </c>
    </row>
    <row r="17" spans="1:12" x14ac:dyDescent="0.3">
      <c r="A17" s="137" t="s">
        <v>27</v>
      </c>
      <c r="B17" s="138">
        <v>44275</v>
      </c>
      <c r="C17" s="142">
        <v>0.26100000000000001</v>
      </c>
      <c r="D17" s="143">
        <v>5.3209999999999997</v>
      </c>
      <c r="E17" s="141">
        <v>7.21</v>
      </c>
      <c r="F17" s="162">
        <f t="shared" si="0"/>
        <v>20.386973180076627</v>
      </c>
      <c r="G17" s="15" t="s">
        <v>633</v>
      </c>
      <c r="H17" s="158">
        <f>AVERAGE(F45:F47)</f>
        <v>36.167218213210909</v>
      </c>
      <c r="I17">
        <f>_xlfn.STDEV.P(F45:F47)</f>
        <v>9.7824898678468646</v>
      </c>
      <c r="J17" t="s">
        <v>633</v>
      </c>
      <c r="K17" s="99">
        <f>AVERAGE(E45:E47)</f>
        <v>7.3566666666666665</v>
      </c>
      <c r="L17" s="99">
        <v>11.85552132560916</v>
      </c>
    </row>
    <row r="18" spans="1:12" x14ac:dyDescent="0.3">
      <c r="A18" s="137" t="s">
        <v>28</v>
      </c>
      <c r="B18" s="138">
        <v>44276</v>
      </c>
      <c r="C18" s="139">
        <v>0.183</v>
      </c>
      <c r="D18" s="140">
        <v>8.4179999999999993</v>
      </c>
      <c r="E18" s="141">
        <v>7.45</v>
      </c>
      <c r="F18" s="160">
        <f t="shared" si="0"/>
        <v>46</v>
      </c>
      <c r="G18" s="15" t="s">
        <v>634</v>
      </c>
      <c r="H18" s="158">
        <f>AVERAGE(F48:F50)</f>
        <v>16.859165303179964</v>
      </c>
      <c r="I18">
        <f>_xlfn.STDEV.P(F48:F50)</f>
        <v>0.3097854302102151</v>
      </c>
      <c r="J18" t="s">
        <v>634</v>
      </c>
      <c r="K18" s="99">
        <f>AVERAGE(E48:E50)</f>
        <v>6.0666666666666673</v>
      </c>
      <c r="L18" s="99">
        <v>0</v>
      </c>
    </row>
    <row r="19" spans="1:12" x14ac:dyDescent="0.3">
      <c r="A19" s="137" t="s">
        <v>29</v>
      </c>
      <c r="B19" s="138">
        <v>44277</v>
      </c>
      <c r="C19" s="139">
        <v>0.114</v>
      </c>
      <c r="D19" s="140">
        <v>6.9089999999999998</v>
      </c>
      <c r="E19" s="141">
        <v>7.55</v>
      </c>
      <c r="F19" s="161">
        <f t="shared" si="0"/>
        <v>60.605263157894733</v>
      </c>
      <c r="G19" s="15" t="s">
        <v>635</v>
      </c>
      <c r="H19" s="158">
        <f>AVERAGE(F51:F53)</f>
        <v>18.058657290385064</v>
      </c>
      <c r="I19">
        <f>_xlfn.STDEV.P(F51:F53)</f>
        <v>1.3752896906811054</v>
      </c>
      <c r="J19" t="s">
        <v>635</v>
      </c>
      <c r="K19" s="99">
        <f>AVERAGE(E51:E53)</f>
        <v>4.8366666666666669</v>
      </c>
      <c r="L19" s="99">
        <v>0</v>
      </c>
    </row>
    <row r="20" spans="1:12" x14ac:dyDescent="0.3">
      <c r="A20" s="137" t="s">
        <v>30</v>
      </c>
      <c r="B20" s="138">
        <v>44278</v>
      </c>
      <c r="C20" s="139">
        <v>0.14699999999999999</v>
      </c>
      <c r="D20" s="140">
        <v>7.399</v>
      </c>
      <c r="E20" s="141">
        <v>7.55</v>
      </c>
      <c r="F20" s="162">
        <f t="shared" si="0"/>
        <v>50.333333333333336</v>
      </c>
      <c r="G20" s="15" t="s">
        <v>636</v>
      </c>
      <c r="H20" s="158">
        <f>AVERAGE(F54:F56)</f>
        <v>27.052973014128224</v>
      </c>
      <c r="I20">
        <f>_xlfn.STDEV.P(F54:F56)</f>
        <v>2.076511096904833</v>
      </c>
      <c r="J20" t="s">
        <v>636</v>
      </c>
      <c r="K20" s="99">
        <f>AVERAGE(E54:E56)</f>
        <v>3.5933333333333337</v>
      </c>
      <c r="L20" s="99">
        <v>0</v>
      </c>
    </row>
    <row r="21" spans="1:12" x14ac:dyDescent="0.3">
      <c r="A21" s="144" t="s">
        <v>31</v>
      </c>
      <c r="B21" s="145">
        <v>44279</v>
      </c>
      <c r="C21" s="146">
        <v>0.314</v>
      </c>
      <c r="D21" s="147">
        <v>10.811999999999999</v>
      </c>
      <c r="E21" s="148">
        <v>7.24</v>
      </c>
      <c r="F21" s="163">
        <f t="shared" si="0"/>
        <v>34.433121019108277</v>
      </c>
      <c r="G21" s="15" t="s">
        <v>637</v>
      </c>
      <c r="H21" s="158">
        <f>AVERAGE(F57:F59)</f>
        <v>34.057990629752979</v>
      </c>
      <c r="I21">
        <f>_xlfn.STDEV.P(F57:F59)</f>
        <v>4.7414209446455349</v>
      </c>
      <c r="J21" s="15" t="s">
        <v>637</v>
      </c>
      <c r="K21" s="99">
        <f>AVERAGE(E57:E59)</f>
        <v>7.2033333333333331</v>
      </c>
      <c r="L21" s="99">
        <v>6.0972250431308082</v>
      </c>
    </row>
    <row r="22" spans="1:12" x14ac:dyDescent="0.3">
      <c r="A22" s="144" t="s">
        <v>32</v>
      </c>
      <c r="B22" s="145">
        <v>44280</v>
      </c>
      <c r="C22" s="146">
        <v>0.17899999999999999</v>
      </c>
      <c r="D22" s="147">
        <v>9.77</v>
      </c>
      <c r="E22" s="148">
        <v>6.55</v>
      </c>
      <c r="F22" s="164">
        <f t="shared" si="0"/>
        <v>54.581005586592177</v>
      </c>
      <c r="G22" s="15" t="s">
        <v>638</v>
      </c>
      <c r="H22" s="158">
        <f>AVERAGE(F60:F62)</f>
        <v>62.833333333333336</v>
      </c>
      <c r="I22">
        <f>_xlfn.STDEV.P(F60:F62)</f>
        <v>3.9766025770191784</v>
      </c>
      <c r="J22" s="15" t="s">
        <v>638</v>
      </c>
      <c r="K22" s="99">
        <f>AVERAGE(E60:E62)</f>
        <v>7.45</v>
      </c>
      <c r="L22" s="99">
        <v>6.1106795439787023</v>
      </c>
    </row>
    <row r="23" spans="1:12" x14ac:dyDescent="0.3">
      <c r="A23" s="144" t="s">
        <v>33</v>
      </c>
      <c r="B23" s="145">
        <v>44281</v>
      </c>
      <c r="C23" s="146">
        <v>0.26300000000000001</v>
      </c>
      <c r="D23" s="147">
        <v>9.1289999999999996</v>
      </c>
      <c r="E23" s="148">
        <v>6.91</v>
      </c>
      <c r="F23" s="165">
        <f t="shared" si="0"/>
        <v>34.71102661596958</v>
      </c>
      <c r="G23" s="15" t="s">
        <v>639</v>
      </c>
      <c r="H23" s="158">
        <f>AVERAGE(F63:F65)</f>
        <v>60.20025252525253</v>
      </c>
      <c r="I23">
        <f>_xlfn.STDEV.P(F63:F65)</f>
        <v>21.444335782778957</v>
      </c>
      <c r="J23" s="15" t="s">
        <v>639</v>
      </c>
      <c r="K23" s="99">
        <f>AVERAGE(E63:E65)</f>
        <v>7.8533333333333344</v>
      </c>
      <c r="L23" s="99">
        <v>8.2946008120042389</v>
      </c>
    </row>
    <row r="24" spans="1:12" x14ac:dyDescent="0.3">
      <c r="A24" s="144" t="s">
        <v>34</v>
      </c>
      <c r="B24" s="145">
        <v>44282</v>
      </c>
      <c r="C24" s="146">
        <v>7.0000000000000007E-2</v>
      </c>
      <c r="D24" s="147">
        <v>1.0509999999999999</v>
      </c>
      <c r="E24" s="148">
        <v>5.78</v>
      </c>
      <c r="F24" s="163">
        <f t="shared" si="0"/>
        <v>15.014285714285712</v>
      </c>
      <c r="G24" s="15" t="s">
        <v>640</v>
      </c>
      <c r="H24" s="158">
        <f>AVERAGE(F66:F68)</f>
        <v>16.003596593908512</v>
      </c>
      <c r="I24">
        <f>_xlfn.STDEV.P(F66:F68)</f>
        <v>1.746685362710422</v>
      </c>
      <c r="J24" s="15" t="s">
        <v>640</v>
      </c>
      <c r="K24" s="99">
        <f>AVERAGE(E66:E68)</f>
        <v>5.43</v>
      </c>
      <c r="L24" s="99">
        <v>3.8974179053067548</v>
      </c>
    </row>
    <row r="25" spans="1:12" x14ac:dyDescent="0.3">
      <c r="A25" s="144" t="s">
        <v>35</v>
      </c>
      <c r="B25" s="145">
        <v>44283</v>
      </c>
      <c r="C25" s="146">
        <v>5.5E-2</v>
      </c>
      <c r="D25" s="147">
        <v>0.77700000000000002</v>
      </c>
      <c r="E25" s="148">
        <v>5.58</v>
      </c>
      <c r="F25" s="164">
        <f t="shared" si="0"/>
        <v>14.127272727272727</v>
      </c>
      <c r="G25" s="15" t="s">
        <v>641</v>
      </c>
      <c r="H25" s="158">
        <f>AVERAGE(F69:F71)</f>
        <v>28.608593823630162</v>
      </c>
      <c r="I25">
        <f>_xlfn.STDEV.P(F69:F71)</f>
        <v>1.1740218559820934</v>
      </c>
      <c r="J25" s="15" t="s">
        <v>641</v>
      </c>
      <c r="K25" s="99">
        <f>AVERAGE(E69:E71)</f>
        <v>3.9566666666666666</v>
      </c>
      <c r="L25" s="99">
        <v>0</v>
      </c>
    </row>
    <row r="26" spans="1:12" x14ac:dyDescent="0.3">
      <c r="A26" s="144" t="s">
        <v>36</v>
      </c>
      <c r="B26" s="145">
        <v>44284</v>
      </c>
      <c r="C26" s="146">
        <v>5.1999999999999998E-2</v>
      </c>
      <c r="D26" s="147">
        <v>0.66400000000000003</v>
      </c>
      <c r="E26" s="148">
        <v>5.47</v>
      </c>
      <c r="F26" s="164">
        <f t="shared" si="0"/>
        <v>12.76923076923077</v>
      </c>
      <c r="G26" s="15" t="s">
        <v>642</v>
      </c>
      <c r="H26" s="158">
        <f>AVERAGE(F72:F74)</f>
        <v>28.957451911030933</v>
      </c>
      <c r="I26">
        <f>_xlfn.STDEV.P(F72:F74)</f>
        <v>2.1537393367015918</v>
      </c>
      <c r="J26" s="15" t="s">
        <v>642</v>
      </c>
      <c r="K26" s="99">
        <f>AVERAGE(E72:E74)</f>
        <v>3.2633333333333332</v>
      </c>
      <c r="L26" s="99">
        <v>0</v>
      </c>
    </row>
    <row r="27" spans="1:12" x14ac:dyDescent="0.3">
      <c r="A27" s="144" t="s">
        <v>37</v>
      </c>
      <c r="B27" s="145">
        <v>44285</v>
      </c>
      <c r="C27" s="146">
        <v>8.8999999999999996E-2</v>
      </c>
      <c r="D27" s="147">
        <v>2.593</v>
      </c>
      <c r="E27" s="148">
        <v>7.45</v>
      </c>
      <c r="F27" s="163">
        <f t="shared" si="0"/>
        <v>29.134831460674157</v>
      </c>
      <c r="G27" s="15" t="s">
        <v>643</v>
      </c>
      <c r="H27" s="158">
        <f>AVERAGE(F75:F77)</f>
        <v>11.634531590413943</v>
      </c>
      <c r="I27">
        <f>_xlfn.STDEV.P(F75:F77)</f>
        <v>5.0378447192078024</v>
      </c>
      <c r="J27" s="15" t="s">
        <v>643</v>
      </c>
      <c r="K27" s="99">
        <f>AVERAGE(E75:E77)</f>
        <v>6.72</v>
      </c>
      <c r="L27" s="99">
        <v>0.50801763397872468</v>
      </c>
    </row>
    <row r="28" spans="1:12" ht="15" customHeight="1" x14ac:dyDescent="0.3">
      <c r="A28" s="144" t="s">
        <v>38</v>
      </c>
      <c r="B28" s="145">
        <v>44286</v>
      </c>
      <c r="C28" s="146">
        <v>0.14299999999999999</v>
      </c>
      <c r="D28" s="147">
        <v>4.2080000000000002</v>
      </c>
      <c r="E28" s="146">
        <v>7.63</v>
      </c>
      <c r="F28" s="164">
        <f t="shared" si="0"/>
        <v>29.42657342657343</v>
      </c>
      <c r="G28" s="15" t="s">
        <v>644</v>
      </c>
      <c r="H28" s="158">
        <f>AVERAGE(F78:F80)</f>
        <v>25.313400651701116</v>
      </c>
      <c r="I28">
        <f>_xlfn.STDEV.P(F78:F80)</f>
        <v>1.3955812921314967</v>
      </c>
      <c r="J28" s="15" t="s">
        <v>644</v>
      </c>
      <c r="K28" s="99">
        <f>AVERAGE(E78:E80)</f>
        <v>3.5766666666666667</v>
      </c>
      <c r="L28" s="99">
        <v>0</v>
      </c>
    </row>
    <row r="29" spans="1:12" x14ac:dyDescent="0.3">
      <c r="A29" s="144" t="s">
        <v>39</v>
      </c>
      <c r="B29" s="145">
        <v>44287</v>
      </c>
      <c r="C29" s="146">
        <v>0.127</v>
      </c>
      <c r="D29" s="147">
        <v>4.7610000000000001</v>
      </c>
      <c r="E29" s="146">
        <v>7.64</v>
      </c>
      <c r="F29" s="165">
        <f t="shared" si="0"/>
        <v>37.488188976377955</v>
      </c>
    </row>
    <row r="30" spans="1:12" x14ac:dyDescent="0.3">
      <c r="A30" s="144" t="s">
        <v>40</v>
      </c>
      <c r="B30" s="145">
        <v>44288</v>
      </c>
      <c r="C30" s="146">
        <v>0.13500000000000001</v>
      </c>
      <c r="D30" s="147">
        <v>4.181</v>
      </c>
      <c r="E30" s="146">
        <v>7.61</v>
      </c>
      <c r="F30" s="163">
        <f t="shared" si="0"/>
        <v>30.970370370370368</v>
      </c>
      <c r="H30" s="15"/>
    </row>
    <row r="31" spans="1:12" x14ac:dyDescent="0.3">
      <c r="A31" s="144" t="s">
        <v>41</v>
      </c>
      <c r="B31" s="145">
        <v>44289</v>
      </c>
      <c r="C31" s="146">
        <v>8.2000000000000003E-2</v>
      </c>
      <c r="D31" s="146">
        <v>2.1970000000000001</v>
      </c>
      <c r="E31" s="146">
        <v>7.64</v>
      </c>
      <c r="F31" s="164">
        <f t="shared" si="0"/>
        <v>26.792682926829269</v>
      </c>
      <c r="H31" s="15"/>
    </row>
    <row r="32" spans="1:12" x14ac:dyDescent="0.3">
      <c r="A32" s="144" t="s">
        <v>42</v>
      </c>
      <c r="B32" s="145">
        <v>44290</v>
      </c>
      <c r="C32" s="146">
        <v>8.2000000000000003E-2</v>
      </c>
      <c r="D32" s="146">
        <v>2.141</v>
      </c>
      <c r="E32" s="146">
        <v>7.66</v>
      </c>
      <c r="F32" s="165">
        <f t="shared" si="0"/>
        <v>26.109756097560975</v>
      </c>
    </row>
    <row r="33" spans="1:8" x14ac:dyDescent="0.3">
      <c r="A33" s="144" t="s">
        <v>43</v>
      </c>
      <c r="B33" s="145">
        <v>44291</v>
      </c>
      <c r="C33" s="146">
        <v>0.27500000000000002</v>
      </c>
      <c r="D33" s="146">
        <v>5.3090000000000002</v>
      </c>
      <c r="E33" s="146">
        <v>5.75</v>
      </c>
      <c r="F33" s="163">
        <f t="shared" si="0"/>
        <v>19.305454545454545</v>
      </c>
      <c r="H33" s="15"/>
    </row>
    <row r="34" spans="1:8" x14ac:dyDescent="0.3">
      <c r="A34" s="144" t="s">
        <v>44</v>
      </c>
      <c r="B34" s="145">
        <v>44292</v>
      </c>
      <c r="C34" s="146">
        <v>0.17599999999999999</v>
      </c>
      <c r="D34" s="146">
        <v>3.4220000000000002</v>
      </c>
      <c r="E34" s="146">
        <v>5.21</v>
      </c>
      <c r="F34" s="164">
        <f t="shared" si="0"/>
        <v>19.44318181818182</v>
      </c>
      <c r="G34" s="15"/>
    </row>
    <row r="35" spans="1:8" x14ac:dyDescent="0.3">
      <c r="A35" s="144" t="s">
        <v>45</v>
      </c>
      <c r="B35" s="145">
        <v>44293</v>
      </c>
      <c r="C35" s="146">
        <v>0.28100000000000003</v>
      </c>
      <c r="D35" s="146">
        <v>6.3760000000000003</v>
      </c>
      <c r="E35" s="146">
        <v>6.26</v>
      </c>
      <c r="F35" s="165">
        <f t="shared" si="0"/>
        <v>22.690391459074732</v>
      </c>
      <c r="G35" s="15"/>
    </row>
    <row r="36" spans="1:8" x14ac:dyDescent="0.3">
      <c r="A36" s="144" t="s">
        <v>46</v>
      </c>
      <c r="B36" s="145">
        <v>44294</v>
      </c>
      <c r="C36" s="146">
        <v>0.13100000000000001</v>
      </c>
      <c r="D36" s="146">
        <v>2.0979999999999999</v>
      </c>
      <c r="E36" s="146">
        <v>5.3</v>
      </c>
      <c r="F36" s="163">
        <f t="shared" si="0"/>
        <v>16.015267175572518</v>
      </c>
      <c r="H36" s="15"/>
    </row>
    <row r="37" spans="1:8" x14ac:dyDescent="0.3">
      <c r="A37" s="144" t="s">
        <v>47</v>
      </c>
      <c r="B37" s="145">
        <v>44295</v>
      </c>
      <c r="C37" s="146">
        <v>0.08</v>
      </c>
      <c r="D37" s="146">
        <v>1.419</v>
      </c>
      <c r="E37" s="146">
        <v>5.21</v>
      </c>
      <c r="F37" s="164">
        <f t="shared" si="0"/>
        <v>17.737500000000001</v>
      </c>
      <c r="H37" s="15"/>
    </row>
    <row r="38" spans="1:8" x14ac:dyDescent="0.3">
      <c r="A38" s="144" t="s">
        <v>48</v>
      </c>
      <c r="B38" s="145">
        <v>44296</v>
      </c>
      <c r="C38" s="146">
        <v>0.127</v>
      </c>
      <c r="D38" s="146">
        <v>2.1549999999999998</v>
      </c>
      <c r="E38" s="146">
        <v>4.71</v>
      </c>
      <c r="F38" s="165">
        <f t="shared" si="0"/>
        <v>16.968503937007871</v>
      </c>
    </row>
    <row r="39" spans="1:8" x14ac:dyDescent="0.3">
      <c r="A39" s="149" t="s">
        <v>49</v>
      </c>
      <c r="B39" s="150">
        <v>44297</v>
      </c>
      <c r="C39" s="151">
        <v>0.14399999999999999</v>
      </c>
      <c r="D39" s="151">
        <v>6.1449999999999996</v>
      </c>
      <c r="E39" s="151">
        <v>6.93</v>
      </c>
      <c r="F39" s="166">
        <f t="shared" si="0"/>
        <v>42.673611111111114</v>
      </c>
      <c r="H39" s="15"/>
    </row>
    <row r="40" spans="1:8" x14ac:dyDescent="0.3">
      <c r="A40" s="149" t="s">
        <v>50</v>
      </c>
      <c r="B40" s="150">
        <v>44298</v>
      </c>
      <c r="C40" s="151">
        <v>2.9000000000000001E-2</v>
      </c>
      <c r="D40" s="151">
        <v>1.3069999999999999</v>
      </c>
      <c r="E40" s="151">
        <v>7.54</v>
      </c>
      <c r="F40" s="167">
        <f t="shared" si="0"/>
        <v>45.068965517241374</v>
      </c>
      <c r="H40" s="15"/>
    </row>
    <row r="41" spans="1:8" x14ac:dyDescent="0.3">
      <c r="A41" s="149" t="s">
        <v>51</v>
      </c>
      <c r="B41" s="150">
        <v>44299</v>
      </c>
      <c r="C41" s="151">
        <v>4.1000000000000002E-2</v>
      </c>
      <c r="D41" s="151">
        <v>1.552</v>
      </c>
      <c r="E41" s="151">
        <v>7.6</v>
      </c>
      <c r="F41" s="168">
        <f t="shared" si="0"/>
        <v>37.853658536585364</v>
      </c>
    </row>
    <row r="42" spans="1:8" x14ac:dyDescent="0.3">
      <c r="A42" s="149" t="s">
        <v>52</v>
      </c>
      <c r="B42" s="150">
        <v>44300</v>
      </c>
      <c r="C42" s="151">
        <v>3.1E-2</v>
      </c>
      <c r="D42" s="151">
        <v>1.494</v>
      </c>
      <c r="E42" s="151">
        <v>7.67</v>
      </c>
      <c r="F42" s="166">
        <f t="shared" si="0"/>
        <v>48.193548387096776</v>
      </c>
      <c r="H42" s="15"/>
    </row>
    <row r="43" spans="1:8" x14ac:dyDescent="0.3">
      <c r="A43" s="149" t="s">
        <v>53</v>
      </c>
      <c r="B43" s="150">
        <v>44301</v>
      </c>
      <c r="C43" s="151">
        <v>1.9E-2</v>
      </c>
      <c r="D43" s="151">
        <v>1.03</v>
      </c>
      <c r="E43" s="151">
        <v>7.71</v>
      </c>
      <c r="F43" s="167">
        <f t="shared" si="0"/>
        <v>54.21052631578948</v>
      </c>
      <c r="H43" s="15"/>
    </row>
    <row r="44" spans="1:8" x14ac:dyDescent="0.3">
      <c r="A44" s="149" t="s">
        <v>54</v>
      </c>
      <c r="B44" s="150">
        <v>44302</v>
      </c>
      <c r="C44" s="151">
        <v>2.8000000000000001E-2</v>
      </c>
      <c r="D44" s="151">
        <v>1.444</v>
      </c>
      <c r="E44" s="151">
        <v>7.63</v>
      </c>
      <c r="F44" s="168">
        <f t="shared" si="0"/>
        <v>51.571428571428569</v>
      </c>
    </row>
    <row r="45" spans="1:8" x14ac:dyDescent="0.3">
      <c r="A45" s="149" t="s">
        <v>55</v>
      </c>
      <c r="B45" s="150">
        <v>44303</v>
      </c>
      <c r="C45" s="151">
        <v>0.21099999999999999</v>
      </c>
      <c r="D45" s="151">
        <v>10.266999999999999</v>
      </c>
      <c r="E45" s="151">
        <v>7.44</v>
      </c>
      <c r="F45" s="166">
        <f t="shared" si="0"/>
        <v>48.658767772511844</v>
      </c>
      <c r="H45" s="15"/>
    </row>
    <row r="46" spans="1:8" x14ac:dyDescent="0.3">
      <c r="A46" s="149" t="s">
        <v>56</v>
      </c>
      <c r="B46" s="150">
        <v>44304</v>
      </c>
      <c r="C46" s="151">
        <v>0.38600000000000001</v>
      </c>
      <c r="D46" s="151">
        <v>9.5619999999999994</v>
      </c>
      <c r="E46" s="151">
        <v>7.26</v>
      </c>
      <c r="F46" s="167">
        <f t="shared" si="0"/>
        <v>24.7720207253886</v>
      </c>
      <c r="H46" s="15"/>
    </row>
    <row r="47" spans="1:8" x14ac:dyDescent="0.3">
      <c r="A47" s="149" t="s">
        <v>57</v>
      </c>
      <c r="B47" s="150">
        <v>44305</v>
      </c>
      <c r="C47" s="151">
        <v>0.254</v>
      </c>
      <c r="D47" s="151">
        <v>8.9079999999999995</v>
      </c>
      <c r="E47" s="151">
        <v>7.37</v>
      </c>
      <c r="F47" s="168">
        <f t="shared" si="0"/>
        <v>35.070866141732282</v>
      </c>
    </row>
    <row r="48" spans="1:8" x14ac:dyDescent="0.3">
      <c r="A48" s="149" t="s">
        <v>58</v>
      </c>
      <c r="B48" s="150">
        <v>44306</v>
      </c>
      <c r="C48" s="151">
        <v>0.373</v>
      </c>
      <c r="D48" s="151">
        <v>6.1619999999999999</v>
      </c>
      <c r="E48" s="151">
        <v>6.19</v>
      </c>
      <c r="F48" s="166">
        <f t="shared" si="0"/>
        <v>16.520107238605899</v>
      </c>
      <c r="H48" s="15"/>
    </row>
    <row r="49" spans="1:8" x14ac:dyDescent="0.3">
      <c r="A49" s="149" t="s">
        <v>59</v>
      </c>
      <c r="B49" s="150">
        <v>44307</v>
      </c>
      <c r="C49" s="151">
        <v>0.501</v>
      </c>
      <c r="D49" s="151">
        <v>8.4109999999999996</v>
      </c>
      <c r="E49" s="151">
        <v>6.19</v>
      </c>
      <c r="F49" s="167">
        <f t="shared" si="0"/>
        <v>16.788423153692612</v>
      </c>
      <c r="H49" s="15"/>
    </row>
    <row r="50" spans="1:8" x14ac:dyDescent="0.3">
      <c r="A50" s="149" t="s">
        <v>60</v>
      </c>
      <c r="B50" s="150">
        <v>44308</v>
      </c>
      <c r="C50" s="151">
        <v>0.28999999999999998</v>
      </c>
      <c r="D50" s="151">
        <v>5.008</v>
      </c>
      <c r="E50" s="151">
        <v>5.82</v>
      </c>
      <c r="F50" s="168">
        <f t="shared" si="0"/>
        <v>17.26896551724138</v>
      </c>
    </row>
    <row r="51" spans="1:8" x14ac:dyDescent="0.3">
      <c r="A51" s="149" t="s">
        <v>61</v>
      </c>
      <c r="B51" s="150">
        <v>44309</v>
      </c>
      <c r="C51" s="151">
        <v>0.28100000000000003</v>
      </c>
      <c r="D51" s="151">
        <v>5.51</v>
      </c>
      <c r="E51" s="151">
        <v>5</v>
      </c>
      <c r="F51" s="166">
        <f t="shared" si="0"/>
        <v>19.608540925266901</v>
      </c>
      <c r="H51" s="15"/>
    </row>
    <row r="52" spans="1:8" x14ac:dyDescent="0.3">
      <c r="A52" s="149" t="s">
        <v>62</v>
      </c>
      <c r="B52" s="150">
        <v>44310</v>
      </c>
      <c r="C52" s="151">
        <v>0.30199999999999999</v>
      </c>
      <c r="D52" s="151">
        <v>5.5270000000000001</v>
      </c>
      <c r="E52" s="151">
        <v>4.8</v>
      </c>
      <c r="F52" s="167">
        <f t="shared" si="0"/>
        <v>18.30132450331126</v>
      </c>
      <c r="H52" s="15"/>
    </row>
    <row r="53" spans="1:8" x14ac:dyDescent="0.3">
      <c r="A53" s="149" t="s">
        <v>63</v>
      </c>
      <c r="B53" s="150">
        <v>44311</v>
      </c>
      <c r="C53" s="151">
        <v>0.35699999999999998</v>
      </c>
      <c r="D53" s="151">
        <v>5.8070000000000004</v>
      </c>
      <c r="E53" s="151">
        <v>4.71</v>
      </c>
      <c r="F53" s="168">
        <f t="shared" si="0"/>
        <v>16.266106442577033</v>
      </c>
    </row>
    <row r="54" spans="1:8" x14ac:dyDescent="0.3">
      <c r="A54" s="149" t="s">
        <v>64</v>
      </c>
      <c r="B54" s="150">
        <v>44312</v>
      </c>
      <c r="C54" s="151">
        <v>0.39300000000000002</v>
      </c>
      <c r="D54" s="151">
        <v>9.4949999999999992</v>
      </c>
      <c r="E54" s="151">
        <v>3.73</v>
      </c>
      <c r="F54" s="166">
        <f t="shared" si="0"/>
        <v>24.160305343511446</v>
      </c>
      <c r="H54" s="15"/>
    </row>
    <row r="55" spans="1:8" x14ac:dyDescent="0.3">
      <c r="A55" s="149" t="s">
        <v>65</v>
      </c>
      <c r="B55" s="150">
        <v>44313</v>
      </c>
      <c r="C55" s="151">
        <v>0.28899999999999998</v>
      </c>
      <c r="D55" s="151">
        <v>8.3629999999999995</v>
      </c>
      <c r="E55" s="151">
        <v>3.49</v>
      </c>
      <c r="F55" s="167">
        <f t="shared" si="0"/>
        <v>28.93771626297578</v>
      </c>
      <c r="H55" s="15"/>
    </row>
    <row r="56" spans="1:8" x14ac:dyDescent="0.3">
      <c r="A56" s="149" t="s">
        <v>66</v>
      </c>
      <c r="B56" s="150">
        <v>44314</v>
      </c>
      <c r="C56" s="151">
        <v>0.312</v>
      </c>
      <c r="D56" s="151">
        <v>8.7550000000000008</v>
      </c>
      <c r="E56" s="151">
        <v>3.56</v>
      </c>
      <c r="F56" s="168">
        <f t="shared" si="0"/>
        <v>28.060897435897438</v>
      </c>
    </row>
    <row r="57" spans="1:8" x14ac:dyDescent="0.3">
      <c r="A57" s="152" t="s">
        <v>142</v>
      </c>
      <c r="B57" s="153">
        <v>44376</v>
      </c>
      <c r="C57" s="154">
        <v>9.8000000000000004E-2</v>
      </c>
      <c r="D57" s="154">
        <v>3.9780000000000002</v>
      </c>
      <c r="E57" s="154">
        <v>7.19</v>
      </c>
      <c r="F57" s="169">
        <f t="shared" si="0"/>
        <v>40.591836734693878</v>
      </c>
    </row>
    <row r="58" spans="1:8" x14ac:dyDescent="0.3">
      <c r="A58" s="152" t="s">
        <v>143</v>
      </c>
      <c r="B58" s="153">
        <v>44377</v>
      </c>
      <c r="C58" s="154">
        <v>0.104</v>
      </c>
      <c r="D58" s="154">
        <v>3.3380000000000001</v>
      </c>
      <c r="E58" s="154">
        <v>7.17</v>
      </c>
      <c r="F58" s="170">
        <f t="shared" si="0"/>
        <v>32.096153846153847</v>
      </c>
    </row>
    <row r="59" spans="1:8" x14ac:dyDescent="0.3">
      <c r="A59" s="152" t="s">
        <v>144</v>
      </c>
      <c r="B59" s="153">
        <v>44378</v>
      </c>
      <c r="C59" s="154">
        <v>0.107</v>
      </c>
      <c r="D59" s="154">
        <v>3.1549999999999998</v>
      </c>
      <c r="E59" s="154">
        <v>7.25</v>
      </c>
      <c r="F59" s="171">
        <f t="shared" si="0"/>
        <v>29.485981308411215</v>
      </c>
    </row>
    <row r="60" spans="1:8" x14ac:dyDescent="0.3">
      <c r="A60" s="152" t="s">
        <v>145</v>
      </c>
      <c r="B60" s="153">
        <v>44379</v>
      </c>
      <c r="C60" s="154">
        <v>1.6E-2</v>
      </c>
      <c r="D60" s="154">
        <v>0.96699999999999997</v>
      </c>
      <c r="E60" s="154">
        <v>7.43</v>
      </c>
      <c r="F60" s="169">
        <f t="shared" si="0"/>
        <v>60.4375</v>
      </c>
    </row>
    <row r="61" spans="1:8" x14ac:dyDescent="0.3">
      <c r="A61" s="152" t="s">
        <v>146</v>
      </c>
      <c r="B61" s="153">
        <v>44380</v>
      </c>
      <c r="C61" s="154">
        <v>1.6E-2</v>
      </c>
      <c r="D61" s="154">
        <v>1.095</v>
      </c>
      <c r="E61" s="154">
        <v>7.46</v>
      </c>
      <c r="F61" s="170">
        <f t="shared" si="0"/>
        <v>68.4375</v>
      </c>
    </row>
    <row r="62" spans="1:8" x14ac:dyDescent="0.3">
      <c r="A62" s="152" t="s">
        <v>147</v>
      </c>
      <c r="B62" s="153">
        <v>44381</v>
      </c>
      <c r="C62" s="154">
        <v>1.6E-2</v>
      </c>
      <c r="D62" s="154">
        <v>0.95399999999999996</v>
      </c>
      <c r="E62" s="154">
        <v>7.46</v>
      </c>
      <c r="F62" s="171">
        <f t="shared" si="0"/>
        <v>59.624999999999993</v>
      </c>
    </row>
    <row r="63" spans="1:8" x14ac:dyDescent="0.3">
      <c r="A63" s="152" t="s">
        <v>148</v>
      </c>
      <c r="B63" s="153">
        <v>44382</v>
      </c>
      <c r="C63" s="154">
        <v>8.7999999999999995E-2</v>
      </c>
      <c r="D63" s="154">
        <v>2.7970000000000002</v>
      </c>
      <c r="E63" s="154">
        <v>7.4</v>
      </c>
      <c r="F63" s="169">
        <f t="shared" si="0"/>
        <v>31.784090909090914</v>
      </c>
    </row>
    <row r="64" spans="1:8" x14ac:dyDescent="0.3">
      <c r="A64" s="152" t="s">
        <v>149</v>
      </c>
      <c r="B64" s="153">
        <v>44383</v>
      </c>
      <c r="C64" s="154">
        <v>0.03</v>
      </c>
      <c r="D64" s="154">
        <v>1.9570000000000001</v>
      </c>
      <c r="E64" s="154">
        <v>8.0299999999999994</v>
      </c>
      <c r="F64" s="170">
        <f t="shared" si="0"/>
        <v>65.233333333333334</v>
      </c>
    </row>
    <row r="65" spans="1:7" x14ac:dyDescent="0.3">
      <c r="A65" s="152" t="s">
        <v>150</v>
      </c>
      <c r="B65" s="153">
        <v>44384</v>
      </c>
      <c r="C65" s="154">
        <v>2.4E-2</v>
      </c>
      <c r="D65" s="154">
        <v>2.0059999999999998</v>
      </c>
      <c r="E65" s="154">
        <v>8.1300000000000008</v>
      </c>
      <c r="F65" s="171">
        <f t="shared" si="0"/>
        <v>83.583333333333329</v>
      </c>
    </row>
    <row r="66" spans="1:7" x14ac:dyDescent="0.3">
      <c r="A66" s="152" t="s">
        <v>151</v>
      </c>
      <c r="B66" s="153">
        <v>44385</v>
      </c>
      <c r="C66" s="154">
        <v>0.23499999999999999</v>
      </c>
      <c r="D66" s="154">
        <v>3.4870000000000001</v>
      </c>
      <c r="E66" s="154">
        <v>5.26</v>
      </c>
      <c r="F66" s="169">
        <f t="shared" si="0"/>
        <v>14.838297872340426</v>
      </c>
    </row>
    <row r="67" spans="1:7" x14ac:dyDescent="0.3">
      <c r="A67" s="152" t="s">
        <v>152</v>
      </c>
      <c r="B67" s="153">
        <v>44386</v>
      </c>
      <c r="C67" s="154">
        <v>0.17</v>
      </c>
      <c r="D67" s="154">
        <v>2.4990000000000001</v>
      </c>
      <c r="E67" s="154">
        <v>5.7</v>
      </c>
      <c r="F67" s="170">
        <f t="shared" si="0"/>
        <v>14.7</v>
      </c>
    </row>
    <row r="68" spans="1:7" x14ac:dyDescent="0.3">
      <c r="A68" s="152" t="s">
        <v>153</v>
      </c>
      <c r="B68" s="153">
        <v>44387</v>
      </c>
      <c r="C68" s="154">
        <v>0.309</v>
      </c>
      <c r="D68" s="154">
        <v>5.7080000000000002</v>
      </c>
      <c r="E68" s="154">
        <v>5.33</v>
      </c>
      <c r="F68" s="171">
        <f t="shared" si="0"/>
        <v>18.472491909385113</v>
      </c>
    </row>
    <row r="69" spans="1:7" x14ac:dyDescent="0.3">
      <c r="A69" s="152" t="s">
        <v>154</v>
      </c>
      <c r="B69" s="153">
        <v>44388</v>
      </c>
      <c r="C69" s="154">
        <v>0.17699999999999999</v>
      </c>
      <c r="D69" s="154">
        <v>4.8109999999999999</v>
      </c>
      <c r="E69" s="154">
        <v>3.66</v>
      </c>
      <c r="F69" s="169">
        <f t="shared" ref="F69:F80" si="1">D69/C69</f>
        <v>27.180790960451979</v>
      </c>
    </row>
    <row r="70" spans="1:7" x14ac:dyDescent="0.3">
      <c r="A70" s="152" t="s">
        <v>155</v>
      </c>
      <c r="B70" s="153">
        <v>44389</v>
      </c>
      <c r="C70" s="154">
        <v>0.56399999999999995</v>
      </c>
      <c r="D70" s="154">
        <v>16.123999999999999</v>
      </c>
      <c r="E70" s="154">
        <v>4.3499999999999996</v>
      </c>
      <c r="F70" s="170">
        <f t="shared" si="1"/>
        <v>28.588652482269506</v>
      </c>
    </row>
    <row r="71" spans="1:7" x14ac:dyDescent="0.3">
      <c r="A71" s="152" t="s">
        <v>156</v>
      </c>
      <c r="B71" s="153">
        <v>44390</v>
      </c>
      <c r="C71" s="154">
        <v>0.14199999999999999</v>
      </c>
      <c r="D71" s="154">
        <v>4.2679999999999998</v>
      </c>
      <c r="E71" s="154">
        <v>3.86</v>
      </c>
      <c r="F71" s="171">
        <f t="shared" si="1"/>
        <v>30.056338028169016</v>
      </c>
    </row>
    <row r="72" spans="1:7" x14ac:dyDescent="0.3">
      <c r="A72" s="152" t="s">
        <v>157</v>
      </c>
      <c r="B72" s="153">
        <v>44391</v>
      </c>
      <c r="C72" s="154">
        <v>0.29699999999999999</v>
      </c>
      <c r="D72" s="154">
        <v>8.6850000000000005</v>
      </c>
      <c r="E72" s="154">
        <v>3.29</v>
      </c>
      <c r="F72" s="169">
        <f t="shared" si="1"/>
        <v>29.242424242424246</v>
      </c>
    </row>
    <row r="73" spans="1:7" x14ac:dyDescent="0.3">
      <c r="A73" s="152" t="s">
        <v>158</v>
      </c>
      <c r="B73" s="153">
        <v>44392</v>
      </c>
      <c r="C73" s="154">
        <v>0.10199999999999999</v>
      </c>
      <c r="D73" s="154">
        <v>3.2069999999999999</v>
      </c>
      <c r="E73" s="154">
        <v>3.33</v>
      </c>
      <c r="F73" s="170">
        <f t="shared" si="1"/>
        <v>31.441176470588236</v>
      </c>
    </row>
    <row r="74" spans="1:7" x14ac:dyDescent="0.3">
      <c r="A74" s="152" t="s">
        <v>159</v>
      </c>
      <c r="B74" s="153">
        <v>44393</v>
      </c>
      <c r="C74" s="154">
        <v>0.249</v>
      </c>
      <c r="D74" s="154">
        <v>6.5209999999999999</v>
      </c>
      <c r="E74" s="154">
        <v>3.17</v>
      </c>
      <c r="F74" s="171">
        <f t="shared" si="1"/>
        <v>26.188755020080322</v>
      </c>
    </row>
    <row r="75" spans="1:7" x14ac:dyDescent="0.3">
      <c r="A75" s="155" t="s">
        <v>160</v>
      </c>
      <c r="B75" s="156">
        <v>44394</v>
      </c>
      <c r="C75" s="157">
        <v>1.6E-2</v>
      </c>
      <c r="D75" s="157">
        <v>0.3</v>
      </c>
      <c r="E75" s="157">
        <v>7.02</v>
      </c>
      <c r="F75" s="172">
        <f t="shared" si="1"/>
        <v>18.75</v>
      </c>
    </row>
    <row r="76" spans="1:7" x14ac:dyDescent="0.3">
      <c r="A76" s="155" t="s">
        <v>161</v>
      </c>
      <c r="B76" s="156">
        <v>44395</v>
      </c>
      <c r="C76" s="157">
        <v>1.7999999999999999E-2</v>
      </c>
      <c r="D76" s="157">
        <v>0.151</v>
      </c>
      <c r="E76" s="157">
        <v>6.62</v>
      </c>
      <c r="F76" s="173">
        <f t="shared" si="1"/>
        <v>8.3888888888888893</v>
      </c>
    </row>
    <row r="77" spans="1:7" x14ac:dyDescent="0.3">
      <c r="A77" s="155" t="s">
        <v>162</v>
      </c>
      <c r="B77" s="156">
        <v>44396</v>
      </c>
      <c r="C77" s="157">
        <v>1.7000000000000001E-2</v>
      </c>
      <c r="D77" s="157">
        <v>0.13200000000000001</v>
      </c>
      <c r="E77" s="157">
        <v>6.52</v>
      </c>
      <c r="F77" s="174">
        <f t="shared" si="1"/>
        <v>7.7647058823529411</v>
      </c>
    </row>
    <row r="78" spans="1:7" x14ac:dyDescent="0.3">
      <c r="A78" s="155" t="s">
        <v>163</v>
      </c>
      <c r="B78" s="156">
        <v>44397</v>
      </c>
      <c r="C78" s="157">
        <v>9.6000000000000002E-2</v>
      </c>
      <c r="D78" s="157">
        <v>2.5470000000000002</v>
      </c>
      <c r="E78" s="157">
        <v>3.54</v>
      </c>
      <c r="F78" s="172">
        <f t="shared" si="1"/>
        <v>26.53125</v>
      </c>
    </row>
    <row r="79" spans="1:7" x14ac:dyDescent="0.3">
      <c r="A79" s="155" t="s">
        <v>164</v>
      </c>
      <c r="B79" s="156">
        <v>44398</v>
      </c>
      <c r="C79" s="157">
        <v>0.217</v>
      </c>
      <c r="D79" s="157">
        <v>5.069</v>
      </c>
      <c r="E79" s="157">
        <v>3.63</v>
      </c>
      <c r="F79" s="173">
        <f t="shared" si="1"/>
        <v>23.359447004608295</v>
      </c>
      <c r="G79" s="15"/>
    </row>
    <row r="80" spans="1:7" x14ac:dyDescent="0.3">
      <c r="A80" s="155" t="s">
        <v>165</v>
      </c>
      <c r="B80" s="156">
        <v>44399</v>
      </c>
      <c r="C80" s="157">
        <v>0.10100000000000001</v>
      </c>
      <c r="D80" s="157">
        <v>2.6309999999999998</v>
      </c>
      <c r="E80" s="157">
        <v>3.56</v>
      </c>
      <c r="F80" s="174">
        <f t="shared" si="1"/>
        <v>26.049504950495045</v>
      </c>
      <c r="G80" s="15"/>
    </row>
  </sheetData>
  <phoneticPr fontId="27" type="noConversion"/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FD41E-5651-4AB2-AF84-E9AF90316918}">
  <dimension ref="A1:M209"/>
  <sheetViews>
    <sheetView topLeftCell="D19" workbookViewId="0">
      <selection activeCell="I4" sqref="I4"/>
    </sheetView>
  </sheetViews>
  <sheetFormatPr baseColWidth="10" defaultRowHeight="13.2" x14ac:dyDescent="0.25"/>
  <cols>
    <col min="1" max="1" width="11.44140625" style="40"/>
    <col min="2" max="2" width="18.44140625" style="40" customWidth="1"/>
    <col min="3" max="3" width="11.44140625" style="40"/>
    <col min="4" max="4" width="12.5546875" style="37" customWidth="1"/>
    <col min="5" max="5" width="11.44140625" style="38"/>
    <col min="6" max="6" width="11.44140625" style="37"/>
    <col min="7" max="11" width="11.44140625" style="40"/>
    <col min="12" max="12" width="12" style="40" bestFit="1" customWidth="1"/>
    <col min="13" max="257" width="11.44140625" style="40"/>
    <col min="258" max="258" width="18.44140625" style="40" customWidth="1"/>
    <col min="259" max="259" width="11.44140625" style="40"/>
    <col min="260" max="260" width="12.5546875" style="40" customWidth="1"/>
    <col min="261" max="267" width="11.44140625" style="40"/>
    <col min="268" max="268" width="12" style="40" bestFit="1" customWidth="1"/>
    <col min="269" max="513" width="11.44140625" style="40"/>
    <col min="514" max="514" width="18.44140625" style="40" customWidth="1"/>
    <col min="515" max="515" width="11.44140625" style="40"/>
    <col min="516" max="516" width="12.5546875" style="40" customWidth="1"/>
    <col min="517" max="523" width="11.44140625" style="40"/>
    <col min="524" max="524" width="12" style="40" bestFit="1" customWidth="1"/>
    <col min="525" max="769" width="11.44140625" style="40"/>
    <col min="770" max="770" width="18.44140625" style="40" customWidth="1"/>
    <col min="771" max="771" width="11.44140625" style="40"/>
    <col min="772" max="772" width="12.5546875" style="40" customWidth="1"/>
    <col min="773" max="779" width="11.44140625" style="40"/>
    <col min="780" max="780" width="12" style="40" bestFit="1" customWidth="1"/>
    <col min="781" max="1025" width="11.44140625" style="40"/>
    <col min="1026" max="1026" width="18.44140625" style="40" customWidth="1"/>
    <col min="1027" max="1027" width="11.44140625" style="40"/>
    <col min="1028" max="1028" width="12.5546875" style="40" customWidth="1"/>
    <col min="1029" max="1035" width="11.44140625" style="40"/>
    <col min="1036" max="1036" width="12" style="40" bestFit="1" customWidth="1"/>
    <col min="1037" max="1281" width="11.44140625" style="40"/>
    <col min="1282" max="1282" width="18.44140625" style="40" customWidth="1"/>
    <col min="1283" max="1283" width="11.44140625" style="40"/>
    <col min="1284" max="1284" width="12.5546875" style="40" customWidth="1"/>
    <col min="1285" max="1291" width="11.44140625" style="40"/>
    <col min="1292" max="1292" width="12" style="40" bestFit="1" customWidth="1"/>
    <col min="1293" max="1537" width="11.44140625" style="40"/>
    <col min="1538" max="1538" width="18.44140625" style="40" customWidth="1"/>
    <col min="1539" max="1539" width="11.44140625" style="40"/>
    <col min="1540" max="1540" width="12.5546875" style="40" customWidth="1"/>
    <col min="1541" max="1547" width="11.44140625" style="40"/>
    <col min="1548" max="1548" width="12" style="40" bestFit="1" customWidth="1"/>
    <col min="1549" max="1793" width="11.44140625" style="40"/>
    <col min="1794" max="1794" width="18.44140625" style="40" customWidth="1"/>
    <col min="1795" max="1795" width="11.44140625" style="40"/>
    <col min="1796" max="1796" width="12.5546875" style="40" customWidth="1"/>
    <col min="1797" max="1803" width="11.44140625" style="40"/>
    <col min="1804" max="1804" width="12" style="40" bestFit="1" customWidth="1"/>
    <col min="1805" max="2049" width="11.44140625" style="40"/>
    <col min="2050" max="2050" width="18.44140625" style="40" customWidth="1"/>
    <col min="2051" max="2051" width="11.44140625" style="40"/>
    <col min="2052" max="2052" width="12.5546875" style="40" customWidth="1"/>
    <col min="2053" max="2059" width="11.44140625" style="40"/>
    <col min="2060" max="2060" width="12" style="40" bestFit="1" customWidth="1"/>
    <col min="2061" max="2305" width="11.44140625" style="40"/>
    <col min="2306" max="2306" width="18.44140625" style="40" customWidth="1"/>
    <col min="2307" max="2307" width="11.44140625" style="40"/>
    <col min="2308" max="2308" width="12.5546875" style="40" customWidth="1"/>
    <col min="2309" max="2315" width="11.44140625" style="40"/>
    <col min="2316" max="2316" width="12" style="40" bestFit="1" customWidth="1"/>
    <col min="2317" max="2561" width="11.44140625" style="40"/>
    <col min="2562" max="2562" width="18.44140625" style="40" customWidth="1"/>
    <col min="2563" max="2563" width="11.44140625" style="40"/>
    <col min="2564" max="2564" width="12.5546875" style="40" customWidth="1"/>
    <col min="2565" max="2571" width="11.44140625" style="40"/>
    <col min="2572" max="2572" width="12" style="40" bestFit="1" customWidth="1"/>
    <col min="2573" max="2817" width="11.44140625" style="40"/>
    <col min="2818" max="2818" width="18.44140625" style="40" customWidth="1"/>
    <col min="2819" max="2819" width="11.44140625" style="40"/>
    <col min="2820" max="2820" width="12.5546875" style="40" customWidth="1"/>
    <col min="2821" max="2827" width="11.44140625" style="40"/>
    <col min="2828" max="2828" width="12" style="40" bestFit="1" customWidth="1"/>
    <col min="2829" max="3073" width="11.44140625" style="40"/>
    <col min="3074" max="3074" width="18.44140625" style="40" customWidth="1"/>
    <col min="3075" max="3075" width="11.44140625" style="40"/>
    <col min="3076" max="3076" width="12.5546875" style="40" customWidth="1"/>
    <col min="3077" max="3083" width="11.44140625" style="40"/>
    <col min="3084" max="3084" width="12" style="40" bestFit="1" customWidth="1"/>
    <col min="3085" max="3329" width="11.44140625" style="40"/>
    <col min="3330" max="3330" width="18.44140625" style="40" customWidth="1"/>
    <col min="3331" max="3331" width="11.44140625" style="40"/>
    <col min="3332" max="3332" width="12.5546875" style="40" customWidth="1"/>
    <col min="3333" max="3339" width="11.44140625" style="40"/>
    <col min="3340" max="3340" width="12" style="40" bestFit="1" customWidth="1"/>
    <col min="3341" max="3585" width="11.44140625" style="40"/>
    <col min="3586" max="3586" width="18.44140625" style="40" customWidth="1"/>
    <col min="3587" max="3587" width="11.44140625" style="40"/>
    <col min="3588" max="3588" width="12.5546875" style="40" customWidth="1"/>
    <col min="3589" max="3595" width="11.44140625" style="40"/>
    <col min="3596" max="3596" width="12" style="40" bestFit="1" customWidth="1"/>
    <col min="3597" max="3841" width="11.44140625" style="40"/>
    <col min="3842" max="3842" width="18.44140625" style="40" customWidth="1"/>
    <col min="3843" max="3843" width="11.44140625" style="40"/>
    <col min="3844" max="3844" width="12.5546875" style="40" customWidth="1"/>
    <col min="3845" max="3851" width="11.44140625" style="40"/>
    <col min="3852" max="3852" width="12" style="40" bestFit="1" customWidth="1"/>
    <col min="3853" max="4097" width="11.44140625" style="40"/>
    <col min="4098" max="4098" width="18.44140625" style="40" customWidth="1"/>
    <col min="4099" max="4099" width="11.44140625" style="40"/>
    <col min="4100" max="4100" width="12.5546875" style="40" customWidth="1"/>
    <col min="4101" max="4107" width="11.44140625" style="40"/>
    <col min="4108" max="4108" width="12" style="40" bestFit="1" customWidth="1"/>
    <col min="4109" max="4353" width="11.44140625" style="40"/>
    <col min="4354" max="4354" width="18.44140625" style="40" customWidth="1"/>
    <col min="4355" max="4355" width="11.44140625" style="40"/>
    <col min="4356" max="4356" width="12.5546875" style="40" customWidth="1"/>
    <col min="4357" max="4363" width="11.44140625" style="40"/>
    <col min="4364" max="4364" width="12" style="40" bestFit="1" customWidth="1"/>
    <col min="4365" max="4609" width="11.44140625" style="40"/>
    <col min="4610" max="4610" width="18.44140625" style="40" customWidth="1"/>
    <col min="4611" max="4611" width="11.44140625" style="40"/>
    <col min="4612" max="4612" width="12.5546875" style="40" customWidth="1"/>
    <col min="4613" max="4619" width="11.44140625" style="40"/>
    <col min="4620" max="4620" width="12" style="40" bestFit="1" customWidth="1"/>
    <col min="4621" max="4865" width="11.44140625" style="40"/>
    <col min="4866" max="4866" width="18.44140625" style="40" customWidth="1"/>
    <col min="4867" max="4867" width="11.44140625" style="40"/>
    <col min="4868" max="4868" width="12.5546875" style="40" customWidth="1"/>
    <col min="4869" max="4875" width="11.44140625" style="40"/>
    <col min="4876" max="4876" width="12" style="40" bestFit="1" customWidth="1"/>
    <col min="4877" max="5121" width="11.44140625" style="40"/>
    <col min="5122" max="5122" width="18.44140625" style="40" customWidth="1"/>
    <col min="5123" max="5123" width="11.44140625" style="40"/>
    <col min="5124" max="5124" width="12.5546875" style="40" customWidth="1"/>
    <col min="5125" max="5131" width="11.44140625" style="40"/>
    <col min="5132" max="5132" width="12" style="40" bestFit="1" customWidth="1"/>
    <col min="5133" max="5377" width="11.44140625" style="40"/>
    <col min="5378" max="5378" width="18.44140625" style="40" customWidth="1"/>
    <col min="5379" max="5379" width="11.44140625" style="40"/>
    <col min="5380" max="5380" width="12.5546875" style="40" customWidth="1"/>
    <col min="5381" max="5387" width="11.44140625" style="40"/>
    <col min="5388" max="5388" width="12" style="40" bestFit="1" customWidth="1"/>
    <col min="5389" max="5633" width="11.44140625" style="40"/>
    <col min="5634" max="5634" width="18.44140625" style="40" customWidth="1"/>
    <col min="5635" max="5635" width="11.44140625" style="40"/>
    <col min="5636" max="5636" width="12.5546875" style="40" customWidth="1"/>
    <col min="5637" max="5643" width="11.44140625" style="40"/>
    <col min="5644" max="5644" width="12" style="40" bestFit="1" customWidth="1"/>
    <col min="5645" max="5889" width="11.44140625" style="40"/>
    <col min="5890" max="5890" width="18.44140625" style="40" customWidth="1"/>
    <col min="5891" max="5891" width="11.44140625" style="40"/>
    <col min="5892" max="5892" width="12.5546875" style="40" customWidth="1"/>
    <col min="5893" max="5899" width="11.44140625" style="40"/>
    <col min="5900" max="5900" width="12" style="40" bestFit="1" customWidth="1"/>
    <col min="5901" max="6145" width="11.44140625" style="40"/>
    <col min="6146" max="6146" width="18.44140625" style="40" customWidth="1"/>
    <col min="6147" max="6147" width="11.44140625" style="40"/>
    <col min="6148" max="6148" width="12.5546875" style="40" customWidth="1"/>
    <col min="6149" max="6155" width="11.44140625" style="40"/>
    <col min="6156" max="6156" width="12" style="40" bestFit="1" customWidth="1"/>
    <col min="6157" max="6401" width="11.44140625" style="40"/>
    <col min="6402" max="6402" width="18.44140625" style="40" customWidth="1"/>
    <col min="6403" max="6403" width="11.44140625" style="40"/>
    <col min="6404" max="6404" width="12.5546875" style="40" customWidth="1"/>
    <col min="6405" max="6411" width="11.44140625" style="40"/>
    <col min="6412" max="6412" width="12" style="40" bestFit="1" customWidth="1"/>
    <col min="6413" max="6657" width="11.44140625" style="40"/>
    <col min="6658" max="6658" width="18.44140625" style="40" customWidth="1"/>
    <col min="6659" max="6659" width="11.44140625" style="40"/>
    <col min="6660" max="6660" width="12.5546875" style="40" customWidth="1"/>
    <col min="6661" max="6667" width="11.44140625" style="40"/>
    <col min="6668" max="6668" width="12" style="40" bestFit="1" customWidth="1"/>
    <col min="6669" max="6913" width="11.44140625" style="40"/>
    <col min="6914" max="6914" width="18.44140625" style="40" customWidth="1"/>
    <col min="6915" max="6915" width="11.44140625" style="40"/>
    <col min="6916" max="6916" width="12.5546875" style="40" customWidth="1"/>
    <col min="6917" max="6923" width="11.44140625" style="40"/>
    <col min="6924" max="6924" width="12" style="40" bestFit="1" customWidth="1"/>
    <col min="6925" max="7169" width="11.44140625" style="40"/>
    <col min="7170" max="7170" width="18.44140625" style="40" customWidth="1"/>
    <col min="7171" max="7171" width="11.44140625" style="40"/>
    <col min="7172" max="7172" width="12.5546875" style="40" customWidth="1"/>
    <col min="7173" max="7179" width="11.44140625" style="40"/>
    <col min="7180" max="7180" width="12" style="40" bestFit="1" customWidth="1"/>
    <col min="7181" max="7425" width="11.44140625" style="40"/>
    <col min="7426" max="7426" width="18.44140625" style="40" customWidth="1"/>
    <col min="7427" max="7427" width="11.44140625" style="40"/>
    <col min="7428" max="7428" width="12.5546875" style="40" customWidth="1"/>
    <col min="7429" max="7435" width="11.44140625" style="40"/>
    <col min="7436" max="7436" width="12" style="40" bestFit="1" customWidth="1"/>
    <col min="7437" max="7681" width="11.44140625" style="40"/>
    <col min="7682" max="7682" width="18.44140625" style="40" customWidth="1"/>
    <col min="7683" max="7683" width="11.44140625" style="40"/>
    <col min="7684" max="7684" width="12.5546875" style="40" customWidth="1"/>
    <col min="7685" max="7691" width="11.44140625" style="40"/>
    <col min="7692" max="7692" width="12" style="40" bestFit="1" customWidth="1"/>
    <col min="7693" max="7937" width="11.44140625" style="40"/>
    <col min="7938" max="7938" width="18.44140625" style="40" customWidth="1"/>
    <col min="7939" max="7939" width="11.44140625" style="40"/>
    <col min="7940" max="7940" width="12.5546875" style="40" customWidth="1"/>
    <col min="7941" max="7947" width="11.44140625" style="40"/>
    <col min="7948" max="7948" width="12" style="40" bestFit="1" customWidth="1"/>
    <col min="7949" max="8193" width="11.44140625" style="40"/>
    <col min="8194" max="8194" width="18.44140625" style="40" customWidth="1"/>
    <col min="8195" max="8195" width="11.44140625" style="40"/>
    <col min="8196" max="8196" width="12.5546875" style="40" customWidth="1"/>
    <col min="8197" max="8203" width="11.44140625" style="40"/>
    <col min="8204" max="8204" width="12" style="40" bestFit="1" customWidth="1"/>
    <col min="8205" max="8449" width="11.44140625" style="40"/>
    <col min="8450" max="8450" width="18.44140625" style="40" customWidth="1"/>
    <col min="8451" max="8451" width="11.44140625" style="40"/>
    <col min="8452" max="8452" width="12.5546875" style="40" customWidth="1"/>
    <col min="8453" max="8459" width="11.44140625" style="40"/>
    <col min="8460" max="8460" width="12" style="40" bestFit="1" customWidth="1"/>
    <col min="8461" max="8705" width="11.44140625" style="40"/>
    <col min="8706" max="8706" width="18.44140625" style="40" customWidth="1"/>
    <col min="8707" max="8707" width="11.44140625" style="40"/>
    <col min="8708" max="8708" width="12.5546875" style="40" customWidth="1"/>
    <col min="8709" max="8715" width="11.44140625" style="40"/>
    <col min="8716" max="8716" width="12" style="40" bestFit="1" customWidth="1"/>
    <col min="8717" max="8961" width="11.44140625" style="40"/>
    <col min="8962" max="8962" width="18.44140625" style="40" customWidth="1"/>
    <col min="8963" max="8963" width="11.44140625" style="40"/>
    <col min="8964" max="8964" width="12.5546875" style="40" customWidth="1"/>
    <col min="8965" max="8971" width="11.44140625" style="40"/>
    <col min="8972" max="8972" width="12" style="40" bestFit="1" customWidth="1"/>
    <col min="8973" max="9217" width="11.44140625" style="40"/>
    <col min="9218" max="9218" width="18.44140625" style="40" customWidth="1"/>
    <col min="9219" max="9219" width="11.44140625" style="40"/>
    <col min="9220" max="9220" width="12.5546875" style="40" customWidth="1"/>
    <col min="9221" max="9227" width="11.44140625" style="40"/>
    <col min="9228" max="9228" width="12" style="40" bestFit="1" customWidth="1"/>
    <col min="9229" max="9473" width="11.44140625" style="40"/>
    <col min="9474" max="9474" width="18.44140625" style="40" customWidth="1"/>
    <col min="9475" max="9475" width="11.44140625" style="40"/>
    <col min="9476" max="9476" width="12.5546875" style="40" customWidth="1"/>
    <col min="9477" max="9483" width="11.44140625" style="40"/>
    <col min="9484" max="9484" width="12" style="40" bestFit="1" customWidth="1"/>
    <col min="9485" max="9729" width="11.44140625" style="40"/>
    <col min="9730" max="9730" width="18.44140625" style="40" customWidth="1"/>
    <col min="9731" max="9731" width="11.44140625" style="40"/>
    <col min="9732" max="9732" width="12.5546875" style="40" customWidth="1"/>
    <col min="9733" max="9739" width="11.44140625" style="40"/>
    <col min="9740" max="9740" width="12" style="40" bestFit="1" customWidth="1"/>
    <col min="9741" max="9985" width="11.44140625" style="40"/>
    <col min="9986" max="9986" width="18.44140625" style="40" customWidth="1"/>
    <col min="9987" max="9987" width="11.44140625" style="40"/>
    <col min="9988" max="9988" width="12.5546875" style="40" customWidth="1"/>
    <col min="9989" max="9995" width="11.44140625" style="40"/>
    <col min="9996" max="9996" width="12" style="40" bestFit="1" customWidth="1"/>
    <col min="9997" max="10241" width="11.44140625" style="40"/>
    <col min="10242" max="10242" width="18.44140625" style="40" customWidth="1"/>
    <col min="10243" max="10243" width="11.44140625" style="40"/>
    <col min="10244" max="10244" width="12.5546875" style="40" customWidth="1"/>
    <col min="10245" max="10251" width="11.44140625" style="40"/>
    <col min="10252" max="10252" width="12" style="40" bestFit="1" customWidth="1"/>
    <col min="10253" max="10497" width="11.44140625" style="40"/>
    <col min="10498" max="10498" width="18.44140625" style="40" customWidth="1"/>
    <col min="10499" max="10499" width="11.44140625" style="40"/>
    <col min="10500" max="10500" width="12.5546875" style="40" customWidth="1"/>
    <col min="10501" max="10507" width="11.44140625" style="40"/>
    <col min="10508" max="10508" width="12" style="40" bestFit="1" customWidth="1"/>
    <col min="10509" max="10753" width="11.44140625" style="40"/>
    <col min="10754" max="10754" width="18.44140625" style="40" customWidth="1"/>
    <col min="10755" max="10755" width="11.44140625" style="40"/>
    <col min="10756" max="10756" width="12.5546875" style="40" customWidth="1"/>
    <col min="10757" max="10763" width="11.44140625" style="40"/>
    <col min="10764" max="10764" width="12" style="40" bestFit="1" customWidth="1"/>
    <col min="10765" max="11009" width="11.44140625" style="40"/>
    <col min="11010" max="11010" width="18.44140625" style="40" customWidth="1"/>
    <col min="11011" max="11011" width="11.44140625" style="40"/>
    <col min="11012" max="11012" width="12.5546875" style="40" customWidth="1"/>
    <col min="11013" max="11019" width="11.44140625" style="40"/>
    <col min="11020" max="11020" width="12" style="40" bestFit="1" customWidth="1"/>
    <col min="11021" max="11265" width="11.44140625" style="40"/>
    <col min="11266" max="11266" width="18.44140625" style="40" customWidth="1"/>
    <col min="11267" max="11267" width="11.44140625" style="40"/>
    <col min="11268" max="11268" width="12.5546875" style="40" customWidth="1"/>
    <col min="11269" max="11275" width="11.44140625" style="40"/>
    <col min="11276" max="11276" width="12" style="40" bestFit="1" customWidth="1"/>
    <col min="11277" max="11521" width="11.44140625" style="40"/>
    <col min="11522" max="11522" width="18.44140625" style="40" customWidth="1"/>
    <col min="11523" max="11523" width="11.44140625" style="40"/>
    <col min="11524" max="11524" width="12.5546875" style="40" customWidth="1"/>
    <col min="11525" max="11531" width="11.44140625" style="40"/>
    <col min="11532" max="11532" width="12" style="40" bestFit="1" customWidth="1"/>
    <col min="11533" max="11777" width="11.44140625" style="40"/>
    <col min="11778" max="11778" width="18.44140625" style="40" customWidth="1"/>
    <col min="11779" max="11779" width="11.44140625" style="40"/>
    <col min="11780" max="11780" width="12.5546875" style="40" customWidth="1"/>
    <col min="11781" max="11787" width="11.44140625" style="40"/>
    <col min="11788" max="11788" width="12" style="40" bestFit="1" customWidth="1"/>
    <col min="11789" max="12033" width="11.44140625" style="40"/>
    <col min="12034" max="12034" width="18.44140625" style="40" customWidth="1"/>
    <col min="12035" max="12035" width="11.44140625" style="40"/>
    <col min="12036" max="12036" width="12.5546875" style="40" customWidth="1"/>
    <col min="12037" max="12043" width="11.44140625" style="40"/>
    <col min="12044" max="12044" width="12" style="40" bestFit="1" customWidth="1"/>
    <col min="12045" max="12289" width="11.44140625" style="40"/>
    <col min="12290" max="12290" width="18.44140625" style="40" customWidth="1"/>
    <col min="12291" max="12291" width="11.44140625" style="40"/>
    <col min="12292" max="12292" width="12.5546875" style="40" customWidth="1"/>
    <col min="12293" max="12299" width="11.44140625" style="40"/>
    <col min="12300" max="12300" width="12" style="40" bestFit="1" customWidth="1"/>
    <col min="12301" max="12545" width="11.44140625" style="40"/>
    <col min="12546" max="12546" width="18.44140625" style="40" customWidth="1"/>
    <col min="12547" max="12547" width="11.44140625" style="40"/>
    <col min="12548" max="12548" width="12.5546875" style="40" customWidth="1"/>
    <col min="12549" max="12555" width="11.44140625" style="40"/>
    <col min="12556" max="12556" width="12" style="40" bestFit="1" customWidth="1"/>
    <col min="12557" max="12801" width="11.44140625" style="40"/>
    <col min="12802" max="12802" width="18.44140625" style="40" customWidth="1"/>
    <col min="12803" max="12803" width="11.44140625" style="40"/>
    <col min="12804" max="12804" width="12.5546875" style="40" customWidth="1"/>
    <col min="12805" max="12811" width="11.44140625" style="40"/>
    <col min="12812" max="12812" width="12" style="40" bestFit="1" customWidth="1"/>
    <col min="12813" max="13057" width="11.44140625" style="40"/>
    <col min="13058" max="13058" width="18.44140625" style="40" customWidth="1"/>
    <col min="13059" max="13059" width="11.44140625" style="40"/>
    <col min="13060" max="13060" width="12.5546875" style="40" customWidth="1"/>
    <col min="13061" max="13067" width="11.44140625" style="40"/>
    <col min="13068" max="13068" width="12" style="40" bestFit="1" customWidth="1"/>
    <col min="13069" max="13313" width="11.44140625" style="40"/>
    <col min="13314" max="13314" width="18.44140625" style="40" customWidth="1"/>
    <col min="13315" max="13315" width="11.44140625" style="40"/>
    <col min="13316" max="13316" width="12.5546875" style="40" customWidth="1"/>
    <col min="13317" max="13323" width="11.44140625" style="40"/>
    <col min="13324" max="13324" width="12" style="40" bestFit="1" customWidth="1"/>
    <col min="13325" max="13569" width="11.44140625" style="40"/>
    <col min="13570" max="13570" width="18.44140625" style="40" customWidth="1"/>
    <col min="13571" max="13571" width="11.44140625" style="40"/>
    <col min="13572" max="13572" width="12.5546875" style="40" customWidth="1"/>
    <col min="13573" max="13579" width="11.44140625" style="40"/>
    <col min="13580" max="13580" width="12" style="40" bestFit="1" customWidth="1"/>
    <col min="13581" max="13825" width="11.44140625" style="40"/>
    <col min="13826" max="13826" width="18.44140625" style="40" customWidth="1"/>
    <col min="13827" max="13827" width="11.44140625" style="40"/>
    <col min="13828" max="13828" width="12.5546875" style="40" customWidth="1"/>
    <col min="13829" max="13835" width="11.44140625" style="40"/>
    <col min="13836" max="13836" width="12" style="40" bestFit="1" customWidth="1"/>
    <col min="13837" max="14081" width="11.44140625" style="40"/>
    <col min="14082" max="14082" width="18.44140625" style="40" customWidth="1"/>
    <col min="14083" max="14083" width="11.44140625" style="40"/>
    <col min="14084" max="14084" width="12.5546875" style="40" customWidth="1"/>
    <col min="14085" max="14091" width="11.44140625" style="40"/>
    <col min="14092" max="14092" width="12" style="40" bestFit="1" customWidth="1"/>
    <col min="14093" max="14337" width="11.44140625" style="40"/>
    <col min="14338" max="14338" width="18.44140625" style="40" customWidth="1"/>
    <col min="14339" max="14339" width="11.44140625" style="40"/>
    <col min="14340" max="14340" width="12.5546875" style="40" customWidth="1"/>
    <col min="14341" max="14347" width="11.44140625" style="40"/>
    <col min="14348" max="14348" width="12" style="40" bestFit="1" customWidth="1"/>
    <col min="14349" max="14593" width="11.44140625" style="40"/>
    <col min="14594" max="14594" width="18.44140625" style="40" customWidth="1"/>
    <col min="14595" max="14595" width="11.44140625" style="40"/>
    <col min="14596" max="14596" width="12.5546875" style="40" customWidth="1"/>
    <col min="14597" max="14603" width="11.44140625" style="40"/>
    <col min="14604" max="14604" width="12" style="40" bestFit="1" customWidth="1"/>
    <col min="14605" max="14849" width="11.44140625" style="40"/>
    <col min="14850" max="14850" width="18.44140625" style="40" customWidth="1"/>
    <col min="14851" max="14851" width="11.44140625" style="40"/>
    <col min="14852" max="14852" width="12.5546875" style="40" customWidth="1"/>
    <col min="14853" max="14859" width="11.44140625" style="40"/>
    <col min="14860" max="14860" width="12" style="40" bestFit="1" customWidth="1"/>
    <col min="14861" max="15105" width="11.44140625" style="40"/>
    <col min="15106" max="15106" width="18.44140625" style="40" customWidth="1"/>
    <col min="15107" max="15107" width="11.44140625" style="40"/>
    <col min="15108" max="15108" width="12.5546875" style="40" customWidth="1"/>
    <col min="15109" max="15115" width="11.44140625" style="40"/>
    <col min="15116" max="15116" width="12" style="40" bestFit="1" customWidth="1"/>
    <col min="15117" max="15361" width="11.44140625" style="40"/>
    <col min="15362" max="15362" width="18.44140625" style="40" customWidth="1"/>
    <col min="15363" max="15363" width="11.44140625" style="40"/>
    <col min="15364" max="15364" width="12.5546875" style="40" customWidth="1"/>
    <col min="15365" max="15371" width="11.44140625" style="40"/>
    <col min="15372" max="15372" width="12" style="40" bestFit="1" customWidth="1"/>
    <col min="15373" max="15617" width="11.44140625" style="40"/>
    <col min="15618" max="15618" width="18.44140625" style="40" customWidth="1"/>
    <col min="15619" max="15619" width="11.44140625" style="40"/>
    <col min="15620" max="15620" width="12.5546875" style="40" customWidth="1"/>
    <col min="15621" max="15627" width="11.44140625" style="40"/>
    <col min="15628" max="15628" width="12" style="40" bestFit="1" customWidth="1"/>
    <col min="15629" max="15873" width="11.44140625" style="40"/>
    <col min="15874" max="15874" width="18.44140625" style="40" customWidth="1"/>
    <col min="15875" max="15875" width="11.44140625" style="40"/>
    <col min="15876" max="15876" width="12.5546875" style="40" customWidth="1"/>
    <col min="15877" max="15883" width="11.44140625" style="40"/>
    <col min="15884" max="15884" width="12" style="40" bestFit="1" customWidth="1"/>
    <col min="15885" max="16129" width="11.44140625" style="40"/>
    <col min="16130" max="16130" width="18.44140625" style="40" customWidth="1"/>
    <col min="16131" max="16131" width="11.44140625" style="40"/>
    <col min="16132" max="16132" width="12.5546875" style="40" customWidth="1"/>
    <col min="16133" max="16139" width="11.44140625" style="40"/>
    <col min="16140" max="16140" width="12" style="40" bestFit="1" customWidth="1"/>
    <col min="16141" max="16384" width="11.44140625" style="40"/>
  </cols>
  <sheetData>
    <row r="1" spans="1:13" x14ac:dyDescent="0.25">
      <c r="A1" s="36"/>
      <c r="B1" s="36"/>
      <c r="C1" s="37"/>
      <c r="G1" s="39"/>
      <c r="H1" s="39"/>
    </row>
    <row r="2" spans="1:13" x14ac:dyDescent="0.25">
      <c r="A2" s="36"/>
      <c r="B2" s="36"/>
      <c r="C2" s="37"/>
      <c r="G2" s="39"/>
      <c r="H2" s="39"/>
    </row>
    <row r="3" spans="1:13" x14ac:dyDescent="0.25">
      <c r="A3" s="41"/>
      <c r="B3" s="42"/>
      <c r="C3" s="37"/>
      <c r="G3" s="39"/>
      <c r="H3" s="39"/>
    </row>
    <row r="4" spans="1:13" ht="41.4" x14ac:dyDescent="0.25">
      <c r="A4" s="43" t="s">
        <v>449</v>
      </c>
      <c r="B4" s="44" t="s">
        <v>450</v>
      </c>
      <c r="C4" s="45" t="s">
        <v>451</v>
      </c>
      <c r="D4" s="45" t="s">
        <v>452</v>
      </c>
      <c r="E4" s="46" t="s">
        <v>453</v>
      </c>
      <c r="F4" s="45" t="s">
        <v>454</v>
      </c>
      <c r="G4" s="47" t="s">
        <v>455</v>
      </c>
      <c r="H4" s="47" t="s">
        <v>456</v>
      </c>
      <c r="I4" s="48" t="s">
        <v>457</v>
      </c>
      <c r="L4" s="40" t="s">
        <v>458</v>
      </c>
    </row>
    <row r="5" spans="1:13" ht="15.6" x14ac:dyDescent="0.35">
      <c r="A5" s="49" t="s">
        <v>459</v>
      </c>
      <c r="B5" s="50"/>
      <c r="C5" s="51">
        <v>753.49</v>
      </c>
      <c r="D5" s="51">
        <v>24</v>
      </c>
      <c r="E5" s="52">
        <v>0.26100000000000001</v>
      </c>
      <c r="F5" s="51">
        <v>29.6</v>
      </c>
      <c r="G5" s="53">
        <f t="shared" ref="G5:G52" si="0">IF(AND(F5&lt;&gt;"",C5&lt;&gt;"",D5&lt;&gt;"",E5&lt;&gt;""),F5*C5*0.1602/((273+D5)*E5),"")</f>
        <v>46.09297703471497</v>
      </c>
      <c r="H5" s="54">
        <f>100/G5</f>
        <v>2.1695279071404934</v>
      </c>
      <c r="I5" s="55">
        <v>45205</v>
      </c>
    </row>
    <row r="6" spans="1:13" x14ac:dyDescent="0.25">
      <c r="A6" s="49" t="s">
        <v>460</v>
      </c>
      <c r="B6" s="50"/>
      <c r="C6" s="51">
        <v>746.66</v>
      </c>
      <c r="D6" s="51">
        <v>25</v>
      </c>
      <c r="E6" s="52">
        <v>0.251</v>
      </c>
      <c r="F6" s="51">
        <v>28.6</v>
      </c>
      <c r="G6" s="53">
        <f t="shared" si="0"/>
        <v>45.736343955720741</v>
      </c>
      <c r="H6" s="54">
        <f>100/G6</f>
        <v>2.1864449877500958</v>
      </c>
      <c r="I6" s="55">
        <v>45210</v>
      </c>
      <c r="L6" s="56" t="s">
        <v>461</v>
      </c>
      <c r="M6" s="40" t="s">
        <v>462</v>
      </c>
    </row>
    <row r="7" spans="1:13" x14ac:dyDescent="0.25">
      <c r="A7" s="49" t="s">
        <v>460</v>
      </c>
      <c r="B7" s="50"/>
      <c r="C7" s="57">
        <v>729.62</v>
      </c>
      <c r="D7" s="57">
        <v>23.5</v>
      </c>
      <c r="E7" s="58">
        <v>0.253</v>
      </c>
      <c r="F7" s="57">
        <v>30</v>
      </c>
      <c r="G7" s="59">
        <f t="shared" si="0"/>
        <v>46.745012230968676</v>
      </c>
      <c r="H7" s="54">
        <f>100/G7</f>
        <v>2.1392656719372889</v>
      </c>
      <c r="I7" s="55">
        <v>45218</v>
      </c>
      <c r="L7" s="56"/>
    </row>
    <row r="8" spans="1:13" x14ac:dyDescent="0.25">
      <c r="A8" s="49" t="s">
        <v>460</v>
      </c>
      <c r="B8" s="50"/>
      <c r="C8" s="51">
        <v>719.02</v>
      </c>
      <c r="D8" s="51">
        <v>23</v>
      </c>
      <c r="E8" s="52">
        <v>0.251</v>
      </c>
      <c r="F8" s="51">
        <v>29.4</v>
      </c>
      <c r="G8" s="53">
        <f t="shared" si="0"/>
        <v>45.581160730052751</v>
      </c>
      <c r="H8" s="54">
        <f>100/G8</f>
        <v>2.193888843512219</v>
      </c>
      <c r="I8" s="55">
        <v>45219</v>
      </c>
    </row>
    <row r="9" spans="1:13" x14ac:dyDescent="0.25">
      <c r="A9" s="49" t="s">
        <v>460</v>
      </c>
      <c r="B9" s="50"/>
      <c r="C9" s="51">
        <v>741.44</v>
      </c>
      <c r="D9" s="51">
        <v>23</v>
      </c>
      <c r="E9" s="52">
        <v>0.252</v>
      </c>
      <c r="F9" s="51">
        <v>29.4</v>
      </c>
      <c r="G9" s="53">
        <f t="shared" si="0"/>
        <v>46.815924324324321</v>
      </c>
      <c r="H9" s="54">
        <f>100/G9</f>
        <v>2.1360253256399475</v>
      </c>
      <c r="I9" s="55">
        <v>45222</v>
      </c>
    </row>
    <row r="10" spans="1:13" x14ac:dyDescent="0.25">
      <c r="A10" s="49"/>
      <c r="B10" s="50"/>
      <c r="C10" s="51"/>
      <c r="D10" s="51"/>
      <c r="E10" s="52"/>
      <c r="F10" s="51"/>
      <c r="G10" s="53"/>
      <c r="H10" s="54"/>
      <c r="I10" s="55"/>
    </row>
    <row r="11" spans="1:13" x14ac:dyDescent="0.25">
      <c r="A11" s="49"/>
      <c r="B11" s="50"/>
      <c r="C11" s="51"/>
      <c r="D11" s="51"/>
      <c r="E11" s="52"/>
      <c r="F11" s="51"/>
      <c r="G11" s="53"/>
      <c r="H11" s="54"/>
      <c r="I11" s="55"/>
      <c r="L11" s="40" t="s">
        <v>660</v>
      </c>
    </row>
    <row r="12" spans="1:13" ht="14.4" x14ac:dyDescent="0.3">
      <c r="A12" s="110" t="s">
        <v>519</v>
      </c>
      <c r="B12" s="67">
        <v>44261</v>
      </c>
      <c r="C12" s="51">
        <v>753.49</v>
      </c>
      <c r="D12" s="51">
        <v>24</v>
      </c>
      <c r="E12" s="52">
        <v>1.06</v>
      </c>
      <c r="F12" s="51">
        <v>0</v>
      </c>
      <c r="G12" s="68">
        <f t="shared" si="0"/>
        <v>0</v>
      </c>
      <c r="H12" s="69">
        <f>G12*2.17</f>
        <v>0</v>
      </c>
      <c r="I12" s="214">
        <v>45205</v>
      </c>
      <c r="J12" s="206" t="s">
        <v>618</v>
      </c>
      <c r="K12" s="197">
        <f>AVERAGE(H12:H14)</f>
        <v>0.75603904848684678</v>
      </c>
      <c r="L12" s="40">
        <f>_xlfn.STDEV.P(H12:H14)</f>
        <v>1.0692006760537487</v>
      </c>
    </row>
    <row r="13" spans="1:13" ht="14.4" x14ac:dyDescent="0.3">
      <c r="A13" s="110" t="s">
        <v>520</v>
      </c>
      <c r="B13" s="67">
        <v>44262</v>
      </c>
      <c r="C13" s="51">
        <v>753.49</v>
      </c>
      <c r="D13" s="51">
        <v>24</v>
      </c>
      <c r="E13" s="52">
        <v>1.0289999999999999</v>
      </c>
      <c r="F13" s="51">
        <v>0</v>
      </c>
      <c r="G13" s="68">
        <f t="shared" si="0"/>
        <v>0</v>
      </c>
      <c r="H13" s="69">
        <f t="shared" ref="H13:H23" si="1">G13*2.17</f>
        <v>0</v>
      </c>
      <c r="I13" s="212"/>
      <c r="J13" s="206" t="s">
        <v>619</v>
      </c>
      <c r="K13" s="197">
        <f>AVERAGE(H15:H17)</f>
        <v>4.9218397507353222</v>
      </c>
      <c r="L13" s="40">
        <f>_xlfn.STDEV.P(H15:H17)</f>
        <v>5.6543047848455465</v>
      </c>
    </row>
    <row r="14" spans="1:13" ht="14.4" x14ac:dyDescent="0.3">
      <c r="A14" s="110" t="s">
        <v>521</v>
      </c>
      <c r="B14" s="67">
        <v>44263</v>
      </c>
      <c r="C14" s="51">
        <v>753.49</v>
      </c>
      <c r="D14" s="51">
        <v>24</v>
      </c>
      <c r="E14" s="52">
        <v>1.0109999999999999</v>
      </c>
      <c r="F14" s="51">
        <v>2.6</v>
      </c>
      <c r="G14" s="68">
        <f t="shared" si="0"/>
        <v>1.045215274405779</v>
      </c>
      <c r="H14" s="69">
        <f t="shared" si="1"/>
        <v>2.2681171454605402</v>
      </c>
      <c r="I14" s="212"/>
      <c r="J14" s="196" t="s">
        <v>620</v>
      </c>
      <c r="K14" s="197">
        <f>AVERAGE(H18:H20)</f>
        <v>9.9748755980245196</v>
      </c>
      <c r="L14" s="40">
        <f>_xlfn.STDEV.P(H18:H20)</f>
        <v>1.1421404215434288</v>
      </c>
    </row>
    <row r="15" spans="1:13" ht="14.4" x14ac:dyDescent="0.3">
      <c r="A15" s="110" t="s">
        <v>522</v>
      </c>
      <c r="B15" s="67">
        <v>44264</v>
      </c>
      <c r="C15" s="51">
        <v>753.49</v>
      </c>
      <c r="D15" s="51">
        <v>24</v>
      </c>
      <c r="E15" s="52">
        <v>1.044</v>
      </c>
      <c r="F15" s="51">
        <v>15.2</v>
      </c>
      <c r="G15" s="68">
        <f>IF(AND(F15&lt;&gt;"",C15&lt;&gt;"",D15&lt;&gt;"",E15&lt;&gt;""),F15*C15*0.1602/((273+D15)*E15),"")</f>
        <v>5.9173416463485431</v>
      </c>
      <c r="H15" s="69">
        <f t="shared" si="1"/>
        <v>12.840631372576338</v>
      </c>
      <c r="I15" s="212"/>
      <c r="J15" s="196" t="s">
        <v>621</v>
      </c>
      <c r="K15" s="197">
        <f>AVERAGE(H21:H23)</f>
        <v>7.9408674862377886</v>
      </c>
      <c r="L15" s="40">
        <f>_xlfn.STDEV.P(H21:H23)</f>
        <v>5.7818667871231391</v>
      </c>
    </row>
    <row r="16" spans="1:13" ht="14.4" x14ac:dyDescent="0.3">
      <c r="A16" s="110" t="s">
        <v>523</v>
      </c>
      <c r="B16" s="67">
        <v>44265</v>
      </c>
      <c r="C16" s="51">
        <v>753.49</v>
      </c>
      <c r="D16" s="51">
        <v>24</v>
      </c>
      <c r="E16" s="52">
        <v>1.008</v>
      </c>
      <c r="F16" s="51">
        <v>2.2000000000000002</v>
      </c>
      <c r="G16" s="68">
        <f t="shared" si="0"/>
        <v>0.88704510582010598</v>
      </c>
      <c r="H16" s="69">
        <f t="shared" si="1"/>
        <v>1.9248878796296298</v>
      </c>
      <c r="I16" s="212"/>
      <c r="J16" s="196" t="s">
        <v>622</v>
      </c>
      <c r="K16" s="197">
        <f>AVERAGE(H24:H26)</f>
        <v>9.0952216224689657</v>
      </c>
      <c r="L16" s="40">
        <f>_xlfn.STDEV.P(H24:H26)</f>
        <v>1.1051381384055645</v>
      </c>
    </row>
    <row r="17" spans="1:12" ht="14.4" x14ac:dyDescent="0.3">
      <c r="A17" s="110" t="s">
        <v>524</v>
      </c>
      <c r="B17" s="67">
        <v>44266</v>
      </c>
      <c r="C17" s="51">
        <v>753.49</v>
      </c>
      <c r="D17" s="51">
        <v>24</v>
      </c>
      <c r="E17" s="52">
        <v>1.002</v>
      </c>
      <c r="F17" s="51">
        <v>0</v>
      </c>
      <c r="G17" s="68">
        <f t="shared" si="0"/>
        <v>0</v>
      </c>
      <c r="H17" s="69">
        <f t="shared" si="1"/>
        <v>0</v>
      </c>
      <c r="I17" s="212"/>
      <c r="J17" s="196" t="s">
        <v>623</v>
      </c>
      <c r="K17" s="197">
        <f>AVERAGE(H27:H29)</f>
        <v>39.380986891474713</v>
      </c>
      <c r="L17" s="40">
        <f>_xlfn.STDEV.P(H27:H29)</f>
        <v>3.8904447144267071</v>
      </c>
    </row>
    <row r="18" spans="1:12" ht="14.4" x14ac:dyDescent="0.3">
      <c r="A18" s="110" t="s">
        <v>525</v>
      </c>
      <c r="B18" s="67">
        <v>44267</v>
      </c>
      <c r="C18" s="51">
        <v>753.49</v>
      </c>
      <c r="D18" s="51">
        <v>24</v>
      </c>
      <c r="E18" s="52">
        <v>1.006</v>
      </c>
      <c r="F18" s="51">
        <v>13.2</v>
      </c>
      <c r="G18" s="68">
        <f t="shared" si="0"/>
        <v>5.3328516898608358</v>
      </c>
      <c r="H18" s="69">
        <f t="shared" si="1"/>
        <v>11.572288166998014</v>
      </c>
      <c r="I18" s="212"/>
      <c r="J18" s="198" t="s">
        <v>625</v>
      </c>
      <c r="K18" s="199">
        <f>AVERAGE(H30:H32)</f>
        <v>1.7446723488685842</v>
      </c>
      <c r="L18" s="40">
        <f>_xlfn.STDEV.P(H30:H32)</f>
        <v>1.7262444777840842</v>
      </c>
    </row>
    <row r="19" spans="1:12" ht="14.4" x14ac:dyDescent="0.3">
      <c r="A19" s="110" t="s">
        <v>526</v>
      </c>
      <c r="B19" s="67">
        <v>44268</v>
      </c>
      <c r="C19" s="51">
        <v>753.49</v>
      </c>
      <c r="D19" s="51">
        <v>24</v>
      </c>
      <c r="E19" s="52">
        <v>1.0009999999999999</v>
      </c>
      <c r="F19" s="51">
        <v>10.65</v>
      </c>
      <c r="G19" s="68">
        <f t="shared" si="0"/>
        <v>4.3241334211243316</v>
      </c>
      <c r="H19" s="69">
        <f t="shared" si="1"/>
        <v>9.3833695238398001</v>
      </c>
      <c r="I19" s="212"/>
      <c r="J19" s="198" t="s">
        <v>626</v>
      </c>
      <c r="K19" s="199">
        <f>AVERAGE(H33:H35)</f>
        <v>0</v>
      </c>
      <c r="L19" s="40">
        <v>0</v>
      </c>
    </row>
    <row r="20" spans="1:12" ht="14.4" x14ac:dyDescent="0.3">
      <c r="A20" s="110" t="s">
        <v>527</v>
      </c>
      <c r="B20" s="67">
        <v>44269</v>
      </c>
      <c r="C20" s="51">
        <v>753.49</v>
      </c>
      <c r="D20" s="51">
        <v>24</v>
      </c>
      <c r="E20" s="52">
        <v>1.0029999999999999</v>
      </c>
      <c r="F20" s="51">
        <v>10.199999999999999</v>
      </c>
      <c r="G20" s="68">
        <f t="shared" si="0"/>
        <v>4.1331654853620963</v>
      </c>
      <c r="H20" s="69">
        <f t="shared" si="1"/>
        <v>8.9689691032357484</v>
      </c>
      <c r="I20" s="212"/>
      <c r="J20" s="198" t="s">
        <v>627</v>
      </c>
      <c r="K20" s="199">
        <f>AVERAGE(H36:H38)</f>
        <v>8.6276322948238349</v>
      </c>
      <c r="L20" s="40">
        <f>_xlfn.STDEV.P(H36:H38)</f>
        <v>1.093157820185255</v>
      </c>
    </row>
    <row r="21" spans="1:12" ht="14.4" x14ac:dyDescent="0.3">
      <c r="A21" s="110" t="s">
        <v>528</v>
      </c>
      <c r="B21" s="67">
        <v>44270</v>
      </c>
      <c r="C21" s="51">
        <v>753.49</v>
      </c>
      <c r="D21" s="51">
        <v>24</v>
      </c>
      <c r="E21" s="52">
        <v>1.006</v>
      </c>
      <c r="F21" s="51">
        <v>4.5999999999999996</v>
      </c>
      <c r="G21" s="68">
        <f t="shared" si="0"/>
        <v>1.8584180131333212</v>
      </c>
      <c r="H21" s="69">
        <f t="shared" si="1"/>
        <v>4.0327670884993072</v>
      </c>
      <c r="I21" s="212"/>
      <c r="J21" s="198" t="s">
        <v>628</v>
      </c>
      <c r="K21" s="199">
        <f>AVERAGE(H39:H41)</f>
        <v>9.2001790597328093</v>
      </c>
      <c r="L21" s="40">
        <f>_xlfn.STDEV.P(H39:H41)</f>
        <v>0.18962809973830522</v>
      </c>
    </row>
    <row r="22" spans="1:12" ht="14.4" x14ac:dyDescent="0.3">
      <c r="A22" s="110" t="s">
        <v>529</v>
      </c>
      <c r="B22" s="67">
        <v>44271</v>
      </c>
      <c r="C22" s="51">
        <v>753.49</v>
      </c>
      <c r="D22" s="51">
        <v>24</v>
      </c>
      <c r="E22" s="52">
        <v>1.008</v>
      </c>
      <c r="F22" s="51">
        <v>4.2</v>
      </c>
      <c r="G22" s="68">
        <f t="shared" si="0"/>
        <v>1.6934497474747479</v>
      </c>
      <c r="H22" s="69">
        <f t="shared" si="1"/>
        <v>3.6747859520202026</v>
      </c>
      <c r="I22" s="212"/>
      <c r="J22" s="198" t="s">
        <v>629</v>
      </c>
      <c r="K22" s="199">
        <f>AVERAGE(H42:H44)</f>
        <v>0</v>
      </c>
      <c r="L22" s="40">
        <v>0</v>
      </c>
    </row>
    <row r="23" spans="1:12" ht="15" thickBot="1" x14ac:dyDescent="0.35">
      <c r="A23" s="110" t="s">
        <v>530</v>
      </c>
      <c r="B23" s="60">
        <v>44272</v>
      </c>
      <c r="C23" s="61">
        <v>753.49</v>
      </c>
      <c r="D23" s="61">
        <v>24</v>
      </c>
      <c r="E23" s="80">
        <v>1.0069999999999999</v>
      </c>
      <c r="F23" s="61">
        <v>18.399999999999999</v>
      </c>
      <c r="G23" s="62">
        <f t="shared" si="0"/>
        <v>7.4262900544672146</v>
      </c>
      <c r="H23" s="69">
        <f t="shared" si="1"/>
        <v>16.115049418193856</v>
      </c>
      <c r="I23" s="215"/>
      <c r="J23" s="198" t="s">
        <v>630</v>
      </c>
      <c r="K23" s="199">
        <f>AVERAGE(H45:H47)</f>
        <v>0</v>
      </c>
      <c r="L23" s="40">
        <v>0</v>
      </c>
    </row>
    <row r="24" spans="1:12" ht="14.4" x14ac:dyDescent="0.3">
      <c r="A24" s="110" t="s">
        <v>531</v>
      </c>
      <c r="B24" s="63">
        <v>44273</v>
      </c>
      <c r="C24" s="64">
        <v>746.66</v>
      </c>
      <c r="D24" s="64">
        <v>25</v>
      </c>
      <c r="E24" s="81">
        <v>1.008</v>
      </c>
      <c r="F24" s="64">
        <v>11.2</v>
      </c>
      <c r="G24" s="65">
        <f t="shared" si="0"/>
        <v>4.4599154362416096</v>
      </c>
      <c r="H24" s="66">
        <f>G24*2.19</f>
        <v>9.7672148053691252</v>
      </c>
      <c r="I24" s="211">
        <v>45210</v>
      </c>
      <c r="J24" s="200" t="s">
        <v>631</v>
      </c>
      <c r="K24" s="201">
        <f>AVERAGE(H48:H50)</f>
        <v>4.4033477322252521</v>
      </c>
      <c r="L24" s="40">
        <f>_xlfn.STDEV.P(H48:H50)</f>
        <v>0.62082098354493975</v>
      </c>
    </row>
    <row r="25" spans="1:12" ht="15" customHeight="1" x14ac:dyDescent="0.3">
      <c r="A25" s="110" t="s">
        <v>532</v>
      </c>
      <c r="B25" s="67">
        <v>44274</v>
      </c>
      <c r="C25" s="51">
        <v>746.66</v>
      </c>
      <c r="D25" s="51">
        <v>25</v>
      </c>
      <c r="E25" s="52">
        <v>1.004</v>
      </c>
      <c r="F25" s="51">
        <v>11.4</v>
      </c>
      <c r="G25" s="68">
        <f t="shared" si="0"/>
        <v>4.5576426669162275</v>
      </c>
      <c r="H25" s="69">
        <f>G25*2.19</f>
        <v>9.9812374405465381</v>
      </c>
      <c r="I25" s="212"/>
      <c r="J25" s="200" t="s">
        <v>632</v>
      </c>
      <c r="K25" s="201">
        <f>AVERAGE(H51:H53)</f>
        <v>5.534379007073194</v>
      </c>
      <c r="L25" s="40">
        <f>_xlfn.STDEV.P(H51:H53)</f>
        <v>0.16289717132780995</v>
      </c>
    </row>
    <row r="26" spans="1:12" ht="15" customHeight="1" x14ac:dyDescent="0.3">
      <c r="A26" s="110" t="s">
        <v>533</v>
      </c>
      <c r="B26" s="67">
        <v>44275</v>
      </c>
      <c r="C26" s="51">
        <v>746.66</v>
      </c>
      <c r="D26" s="51">
        <v>25</v>
      </c>
      <c r="E26" s="52">
        <v>1.0029999999999999</v>
      </c>
      <c r="F26" s="51">
        <v>8.6</v>
      </c>
      <c r="G26" s="68">
        <f t="shared" si="0"/>
        <v>3.4416495988544442</v>
      </c>
      <c r="H26" s="69">
        <f t="shared" ref="H26:H38" si="2">G26*2.19</f>
        <v>7.5372126214912329</v>
      </c>
      <c r="I26" s="212"/>
      <c r="J26" s="200" t="s">
        <v>633</v>
      </c>
      <c r="K26" s="201">
        <f>AVERAGE(H54:H56)</f>
        <v>11.85552132560916</v>
      </c>
      <c r="L26" s="40">
        <f>_xlfn.STDEV.P(H54:H56)</f>
        <v>3.8801496009100185</v>
      </c>
    </row>
    <row r="27" spans="1:12" ht="15" customHeight="1" x14ac:dyDescent="0.3">
      <c r="A27" s="110" t="s">
        <v>534</v>
      </c>
      <c r="B27" s="67">
        <v>44276</v>
      </c>
      <c r="C27" s="51">
        <v>746.66</v>
      </c>
      <c r="D27" s="51">
        <v>25</v>
      </c>
      <c r="E27" s="52">
        <v>1.004</v>
      </c>
      <c r="F27" s="51">
        <v>38.700000000000003</v>
      </c>
      <c r="G27" s="68">
        <f t="shared" si="0"/>
        <v>15.471997474531404</v>
      </c>
      <c r="H27" s="69">
        <f t="shared" si="2"/>
        <v>33.883674469223777</v>
      </c>
      <c r="I27" s="212"/>
      <c r="J27" s="200" t="s">
        <v>634</v>
      </c>
      <c r="K27" s="201">
        <f>AVERAGE(H57:H59)</f>
        <v>0</v>
      </c>
      <c r="L27" s="40">
        <v>0</v>
      </c>
    </row>
    <row r="28" spans="1:12" ht="15" customHeight="1" x14ac:dyDescent="0.3">
      <c r="A28" s="110" t="s">
        <v>535</v>
      </c>
      <c r="B28" s="67">
        <v>44277</v>
      </c>
      <c r="C28" s="51">
        <v>746.66</v>
      </c>
      <c r="D28" s="51">
        <v>25</v>
      </c>
      <c r="E28" s="52">
        <v>1.002</v>
      </c>
      <c r="F28" s="51">
        <v>47.8</v>
      </c>
      <c r="G28" s="68">
        <f t="shared" si="0"/>
        <v>19.148259687336736</v>
      </c>
      <c r="H28" s="69">
        <f t="shared" si="2"/>
        <v>41.934688715267448</v>
      </c>
      <c r="I28" s="212"/>
      <c r="J28" s="200" t="s">
        <v>635</v>
      </c>
      <c r="K28" s="201">
        <f>AVERAGE(H60:H62)</f>
        <v>0</v>
      </c>
      <c r="L28" s="40">
        <v>0</v>
      </c>
    </row>
    <row r="29" spans="1:12" ht="15" customHeight="1" thickBot="1" x14ac:dyDescent="0.35">
      <c r="A29" s="110" t="s">
        <v>536</v>
      </c>
      <c r="B29" s="70">
        <v>44278</v>
      </c>
      <c r="C29" s="71">
        <v>746.66</v>
      </c>
      <c r="D29" s="71">
        <v>25</v>
      </c>
      <c r="E29" s="72">
        <v>0.999</v>
      </c>
      <c r="F29" s="71">
        <v>48.1</v>
      </c>
      <c r="G29" s="73">
        <f t="shared" si="0"/>
        <v>19.326300223713648</v>
      </c>
      <c r="H29" s="74">
        <f t="shared" si="2"/>
        <v>42.324597489932891</v>
      </c>
      <c r="I29" s="212"/>
      <c r="J29" s="200" t="s">
        <v>636</v>
      </c>
      <c r="K29" s="201">
        <f>AVERAGE(H63:H65)</f>
        <v>0</v>
      </c>
      <c r="L29" s="40">
        <v>0</v>
      </c>
    </row>
    <row r="30" spans="1:12" ht="15" customHeight="1" x14ac:dyDescent="0.3">
      <c r="A30" s="111" t="s">
        <v>537</v>
      </c>
      <c r="B30" s="82">
        <v>44279</v>
      </c>
      <c r="C30" s="75">
        <v>746.66</v>
      </c>
      <c r="D30" s="75">
        <v>25</v>
      </c>
      <c r="E30" s="76">
        <v>1.008</v>
      </c>
      <c r="F30" s="75">
        <v>4.8</v>
      </c>
      <c r="G30" s="77">
        <f t="shared" si="0"/>
        <v>1.911392329817833</v>
      </c>
      <c r="H30" s="78">
        <f t="shared" si="2"/>
        <v>4.1859492023010541</v>
      </c>
      <c r="I30" s="212"/>
      <c r="J30" s="202" t="s">
        <v>637</v>
      </c>
      <c r="K30" s="203">
        <f>AVERAGE(H66:H68)</f>
        <v>6.0972250431308082</v>
      </c>
      <c r="L30" s="40">
        <f>_xlfn.STDEV.P(H66:H68)</f>
        <v>4.2998409813291554</v>
      </c>
    </row>
    <row r="31" spans="1:12" ht="15" customHeight="1" x14ac:dyDescent="0.3">
      <c r="A31" s="111" t="s">
        <v>538</v>
      </c>
      <c r="B31" s="67">
        <v>44280</v>
      </c>
      <c r="C31" s="51">
        <v>746.66</v>
      </c>
      <c r="D31" s="51">
        <v>25</v>
      </c>
      <c r="E31" s="52">
        <v>1.0109999999999999</v>
      </c>
      <c r="F31" s="51">
        <v>0.6</v>
      </c>
      <c r="G31" s="68">
        <f t="shared" si="0"/>
        <v>0.23821506781112464</v>
      </c>
      <c r="H31" s="69">
        <f t="shared" si="2"/>
        <v>0.52169099850636291</v>
      </c>
      <c r="I31" s="212"/>
      <c r="J31" s="202" t="s">
        <v>638</v>
      </c>
      <c r="K31" s="203">
        <f>AVERAGE(H69:H71)</f>
        <v>6.1106795439787023</v>
      </c>
      <c r="L31" s="40">
        <f>_xlfn.STDEV.P(H69:H71)</f>
        <v>2.2975705879896826</v>
      </c>
    </row>
    <row r="32" spans="1:12" ht="15" customHeight="1" x14ac:dyDescent="0.3">
      <c r="A32" s="111" t="s">
        <v>539</v>
      </c>
      <c r="B32" s="67">
        <v>44281</v>
      </c>
      <c r="C32" s="51">
        <v>746.66</v>
      </c>
      <c r="D32" s="51">
        <v>25</v>
      </c>
      <c r="E32" s="52">
        <v>1.002</v>
      </c>
      <c r="F32" s="51">
        <v>0.6</v>
      </c>
      <c r="G32" s="68">
        <f t="shared" si="0"/>
        <v>0.2403547241088293</v>
      </c>
      <c r="H32" s="69">
        <f t="shared" si="2"/>
        <v>0.5263768457983361</v>
      </c>
      <c r="I32" s="212"/>
      <c r="J32" s="202" t="s">
        <v>639</v>
      </c>
      <c r="K32" s="203">
        <f>AVERAGE(H72:H74)</f>
        <v>8.2946008120042389</v>
      </c>
      <c r="L32" s="40">
        <f>_xlfn.STDEV.P(H72:H74)</f>
        <v>3.2210141776075631</v>
      </c>
    </row>
    <row r="33" spans="1:12" ht="15" customHeight="1" x14ac:dyDescent="0.3">
      <c r="A33" s="111" t="s">
        <v>540</v>
      </c>
      <c r="B33" s="67">
        <v>44282</v>
      </c>
      <c r="C33" s="51">
        <v>746.66</v>
      </c>
      <c r="D33" s="51">
        <v>25</v>
      </c>
      <c r="E33" s="52">
        <v>1</v>
      </c>
      <c r="F33" s="51">
        <v>0</v>
      </c>
      <c r="G33" s="68">
        <f t="shared" si="0"/>
        <v>0</v>
      </c>
      <c r="H33" s="69">
        <f t="shared" si="2"/>
        <v>0</v>
      </c>
      <c r="I33" s="212"/>
      <c r="J33" s="202" t="s">
        <v>640</v>
      </c>
      <c r="K33" s="203">
        <f>AVERAGE(H75:H77)</f>
        <v>3.8974179053067548</v>
      </c>
      <c r="L33" s="40">
        <f>_xlfn.STDEV.P(H75:H77)</f>
        <v>5.5117812599205518</v>
      </c>
    </row>
    <row r="34" spans="1:12" ht="15" customHeight="1" x14ac:dyDescent="0.3">
      <c r="A34" s="111" t="s">
        <v>541</v>
      </c>
      <c r="B34" s="67">
        <v>44283</v>
      </c>
      <c r="C34" s="51">
        <v>746.66</v>
      </c>
      <c r="D34" s="51">
        <v>26</v>
      </c>
      <c r="E34" s="52">
        <v>1.0009999999999999</v>
      </c>
      <c r="F34" s="51">
        <v>0</v>
      </c>
      <c r="G34" s="68">
        <f t="shared" si="0"/>
        <v>0</v>
      </c>
      <c r="H34" s="69">
        <f t="shared" si="2"/>
        <v>0</v>
      </c>
      <c r="I34" s="212"/>
      <c r="J34" s="202" t="s">
        <v>641</v>
      </c>
      <c r="K34" s="203">
        <f>AVERAGE(H78:H80)</f>
        <v>0</v>
      </c>
      <c r="L34" s="40">
        <f>_xlfn.STDEV.P(H78:H80)</f>
        <v>0</v>
      </c>
    </row>
    <row r="35" spans="1:12" ht="15" customHeight="1" x14ac:dyDescent="0.3">
      <c r="A35" s="111" t="s">
        <v>542</v>
      </c>
      <c r="B35" s="67">
        <v>44284</v>
      </c>
      <c r="C35" s="51">
        <v>746.66</v>
      </c>
      <c r="D35" s="51">
        <v>26</v>
      </c>
      <c r="E35" s="52">
        <v>1.01</v>
      </c>
      <c r="F35" s="51">
        <v>0</v>
      </c>
      <c r="G35" s="68">
        <f t="shared" si="0"/>
        <v>0</v>
      </c>
      <c r="H35" s="69">
        <f t="shared" si="2"/>
        <v>0</v>
      </c>
      <c r="I35" s="212"/>
      <c r="J35" s="202" t="s">
        <v>642</v>
      </c>
      <c r="K35" s="203">
        <f>AVERAGE(H81:H83)</f>
        <v>0</v>
      </c>
      <c r="L35" s="40">
        <v>0</v>
      </c>
    </row>
    <row r="36" spans="1:12" ht="15" customHeight="1" x14ac:dyDescent="0.3">
      <c r="A36" s="111" t="s">
        <v>543</v>
      </c>
      <c r="B36" s="67">
        <v>44285</v>
      </c>
      <c r="C36" s="51">
        <v>746.66</v>
      </c>
      <c r="D36" s="51">
        <v>26</v>
      </c>
      <c r="E36" s="52">
        <v>1.0049999999999999</v>
      </c>
      <c r="F36" s="51">
        <v>11.4</v>
      </c>
      <c r="G36" s="68">
        <f t="shared" si="0"/>
        <v>4.5378799141416666</v>
      </c>
      <c r="H36" s="69">
        <f t="shared" si="2"/>
        <v>9.9379570119702496</v>
      </c>
      <c r="I36" s="212"/>
      <c r="J36" s="204" t="s">
        <v>643</v>
      </c>
      <c r="K36" s="205">
        <f>AVERAGE(H84:H86)</f>
        <v>0.50801763397872468</v>
      </c>
      <c r="L36" s="40">
        <f>_xlfn.STDEV.P(H84:H86)</f>
        <v>0.49866812183044995</v>
      </c>
    </row>
    <row r="37" spans="1:12" ht="15" customHeight="1" x14ac:dyDescent="0.3">
      <c r="A37" s="111" t="s">
        <v>544</v>
      </c>
      <c r="B37" s="67">
        <v>44286</v>
      </c>
      <c r="C37" s="51">
        <v>746.66</v>
      </c>
      <c r="D37" s="51">
        <v>27</v>
      </c>
      <c r="E37" s="52">
        <v>0.998</v>
      </c>
      <c r="F37" s="51">
        <v>8.3000000000000007</v>
      </c>
      <c r="G37" s="68">
        <f t="shared" si="0"/>
        <v>3.3159784088176356</v>
      </c>
      <c r="H37" s="69">
        <f t="shared" si="2"/>
        <v>7.2619927153106216</v>
      </c>
      <c r="I37" s="212"/>
      <c r="J37" s="204" t="s">
        <v>644</v>
      </c>
      <c r="K37" s="205">
        <f>AVERAGE(H87:H89)</f>
        <v>0</v>
      </c>
      <c r="L37" s="40">
        <v>0</v>
      </c>
    </row>
    <row r="38" spans="1:12" ht="15" customHeight="1" x14ac:dyDescent="0.3">
      <c r="A38" s="111" t="s">
        <v>545</v>
      </c>
      <c r="B38" s="67">
        <v>44287</v>
      </c>
      <c r="C38" s="51">
        <v>746.66</v>
      </c>
      <c r="D38" s="51">
        <v>26</v>
      </c>
      <c r="E38" s="52">
        <v>1.0089999999999999</v>
      </c>
      <c r="F38" s="51">
        <v>10</v>
      </c>
      <c r="G38" s="68">
        <f t="shared" si="0"/>
        <v>3.9648160535117061</v>
      </c>
      <c r="H38" s="69">
        <f t="shared" si="2"/>
        <v>8.682947157190636</v>
      </c>
      <c r="I38" s="212"/>
    </row>
    <row r="39" spans="1:12" ht="15.75" customHeight="1" thickBot="1" x14ac:dyDescent="0.35">
      <c r="A39" s="111" t="s">
        <v>546</v>
      </c>
      <c r="B39" s="70">
        <v>44288</v>
      </c>
      <c r="C39" s="71">
        <v>746.66</v>
      </c>
      <c r="D39" s="71">
        <v>26</v>
      </c>
      <c r="E39" s="72">
        <v>1</v>
      </c>
      <c r="F39" s="71">
        <v>10.199999999999999</v>
      </c>
      <c r="G39" s="73">
        <f t="shared" si="0"/>
        <v>4.0805093859531771</v>
      </c>
      <c r="H39" s="74">
        <f>G39*2.19</f>
        <v>8.9363155552374582</v>
      </c>
      <c r="I39" s="215"/>
    </row>
    <row r="40" spans="1:12" ht="14.4" x14ac:dyDescent="0.3">
      <c r="A40" s="111" t="s">
        <v>547</v>
      </c>
      <c r="B40" s="82">
        <v>44289</v>
      </c>
      <c r="C40" s="75">
        <v>729.62</v>
      </c>
      <c r="D40" s="75">
        <v>23.5</v>
      </c>
      <c r="E40" s="76">
        <v>1.0169999999999999</v>
      </c>
      <c r="F40" s="75">
        <v>11.2</v>
      </c>
      <c r="G40" s="77">
        <f t="shared" si="0"/>
        <v>4.3414181139846892</v>
      </c>
      <c r="H40" s="78">
        <f>G40*2.14</f>
        <v>9.2906347639272351</v>
      </c>
      <c r="I40" s="211">
        <v>45218</v>
      </c>
    </row>
    <row r="41" spans="1:12" ht="14.4" x14ac:dyDescent="0.3">
      <c r="A41" s="111" t="s">
        <v>548</v>
      </c>
      <c r="B41" s="67">
        <v>44290</v>
      </c>
      <c r="C41" s="51">
        <v>729.62</v>
      </c>
      <c r="D41" s="51">
        <v>23.5</v>
      </c>
      <c r="E41" s="52">
        <v>1.0169999999999999</v>
      </c>
      <c r="F41" s="51">
        <v>11.3</v>
      </c>
      <c r="G41" s="68">
        <f t="shared" si="0"/>
        <v>4.3801807757166964</v>
      </c>
      <c r="H41" s="69">
        <f>G41*2.14</f>
        <v>9.3735868600337309</v>
      </c>
      <c r="I41" s="212"/>
    </row>
    <row r="42" spans="1:12" ht="14.4" x14ac:dyDescent="0.3">
      <c r="A42" s="111" t="s">
        <v>549</v>
      </c>
      <c r="B42" s="67">
        <v>44291</v>
      </c>
      <c r="C42" s="51">
        <v>729.62</v>
      </c>
      <c r="D42" s="51">
        <v>23.5</v>
      </c>
      <c r="E42" s="52">
        <v>1.022</v>
      </c>
      <c r="F42" s="51">
        <v>0</v>
      </c>
      <c r="G42" s="68">
        <f t="shared" si="0"/>
        <v>0</v>
      </c>
      <c r="H42" s="69">
        <f t="shared" ref="H42:H67" si="3">G42*2.14</f>
        <v>0</v>
      </c>
      <c r="I42" s="212"/>
    </row>
    <row r="43" spans="1:12" ht="14.4" x14ac:dyDescent="0.3">
      <c r="A43" s="111" t="s">
        <v>550</v>
      </c>
      <c r="B43" s="67">
        <v>44292</v>
      </c>
      <c r="C43" s="51">
        <v>729.62</v>
      </c>
      <c r="D43" s="51">
        <v>23.5</v>
      </c>
      <c r="E43" s="52">
        <v>1</v>
      </c>
      <c r="F43" s="51">
        <v>0</v>
      </c>
      <c r="G43" s="68">
        <f t="shared" si="0"/>
        <v>0</v>
      </c>
      <c r="H43" s="69">
        <f t="shared" si="3"/>
        <v>0</v>
      </c>
      <c r="I43" s="212"/>
    </row>
    <row r="44" spans="1:12" ht="14.4" x14ac:dyDescent="0.3">
      <c r="A44" s="111" t="s">
        <v>551</v>
      </c>
      <c r="B44" s="67">
        <v>44293</v>
      </c>
      <c r="C44" s="51">
        <v>729.62</v>
      </c>
      <c r="D44" s="51">
        <v>23.5</v>
      </c>
      <c r="E44" s="52">
        <v>1.0009999999999999</v>
      </c>
      <c r="F44" s="51">
        <v>0</v>
      </c>
      <c r="G44" s="68">
        <f t="shared" si="0"/>
        <v>0</v>
      </c>
      <c r="H44" s="69">
        <f t="shared" si="3"/>
        <v>0</v>
      </c>
      <c r="I44" s="212"/>
    </row>
    <row r="45" spans="1:12" ht="14.4" x14ac:dyDescent="0.3">
      <c r="A45" s="111" t="s">
        <v>552</v>
      </c>
      <c r="B45" s="67">
        <v>44294</v>
      </c>
      <c r="C45" s="51">
        <v>729.62</v>
      </c>
      <c r="D45" s="51">
        <v>23.5</v>
      </c>
      <c r="E45" s="52">
        <v>1.0029999999999999</v>
      </c>
      <c r="F45" s="51">
        <v>0</v>
      </c>
      <c r="G45" s="68">
        <f t="shared" si="0"/>
        <v>0</v>
      </c>
      <c r="H45" s="69">
        <f t="shared" si="3"/>
        <v>0</v>
      </c>
      <c r="I45" s="212"/>
    </row>
    <row r="46" spans="1:12" ht="14.4" x14ac:dyDescent="0.3">
      <c r="A46" s="111" t="s">
        <v>553</v>
      </c>
      <c r="B46" s="67">
        <v>44295</v>
      </c>
      <c r="C46" s="51">
        <v>729.62</v>
      </c>
      <c r="D46" s="51">
        <v>23.5</v>
      </c>
      <c r="E46" s="52">
        <v>1.012</v>
      </c>
      <c r="F46" s="51">
        <v>0</v>
      </c>
      <c r="G46" s="68">
        <f t="shared" si="0"/>
        <v>0</v>
      </c>
      <c r="H46" s="69">
        <f t="shared" si="3"/>
        <v>0</v>
      </c>
      <c r="I46" s="212"/>
    </row>
    <row r="47" spans="1:12" ht="14.4" x14ac:dyDescent="0.3">
      <c r="A47" s="111" t="s">
        <v>554</v>
      </c>
      <c r="B47" s="67">
        <v>44296</v>
      </c>
      <c r="C47" s="51">
        <v>729.62</v>
      </c>
      <c r="D47" s="51">
        <v>23.5</v>
      </c>
      <c r="E47" s="52">
        <v>1</v>
      </c>
      <c r="F47" s="51">
        <v>0</v>
      </c>
      <c r="G47" s="68">
        <f t="shared" si="0"/>
        <v>0</v>
      </c>
      <c r="H47" s="69">
        <f t="shared" si="3"/>
        <v>0</v>
      </c>
      <c r="I47" s="212"/>
    </row>
    <row r="48" spans="1:12" ht="14.4" x14ac:dyDescent="0.3">
      <c r="A48" s="112" t="s">
        <v>555</v>
      </c>
      <c r="B48" s="67">
        <v>44297</v>
      </c>
      <c r="C48" s="51">
        <v>729.62</v>
      </c>
      <c r="D48" s="51">
        <v>23.5</v>
      </c>
      <c r="E48" s="52">
        <v>1.0049999999999999</v>
      </c>
      <c r="F48" s="51">
        <v>4.2</v>
      </c>
      <c r="G48" s="68">
        <f t="shared" si="0"/>
        <v>1.6474709783292647</v>
      </c>
      <c r="H48" s="69">
        <f t="shared" si="3"/>
        <v>3.5255878936246265</v>
      </c>
      <c r="I48" s="212"/>
    </row>
    <row r="49" spans="1:9" ht="14.4" x14ac:dyDescent="0.3">
      <c r="A49" s="112" t="s">
        <v>556</v>
      </c>
      <c r="B49" s="67">
        <v>44298</v>
      </c>
      <c r="C49" s="51">
        <v>729.62</v>
      </c>
      <c r="D49" s="51">
        <v>23.5</v>
      </c>
      <c r="E49" s="52">
        <v>1.014</v>
      </c>
      <c r="F49" s="51">
        <v>5.8</v>
      </c>
      <c r="G49" s="68">
        <f t="shared" si="0"/>
        <v>2.2548859614636241</v>
      </c>
      <c r="H49" s="69">
        <f t="shared" si="3"/>
        <v>4.8254559575321556</v>
      </c>
      <c r="I49" s="212"/>
    </row>
    <row r="50" spans="1:9" ht="14.4" x14ac:dyDescent="0.3">
      <c r="A50" s="112" t="s">
        <v>557</v>
      </c>
      <c r="B50" s="67">
        <v>44299</v>
      </c>
      <c r="C50" s="51">
        <v>729.62</v>
      </c>
      <c r="D50" s="51">
        <v>23.5</v>
      </c>
      <c r="E50" s="52">
        <v>1.0069999999999999</v>
      </c>
      <c r="F50" s="51">
        <v>5.8</v>
      </c>
      <c r="G50" s="68">
        <f t="shared" si="0"/>
        <v>2.2705604418312961</v>
      </c>
      <c r="H50" s="69">
        <f t="shared" si="3"/>
        <v>4.8589993455189742</v>
      </c>
      <c r="I50" s="212"/>
    </row>
    <row r="51" spans="1:9" ht="14.4" x14ac:dyDescent="0.3">
      <c r="A51" s="112" t="s">
        <v>558</v>
      </c>
      <c r="B51" s="67">
        <v>44300</v>
      </c>
      <c r="C51" s="51">
        <v>729.62</v>
      </c>
      <c r="D51" s="51">
        <v>23.5</v>
      </c>
      <c r="E51" s="52">
        <v>0.999</v>
      </c>
      <c r="F51" s="51">
        <v>6.7</v>
      </c>
      <c r="G51" s="68">
        <f t="shared" si="0"/>
        <v>2.6438929006578249</v>
      </c>
      <c r="H51" s="69">
        <f t="shared" si="3"/>
        <v>5.6579308074077455</v>
      </c>
      <c r="I51" s="212"/>
    </row>
    <row r="52" spans="1:9" ht="14.4" x14ac:dyDescent="0.3">
      <c r="A52" s="112" t="s">
        <v>559</v>
      </c>
      <c r="B52" s="67">
        <v>44301</v>
      </c>
      <c r="C52" s="51">
        <v>729.62</v>
      </c>
      <c r="D52" s="51">
        <v>23.5</v>
      </c>
      <c r="E52" s="52">
        <v>1.002</v>
      </c>
      <c r="F52" s="51">
        <v>6.7</v>
      </c>
      <c r="G52" s="68">
        <f t="shared" si="0"/>
        <v>2.6359770536498672</v>
      </c>
      <c r="H52" s="69">
        <f t="shared" si="3"/>
        <v>5.6409908948107166</v>
      </c>
      <c r="I52" s="212"/>
    </row>
    <row r="53" spans="1:9" ht="14.4" x14ac:dyDescent="0.3">
      <c r="A53" s="112" t="s">
        <v>560</v>
      </c>
      <c r="B53" s="67">
        <v>44302</v>
      </c>
      <c r="C53" s="51">
        <v>729.62</v>
      </c>
      <c r="D53" s="51">
        <v>23.5</v>
      </c>
      <c r="E53" s="52">
        <v>1.002</v>
      </c>
      <c r="F53" s="51">
        <v>6.3</v>
      </c>
      <c r="G53" s="68">
        <f t="shared" ref="G53:G90" si="4">IF(AND(F53&lt;&gt;"",C53&lt;&gt;"",D53&lt;&gt;"",E53&lt;&gt;""),F53*C53*0.1602/((273+D53)*E53),"")</f>
        <v>2.4786052892528598</v>
      </c>
      <c r="H53" s="69">
        <f t="shared" si="3"/>
        <v>5.3042153190011208</v>
      </c>
      <c r="I53" s="212"/>
    </row>
    <row r="54" spans="1:9" ht="14.4" x14ac:dyDescent="0.3">
      <c r="A54" s="112" t="s">
        <v>561</v>
      </c>
      <c r="B54" s="67">
        <v>44303</v>
      </c>
      <c r="C54" s="51">
        <v>729.62</v>
      </c>
      <c r="D54" s="51">
        <v>23.5</v>
      </c>
      <c r="E54" s="52">
        <v>1</v>
      </c>
      <c r="F54" s="51">
        <v>16.399999999999999</v>
      </c>
      <c r="G54" s="68">
        <f t="shared" si="4"/>
        <v>6.4651468249578405</v>
      </c>
      <c r="H54" s="69">
        <f t="shared" si="3"/>
        <v>13.83541420540978</v>
      </c>
      <c r="I54" s="212"/>
    </row>
    <row r="55" spans="1:9" ht="14.4" x14ac:dyDescent="0.3">
      <c r="A55" s="112" t="s">
        <v>562</v>
      </c>
      <c r="B55" s="86">
        <v>44304</v>
      </c>
      <c r="C55" s="87">
        <v>729.62</v>
      </c>
      <c r="D55" s="87">
        <v>24</v>
      </c>
      <c r="E55" s="88">
        <v>1.008</v>
      </c>
      <c r="F55" s="87">
        <v>7.7</v>
      </c>
      <c r="G55" s="89">
        <f t="shared" si="4"/>
        <v>3.0063046296296303</v>
      </c>
      <c r="H55" s="69">
        <f t="shared" si="3"/>
        <v>6.4334919074074088</v>
      </c>
      <c r="I55" s="212"/>
    </row>
    <row r="56" spans="1:9" ht="14.4" x14ac:dyDescent="0.3">
      <c r="A56" s="112" t="s">
        <v>563</v>
      </c>
      <c r="B56" s="67">
        <v>44305</v>
      </c>
      <c r="C56" s="51">
        <v>729.62</v>
      </c>
      <c r="D56" s="51">
        <v>24</v>
      </c>
      <c r="E56" s="52">
        <v>1.0129999999999999</v>
      </c>
      <c r="F56" s="51">
        <v>18.399999999999999</v>
      </c>
      <c r="G56" s="68">
        <f t="shared" si="4"/>
        <v>7.1484382542104168</v>
      </c>
      <c r="H56" s="69">
        <f t="shared" si="3"/>
        <v>15.297657864010294</v>
      </c>
      <c r="I56" s="212"/>
    </row>
    <row r="57" spans="1:9" ht="14.4" x14ac:dyDescent="0.3">
      <c r="A57" s="112" t="s">
        <v>564</v>
      </c>
      <c r="B57" s="67">
        <v>44306</v>
      </c>
      <c r="C57" s="51">
        <v>729.62</v>
      </c>
      <c r="D57" s="51">
        <v>24</v>
      </c>
      <c r="E57" s="52">
        <v>1.0049999999999999</v>
      </c>
      <c r="F57" s="51">
        <v>0</v>
      </c>
      <c r="G57" s="68">
        <f t="shared" si="4"/>
        <v>0</v>
      </c>
      <c r="H57" s="69">
        <f t="shared" si="3"/>
        <v>0</v>
      </c>
      <c r="I57" s="212"/>
    </row>
    <row r="58" spans="1:9" ht="14.4" x14ac:dyDescent="0.3">
      <c r="A58" s="112" t="s">
        <v>565</v>
      </c>
      <c r="B58" s="67">
        <v>44307</v>
      </c>
      <c r="C58" s="51">
        <v>729.62</v>
      </c>
      <c r="D58" s="51">
        <v>24</v>
      </c>
      <c r="E58" s="52">
        <v>0.998</v>
      </c>
      <c r="F58" s="51">
        <v>0</v>
      </c>
      <c r="G58" s="68">
        <f t="shared" si="4"/>
        <v>0</v>
      </c>
      <c r="H58" s="69">
        <f t="shared" si="3"/>
        <v>0</v>
      </c>
      <c r="I58" s="212"/>
    </row>
    <row r="59" spans="1:9" ht="14.4" x14ac:dyDescent="0.3">
      <c r="A59" s="112" t="s">
        <v>566</v>
      </c>
      <c r="B59" s="67">
        <v>44308</v>
      </c>
      <c r="C59" s="51">
        <v>729.62</v>
      </c>
      <c r="D59" s="51">
        <v>24</v>
      </c>
      <c r="E59" s="52">
        <v>1.0009999999999999</v>
      </c>
      <c r="F59" s="51">
        <v>0</v>
      </c>
      <c r="G59" s="68">
        <f t="shared" si="4"/>
        <v>0</v>
      </c>
      <c r="H59" s="69">
        <f t="shared" si="3"/>
        <v>0</v>
      </c>
      <c r="I59" s="212"/>
    </row>
    <row r="60" spans="1:9" ht="14.4" x14ac:dyDescent="0.3">
      <c r="A60" s="112" t="s">
        <v>567</v>
      </c>
      <c r="B60" s="67">
        <v>44309</v>
      </c>
      <c r="C60" s="51">
        <v>729.62</v>
      </c>
      <c r="D60" s="51">
        <v>24</v>
      </c>
      <c r="E60" s="52">
        <v>1.004</v>
      </c>
      <c r="F60" s="51">
        <v>0</v>
      </c>
      <c r="G60" s="68">
        <f t="shared" si="4"/>
        <v>0</v>
      </c>
      <c r="H60" s="69">
        <f t="shared" si="3"/>
        <v>0</v>
      </c>
      <c r="I60" s="212"/>
    </row>
    <row r="61" spans="1:9" ht="14.4" x14ac:dyDescent="0.3">
      <c r="A61" s="112" t="s">
        <v>568</v>
      </c>
      <c r="B61" s="67">
        <v>44310</v>
      </c>
      <c r="C61" s="51">
        <v>729.62</v>
      </c>
      <c r="D61" s="51">
        <v>24</v>
      </c>
      <c r="E61" s="52">
        <v>1.0049999999999999</v>
      </c>
      <c r="F61" s="51">
        <v>0</v>
      </c>
      <c r="G61" s="68">
        <f t="shared" si="4"/>
        <v>0</v>
      </c>
      <c r="H61" s="69">
        <f t="shared" si="3"/>
        <v>0</v>
      </c>
      <c r="I61" s="212"/>
    </row>
    <row r="62" spans="1:9" ht="14.4" x14ac:dyDescent="0.3">
      <c r="A62" s="112" t="s">
        <v>569</v>
      </c>
      <c r="B62" s="67">
        <v>44311</v>
      </c>
      <c r="C62" s="51">
        <v>729.62</v>
      </c>
      <c r="D62" s="51">
        <v>24</v>
      </c>
      <c r="E62" s="52">
        <v>1.0009999999999999</v>
      </c>
      <c r="F62" s="51">
        <v>0</v>
      </c>
      <c r="G62" s="68">
        <f t="shared" si="4"/>
        <v>0</v>
      </c>
      <c r="H62" s="69">
        <f t="shared" si="3"/>
        <v>0</v>
      </c>
      <c r="I62" s="212"/>
    </row>
    <row r="63" spans="1:9" ht="14.4" x14ac:dyDescent="0.3">
      <c r="A63" s="112" t="s">
        <v>570</v>
      </c>
      <c r="B63" s="67">
        <v>44312</v>
      </c>
      <c r="C63" s="51">
        <v>729.62</v>
      </c>
      <c r="D63" s="51">
        <v>24</v>
      </c>
      <c r="E63" s="52">
        <v>0.998</v>
      </c>
      <c r="F63" s="51">
        <v>0</v>
      </c>
      <c r="G63" s="68">
        <f t="shared" si="4"/>
        <v>0</v>
      </c>
      <c r="H63" s="69">
        <f t="shared" si="3"/>
        <v>0</v>
      </c>
      <c r="I63" s="212"/>
    </row>
    <row r="64" spans="1:9" ht="14.4" x14ac:dyDescent="0.3">
      <c r="A64" s="112" t="s">
        <v>571</v>
      </c>
      <c r="B64" s="67">
        <v>44313</v>
      </c>
      <c r="C64" s="51">
        <v>729.62</v>
      </c>
      <c r="D64" s="51">
        <v>24</v>
      </c>
      <c r="E64" s="52">
        <v>1.008</v>
      </c>
      <c r="F64" s="51">
        <v>0</v>
      </c>
      <c r="G64" s="68">
        <f t="shared" si="4"/>
        <v>0</v>
      </c>
      <c r="H64" s="69">
        <f t="shared" si="3"/>
        <v>0</v>
      </c>
      <c r="I64" s="212"/>
    </row>
    <row r="65" spans="1:9" ht="14.4" x14ac:dyDescent="0.3">
      <c r="A65" s="112" t="s">
        <v>572</v>
      </c>
      <c r="B65" s="67">
        <v>44314</v>
      </c>
      <c r="C65" s="51">
        <v>729.62</v>
      </c>
      <c r="D65" s="51">
        <v>24</v>
      </c>
      <c r="E65" s="52">
        <v>1.0069999999999999</v>
      </c>
      <c r="F65" s="51">
        <v>0</v>
      </c>
      <c r="G65" s="68">
        <f t="shared" si="4"/>
        <v>0</v>
      </c>
      <c r="H65" s="69">
        <f t="shared" si="3"/>
        <v>0</v>
      </c>
      <c r="I65" s="212"/>
    </row>
    <row r="66" spans="1:9" ht="14.4" x14ac:dyDescent="0.3">
      <c r="A66" s="113" t="s">
        <v>573</v>
      </c>
      <c r="B66" s="67">
        <v>44376</v>
      </c>
      <c r="C66" s="51">
        <v>729.62</v>
      </c>
      <c r="D66" s="51">
        <v>24</v>
      </c>
      <c r="E66" s="52">
        <v>1.002</v>
      </c>
      <c r="F66" s="51">
        <v>14.4</v>
      </c>
      <c r="G66" s="68">
        <f t="shared" si="4"/>
        <v>5.6558458356015251</v>
      </c>
      <c r="H66" s="69">
        <f t="shared" si="3"/>
        <v>12.103510088187264</v>
      </c>
      <c r="I66" s="212"/>
    </row>
    <row r="67" spans="1:9" ht="15" thickBot="1" x14ac:dyDescent="0.35">
      <c r="A67" s="113" t="s">
        <v>574</v>
      </c>
      <c r="B67" s="60">
        <v>44377</v>
      </c>
      <c r="C67" s="61">
        <v>729.62</v>
      </c>
      <c r="D67" s="61">
        <v>24</v>
      </c>
      <c r="E67" s="80">
        <v>1.0009999999999999</v>
      </c>
      <c r="F67" s="61">
        <v>2.7</v>
      </c>
      <c r="G67" s="62">
        <f t="shared" si="4"/>
        <v>1.0615305058577789</v>
      </c>
      <c r="H67" s="85">
        <f t="shared" si="3"/>
        <v>2.271675282535647</v>
      </c>
      <c r="I67" s="212"/>
    </row>
    <row r="68" spans="1:9" ht="14.4" x14ac:dyDescent="0.3">
      <c r="A68" s="113" t="s">
        <v>575</v>
      </c>
      <c r="B68" s="90">
        <v>44304</v>
      </c>
      <c r="C68" s="91">
        <v>719.02</v>
      </c>
      <c r="D68" s="91">
        <v>23</v>
      </c>
      <c r="E68" s="92">
        <v>1.0880000000000001</v>
      </c>
      <c r="F68" s="91">
        <v>5</v>
      </c>
      <c r="G68" s="93">
        <f t="shared" si="4"/>
        <v>1.7883514879769475</v>
      </c>
      <c r="H68" s="66">
        <f t="shared" ref="H68:H75" si="5">G68*2.19</f>
        <v>3.9164897586695151</v>
      </c>
      <c r="I68" s="211">
        <v>45219</v>
      </c>
    </row>
    <row r="69" spans="1:9" ht="15" customHeight="1" x14ac:dyDescent="0.3">
      <c r="A69" s="113" t="s">
        <v>576</v>
      </c>
      <c r="B69" s="82">
        <v>44378</v>
      </c>
      <c r="C69" s="75">
        <v>719.02</v>
      </c>
      <c r="D69" s="75">
        <v>23</v>
      </c>
      <c r="E69" s="76">
        <v>1.117</v>
      </c>
      <c r="F69" s="75">
        <v>3.8</v>
      </c>
      <c r="G69" s="77">
        <f t="shared" si="4"/>
        <v>1.3238604103656029</v>
      </c>
      <c r="H69" s="78">
        <f t="shared" si="5"/>
        <v>2.8992542987006704</v>
      </c>
      <c r="I69" s="212"/>
    </row>
    <row r="70" spans="1:9" ht="15" customHeight="1" x14ac:dyDescent="0.3">
      <c r="A70" s="113" t="s">
        <v>577</v>
      </c>
      <c r="B70" s="67">
        <v>44379</v>
      </c>
      <c r="C70" s="51">
        <v>719.02</v>
      </c>
      <c r="D70" s="51">
        <v>23</v>
      </c>
      <c r="E70" s="52">
        <v>1.0289999999999999</v>
      </c>
      <c r="F70" s="51">
        <v>8.8000000000000007</v>
      </c>
      <c r="G70" s="68">
        <f t="shared" si="4"/>
        <v>3.3279674414939731</v>
      </c>
      <c r="H70" s="78">
        <f t="shared" si="5"/>
        <v>7.2882486968718005</v>
      </c>
      <c r="I70" s="212"/>
    </row>
    <row r="71" spans="1:9" ht="15" customHeight="1" x14ac:dyDescent="0.3">
      <c r="A71" s="113" t="s">
        <v>578</v>
      </c>
      <c r="B71" s="67">
        <v>44380</v>
      </c>
      <c r="C71" s="51">
        <v>719.02</v>
      </c>
      <c r="D71" s="51">
        <v>24</v>
      </c>
      <c r="E71" s="52">
        <v>1.1679999999999999</v>
      </c>
      <c r="F71" s="51">
        <v>11.2</v>
      </c>
      <c r="G71" s="68">
        <f t="shared" si="4"/>
        <v>3.718966044001661</v>
      </c>
      <c r="H71" s="78">
        <f t="shared" si="5"/>
        <v>8.1445356363636368</v>
      </c>
      <c r="I71" s="212"/>
    </row>
    <row r="72" spans="1:9" ht="15" customHeight="1" x14ac:dyDescent="0.3">
      <c r="A72" s="113" t="s">
        <v>579</v>
      </c>
      <c r="B72" s="67">
        <v>44381</v>
      </c>
      <c r="C72" s="51">
        <v>719.02</v>
      </c>
      <c r="D72" s="51">
        <v>24</v>
      </c>
      <c r="E72" s="52">
        <v>1.1519999999999999</v>
      </c>
      <c r="F72" s="51">
        <v>14.2</v>
      </c>
      <c r="G72" s="68">
        <f t="shared" si="4"/>
        <v>4.7806054082491585</v>
      </c>
      <c r="H72" s="78">
        <f t="shared" si="5"/>
        <v>10.469525844065657</v>
      </c>
      <c r="I72" s="212"/>
    </row>
    <row r="73" spans="1:9" ht="15" customHeight="1" x14ac:dyDescent="0.3">
      <c r="A73" s="113" t="s">
        <v>580</v>
      </c>
      <c r="B73" s="67">
        <v>44382</v>
      </c>
      <c r="C73" s="51">
        <v>719.02</v>
      </c>
      <c r="D73" s="51">
        <v>24</v>
      </c>
      <c r="E73" s="52">
        <v>0.999</v>
      </c>
      <c r="F73" s="51">
        <v>4.4000000000000004</v>
      </c>
      <c r="G73" s="68">
        <f t="shared" si="4"/>
        <v>1.7081823156489826</v>
      </c>
      <c r="H73" s="78">
        <f t="shared" si="5"/>
        <v>3.740919271271272</v>
      </c>
      <c r="I73" s="212"/>
    </row>
    <row r="74" spans="1:9" ht="15" customHeight="1" x14ac:dyDescent="0.3">
      <c r="A74" s="113" t="s">
        <v>581</v>
      </c>
      <c r="B74" s="67">
        <v>44383</v>
      </c>
      <c r="C74" s="51">
        <v>719.02</v>
      </c>
      <c r="D74" s="51">
        <v>24</v>
      </c>
      <c r="E74" s="52">
        <v>1.1299999999999999</v>
      </c>
      <c r="F74" s="51">
        <v>14.2</v>
      </c>
      <c r="G74" s="68">
        <f t="shared" si="4"/>
        <v>4.8736791418610892</v>
      </c>
      <c r="H74" s="78">
        <f t="shared" si="5"/>
        <v>10.673357320675786</v>
      </c>
      <c r="I74" s="212"/>
    </row>
    <row r="75" spans="1:9" ht="15.75" customHeight="1" thickBot="1" x14ac:dyDescent="0.35">
      <c r="A75" s="113" t="s">
        <v>582</v>
      </c>
      <c r="B75" s="70">
        <v>44384</v>
      </c>
      <c r="C75" s="61">
        <v>719.02</v>
      </c>
      <c r="D75" s="61">
        <v>24</v>
      </c>
      <c r="E75" s="72">
        <v>1.0169999999999999</v>
      </c>
      <c r="F75" s="71">
        <v>14</v>
      </c>
      <c r="G75" s="73">
        <f t="shared" si="4"/>
        <v>5.3389286374065135</v>
      </c>
      <c r="H75" s="74">
        <f t="shared" si="5"/>
        <v>11.692253715920264</v>
      </c>
      <c r="I75" s="215"/>
    </row>
    <row r="76" spans="1:9" ht="14.4" x14ac:dyDescent="0.3">
      <c r="A76" s="113" t="s">
        <v>583</v>
      </c>
      <c r="B76" s="82">
        <v>44385</v>
      </c>
      <c r="C76" s="64">
        <v>741.44</v>
      </c>
      <c r="D76" s="64">
        <v>23</v>
      </c>
      <c r="E76" s="76">
        <v>1.0189999999999999</v>
      </c>
      <c r="F76" s="75">
        <v>0</v>
      </c>
      <c r="G76" s="77">
        <f t="shared" si="4"/>
        <v>0</v>
      </c>
      <c r="H76" s="78">
        <f>G76*2.14</f>
        <v>0</v>
      </c>
      <c r="I76" s="211">
        <v>45222</v>
      </c>
    </row>
    <row r="77" spans="1:9" ht="14.4" x14ac:dyDescent="0.3">
      <c r="A77" s="113" t="s">
        <v>584</v>
      </c>
      <c r="B77" s="67">
        <v>44386</v>
      </c>
      <c r="C77" s="51">
        <v>741.44</v>
      </c>
      <c r="D77" s="51">
        <v>23</v>
      </c>
      <c r="E77" s="52">
        <v>1.04</v>
      </c>
      <c r="F77" s="51">
        <v>0</v>
      </c>
      <c r="G77" s="68">
        <f t="shared" si="4"/>
        <v>0</v>
      </c>
      <c r="H77" s="69">
        <f>G77*2.14</f>
        <v>0</v>
      </c>
      <c r="I77" s="212"/>
    </row>
    <row r="78" spans="1:9" ht="14.4" x14ac:dyDescent="0.3">
      <c r="A78" s="113" t="s">
        <v>585</v>
      </c>
      <c r="B78" s="67">
        <v>44387</v>
      </c>
      <c r="C78" s="51">
        <v>741.44</v>
      </c>
      <c r="D78" s="51">
        <v>23</v>
      </c>
      <c r="E78" s="52">
        <v>1.0089999999999999</v>
      </c>
      <c r="F78" s="51">
        <v>0</v>
      </c>
      <c r="G78" s="68">
        <f t="shared" si="4"/>
        <v>0</v>
      </c>
      <c r="H78" s="69">
        <f t="shared" ref="H78:H90" si="6">G78*2.14</f>
        <v>0</v>
      </c>
      <c r="I78" s="212"/>
    </row>
    <row r="79" spans="1:9" ht="14.4" x14ac:dyDescent="0.3">
      <c r="A79" s="113" t="s">
        <v>586</v>
      </c>
      <c r="B79" s="67">
        <v>44388</v>
      </c>
      <c r="C79" s="51">
        <v>741.44</v>
      </c>
      <c r="D79" s="51">
        <v>23</v>
      </c>
      <c r="E79" s="52">
        <v>1.012</v>
      </c>
      <c r="F79" s="51">
        <v>0</v>
      </c>
      <c r="G79" s="68">
        <f t="shared" si="4"/>
        <v>0</v>
      </c>
      <c r="H79" s="69">
        <f t="shared" si="6"/>
        <v>0</v>
      </c>
      <c r="I79" s="212"/>
    </row>
    <row r="80" spans="1:9" ht="14.4" x14ac:dyDescent="0.3">
      <c r="A80" s="113" t="s">
        <v>587</v>
      </c>
      <c r="B80" s="67">
        <v>44389</v>
      </c>
      <c r="C80" s="51">
        <v>741.44</v>
      </c>
      <c r="D80" s="51">
        <v>23</v>
      </c>
      <c r="E80" s="52">
        <v>1.0109999999999999</v>
      </c>
      <c r="F80" s="51">
        <v>0</v>
      </c>
      <c r="G80" s="68">
        <f t="shared" si="4"/>
        <v>0</v>
      </c>
      <c r="H80" s="69">
        <f t="shared" si="6"/>
        <v>0</v>
      </c>
      <c r="I80" s="212"/>
    </row>
    <row r="81" spans="1:9" ht="14.4" x14ac:dyDescent="0.3">
      <c r="A81" s="113" t="s">
        <v>588</v>
      </c>
      <c r="B81" s="67">
        <v>44390</v>
      </c>
      <c r="C81" s="51">
        <v>741.44</v>
      </c>
      <c r="D81" s="51">
        <v>23</v>
      </c>
      <c r="E81" s="52">
        <v>1.0269999999999999</v>
      </c>
      <c r="F81" s="51">
        <v>0</v>
      </c>
      <c r="G81" s="68">
        <f t="shared" si="4"/>
        <v>0</v>
      </c>
      <c r="H81" s="69">
        <f t="shared" si="6"/>
        <v>0</v>
      </c>
      <c r="I81" s="212"/>
    </row>
    <row r="82" spans="1:9" ht="14.4" x14ac:dyDescent="0.3">
      <c r="A82" s="113" t="s">
        <v>589</v>
      </c>
      <c r="B82" s="67">
        <v>44391</v>
      </c>
      <c r="C82" s="51">
        <v>741.44</v>
      </c>
      <c r="D82" s="51">
        <v>23</v>
      </c>
      <c r="E82" s="52">
        <v>1.1659999999999999</v>
      </c>
      <c r="F82" s="51">
        <v>0</v>
      </c>
      <c r="G82" s="68">
        <f t="shared" si="4"/>
        <v>0</v>
      </c>
      <c r="H82" s="69">
        <f t="shared" si="6"/>
        <v>0</v>
      </c>
      <c r="I82" s="212"/>
    </row>
    <row r="83" spans="1:9" ht="14.4" x14ac:dyDescent="0.3">
      <c r="A83" s="113" t="s">
        <v>590</v>
      </c>
      <c r="B83" s="67">
        <v>44392</v>
      </c>
      <c r="C83" s="51">
        <v>741.44</v>
      </c>
      <c r="D83" s="51">
        <v>23</v>
      </c>
      <c r="E83" s="52">
        <v>1.054</v>
      </c>
      <c r="F83" s="51">
        <v>0</v>
      </c>
      <c r="G83" s="68">
        <f t="shared" si="4"/>
        <v>0</v>
      </c>
      <c r="H83" s="69">
        <f t="shared" si="6"/>
        <v>0</v>
      </c>
      <c r="I83" s="212"/>
    </row>
    <row r="84" spans="1:9" ht="14.4" x14ac:dyDescent="0.3">
      <c r="A84" s="114" t="s">
        <v>591</v>
      </c>
      <c r="B84" s="67">
        <v>44393</v>
      </c>
      <c r="C84" s="51">
        <v>741.44</v>
      </c>
      <c r="D84" s="51">
        <v>23</v>
      </c>
      <c r="E84" s="52">
        <v>1.06</v>
      </c>
      <c r="F84" s="51">
        <v>0</v>
      </c>
      <c r="G84" s="68">
        <f t="shared" si="4"/>
        <v>0</v>
      </c>
      <c r="H84" s="69">
        <f t="shared" si="6"/>
        <v>0</v>
      </c>
      <c r="I84" s="212"/>
    </row>
    <row r="85" spans="1:9" ht="14.4" x14ac:dyDescent="0.3">
      <c r="A85" s="114" t="s">
        <v>592</v>
      </c>
      <c r="B85" s="67">
        <v>44394</v>
      </c>
      <c r="C85" s="51">
        <v>741.44</v>
      </c>
      <c r="D85" s="51">
        <v>23</v>
      </c>
      <c r="E85" s="52">
        <v>1.014</v>
      </c>
      <c r="F85" s="51">
        <v>1.4</v>
      </c>
      <c r="G85" s="68">
        <f t="shared" si="4"/>
        <v>0.55403460738845356</v>
      </c>
      <c r="H85" s="69">
        <f t="shared" si="6"/>
        <v>1.1856340598112907</v>
      </c>
      <c r="I85" s="212"/>
    </row>
    <row r="86" spans="1:9" ht="14.4" x14ac:dyDescent="0.3">
      <c r="A86" s="114" t="s">
        <v>593</v>
      </c>
      <c r="B86" s="67">
        <v>44395</v>
      </c>
      <c r="C86" s="51">
        <v>741.44</v>
      </c>
      <c r="D86" s="51">
        <v>23</v>
      </c>
      <c r="E86" s="52">
        <v>1.0149999999999999</v>
      </c>
      <c r="F86" s="51">
        <v>0.4</v>
      </c>
      <c r="G86" s="68">
        <f t="shared" si="4"/>
        <v>0.15813964585274931</v>
      </c>
      <c r="H86" s="69">
        <f t="shared" si="6"/>
        <v>0.33841884212488355</v>
      </c>
      <c r="I86" s="212"/>
    </row>
    <row r="87" spans="1:9" ht="14.4" x14ac:dyDescent="0.3">
      <c r="A87" s="114" t="s">
        <v>594</v>
      </c>
      <c r="B87" s="67">
        <v>44396</v>
      </c>
      <c r="C87" s="51">
        <v>741.44</v>
      </c>
      <c r="D87" s="51">
        <v>23</v>
      </c>
      <c r="E87" s="52">
        <v>1.0249999999999999</v>
      </c>
      <c r="F87" s="51">
        <v>0</v>
      </c>
      <c r="G87" s="68">
        <f>IF(AND(F87&lt;&gt;"",C87&lt;&gt;"",D87&lt;&gt;"",E87&lt;&gt;""),F87*C87*0.1602/((273+D87)*E87),"")</f>
        <v>0</v>
      </c>
      <c r="H87" s="69">
        <f t="shared" si="6"/>
        <v>0</v>
      </c>
      <c r="I87" s="212"/>
    </row>
    <row r="88" spans="1:9" ht="14.4" x14ac:dyDescent="0.3">
      <c r="A88" s="114" t="s">
        <v>595</v>
      </c>
      <c r="B88" s="67">
        <v>44397</v>
      </c>
      <c r="C88" s="51">
        <v>741.44</v>
      </c>
      <c r="D88" s="51">
        <v>23</v>
      </c>
      <c r="E88" s="52">
        <v>1.1919999999999999</v>
      </c>
      <c r="F88" s="51">
        <v>0</v>
      </c>
      <c r="G88" s="68">
        <f t="shared" si="4"/>
        <v>0</v>
      </c>
      <c r="H88" s="69">
        <f t="shared" si="6"/>
        <v>0</v>
      </c>
      <c r="I88" s="212"/>
    </row>
    <row r="89" spans="1:9" ht="14.4" x14ac:dyDescent="0.3">
      <c r="A89" s="114" t="s">
        <v>596</v>
      </c>
      <c r="B89" s="67">
        <v>44398</v>
      </c>
      <c r="C89" s="51">
        <v>741.44</v>
      </c>
      <c r="D89" s="51">
        <v>23</v>
      </c>
      <c r="E89" s="52">
        <v>1.167</v>
      </c>
      <c r="F89" s="51">
        <v>0</v>
      </c>
      <c r="G89" s="68">
        <f t="shared" si="4"/>
        <v>0</v>
      </c>
      <c r="H89" s="69">
        <f t="shared" si="6"/>
        <v>0</v>
      </c>
      <c r="I89" s="212"/>
    </row>
    <row r="90" spans="1:9" x14ac:dyDescent="0.25">
      <c r="A90" s="79"/>
      <c r="B90" s="67">
        <v>44399</v>
      </c>
      <c r="C90" s="51">
        <v>741.44</v>
      </c>
      <c r="D90" s="51">
        <v>23</v>
      </c>
      <c r="E90" s="52">
        <v>1.0329999999999999</v>
      </c>
      <c r="F90" s="51">
        <v>0</v>
      </c>
      <c r="G90" s="68">
        <f t="shared" si="4"/>
        <v>0</v>
      </c>
      <c r="H90" s="69">
        <f t="shared" si="6"/>
        <v>0</v>
      </c>
      <c r="I90" s="213"/>
    </row>
    <row r="91" spans="1:9" x14ac:dyDescent="0.25">
      <c r="B91" s="36"/>
      <c r="C91" s="37"/>
      <c r="G91" s="83"/>
      <c r="H91" s="39"/>
      <c r="I91" s="84"/>
    </row>
    <row r="92" spans="1:9" x14ac:dyDescent="0.25">
      <c r="B92" s="36"/>
      <c r="C92" s="37"/>
      <c r="G92" s="83"/>
      <c r="H92" s="39"/>
      <c r="I92" s="84"/>
    </row>
    <row r="93" spans="1:9" x14ac:dyDescent="0.25">
      <c r="B93" s="36"/>
      <c r="C93" s="37"/>
      <c r="G93" s="83"/>
      <c r="H93" s="39"/>
      <c r="I93" s="84"/>
    </row>
    <row r="94" spans="1:9" x14ac:dyDescent="0.25">
      <c r="B94" s="36"/>
      <c r="C94" s="37"/>
      <c r="G94" s="83"/>
      <c r="H94" s="39"/>
      <c r="I94" s="84"/>
    </row>
    <row r="95" spans="1:9" x14ac:dyDescent="0.25">
      <c r="B95" s="36"/>
      <c r="C95" s="37"/>
      <c r="G95" s="83"/>
      <c r="H95" s="39"/>
      <c r="I95" s="84"/>
    </row>
    <row r="96" spans="1:9" x14ac:dyDescent="0.25">
      <c r="B96" s="36"/>
      <c r="C96" s="37"/>
      <c r="G96" s="83"/>
      <c r="H96" s="39"/>
      <c r="I96" s="84"/>
    </row>
    <row r="97" spans="2:9" x14ac:dyDescent="0.25">
      <c r="B97" s="36"/>
      <c r="C97" s="37"/>
      <c r="G97" s="83"/>
      <c r="H97" s="39"/>
      <c r="I97" s="84"/>
    </row>
    <row r="98" spans="2:9" x14ac:dyDescent="0.25">
      <c r="B98" s="36"/>
      <c r="C98" s="37"/>
      <c r="G98" s="83"/>
      <c r="H98" s="39"/>
      <c r="I98" s="84"/>
    </row>
    <row r="99" spans="2:9" x14ac:dyDescent="0.25">
      <c r="B99" s="36"/>
      <c r="C99" s="37"/>
      <c r="G99" s="83"/>
      <c r="H99" s="39"/>
      <c r="I99" s="84"/>
    </row>
    <row r="100" spans="2:9" x14ac:dyDescent="0.25">
      <c r="B100" s="36"/>
      <c r="C100" s="37"/>
      <c r="G100" s="83"/>
      <c r="H100" s="39"/>
      <c r="I100" s="84"/>
    </row>
    <row r="101" spans="2:9" x14ac:dyDescent="0.25">
      <c r="B101" s="36"/>
      <c r="C101" s="37"/>
      <c r="G101" s="83"/>
      <c r="H101" s="39"/>
      <c r="I101" s="84"/>
    </row>
    <row r="102" spans="2:9" x14ac:dyDescent="0.25">
      <c r="B102" s="36"/>
      <c r="C102" s="37"/>
      <c r="G102" s="83"/>
      <c r="H102" s="39"/>
      <c r="I102" s="84"/>
    </row>
    <row r="103" spans="2:9" x14ac:dyDescent="0.25">
      <c r="B103" s="36"/>
      <c r="C103" s="37"/>
      <c r="G103" s="83"/>
      <c r="H103" s="39"/>
      <c r="I103" s="84"/>
    </row>
    <row r="104" spans="2:9" x14ac:dyDescent="0.25">
      <c r="B104" s="36"/>
      <c r="C104" s="37"/>
      <c r="G104" s="83"/>
      <c r="H104" s="39"/>
      <c r="I104" s="84"/>
    </row>
    <row r="105" spans="2:9" x14ac:dyDescent="0.25">
      <c r="B105" s="36"/>
      <c r="C105" s="37"/>
      <c r="G105" s="83"/>
      <c r="H105" s="39"/>
      <c r="I105" s="84"/>
    </row>
    <row r="106" spans="2:9" x14ac:dyDescent="0.25">
      <c r="B106" s="36"/>
      <c r="C106" s="37"/>
      <c r="G106" s="83"/>
      <c r="H106" s="39"/>
      <c r="I106" s="84"/>
    </row>
    <row r="107" spans="2:9" x14ac:dyDescent="0.25">
      <c r="B107" s="36"/>
      <c r="C107" s="37"/>
      <c r="G107" s="83"/>
      <c r="H107" s="39"/>
      <c r="I107" s="84"/>
    </row>
    <row r="108" spans="2:9" x14ac:dyDescent="0.25">
      <c r="B108" s="36"/>
      <c r="C108" s="37"/>
      <c r="G108" s="83"/>
      <c r="H108" s="39"/>
      <c r="I108" s="84"/>
    </row>
    <row r="109" spans="2:9" x14ac:dyDescent="0.25">
      <c r="B109" s="36"/>
      <c r="C109" s="37"/>
      <c r="G109" s="83"/>
      <c r="H109" s="39"/>
      <c r="I109" s="84"/>
    </row>
    <row r="110" spans="2:9" x14ac:dyDescent="0.25">
      <c r="B110" s="36"/>
      <c r="C110" s="37"/>
      <c r="G110" s="83"/>
      <c r="H110" s="39"/>
      <c r="I110" s="84"/>
    </row>
    <row r="111" spans="2:9" x14ac:dyDescent="0.25">
      <c r="B111" s="36"/>
      <c r="C111" s="37"/>
      <c r="G111" s="83"/>
      <c r="H111" s="39"/>
      <c r="I111" s="84"/>
    </row>
    <row r="112" spans="2:9" x14ac:dyDescent="0.25">
      <c r="B112" s="36"/>
      <c r="C112" s="37"/>
      <c r="G112" s="83"/>
      <c r="H112" s="39"/>
      <c r="I112" s="84"/>
    </row>
    <row r="113" spans="2:9" x14ac:dyDescent="0.25">
      <c r="B113" s="36"/>
      <c r="C113" s="37"/>
      <c r="G113" s="83"/>
      <c r="H113" s="39"/>
      <c r="I113" s="84"/>
    </row>
    <row r="114" spans="2:9" x14ac:dyDescent="0.25">
      <c r="B114" s="36"/>
      <c r="C114" s="37"/>
      <c r="G114" s="83"/>
      <c r="H114" s="39"/>
      <c r="I114" s="84"/>
    </row>
    <row r="115" spans="2:9" x14ac:dyDescent="0.25">
      <c r="B115" s="36"/>
      <c r="C115" s="37"/>
      <c r="G115" s="83"/>
      <c r="H115" s="39"/>
      <c r="I115" s="84"/>
    </row>
    <row r="116" spans="2:9" x14ac:dyDescent="0.25">
      <c r="B116" s="36"/>
      <c r="C116" s="37"/>
      <c r="G116" s="83"/>
      <c r="H116" s="39"/>
      <c r="I116" s="84"/>
    </row>
    <row r="117" spans="2:9" x14ac:dyDescent="0.25">
      <c r="B117" s="36"/>
      <c r="C117" s="37"/>
      <c r="G117" s="83"/>
      <c r="H117" s="39"/>
      <c r="I117" s="84"/>
    </row>
    <row r="118" spans="2:9" x14ac:dyDescent="0.25">
      <c r="B118" s="36"/>
      <c r="C118" s="37"/>
      <c r="G118" s="83"/>
      <c r="H118" s="39"/>
      <c r="I118" s="84"/>
    </row>
    <row r="119" spans="2:9" x14ac:dyDescent="0.25">
      <c r="B119" s="36"/>
      <c r="C119" s="37"/>
      <c r="G119" s="83"/>
      <c r="H119" s="39"/>
      <c r="I119" s="84"/>
    </row>
    <row r="120" spans="2:9" x14ac:dyDescent="0.25">
      <c r="B120" s="36"/>
      <c r="C120" s="37"/>
      <c r="G120" s="83"/>
      <c r="H120" s="39"/>
      <c r="I120" s="84"/>
    </row>
    <row r="121" spans="2:9" x14ac:dyDescent="0.25">
      <c r="B121" s="36"/>
      <c r="C121" s="37"/>
      <c r="G121" s="83"/>
      <c r="H121" s="39"/>
      <c r="I121" s="84"/>
    </row>
    <row r="122" spans="2:9" x14ac:dyDescent="0.25">
      <c r="B122" s="36"/>
      <c r="C122" s="37"/>
      <c r="G122" s="83"/>
      <c r="H122" s="39"/>
      <c r="I122" s="84"/>
    </row>
    <row r="123" spans="2:9" x14ac:dyDescent="0.25">
      <c r="B123" s="36"/>
      <c r="C123" s="37"/>
      <c r="G123" s="83"/>
      <c r="H123" s="39"/>
      <c r="I123" s="84"/>
    </row>
    <row r="124" spans="2:9" x14ac:dyDescent="0.25">
      <c r="B124" s="36"/>
      <c r="C124" s="37"/>
      <c r="G124" s="83"/>
      <c r="H124" s="39"/>
      <c r="I124" s="84"/>
    </row>
    <row r="125" spans="2:9" x14ac:dyDescent="0.25">
      <c r="B125" s="36"/>
      <c r="C125" s="37"/>
      <c r="G125" s="83"/>
      <c r="H125" s="39"/>
      <c r="I125" s="84"/>
    </row>
    <row r="126" spans="2:9" x14ac:dyDescent="0.25">
      <c r="B126" s="36"/>
      <c r="C126" s="37"/>
      <c r="G126" s="83"/>
      <c r="H126" s="39"/>
      <c r="I126" s="84"/>
    </row>
    <row r="127" spans="2:9" x14ac:dyDescent="0.25">
      <c r="B127" s="36"/>
      <c r="C127" s="37"/>
      <c r="G127" s="83"/>
      <c r="H127" s="39"/>
      <c r="I127" s="84"/>
    </row>
    <row r="128" spans="2:9" x14ac:dyDescent="0.25">
      <c r="B128" s="36"/>
      <c r="C128" s="37"/>
      <c r="G128" s="83"/>
      <c r="H128" s="39"/>
      <c r="I128" s="84"/>
    </row>
    <row r="129" spans="2:9" x14ac:dyDescent="0.25">
      <c r="B129" s="36"/>
      <c r="C129" s="37"/>
      <c r="G129" s="83"/>
      <c r="H129" s="39"/>
      <c r="I129" s="84"/>
    </row>
    <row r="130" spans="2:9" x14ac:dyDescent="0.25">
      <c r="B130" s="36"/>
      <c r="C130" s="37"/>
      <c r="G130" s="83"/>
      <c r="H130" s="39"/>
      <c r="I130" s="84"/>
    </row>
    <row r="131" spans="2:9" x14ac:dyDescent="0.25">
      <c r="B131" s="36"/>
      <c r="C131" s="37"/>
      <c r="G131" s="83"/>
      <c r="H131" s="39"/>
      <c r="I131" s="84"/>
    </row>
    <row r="132" spans="2:9" x14ac:dyDescent="0.25">
      <c r="B132" s="36"/>
      <c r="C132" s="37"/>
      <c r="G132" s="83"/>
      <c r="H132" s="39"/>
      <c r="I132" s="84"/>
    </row>
    <row r="133" spans="2:9" x14ac:dyDescent="0.25">
      <c r="B133" s="36"/>
      <c r="C133" s="37"/>
      <c r="G133" s="83"/>
      <c r="H133" s="39"/>
      <c r="I133" s="84"/>
    </row>
    <row r="134" spans="2:9" x14ac:dyDescent="0.25">
      <c r="B134" s="36"/>
      <c r="C134" s="37"/>
      <c r="G134" s="83"/>
      <c r="H134" s="39"/>
      <c r="I134" s="84"/>
    </row>
    <row r="135" spans="2:9" x14ac:dyDescent="0.25">
      <c r="B135" s="36"/>
      <c r="C135" s="37"/>
      <c r="G135" s="83"/>
      <c r="H135" s="39"/>
      <c r="I135" s="84"/>
    </row>
    <row r="136" spans="2:9" x14ac:dyDescent="0.25">
      <c r="B136" s="36"/>
      <c r="C136" s="37"/>
      <c r="G136" s="83"/>
      <c r="H136" s="39"/>
      <c r="I136" s="84"/>
    </row>
    <row r="137" spans="2:9" x14ac:dyDescent="0.25">
      <c r="B137" s="36"/>
      <c r="C137" s="37"/>
      <c r="G137" s="83"/>
      <c r="H137" s="39"/>
      <c r="I137" s="84"/>
    </row>
    <row r="138" spans="2:9" x14ac:dyDescent="0.25">
      <c r="B138" s="36"/>
      <c r="C138" s="37"/>
      <c r="G138" s="83"/>
      <c r="H138" s="39"/>
      <c r="I138" s="84"/>
    </row>
    <row r="139" spans="2:9" x14ac:dyDescent="0.25">
      <c r="B139" s="36"/>
      <c r="C139" s="37"/>
      <c r="G139" s="83"/>
      <c r="H139" s="39"/>
      <c r="I139" s="84"/>
    </row>
    <row r="140" spans="2:9" x14ac:dyDescent="0.25">
      <c r="B140" s="36"/>
      <c r="C140" s="37"/>
      <c r="G140" s="83"/>
      <c r="H140" s="39"/>
      <c r="I140" s="84"/>
    </row>
    <row r="141" spans="2:9" x14ac:dyDescent="0.25">
      <c r="B141" s="36"/>
      <c r="C141" s="37"/>
      <c r="G141" s="83"/>
      <c r="H141" s="39"/>
      <c r="I141" s="84"/>
    </row>
    <row r="142" spans="2:9" x14ac:dyDescent="0.25">
      <c r="B142" s="36"/>
      <c r="C142" s="37"/>
      <c r="G142" s="83"/>
      <c r="H142" s="39"/>
      <c r="I142" s="84"/>
    </row>
    <row r="143" spans="2:9" x14ac:dyDescent="0.25">
      <c r="B143" s="36"/>
      <c r="C143" s="37"/>
      <c r="G143" s="83"/>
      <c r="H143" s="39"/>
      <c r="I143" s="84"/>
    </row>
    <row r="144" spans="2:9" x14ac:dyDescent="0.25">
      <c r="B144" s="36"/>
      <c r="C144" s="37"/>
      <c r="G144" s="83"/>
      <c r="H144" s="39"/>
      <c r="I144" s="84"/>
    </row>
    <row r="145" spans="2:9" x14ac:dyDescent="0.25">
      <c r="B145" s="36"/>
      <c r="C145" s="37"/>
      <c r="G145" s="83"/>
      <c r="H145" s="39"/>
      <c r="I145" s="84"/>
    </row>
    <row r="146" spans="2:9" x14ac:dyDescent="0.25">
      <c r="B146" s="36"/>
      <c r="C146" s="37"/>
      <c r="G146" s="83"/>
      <c r="H146" s="39"/>
      <c r="I146" s="84"/>
    </row>
    <row r="147" spans="2:9" x14ac:dyDescent="0.25">
      <c r="B147" s="36"/>
      <c r="C147" s="37"/>
      <c r="G147" s="83"/>
      <c r="H147" s="39"/>
      <c r="I147" s="84"/>
    </row>
    <row r="148" spans="2:9" x14ac:dyDescent="0.25">
      <c r="B148" s="36"/>
      <c r="C148" s="37"/>
      <c r="G148" s="83"/>
      <c r="H148" s="39"/>
      <c r="I148" s="84"/>
    </row>
    <row r="149" spans="2:9" x14ac:dyDescent="0.25">
      <c r="B149" s="36"/>
      <c r="C149" s="37"/>
      <c r="G149" s="83"/>
      <c r="H149" s="39"/>
      <c r="I149" s="84"/>
    </row>
    <row r="150" spans="2:9" x14ac:dyDescent="0.25">
      <c r="B150" s="36"/>
      <c r="C150" s="37"/>
      <c r="G150" s="83"/>
      <c r="H150" s="39"/>
      <c r="I150" s="84"/>
    </row>
    <row r="151" spans="2:9" x14ac:dyDescent="0.25">
      <c r="B151" s="36"/>
      <c r="C151" s="37"/>
      <c r="G151" s="83"/>
      <c r="H151" s="39"/>
      <c r="I151" s="84"/>
    </row>
    <row r="152" spans="2:9" x14ac:dyDescent="0.25">
      <c r="B152" s="36"/>
      <c r="C152" s="37"/>
      <c r="G152" s="83"/>
      <c r="H152" s="39"/>
      <c r="I152" s="84"/>
    </row>
    <row r="153" spans="2:9" x14ac:dyDescent="0.25">
      <c r="B153" s="36"/>
      <c r="C153" s="37"/>
      <c r="G153" s="83"/>
      <c r="H153" s="39"/>
      <c r="I153" s="84"/>
    </row>
    <row r="154" spans="2:9" x14ac:dyDescent="0.25">
      <c r="B154" s="36"/>
      <c r="C154" s="37"/>
      <c r="G154" s="83"/>
      <c r="H154" s="39"/>
      <c r="I154" s="84"/>
    </row>
    <row r="155" spans="2:9" x14ac:dyDescent="0.25">
      <c r="B155" s="36"/>
      <c r="C155" s="37"/>
      <c r="G155" s="83"/>
      <c r="H155" s="39"/>
      <c r="I155" s="84"/>
    </row>
    <row r="156" spans="2:9" x14ac:dyDescent="0.25">
      <c r="B156" s="36"/>
      <c r="C156" s="37"/>
      <c r="G156" s="83"/>
      <c r="H156" s="39"/>
      <c r="I156" s="84"/>
    </row>
    <row r="157" spans="2:9" x14ac:dyDescent="0.25">
      <c r="B157" s="36"/>
      <c r="C157" s="37"/>
      <c r="G157" s="83"/>
      <c r="H157" s="39"/>
      <c r="I157" s="84"/>
    </row>
    <row r="158" spans="2:9" x14ac:dyDescent="0.25">
      <c r="B158" s="36"/>
      <c r="C158" s="37"/>
      <c r="G158" s="83"/>
      <c r="H158" s="39"/>
      <c r="I158" s="84"/>
    </row>
    <row r="159" spans="2:9" x14ac:dyDescent="0.25">
      <c r="B159" s="36"/>
      <c r="C159" s="37"/>
      <c r="G159" s="83"/>
      <c r="H159" s="39"/>
      <c r="I159" s="84"/>
    </row>
    <row r="160" spans="2:9" x14ac:dyDescent="0.25">
      <c r="B160" s="36"/>
      <c r="C160" s="37"/>
      <c r="G160" s="83"/>
      <c r="H160" s="39"/>
      <c r="I160" s="84"/>
    </row>
    <row r="161" spans="2:9" x14ac:dyDescent="0.25">
      <c r="B161" s="36"/>
      <c r="C161" s="37"/>
      <c r="G161" s="83"/>
      <c r="H161" s="39"/>
      <c r="I161" s="84"/>
    </row>
    <row r="162" spans="2:9" x14ac:dyDescent="0.25">
      <c r="B162" s="36"/>
      <c r="C162" s="37"/>
      <c r="G162" s="83"/>
      <c r="H162" s="39"/>
      <c r="I162" s="84"/>
    </row>
    <row r="163" spans="2:9" x14ac:dyDescent="0.25">
      <c r="B163" s="36"/>
      <c r="C163" s="37"/>
      <c r="G163" s="83"/>
      <c r="H163" s="39"/>
      <c r="I163" s="84"/>
    </row>
    <row r="164" spans="2:9" x14ac:dyDescent="0.25">
      <c r="B164" s="36"/>
      <c r="C164" s="37"/>
      <c r="G164" s="83"/>
      <c r="H164" s="39"/>
      <c r="I164" s="84"/>
    </row>
    <row r="165" spans="2:9" x14ac:dyDescent="0.25">
      <c r="B165" s="36"/>
      <c r="C165" s="37"/>
      <c r="G165" s="83"/>
      <c r="H165" s="39"/>
      <c r="I165" s="84"/>
    </row>
    <row r="166" spans="2:9" x14ac:dyDescent="0.25">
      <c r="B166" s="36"/>
      <c r="C166" s="37"/>
      <c r="G166" s="83"/>
      <c r="H166" s="39"/>
      <c r="I166" s="84"/>
    </row>
    <row r="167" spans="2:9" x14ac:dyDescent="0.25">
      <c r="B167" s="36"/>
      <c r="C167" s="37"/>
      <c r="G167" s="83"/>
      <c r="H167" s="39"/>
      <c r="I167" s="84"/>
    </row>
    <row r="168" spans="2:9" x14ac:dyDescent="0.25">
      <c r="B168" s="36"/>
      <c r="C168" s="37"/>
      <c r="G168" s="83"/>
      <c r="H168" s="39"/>
      <c r="I168" s="84"/>
    </row>
    <row r="169" spans="2:9" x14ac:dyDescent="0.25">
      <c r="B169" s="36"/>
      <c r="C169" s="37"/>
      <c r="G169" s="83"/>
      <c r="H169" s="39"/>
      <c r="I169" s="84"/>
    </row>
    <row r="170" spans="2:9" x14ac:dyDescent="0.25">
      <c r="B170" s="36"/>
      <c r="C170" s="37"/>
      <c r="G170" s="83"/>
      <c r="H170" s="39"/>
      <c r="I170" s="84"/>
    </row>
    <row r="171" spans="2:9" x14ac:dyDescent="0.25">
      <c r="B171" s="36"/>
      <c r="C171" s="37"/>
      <c r="G171" s="83"/>
      <c r="H171" s="39"/>
      <c r="I171" s="84"/>
    </row>
    <row r="172" spans="2:9" x14ac:dyDescent="0.25">
      <c r="B172" s="36"/>
      <c r="C172" s="37"/>
      <c r="G172" s="83"/>
      <c r="H172" s="39"/>
      <c r="I172" s="84"/>
    </row>
    <row r="173" spans="2:9" x14ac:dyDescent="0.25">
      <c r="B173" s="36"/>
      <c r="C173" s="37"/>
      <c r="G173" s="83"/>
      <c r="H173" s="39"/>
      <c r="I173" s="84"/>
    </row>
    <row r="174" spans="2:9" x14ac:dyDescent="0.25">
      <c r="B174" s="36"/>
      <c r="C174" s="37"/>
      <c r="G174" s="83"/>
      <c r="H174" s="39"/>
      <c r="I174" s="84"/>
    </row>
    <row r="175" spans="2:9" x14ac:dyDescent="0.25">
      <c r="B175" s="36"/>
      <c r="C175" s="37"/>
      <c r="G175" s="83"/>
      <c r="H175" s="39"/>
      <c r="I175" s="84"/>
    </row>
    <row r="176" spans="2:9" x14ac:dyDescent="0.25">
      <c r="B176" s="36"/>
      <c r="C176" s="37"/>
      <c r="G176" s="83"/>
      <c r="H176" s="39"/>
      <c r="I176" s="84"/>
    </row>
    <row r="177" spans="2:9" x14ac:dyDescent="0.25">
      <c r="B177" s="36"/>
      <c r="C177" s="37"/>
      <c r="G177" s="83"/>
      <c r="H177" s="39"/>
      <c r="I177" s="84"/>
    </row>
    <row r="178" spans="2:9" x14ac:dyDescent="0.25">
      <c r="B178" s="36"/>
      <c r="C178" s="37"/>
      <c r="G178" s="83"/>
      <c r="H178" s="39"/>
      <c r="I178" s="84"/>
    </row>
    <row r="179" spans="2:9" x14ac:dyDescent="0.25">
      <c r="B179" s="36"/>
      <c r="C179" s="37"/>
      <c r="G179" s="83"/>
      <c r="H179" s="39"/>
      <c r="I179" s="84"/>
    </row>
    <row r="180" spans="2:9" x14ac:dyDescent="0.25">
      <c r="B180" s="36"/>
      <c r="C180" s="37"/>
      <c r="G180" s="83"/>
      <c r="H180" s="39"/>
      <c r="I180" s="84"/>
    </row>
    <row r="181" spans="2:9" x14ac:dyDescent="0.25">
      <c r="B181" s="36"/>
      <c r="C181" s="37"/>
      <c r="G181" s="83"/>
      <c r="H181" s="39"/>
      <c r="I181" s="84"/>
    </row>
    <row r="182" spans="2:9" x14ac:dyDescent="0.25">
      <c r="B182" s="36"/>
      <c r="C182" s="37"/>
      <c r="G182" s="83"/>
      <c r="H182" s="39"/>
      <c r="I182" s="84"/>
    </row>
    <row r="183" spans="2:9" x14ac:dyDescent="0.25">
      <c r="B183" s="36"/>
      <c r="C183" s="37"/>
      <c r="G183" s="83"/>
      <c r="H183" s="39"/>
      <c r="I183" s="84"/>
    </row>
    <row r="184" spans="2:9" x14ac:dyDescent="0.25">
      <c r="B184" s="36"/>
      <c r="C184" s="37"/>
      <c r="G184" s="83"/>
      <c r="H184" s="39"/>
      <c r="I184" s="84"/>
    </row>
    <row r="185" spans="2:9" x14ac:dyDescent="0.25">
      <c r="B185" s="36"/>
      <c r="C185" s="37"/>
      <c r="G185" s="83"/>
      <c r="H185" s="39"/>
      <c r="I185" s="84"/>
    </row>
    <row r="186" spans="2:9" x14ac:dyDescent="0.25">
      <c r="B186" s="36"/>
      <c r="C186" s="37"/>
      <c r="G186" s="83"/>
      <c r="H186" s="39"/>
      <c r="I186" s="84"/>
    </row>
    <row r="187" spans="2:9" x14ac:dyDescent="0.25">
      <c r="B187" s="36"/>
      <c r="C187" s="37"/>
      <c r="G187" s="83"/>
      <c r="H187" s="39"/>
      <c r="I187" s="84"/>
    </row>
    <row r="188" spans="2:9" x14ac:dyDescent="0.25">
      <c r="B188" s="36"/>
      <c r="C188" s="37"/>
      <c r="G188" s="83"/>
      <c r="H188" s="39"/>
      <c r="I188" s="84"/>
    </row>
    <row r="189" spans="2:9" x14ac:dyDescent="0.25">
      <c r="B189" s="36"/>
      <c r="C189" s="37"/>
      <c r="G189" s="83"/>
      <c r="H189" s="39"/>
      <c r="I189" s="84"/>
    </row>
    <row r="190" spans="2:9" x14ac:dyDescent="0.25">
      <c r="B190" s="36"/>
      <c r="C190" s="37"/>
      <c r="G190" s="83"/>
      <c r="H190" s="39"/>
      <c r="I190" s="84"/>
    </row>
    <row r="191" spans="2:9" x14ac:dyDescent="0.25">
      <c r="B191" s="36"/>
      <c r="C191" s="37"/>
      <c r="G191" s="83"/>
      <c r="H191" s="39"/>
      <c r="I191" s="84"/>
    </row>
    <row r="192" spans="2:9" x14ac:dyDescent="0.25">
      <c r="B192" s="36"/>
      <c r="C192" s="37"/>
      <c r="G192" s="83"/>
      <c r="H192" s="39"/>
      <c r="I192" s="84"/>
    </row>
    <row r="193" spans="2:9" x14ac:dyDescent="0.25">
      <c r="B193" s="36"/>
      <c r="C193" s="37"/>
      <c r="G193" s="83"/>
      <c r="H193" s="39"/>
      <c r="I193" s="84"/>
    </row>
    <row r="194" spans="2:9" x14ac:dyDescent="0.25">
      <c r="B194" s="36"/>
      <c r="C194" s="37"/>
      <c r="G194" s="83"/>
      <c r="H194" s="39"/>
      <c r="I194" s="84"/>
    </row>
    <row r="195" spans="2:9" x14ac:dyDescent="0.25">
      <c r="B195" s="36"/>
      <c r="C195" s="37"/>
      <c r="G195" s="83"/>
      <c r="H195" s="39"/>
      <c r="I195" s="84"/>
    </row>
    <row r="196" spans="2:9" x14ac:dyDescent="0.25">
      <c r="B196" s="36"/>
      <c r="C196" s="37"/>
      <c r="G196" s="83"/>
      <c r="H196" s="39"/>
      <c r="I196" s="84"/>
    </row>
    <row r="197" spans="2:9" x14ac:dyDescent="0.25">
      <c r="B197" s="36"/>
      <c r="C197" s="37"/>
      <c r="G197" s="83"/>
      <c r="H197" s="39"/>
      <c r="I197" s="84"/>
    </row>
    <row r="198" spans="2:9" x14ac:dyDescent="0.25">
      <c r="B198" s="36"/>
      <c r="C198" s="37"/>
      <c r="G198" s="83"/>
      <c r="H198" s="39"/>
      <c r="I198" s="84"/>
    </row>
    <row r="199" spans="2:9" x14ac:dyDescent="0.25">
      <c r="G199" s="37"/>
    </row>
    <row r="200" spans="2:9" x14ac:dyDescent="0.25">
      <c r="G200" s="37"/>
    </row>
    <row r="201" spans="2:9" x14ac:dyDescent="0.25">
      <c r="G201" s="37"/>
    </row>
    <row r="202" spans="2:9" x14ac:dyDescent="0.25">
      <c r="G202" s="37"/>
    </row>
    <row r="203" spans="2:9" x14ac:dyDescent="0.25">
      <c r="G203" s="37"/>
    </row>
    <row r="204" spans="2:9" x14ac:dyDescent="0.25">
      <c r="G204" s="37"/>
    </row>
    <row r="205" spans="2:9" x14ac:dyDescent="0.25">
      <c r="G205" s="37"/>
    </row>
    <row r="206" spans="2:9" x14ac:dyDescent="0.25">
      <c r="G206" s="37"/>
    </row>
    <row r="207" spans="2:9" x14ac:dyDescent="0.25">
      <c r="G207" s="37"/>
    </row>
    <row r="208" spans="2:9" x14ac:dyDescent="0.25">
      <c r="G208" s="37"/>
    </row>
    <row r="209" spans="7:7" x14ac:dyDescent="0.25">
      <c r="G209" s="37"/>
    </row>
  </sheetData>
  <mergeCells count="5">
    <mergeCell ref="I76:I90"/>
    <mergeCell ref="I12:I23"/>
    <mergeCell ref="I24:I39"/>
    <mergeCell ref="I40:I67"/>
    <mergeCell ref="I68:I7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F79"/>
  <sheetViews>
    <sheetView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A47" sqref="A47:XFD49"/>
    </sheetView>
  </sheetViews>
  <sheetFormatPr baseColWidth="10" defaultRowHeight="14.4" x14ac:dyDescent="0.3"/>
  <cols>
    <col min="1" max="2" width="13.5546875" customWidth="1"/>
    <col min="3" max="3" width="11.44140625" style="12"/>
    <col min="10" max="10" width="13.44140625" customWidth="1"/>
    <col min="11" max="11" width="16.109375" customWidth="1"/>
    <col min="12" max="12" width="17" customWidth="1"/>
    <col min="13" max="13" width="25.21875" customWidth="1"/>
  </cols>
  <sheetData>
    <row r="1" spans="1:58" x14ac:dyDescent="0.3">
      <c r="A1" t="s">
        <v>166</v>
      </c>
      <c r="B1" t="s">
        <v>332</v>
      </c>
      <c r="C1" t="s">
        <v>167</v>
      </c>
      <c r="D1" t="s">
        <v>168</v>
      </c>
      <c r="E1" t="s">
        <v>169</v>
      </c>
      <c r="F1" t="s">
        <v>170</v>
      </c>
      <c r="G1" t="s">
        <v>171</v>
      </c>
      <c r="H1" t="s">
        <v>172</v>
      </c>
      <c r="I1" t="s">
        <v>173</v>
      </c>
      <c r="J1" t="s">
        <v>174</v>
      </c>
      <c r="K1" t="s">
        <v>175</v>
      </c>
      <c r="L1" t="s">
        <v>176</v>
      </c>
      <c r="M1" t="s">
        <v>177</v>
      </c>
      <c r="N1" t="s">
        <v>178</v>
      </c>
      <c r="O1" t="s">
        <v>179</v>
      </c>
      <c r="P1" t="s">
        <v>180</v>
      </c>
      <c r="Q1" t="s">
        <v>181</v>
      </c>
      <c r="R1" t="s">
        <v>182</v>
      </c>
      <c r="S1" t="s">
        <v>183</v>
      </c>
      <c r="T1" t="s">
        <v>184</v>
      </c>
      <c r="U1" t="s">
        <v>185</v>
      </c>
      <c r="V1" t="s">
        <v>186</v>
      </c>
      <c r="W1" t="s">
        <v>187</v>
      </c>
      <c r="X1" t="s">
        <v>188</v>
      </c>
      <c r="Y1" t="s">
        <v>189</v>
      </c>
      <c r="Z1" t="s">
        <v>190</v>
      </c>
      <c r="AA1" t="s">
        <v>191</v>
      </c>
      <c r="AB1" t="s">
        <v>192</v>
      </c>
      <c r="AC1" t="s">
        <v>193</v>
      </c>
      <c r="AD1" t="s">
        <v>194</v>
      </c>
      <c r="AE1" t="s">
        <v>195</v>
      </c>
      <c r="AF1" t="s">
        <v>196</v>
      </c>
      <c r="AG1" t="s">
        <v>197</v>
      </c>
      <c r="AH1" t="s">
        <v>198</v>
      </c>
      <c r="AI1" t="s">
        <v>199</v>
      </c>
      <c r="AJ1" t="s">
        <v>200</v>
      </c>
      <c r="AK1" t="s">
        <v>201</v>
      </c>
      <c r="AL1" t="s">
        <v>202</v>
      </c>
      <c r="AM1" t="s">
        <v>203</v>
      </c>
      <c r="AN1" t="s">
        <v>204</v>
      </c>
      <c r="AO1" t="s">
        <v>205</v>
      </c>
      <c r="AP1" t="s">
        <v>206</v>
      </c>
      <c r="AQ1" t="s">
        <v>207</v>
      </c>
      <c r="AR1" t="s">
        <v>208</v>
      </c>
      <c r="AS1" t="s">
        <v>209</v>
      </c>
      <c r="AT1" t="s">
        <v>210</v>
      </c>
      <c r="AU1" t="s">
        <v>211</v>
      </c>
      <c r="AV1" t="s">
        <v>212</v>
      </c>
      <c r="AW1" t="s">
        <v>213</v>
      </c>
      <c r="AX1" t="s">
        <v>214</v>
      </c>
      <c r="AY1" t="s">
        <v>215</v>
      </c>
      <c r="AZ1" t="s">
        <v>216</v>
      </c>
      <c r="BA1" t="s">
        <v>217</v>
      </c>
      <c r="BB1" t="s">
        <v>218</v>
      </c>
      <c r="BC1" t="s">
        <v>219</v>
      </c>
      <c r="BD1" t="s">
        <v>220</v>
      </c>
      <c r="BE1" t="s">
        <v>221</v>
      </c>
      <c r="BF1" t="s">
        <v>222</v>
      </c>
    </row>
    <row r="2" spans="1:58" x14ac:dyDescent="0.3">
      <c r="A2" t="s">
        <v>223</v>
      </c>
      <c r="B2" s="30">
        <v>44261</v>
      </c>
      <c r="C2">
        <v>43.53</v>
      </c>
      <c r="D2">
        <v>0.39</v>
      </c>
      <c r="E2">
        <v>3.29</v>
      </c>
      <c r="F2">
        <v>2.4500000000000002</v>
      </c>
      <c r="G2">
        <v>4.43</v>
      </c>
      <c r="H2">
        <v>3.31</v>
      </c>
      <c r="I2">
        <v>83.29</v>
      </c>
      <c r="J2" t="s">
        <v>224</v>
      </c>
      <c r="K2">
        <v>4.22</v>
      </c>
      <c r="L2">
        <v>0.48</v>
      </c>
      <c r="M2">
        <v>579.11</v>
      </c>
      <c r="N2">
        <v>6.2</v>
      </c>
      <c r="O2">
        <v>13.32</v>
      </c>
      <c r="P2">
        <v>13.52</v>
      </c>
      <c r="Q2">
        <v>14.49</v>
      </c>
      <c r="R2">
        <v>0.32219999999999999</v>
      </c>
      <c r="S2">
        <v>0.3271</v>
      </c>
      <c r="T2">
        <v>10.5</v>
      </c>
      <c r="U2">
        <v>10.73</v>
      </c>
      <c r="V2">
        <v>10.93</v>
      </c>
      <c r="W2">
        <v>11.15</v>
      </c>
      <c r="X2">
        <v>11.4</v>
      </c>
      <c r="Y2">
        <v>11.56</v>
      </c>
      <c r="Z2">
        <v>11.72</v>
      </c>
      <c r="AA2">
        <v>11.91</v>
      </c>
      <c r="AB2">
        <v>12.07</v>
      </c>
      <c r="AC2">
        <v>12.25</v>
      </c>
      <c r="AD2">
        <v>12.35</v>
      </c>
      <c r="AE2">
        <v>12.45</v>
      </c>
      <c r="AF2">
        <v>12.56</v>
      </c>
      <c r="AG2">
        <v>12.67</v>
      </c>
      <c r="AH2">
        <v>12.8</v>
      </c>
      <c r="AI2">
        <v>12.93</v>
      </c>
      <c r="AJ2">
        <v>13.07</v>
      </c>
      <c r="AK2">
        <v>13.21</v>
      </c>
      <c r="AL2">
        <v>13.35</v>
      </c>
      <c r="AM2">
        <v>13.46</v>
      </c>
      <c r="AN2">
        <v>13.61</v>
      </c>
      <c r="AO2">
        <v>13.71</v>
      </c>
      <c r="AP2">
        <v>13.8</v>
      </c>
      <c r="AQ2">
        <v>13.9</v>
      </c>
      <c r="AR2">
        <v>14</v>
      </c>
      <c r="AS2">
        <v>14.09</v>
      </c>
      <c r="AT2">
        <v>14.17</v>
      </c>
      <c r="AU2">
        <v>14.27</v>
      </c>
      <c r="AV2">
        <v>14.35</v>
      </c>
      <c r="AW2">
        <v>14.45</v>
      </c>
      <c r="AX2">
        <v>14.53</v>
      </c>
      <c r="AY2">
        <v>14.62</v>
      </c>
      <c r="AZ2">
        <v>14.71</v>
      </c>
      <c r="BA2">
        <v>14.81</v>
      </c>
      <c r="BB2">
        <v>14.89</v>
      </c>
      <c r="BC2">
        <v>14.98</v>
      </c>
      <c r="BD2">
        <v>15.04</v>
      </c>
      <c r="BE2">
        <v>15.12</v>
      </c>
      <c r="BF2">
        <v>15.17</v>
      </c>
    </row>
    <row r="3" spans="1:58" x14ac:dyDescent="0.3">
      <c r="A3" t="s">
        <v>225</v>
      </c>
      <c r="B3" s="30">
        <v>44262</v>
      </c>
      <c r="C3">
        <v>43.74</v>
      </c>
      <c r="D3">
        <v>0.39</v>
      </c>
      <c r="E3">
        <v>3.09</v>
      </c>
      <c r="F3">
        <v>2.34</v>
      </c>
      <c r="G3">
        <v>4.17</v>
      </c>
      <c r="H3">
        <v>3.12</v>
      </c>
      <c r="I3">
        <v>82.9</v>
      </c>
      <c r="J3" t="s">
        <v>226</v>
      </c>
      <c r="K3">
        <v>4.24</v>
      </c>
      <c r="L3">
        <v>0.45</v>
      </c>
      <c r="M3">
        <v>579.21</v>
      </c>
      <c r="N3">
        <v>5.81</v>
      </c>
      <c r="O3">
        <v>13.46</v>
      </c>
      <c r="P3">
        <v>13.66</v>
      </c>
      <c r="Q3">
        <v>14.74</v>
      </c>
      <c r="R3">
        <v>0.32150000000000001</v>
      </c>
      <c r="S3">
        <v>0.32640000000000002</v>
      </c>
      <c r="T3">
        <v>10.67</v>
      </c>
      <c r="U3">
        <v>10.93</v>
      </c>
      <c r="V3">
        <v>11.14</v>
      </c>
      <c r="W3">
        <v>11.35</v>
      </c>
      <c r="X3">
        <v>11.6</v>
      </c>
      <c r="Y3">
        <v>11.79</v>
      </c>
      <c r="Z3">
        <v>11.96</v>
      </c>
      <c r="AA3">
        <v>12.13</v>
      </c>
      <c r="AB3">
        <v>12.29</v>
      </c>
      <c r="AC3">
        <v>12.44</v>
      </c>
      <c r="AD3">
        <v>12.57</v>
      </c>
      <c r="AE3">
        <v>12.65</v>
      </c>
      <c r="AF3">
        <v>12.76</v>
      </c>
      <c r="AG3">
        <v>12.86</v>
      </c>
      <c r="AH3">
        <v>12.98</v>
      </c>
      <c r="AI3">
        <v>13.11</v>
      </c>
      <c r="AJ3">
        <v>13.24</v>
      </c>
      <c r="AK3">
        <v>13.37</v>
      </c>
      <c r="AL3">
        <v>13.49</v>
      </c>
      <c r="AM3">
        <v>13.6</v>
      </c>
      <c r="AN3">
        <v>13.73</v>
      </c>
      <c r="AO3">
        <v>13.84</v>
      </c>
      <c r="AP3">
        <v>13.94</v>
      </c>
      <c r="AQ3">
        <v>14.03</v>
      </c>
      <c r="AR3">
        <v>14.11</v>
      </c>
      <c r="AS3">
        <v>14.22</v>
      </c>
      <c r="AT3">
        <v>14.31</v>
      </c>
      <c r="AU3">
        <v>14.39</v>
      </c>
      <c r="AV3">
        <v>14.44</v>
      </c>
      <c r="AW3">
        <v>14.56</v>
      </c>
      <c r="AX3">
        <v>14.62</v>
      </c>
      <c r="AY3">
        <v>14.72</v>
      </c>
      <c r="AZ3">
        <v>14.81</v>
      </c>
      <c r="BA3">
        <v>14.91</v>
      </c>
      <c r="BB3">
        <v>14.99</v>
      </c>
      <c r="BC3">
        <v>15.07</v>
      </c>
      <c r="BD3">
        <v>15.14</v>
      </c>
      <c r="BE3">
        <v>15.22</v>
      </c>
      <c r="BF3">
        <v>15.28</v>
      </c>
    </row>
    <row r="4" spans="1:58" x14ac:dyDescent="0.3">
      <c r="A4" t="s">
        <v>227</v>
      </c>
      <c r="B4" s="30">
        <v>44263</v>
      </c>
      <c r="C4">
        <v>45.52</v>
      </c>
      <c r="D4">
        <v>0.59</v>
      </c>
      <c r="E4">
        <v>3.95</v>
      </c>
      <c r="F4">
        <v>3.14</v>
      </c>
      <c r="G4">
        <v>5.34</v>
      </c>
      <c r="H4">
        <v>3.99</v>
      </c>
      <c r="I4">
        <v>81.44</v>
      </c>
      <c r="J4" t="s">
        <v>228</v>
      </c>
      <c r="K4">
        <v>4.42</v>
      </c>
      <c r="L4">
        <v>0.57999999999999996</v>
      </c>
      <c r="M4">
        <v>579.61</v>
      </c>
      <c r="N4">
        <v>7.23</v>
      </c>
      <c r="O4">
        <v>14.73</v>
      </c>
      <c r="P4">
        <v>14.92</v>
      </c>
      <c r="Q4">
        <v>15.74</v>
      </c>
      <c r="R4">
        <v>0.32450000000000001</v>
      </c>
      <c r="S4">
        <v>0.32869999999999999</v>
      </c>
      <c r="T4">
        <v>11.16</v>
      </c>
      <c r="U4">
        <v>11.42</v>
      </c>
      <c r="V4">
        <v>11.69</v>
      </c>
      <c r="W4">
        <v>11.96</v>
      </c>
      <c r="X4">
        <v>12.23</v>
      </c>
      <c r="Y4">
        <v>12.46</v>
      </c>
      <c r="Z4">
        <v>12.65</v>
      </c>
      <c r="AA4">
        <v>12.87</v>
      </c>
      <c r="AB4">
        <v>13.1</v>
      </c>
      <c r="AC4">
        <v>13.28</v>
      </c>
      <c r="AD4">
        <v>13.44</v>
      </c>
      <c r="AE4">
        <v>13.57</v>
      </c>
      <c r="AF4">
        <v>13.69</v>
      </c>
      <c r="AG4">
        <v>13.84</v>
      </c>
      <c r="AH4">
        <v>13.99</v>
      </c>
      <c r="AI4">
        <v>14.17</v>
      </c>
      <c r="AJ4">
        <v>14.33</v>
      </c>
      <c r="AK4">
        <v>14.5</v>
      </c>
      <c r="AL4">
        <v>14.68</v>
      </c>
      <c r="AM4">
        <v>14.84</v>
      </c>
      <c r="AN4">
        <v>15</v>
      </c>
      <c r="AO4">
        <v>15.16</v>
      </c>
      <c r="AP4">
        <v>15.3</v>
      </c>
      <c r="AQ4">
        <v>15.42</v>
      </c>
      <c r="AR4">
        <v>15.56</v>
      </c>
      <c r="AS4">
        <v>15.7</v>
      </c>
      <c r="AT4">
        <v>15.82</v>
      </c>
      <c r="AU4">
        <v>15.97</v>
      </c>
      <c r="AV4">
        <v>16.059999999999999</v>
      </c>
      <c r="AW4">
        <v>16.2</v>
      </c>
      <c r="AX4">
        <v>16.309999999999999</v>
      </c>
      <c r="AY4">
        <v>16.440000000000001</v>
      </c>
      <c r="AZ4">
        <v>16.559999999999999</v>
      </c>
      <c r="BA4">
        <v>16.690000000000001</v>
      </c>
      <c r="BB4">
        <v>16.8</v>
      </c>
      <c r="BC4">
        <v>16.93</v>
      </c>
      <c r="BD4">
        <v>17.05</v>
      </c>
      <c r="BE4">
        <v>17.14</v>
      </c>
      <c r="BF4">
        <v>17.23</v>
      </c>
    </row>
    <row r="5" spans="1:58" x14ac:dyDescent="0.3">
      <c r="A5" t="s">
        <v>229</v>
      </c>
      <c r="B5" s="30">
        <v>44264</v>
      </c>
      <c r="C5">
        <v>48.54</v>
      </c>
      <c r="D5">
        <v>1.77</v>
      </c>
      <c r="E5">
        <v>5.74</v>
      </c>
      <c r="F5">
        <v>5.85</v>
      </c>
      <c r="G5">
        <v>7.68</v>
      </c>
      <c r="H5">
        <v>6.01</v>
      </c>
      <c r="I5">
        <v>72.88</v>
      </c>
      <c r="J5" t="s">
        <v>230</v>
      </c>
      <c r="K5">
        <v>4.71</v>
      </c>
      <c r="L5">
        <v>0.93</v>
      </c>
      <c r="M5">
        <v>582.02</v>
      </c>
      <c r="N5">
        <v>10.33</v>
      </c>
      <c r="O5">
        <v>17.22</v>
      </c>
      <c r="P5">
        <v>17.22</v>
      </c>
      <c r="Q5">
        <v>17.37</v>
      </c>
      <c r="R5">
        <v>0.33229999999999998</v>
      </c>
      <c r="S5">
        <v>0.33239999999999997</v>
      </c>
      <c r="T5">
        <v>12.01</v>
      </c>
      <c r="U5">
        <v>12.33</v>
      </c>
      <c r="V5">
        <v>12.65</v>
      </c>
      <c r="W5">
        <v>12.97</v>
      </c>
      <c r="X5">
        <v>13.31</v>
      </c>
      <c r="Y5">
        <v>13.59</v>
      </c>
      <c r="Z5">
        <v>13.84</v>
      </c>
      <c r="AA5">
        <v>14.1</v>
      </c>
      <c r="AB5">
        <v>14.39</v>
      </c>
      <c r="AC5">
        <v>14.67</v>
      </c>
      <c r="AD5">
        <v>14.85</v>
      </c>
      <c r="AE5">
        <v>15.01</v>
      </c>
      <c r="AF5">
        <v>15.18</v>
      </c>
      <c r="AG5">
        <v>15.37</v>
      </c>
      <c r="AH5">
        <v>15.59</v>
      </c>
      <c r="AI5">
        <v>15.81</v>
      </c>
      <c r="AJ5">
        <v>16.05</v>
      </c>
      <c r="AK5">
        <v>16.309999999999999</v>
      </c>
      <c r="AL5">
        <v>16.61</v>
      </c>
      <c r="AM5">
        <v>16.91</v>
      </c>
      <c r="AN5">
        <v>17.27</v>
      </c>
      <c r="AO5">
        <v>17.64</v>
      </c>
      <c r="AP5">
        <v>18</v>
      </c>
      <c r="AQ5">
        <v>18.32</v>
      </c>
      <c r="AR5">
        <v>18.600000000000001</v>
      </c>
      <c r="AS5">
        <v>18.87</v>
      </c>
      <c r="AT5">
        <v>19.059999999999999</v>
      </c>
      <c r="AU5">
        <v>19.23</v>
      </c>
      <c r="AV5">
        <v>19.37</v>
      </c>
      <c r="AW5">
        <v>19.559999999999999</v>
      </c>
      <c r="AX5">
        <v>19.72</v>
      </c>
      <c r="AY5">
        <v>19.920000000000002</v>
      </c>
      <c r="AZ5">
        <v>20.079999999999998</v>
      </c>
      <c r="BA5">
        <v>20.260000000000002</v>
      </c>
      <c r="BB5">
        <v>20.41</v>
      </c>
      <c r="BC5">
        <v>20.57</v>
      </c>
      <c r="BD5">
        <v>20.71</v>
      </c>
      <c r="BE5">
        <v>20.86</v>
      </c>
      <c r="BF5">
        <v>20.97</v>
      </c>
    </row>
    <row r="6" spans="1:58" x14ac:dyDescent="0.3">
      <c r="A6" t="s">
        <v>231</v>
      </c>
      <c r="B6" s="30">
        <v>44265</v>
      </c>
      <c r="C6">
        <v>45.58</v>
      </c>
      <c r="D6">
        <v>1.42</v>
      </c>
      <c r="E6">
        <v>4.4000000000000004</v>
      </c>
      <c r="F6">
        <v>4.49</v>
      </c>
      <c r="G6">
        <v>5.82</v>
      </c>
      <c r="H6">
        <v>4.62</v>
      </c>
      <c r="I6">
        <v>72.180000000000007</v>
      </c>
      <c r="J6" t="s">
        <v>232</v>
      </c>
      <c r="K6">
        <v>4.42</v>
      </c>
      <c r="L6">
        <v>0.71</v>
      </c>
      <c r="M6">
        <v>582.16</v>
      </c>
      <c r="N6">
        <v>8.32</v>
      </c>
      <c r="O6">
        <v>14.91</v>
      </c>
      <c r="P6">
        <v>14.96</v>
      </c>
      <c r="Q6">
        <v>15.58</v>
      </c>
      <c r="R6">
        <v>0.32800000000000001</v>
      </c>
      <c r="S6">
        <v>0.32919999999999999</v>
      </c>
      <c r="T6">
        <v>11.16</v>
      </c>
      <c r="U6">
        <v>11.44</v>
      </c>
      <c r="V6">
        <v>11.7</v>
      </c>
      <c r="W6">
        <v>11.95</v>
      </c>
      <c r="X6">
        <v>12.22</v>
      </c>
      <c r="Y6">
        <v>12.4</v>
      </c>
      <c r="Z6">
        <v>12.56</v>
      </c>
      <c r="AA6">
        <v>12.75</v>
      </c>
      <c r="AB6">
        <v>12.96</v>
      </c>
      <c r="AC6">
        <v>13.15</v>
      </c>
      <c r="AD6">
        <v>13.29</v>
      </c>
      <c r="AE6">
        <v>13.41</v>
      </c>
      <c r="AF6">
        <v>13.52</v>
      </c>
      <c r="AG6">
        <v>13.66</v>
      </c>
      <c r="AH6">
        <v>13.8</v>
      </c>
      <c r="AI6">
        <v>13.97</v>
      </c>
      <c r="AJ6">
        <v>14.12</v>
      </c>
      <c r="AK6">
        <v>14.31</v>
      </c>
      <c r="AL6">
        <v>14.51</v>
      </c>
      <c r="AM6">
        <v>14.72</v>
      </c>
      <c r="AN6">
        <v>14.99</v>
      </c>
      <c r="AO6">
        <v>15.25</v>
      </c>
      <c r="AP6">
        <v>15.51</v>
      </c>
      <c r="AQ6">
        <v>15.74</v>
      </c>
      <c r="AR6">
        <v>15.93</v>
      </c>
      <c r="AS6">
        <v>16.12</v>
      </c>
      <c r="AT6">
        <v>16.28</v>
      </c>
      <c r="AU6">
        <v>16.41</v>
      </c>
      <c r="AV6">
        <v>16.510000000000002</v>
      </c>
      <c r="AW6">
        <v>16.649999999999999</v>
      </c>
      <c r="AX6">
        <v>16.78</v>
      </c>
      <c r="AY6">
        <v>16.899999999999999</v>
      </c>
      <c r="AZ6">
        <v>17.02</v>
      </c>
      <c r="BA6">
        <v>17.149999999999999</v>
      </c>
      <c r="BB6">
        <v>17.29</v>
      </c>
      <c r="BC6">
        <v>17.420000000000002</v>
      </c>
      <c r="BD6">
        <v>17.52</v>
      </c>
      <c r="BE6">
        <v>17.61</v>
      </c>
      <c r="BF6">
        <v>17.690000000000001</v>
      </c>
    </row>
    <row r="7" spans="1:58" x14ac:dyDescent="0.3">
      <c r="A7" t="s">
        <v>233</v>
      </c>
      <c r="B7" s="30">
        <v>44266</v>
      </c>
      <c r="C7">
        <v>44.49</v>
      </c>
      <c r="D7">
        <v>1.78</v>
      </c>
      <c r="E7">
        <v>4.17</v>
      </c>
      <c r="F7">
        <v>4.8</v>
      </c>
      <c r="G7">
        <v>5.41</v>
      </c>
      <c r="H7">
        <v>4.54</v>
      </c>
      <c r="I7">
        <v>66.91</v>
      </c>
      <c r="J7" t="s">
        <v>234</v>
      </c>
      <c r="K7">
        <v>4.32</v>
      </c>
      <c r="L7">
        <v>0.71</v>
      </c>
      <c r="M7">
        <v>583.62</v>
      </c>
      <c r="N7">
        <v>8.18</v>
      </c>
      <c r="O7">
        <v>14.2</v>
      </c>
      <c r="P7">
        <v>14.18</v>
      </c>
      <c r="Q7">
        <v>14.83</v>
      </c>
      <c r="R7">
        <v>0.32850000000000001</v>
      </c>
      <c r="S7">
        <v>0.32819999999999999</v>
      </c>
      <c r="T7">
        <v>10.9</v>
      </c>
      <c r="U7">
        <v>11.11</v>
      </c>
      <c r="V7">
        <v>11.34</v>
      </c>
      <c r="W7">
        <v>11.54</v>
      </c>
      <c r="X7">
        <v>11.76</v>
      </c>
      <c r="Y7">
        <v>11.94</v>
      </c>
      <c r="Z7">
        <v>12.08</v>
      </c>
      <c r="AA7">
        <v>12.21</v>
      </c>
      <c r="AB7">
        <v>12.36</v>
      </c>
      <c r="AC7">
        <v>12.51</v>
      </c>
      <c r="AD7">
        <v>12.64</v>
      </c>
      <c r="AE7">
        <v>12.74</v>
      </c>
      <c r="AF7">
        <v>12.85</v>
      </c>
      <c r="AG7">
        <v>12.95</v>
      </c>
      <c r="AH7">
        <v>13.06</v>
      </c>
      <c r="AI7">
        <v>13.19</v>
      </c>
      <c r="AJ7">
        <v>13.34</v>
      </c>
      <c r="AK7">
        <v>13.49</v>
      </c>
      <c r="AL7">
        <v>13.67</v>
      </c>
      <c r="AM7">
        <v>13.88</v>
      </c>
      <c r="AN7">
        <v>14.16</v>
      </c>
      <c r="AO7">
        <v>14.46</v>
      </c>
      <c r="AP7">
        <v>14.74</v>
      </c>
      <c r="AQ7">
        <v>15</v>
      </c>
      <c r="AR7">
        <v>15.22</v>
      </c>
      <c r="AS7">
        <v>15.41</v>
      </c>
      <c r="AT7">
        <v>15.56</v>
      </c>
      <c r="AU7">
        <v>15.7</v>
      </c>
      <c r="AV7">
        <v>15.8</v>
      </c>
      <c r="AW7">
        <v>15.93</v>
      </c>
      <c r="AX7">
        <v>16.03</v>
      </c>
      <c r="AY7">
        <v>16.149999999999999</v>
      </c>
      <c r="AZ7">
        <v>16.260000000000002</v>
      </c>
      <c r="BA7">
        <v>16.37</v>
      </c>
      <c r="BB7">
        <v>16.47</v>
      </c>
      <c r="BC7">
        <v>16.57</v>
      </c>
      <c r="BD7">
        <v>16.670000000000002</v>
      </c>
      <c r="BE7">
        <v>16.739999999999998</v>
      </c>
      <c r="BF7">
        <v>16.8</v>
      </c>
    </row>
    <row r="8" spans="1:58" x14ac:dyDescent="0.3">
      <c r="A8" t="s">
        <v>235</v>
      </c>
      <c r="B8" s="30">
        <v>44267</v>
      </c>
      <c r="C8">
        <v>57.94</v>
      </c>
      <c r="D8">
        <v>1.33</v>
      </c>
      <c r="E8">
        <v>11.48</v>
      </c>
      <c r="F8">
        <v>8.99</v>
      </c>
      <c r="G8">
        <v>16.04</v>
      </c>
      <c r="H8">
        <v>11.56</v>
      </c>
      <c r="I8">
        <v>83.37</v>
      </c>
      <c r="J8" t="s">
        <v>236</v>
      </c>
      <c r="K8">
        <v>5.63</v>
      </c>
      <c r="L8">
        <v>1.69</v>
      </c>
      <c r="M8">
        <v>579.20000000000005</v>
      </c>
      <c r="N8">
        <v>17.41</v>
      </c>
      <c r="O8">
        <v>25.72</v>
      </c>
      <c r="P8">
        <v>25.9</v>
      </c>
      <c r="Q8">
        <v>23.07</v>
      </c>
      <c r="R8">
        <v>0.34439999999999998</v>
      </c>
      <c r="S8">
        <v>0.3468</v>
      </c>
      <c r="T8">
        <v>12.97</v>
      </c>
      <c r="U8">
        <v>13.55</v>
      </c>
      <c r="V8">
        <v>14.24</v>
      </c>
      <c r="W8">
        <v>14.98</v>
      </c>
      <c r="X8">
        <v>15.7</v>
      </c>
      <c r="Y8">
        <v>16.38</v>
      </c>
      <c r="Z8">
        <v>17.12</v>
      </c>
      <c r="AA8">
        <v>17.87</v>
      </c>
      <c r="AB8">
        <v>18.670000000000002</v>
      </c>
      <c r="AC8">
        <v>19.38</v>
      </c>
      <c r="AD8">
        <v>19.93</v>
      </c>
      <c r="AE8">
        <v>20.399999999999999</v>
      </c>
      <c r="AF8">
        <v>20.93</v>
      </c>
      <c r="AG8">
        <v>21.5</v>
      </c>
      <c r="AH8">
        <v>22.18</v>
      </c>
      <c r="AI8">
        <v>22.89</v>
      </c>
      <c r="AJ8">
        <v>23.61</v>
      </c>
      <c r="AK8">
        <v>24.32</v>
      </c>
      <c r="AL8">
        <v>25.01</v>
      </c>
      <c r="AM8">
        <v>25.66</v>
      </c>
      <c r="AN8">
        <v>26.32</v>
      </c>
      <c r="AO8">
        <v>26.93</v>
      </c>
      <c r="AP8">
        <v>27.48</v>
      </c>
      <c r="AQ8">
        <v>27.98</v>
      </c>
      <c r="AR8">
        <v>28.43</v>
      </c>
      <c r="AS8">
        <v>28.86</v>
      </c>
      <c r="AT8">
        <v>29.24</v>
      </c>
      <c r="AU8">
        <v>29.64</v>
      </c>
      <c r="AV8">
        <v>30.01</v>
      </c>
      <c r="AW8">
        <v>30.41</v>
      </c>
      <c r="AX8">
        <v>30.79</v>
      </c>
      <c r="AY8">
        <v>31.21</v>
      </c>
      <c r="AZ8">
        <v>31.59</v>
      </c>
      <c r="BA8">
        <v>31.96</v>
      </c>
      <c r="BB8">
        <v>32.340000000000003</v>
      </c>
      <c r="BC8">
        <v>32.69</v>
      </c>
      <c r="BD8">
        <v>33.06</v>
      </c>
      <c r="BE8">
        <v>33.42</v>
      </c>
      <c r="BF8">
        <v>33.75</v>
      </c>
    </row>
    <row r="9" spans="1:58" x14ac:dyDescent="0.3">
      <c r="A9" t="s">
        <v>237</v>
      </c>
      <c r="B9" s="30">
        <v>44268</v>
      </c>
      <c r="C9">
        <v>56.55</v>
      </c>
      <c r="D9">
        <v>1.37</v>
      </c>
      <c r="E9">
        <v>10.45</v>
      </c>
      <c r="F9">
        <v>8.3800000000000008</v>
      </c>
      <c r="G9">
        <v>14.55</v>
      </c>
      <c r="H9">
        <v>10.54</v>
      </c>
      <c r="I9">
        <v>82.52</v>
      </c>
      <c r="J9" t="s">
        <v>228</v>
      </c>
      <c r="K9">
        <v>5.49</v>
      </c>
      <c r="L9">
        <v>1.55</v>
      </c>
      <c r="M9">
        <v>579.42999999999995</v>
      </c>
      <c r="N9">
        <v>16.2</v>
      </c>
      <c r="O9">
        <v>24.31</v>
      </c>
      <c r="P9">
        <v>24.47</v>
      </c>
      <c r="Q9">
        <v>22.26</v>
      </c>
      <c r="R9">
        <v>0.3422</v>
      </c>
      <c r="S9">
        <v>0.34439999999999998</v>
      </c>
      <c r="T9">
        <v>13.03</v>
      </c>
      <c r="U9">
        <v>13.54</v>
      </c>
      <c r="V9">
        <v>14.16</v>
      </c>
      <c r="W9">
        <v>14.83</v>
      </c>
      <c r="X9">
        <v>15.49</v>
      </c>
      <c r="Y9">
        <v>16.079999999999998</v>
      </c>
      <c r="Z9">
        <v>16.7</v>
      </c>
      <c r="AA9">
        <v>17.39</v>
      </c>
      <c r="AB9">
        <v>18.079999999999998</v>
      </c>
      <c r="AC9">
        <v>18.7</v>
      </c>
      <c r="AD9">
        <v>19.2</v>
      </c>
      <c r="AE9">
        <v>19.61</v>
      </c>
      <c r="AF9">
        <v>20.09</v>
      </c>
      <c r="AG9">
        <v>20.6</v>
      </c>
      <c r="AH9">
        <v>21.17</v>
      </c>
      <c r="AI9">
        <v>21.79</v>
      </c>
      <c r="AJ9">
        <v>22.43</v>
      </c>
      <c r="AK9">
        <v>23.05</v>
      </c>
      <c r="AL9">
        <v>23.65</v>
      </c>
      <c r="AM9">
        <v>24.23</v>
      </c>
      <c r="AN9">
        <v>24.81</v>
      </c>
      <c r="AO9">
        <v>25.34</v>
      </c>
      <c r="AP9">
        <v>25.81</v>
      </c>
      <c r="AQ9">
        <v>26.27</v>
      </c>
      <c r="AR9">
        <v>26.71</v>
      </c>
      <c r="AS9">
        <v>27.12</v>
      </c>
      <c r="AT9">
        <v>27.52</v>
      </c>
      <c r="AU9">
        <v>27.93</v>
      </c>
      <c r="AV9">
        <v>28.3</v>
      </c>
      <c r="AW9">
        <v>28.73</v>
      </c>
      <c r="AX9">
        <v>29.15</v>
      </c>
      <c r="AY9">
        <v>29.59</v>
      </c>
      <c r="AZ9">
        <v>30</v>
      </c>
      <c r="BA9">
        <v>30.44</v>
      </c>
      <c r="BB9">
        <v>30.86</v>
      </c>
      <c r="BC9">
        <v>31.25</v>
      </c>
      <c r="BD9">
        <v>31.67</v>
      </c>
      <c r="BE9">
        <v>32.049999999999997</v>
      </c>
      <c r="BF9">
        <v>32.409999999999997</v>
      </c>
    </row>
    <row r="10" spans="1:58" x14ac:dyDescent="0.3">
      <c r="A10" t="s">
        <v>238</v>
      </c>
      <c r="B10" s="30">
        <v>44269</v>
      </c>
      <c r="C10">
        <v>57.34</v>
      </c>
      <c r="D10">
        <v>1.35</v>
      </c>
      <c r="E10">
        <v>11.01</v>
      </c>
      <c r="F10">
        <v>8.7100000000000009</v>
      </c>
      <c r="G10">
        <v>15.36</v>
      </c>
      <c r="H10">
        <v>11.09</v>
      </c>
      <c r="I10">
        <v>82.99</v>
      </c>
      <c r="J10" t="s">
        <v>239</v>
      </c>
      <c r="K10">
        <v>5.57</v>
      </c>
      <c r="L10">
        <v>1.63</v>
      </c>
      <c r="M10">
        <v>579.29999999999995</v>
      </c>
      <c r="N10">
        <v>16.850000000000001</v>
      </c>
      <c r="O10">
        <v>25.11</v>
      </c>
      <c r="P10">
        <v>25.28</v>
      </c>
      <c r="Q10">
        <v>22.74</v>
      </c>
      <c r="R10">
        <v>0.34339999999999998</v>
      </c>
      <c r="S10">
        <v>0.34570000000000001</v>
      </c>
      <c r="T10">
        <v>13.07</v>
      </c>
      <c r="U10">
        <v>13.64</v>
      </c>
      <c r="V10">
        <v>14.29</v>
      </c>
      <c r="W10">
        <v>14.97</v>
      </c>
      <c r="X10">
        <v>15.67</v>
      </c>
      <c r="Y10">
        <v>16.32</v>
      </c>
      <c r="Z10">
        <v>16.989999999999998</v>
      </c>
      <c r="AA10">
        <v>17.690000000000001</v>
      </c>
      <c r="AB10">
        <v>18.46</v>
      </c>
      <c r="AC10">
        <v>19.12</v>
      </c>
      <c r="AD10">
        <v>19.61</v>
      </c>
      <c r="AE10">
        <v>20.05</v>
      </c>
      <c r="AF10">
        <v>20.53</v>
      </c>
      <c r="AG10">
        <v>21.08</v>
      </c>
      <c r="AH10">
        <v>21.71</v>
      </c>
      <c r="AI10">
        <v>22.39</v>
      </c>
      <c r="AJ10">
        <v>23.09</v>
      </c>
      <c r="AK10">
        <v>23.76</v>
      </c>
      <c r="AL10">
        <v>24.42</v>
      </c>
      <c r="AM10">
        <v>25.06</v>
      </c>
      <c r="AN10">
        <v>25.69</v>
      </c>
      <c r="AO10">
        <v>26.26</v>
      </c>
      <c r="AP10">
        <v>26.77</v>
      </c>
      <c r="AQ10">
        <v>27.24</v>
      </c>
      <c r="AR10">
        <v>27.67</v>
      </c>
      <c r="AS10">
        <v>28.08</v>
      </c>
      <c r="AT10">
        <v>28.47</v>
      </c>
      <c r="AU10">
        <v>28.86</v>
      </c>
      <c r="AV10">
        <v>29.24</v>
      </c>
      <c r="AW10">
        <v>29.65</v>
      </c>
      <c r="AX10">
        <v>30.05</v>
      </c>
      <c r="AY10">
        <v>30.49</v>
      </c>
      <c r="AZ10">
        <v>30.86</v>
      </c>
      <c r="BA10">
        <v>31.29</v>
      </c>
      <c r="BB10">
        <v>31.68</v>
      </c>
      <c r="BC10">
        <v>32.049999999999997</v>
      </c>
      <c r="BD10">
        <v>32.44</v>
      </c>
      <c r="BE10">
        <v>32.81</v>
      </c>
      <c r="BF10">
        <v>33.159999999999997</v>
      </c>
    </row>
    <row r="11" spans="1:58" x14ac:dyDescent="0.3">
      <c r="A11" t="s">
        <v>240</v>
      </c>
      <c r="B11" s="30">
        <v>44270</v>
      </c>
      <c r="C11">
        <v>49.37</v>
      </c>
      <c r="D11">
        <v>0.77</v>
      </c>
      <c r="E11">
        <v>8.9</v>
      </c>
      <c r="F11">
        <v>6.38</v>
      </c>
      <c r="G11">
        <v>12.11</v>
      </c>
      <c r="H11">
        <v>8.94</v>
      </c>
      <c r="I11">
        <v>85.05</v>
      </c>
      <c r="J11" t="s">
        <v>241</v>
      </c>
      <c r="K11">
        <v>4.79</v>
      </c>
      <c r="L11">
        <v>1.3</v>
      </c>
      <c r="M11">
        <v>578.73</v>
      </c>
      <c r="N11">
        <v>15.19</v>
      </c>
      <c r="O11">
        <v>17.7</v>
      </c>
      <c r="P11">
        <v>17.899999999999999</v>
      </c>
      <c r="Q11">
        <v>16.53</v>
      </c>
      <c r="R11">
        <v>0.33950000000000002</v>
      </c>
      <c r="S11">
        <v>0.34329999999999999</v>
      </c>
      <c r="T11">
        <v>10.27</v>
      </c>
      <c r="U11">
        <v>10.62</v>
      </c>
      <c r="V11">
        <v>11</v>
      </c>
      <c r="W11">
        <v>11.44</v>
      </c>
      <c r="X11">
        <v>11.94</v>
      </c>
      <c r="Y11">
        <v>12.35</v>
      </c>
      <c r="Z11">
        <v>12.69</v>
      </c>
      <c r="AA11">
        <v>13.1</v>
      </c>
      <c r="AB11">
        <v>13.59</v>
      </c>
      <c r="AC11">
        <v>14.02</v>
      </c>
      <c r="AD11">
        <v>14.24</v>
      </c>
      <c r="AE11">
        <v>14.39</v>
      </c>
      <c r="AF11">
        <v>14.57</v>
      </c>
      <c r="AG11">
        <v>14.82</v>
      </c>
      <c r="AH11">
        <v>15.22</v>
      </c>
      <c r="AI11">
        <v>15.71</v>
      </c>
      <c r="AJ11">
        <v>16.260000000000002</v>
      </c>
      <c r="AK11">
        <v>16.850000000000001</v>
      </c>
      <c r="AL11">
        <v>17.45</v>
      </c>
      <c r="AM11">
        <v>18.010000000000002</v>
      </c>
      <c r="AN11">
        <v>18.5</v>
      </c>
      <c r="AO11">
        <v>18.86</v>
      </c>
      <c r="AP11">
        <v>19.11</v>
      </c>
      <c r="AQ11">
        <v>19.28</v>
      </c>
      <c r="AR11">
        <v>19.43</v>
      </c>
      <c r="AS11">
        <v>19.510000000000002</v>
      </c>
      <c r="AT11">
        <v>19.600000000000001</v>
      </c>
      <c r="AU11">
        <v>19.670000000000002</v>
      </c>
      <c r="AV11">
        <v>19.71</v>
      </c>
      <c r="AW11">
        <v>19.829999999999998</v>
      </c>
      <c r="AX11">
        <v>19.899999999999999</v>
      </c>
      <c r="AY11">
        <v>20.03</v>
      </c>
      <c r="AZ11">
        <v>20.13</v>
      </c>
      <c r="BA11">
        <v>20.28</v>
      </c>
      <c r="BB11">
        <v>20.41</v>
      </c>
      <c r="BC11">
        <v>20.53</v>
      </c>
      <c r="BD11">
        <v>20.65</v>
      </c>
      <c r="BE11">
        <v>20.76</v>
      </c>
      <c r="BF11">
        <v>20.85</v>
      </c>
    </row>
    <row r="12" spans="1:58" x14ac:dyDescent="0.3">
      <c r="A12" t="s">
        <v>242</v>
      </c>
      <c r="B12" s="30">
        <v>44271</v>
      </c>
      <c r="C12">
        <v>47.97</v>
      </c>
      <c r="D12">
        <v>0.38</v>
      </c>
      <c r="E12">
        <v>6.58</v>
      </c>
      <c r="F12">
        <v>4.46</v>
      </c>
      <c r="G12">
        <v>9.02</v>
      </c>
      <c r="H12">
        <v>6.6</v>
      </c>
      <c r="I12">
        <v>86.73</v>
      </c>
      <c r="J12" t="s">
        <v>243</v>
      </c>
      <c r="K12">
        <v>4.6500000000000004</v>
      </c>
      <c r="L12">
        <v>0.95</v>
      </c>
      <c r="M12">
        <v>578.24</v>
      </c>
      <c r="N12">
        <v>11.42</v>
      </c>
      <c r="O12">
        <v>16.510000000000002</v>
      </c>
      <c r="P12">
        <v>16.77</v>
      </c>
      <c r="Q12">
        <v>16.48</v>
      </c>
      <c r="R12">
        <v>0.33179999999999998</v>
      </c>
      <c r="S12">
        <v>0.33700000000000002</v>
      </c>
      <c r="T12">
        <v>10.48</v>
      </c>
      <c r="U12">
        <v>10.83</v>
      </c>
      <c r="V12">
        <v>11.2</v>
      </c>
      <c r="W12">
        <v>11.61</v>
      </c>
      <c r="X12">
        <v>12.07</v>
      </c>
      <c r="Y12">
        <v>12.45</v>
      </c>
      <c r="Z12">
        <v>12.8</v>
      </c>
      <c r="AA12">
        <v>13.16</v>
      </c>
      <c r="AB12">
        <v>13.58</v>
      </c>
      <c r="AC12">
        <v>13.97</v>
      </c>
      <c r="AD12">
        <v>14.19</v>
      </c>
      <c r="AE12">
        <v>14.32</v>
      </c>
      <c r="AF12">
        <v>14.49</v>
      </c>
      <c r="AG12">
        <v>14.71</v>
      </c>
      <c r="AH12">
        <v>15.01</v>
      </c>
      <c r="AI12">
        <v>15.37</v>
      </c>
      <c r="AJ12">
        <v>15.75</v>
      </c>
      <c r="AK12">
        <v>16.14</v>
      </c>
      <c r="AL12">
        <v>16.5</v>
      </c>
      <c r="AM12">
        <v>16.82</v>
      </c>
      <c r="AN12">
        <v>17.100000000000001</v>
      </c>
      <c r="AO12">
        <v>17.309999999999999</v>
      </c>
      <c r="AP12">
        <v>17.5</v>
      </c>
      <c r="AQ12">
        <v>17.64</v>
      </c>
      <c r="AR12">
        <v>17.760000000000002</v>
      </c>
      <c r="AS12">
        <v>17.89</v>
      </c>
      <c r="AT12">
        <v>18</v>
      </c>
      <c r="AU12">
        <v>18.11</v>
      </c>
      <c r="AV12">
        <v>18.21</v>
      </c>
      <c r="AW12">
        <v>18.329999999999998</v>
      </c>
      <c r="AX12">
        <v>18.440000000000001</v>
      </c>
      <c r="AY12">
        <v>18.559999999999999</v>
      </c>
      <c r="AZ12">
        <v>18.68</v>
      </c>
      <c r="BA12">
        <v>18.8</v>
      </c>
      <c r="BB12">
        <v>18.95</v>
      </c>
      <c r="BC12">
        <v>19.03</v>
      </c>
      <c r="BD12">
        <v>19.14</v>
      </c>
      <c r="BE12">
        <v>19.23</v>
      </c>
      <c r="BF12">
        <v>19.32</v>
      </c>
    </row>
    <row r="13" spans="1:58" x14ac:dyDescent="0.3">
      <c r="A13" t="s">
        <v>244</v>
      </c>
      <c r="B13" s="30">
        <v>44272</v>
      </c>
      <c r="C13">
        <v>59.43</v>
      </c>
      <c r="D13">
        <v>1.35</v>
      </c>
      <c r="E13">
        <v>13.28</v>
      </c>
      <c r="F13">
        <v>10.14</v>
      </c>
      <c r="G13">
        <v>18.559999999999999</v>
      </c>
      <c r="H13">
        <v>13.35</v>
      </c>
      <c r="I13">
        <v>84.18</v>
      </c>
      <c r="J13" t="s">
        <v>226</v>
      </c>
      <c r="K13">
        <v>5.78</v>
      </c>
      <c r="L13">
        <v>1.94</v>
      </c>
      <c r="M13">
        <v>579</v>
      </c>
      <c r="N13">
        <v>19.68</v>
      </c>
      <c r="O13">
        <v>27.3</v>
      </c>
      <c r="P13">
        <v>27.49</v>
      </c>
      <c r="Q13">
        <v>23.53</v>
      </c>
      <c r="R13">
        <v>0.34860000000000002</v>
      </c>
      <c r="S13">
        <v>0.35099999999999998</v>
      </c>
      <c r="T13">
        <v>12.96</v>
      </c>
      <c r="U13">
        <v>13.48</v>
      </c>
      <c r="V13">
        <v>14.15</v>
      </c>
      <c r="W13">
        <v>14.92</v>
      </c>
      <c r="X13">
        <v>15.71</v>
      </c>
      <c r="Y13">
        <v>16.420000000000002</v>
      </c>
      <c r="Z13">
        <v>17.170000000000002</v>
      </c>
      <c r="AA13">
        <v>18.05</v>
      </c>
      <c r="AB13">
        <v>19.05</v>
      </c>
      <c r="AC13">
        <v>19.850000000000001</v>
      </c>
      <c r="AD13">
        <v>20.39</v>
      </c>
      <c r="AE13">
        <v>20.8</v>
      </c>
      <c r="AF13">
        <v>21.3</v>
      </c>
      <c r="AG13">
        <v>21.91</v>
      </c>
      <c r="AH13">
        <v>22.73</v>
      </c>
      <c r="AI13">
        <v>23.66</v>
      </c>
      <c r="AJ13">
        <v>24.62</v>
      </c>
      <c r="AK13">
        <v>25.61</v>
      </c>
      <c r="AL13">
        <v>26.56</v>
      </c>
      <c r="AM13">
        <v>27.45</v>
      </c>
      <c r="AN13">
        <v>28.26</v>
      </c>
      <c r="AO13">
        <v>28.94</v>
      </c>
      <c r="AP13">
        <v>29.49</v>
      </c>
      <c r="AQ13">
        <v>29.97</v>
      </c>
      <c r="AR13">
        <v>30.41</v>
      </c>
      <c r="AS13">
        <v>30.81</v>
      </c>
      <c r="AT13">
        <v>31.17</v>
      </c>
      <c r="AU13">
        <v>31.56</v>
      </c>
      <c r="AV13">
        <v>31.94</v>
      </c>
      <c r="AW13">
        <v>32.380000000000003</v>
      </c>
      <c r="AX13">
        <v>32.799999999999997</v>
      </c>
      <c r="AY13">
        <v>33.26</v>
      </c>
      <c r="AZ13">
        <v>33.700000000000003</v>
      </c>
      <c r="BA13">
        <v>34.14</v>
      </c>
      <c r="BB13">
        <v>34.549999999999997</v>
      </c>
      <c r="BC13">
        <v>34.950000000000003</v>
      </c>
      <c r="BD13">
        <v>35.36</v>
      </c>
      <c r="BE13">
        <v>35.75</v>
      </c>
      <c r="BF13">
        <v>36.1</v>
      </c>
    </row>
    <row r="14" spans="1:58" x14ac:dyDescent="0.3">
      <c r="A14" t="s">
        <v>245</v>
      </c>
      <c r="B14" s="30">
        <v>44273</v>
      </c>
      <c r="C14">
        <v>53.71</v>
      </c>
      <c r="D14">
        <v>1</v>
      </c>
      <c r="E14">
        <v>8.8699999999999992</v>
      </c>
      <c r="F14">
        <v>6.82</v>
      </c>
      <c r="G14">
        <v>12.3</v>
      </c>
      <c r="H14">
        <v>8.92</v>
      </c>
      <c r="I14">
        <v>83.56</v>
      </c>
      <c r="J14" t="s">
        <v>224</v>
      </c>
      <c r="K14">
        <v>5.21</v>
      </c>
      <c r="L14">
        <v>1.31</v>
      </c>
      <c r="M14">
        <v>579.12</v>
      </c>
      <c r="N14">
        <v>14.26</v>
      </c>
      <c r="O14">
        <v>21.5</v>
      </c>
      <c r="P14">
        <v>21.71</v>
      </c>
      <c r="Q14">
        <v>20.39</v>
      </c>
      <c r="R14">
        <v>0.33810000000000001</v>
      </c>
      <c r="S14">
        <v>0.34129999999999999</v>
      </c>
      <c r="T14">
        <v>12.19</v>
      </c>
      <c r="U14">
        <v>12.71</v>
      </c>
      <c r="V14">
        <v>13.28</v>
      </c>
      <c r="W14">
        <v>13.86</v>
      </c>
      <c r="X14">
        <v>14.44</v>
      </c>
      <c r="Y14">
        <v>14.96</v>
      </c>
      <c r="Z14">
        <v>15.49</v>
      </c>
      <c r="AA14">
        <v>16.059999999999999</v>
      </c>
      <c r="AB14">
        <v>16.66</v>
      </c>
      <c r="AC14">
        <v>17.16</v>
      </c>
      <c r="AD14">
        <v>17.54</v>
      </c>
      <c r="AE14">
        <v>17.88</v>
      </c>
      <c r="AF14">
        <v>18.28</v>
      </c>
      <c r="AG14">
        <v>18.68</v>
      </c>
      <c r="AH14">
        <v>19.16</v>
      </c>
      <c r="AI14">
        <v>19.670000000000002</v>
      </c>
      <c r="AJ14">
        <v>20.149999999999999</v>
      </c>
      <c r="AK14">
        <v>20.63</v>
      </c>
      <c r="AL14">
        <v>21.09</v>
      </c>
      <c r="AM14">
        <v>21.53</v>
      </c>
      <c r="AN14">
        <v>22</v>
      </c>
      <c r="AO14">
        <v>22.39</v>
      </c>
      <c r="AP14">
        <v>22.75</v>
      </c>
      <c r="AQ14">
        <v>23.09</v>
      </c>
      <c r="AR14">
        <v>23.42</v>
      </c>
      <c r="AS14">
        <v>23.74</v>
      </c>
      <c r="AT14">
        <v>24.05</v>
      </c>
      <c r="AU14">
        <v>24.35</v>
      </c>
      <c r="AV14">
        <v>24.63</v>
      </c>
      <c r="AW14">
        <v>24.95</v>
      </c>
      <c r="AX14">
        <v>25.23</v>
      </c>
      <c r="AY14">
        <v>25.57</v>
      </c>
      <c r="AZ14">
        <v>25.86</v>
      </c>
      <c r="BA14">
        <v>26.17</v>
      </c>
      <c r="BB14">
        <v>26.46</v>
      </c>
      <c r="BC14">
        <v>26.74</v>
      </c>
      <c r="BD14">
        <v>27.03</v>
      </c>
      <c r="BE14">
        <v>27.31</v>
      </c>
      <c r="BF14">
        <v>27.56</v>
      </c>
    </row>
    <row r="15" spans="1:58" x14ac:dyDescent="0.3">
      <c r="A15" t="s">
        <v>246</v>
      </c>
      <c r="B15" s="30">
        <v>44274</v>
      </c>
      <c r="C15">
        <v>53.95</v>
      </c>
      <c r="D15">
        <v>0.97</v>
      </c>
      <c r="E15">
        <v>8.64</v>
      </c>
      <c r="F15">
        <v>6.65</v>
      </c>
      <c r="G15">
        <v>12.01</v>
      </c>
      <c r="H15">
        <v>8.69</v>
      </c>
      <c r="I15">
        <v>83.6</v>
      </c>
      <c r="J15" t="s">
        <v>224</v>
      </c>
      <c r="K15">
        <v>5.23</v>
      </c>
      <c r="L15">
        <v>1.28</v>
      </c>
      <c r="M15">
        <v>579.11</v>
      </c>
      <c r="N15">
        <v>13.84</v>
      </c>
      <c r="O15">
        <v>21.71</v>
      </c>
      <c r="P15">
        <v>21.92</v>
      </c>
      <c r="Q15">
        <v>20.74</v>
      </c>
      <c r="R15">
        <v>0.3372</v>
      </c>
      <c r="S15">
        <v>0.34060000000000001</v>
      </c>
      <c r="T15">
        <v>12.49</v>
      </c>
      <c r="U15">
        <v>13</v>
      </c>
      <c r="V15">
        <v>13.56</v>
      </c>
      <c r="W15">
        <v>14.14</v>
      </c>
      <c r="X15">
        <v>14.73</v>
      </c>
      <c r="Y15">
        <v>15.27</v>
      </c>
      <c r="Z15">
        <v>15.81</v>
      </c>
      <c r="AA15">
        <v>16.37</v>
      </c>
      <c r="AB15">
        <v>16.95</v>
      </c>
      <c r="AC15">
        <v>17.440000000000001</v>
      </c>
      <c r="AD15">
        <v>17.84</v>
      </c>
      <c r="AE15">
        <v>18.170000000000002</v>
      </c>
      <c r="AF15">
        <v>18.559999999999999</v>
      </c>
      <c r="AG15">
        <v>18.98</v>
      </c>
      <c r="AH15">
        <v>19.440000000000001</v>
      </c>
      <c r="AI15">
        <v>19.920000000000002</v>
      </c>
      <c r="AJ15">
        <v>20.399999999999999</v>
      </c>
      <c r="AK15">
        <v>20.87</v>
      </c>
      <c r="AL15">
        <v>21.31</v>
      </c>
      <c r="AM15">
        <v>21.74</v>
      </c>
      <c r="AN15">
        <v>22.2</v>
      </c>
      <c r="AO15">
        <v>22.6</v>
      </c>
      <c r="AP15">
        <v>22.96</v>
      </c>
      <c r="AQ15">
        <v>23.28</v>
      </c>
      <c r="AR15">
        <v>23.61</v>
      </c>
      <c r="AS15">
        <v>23.92</v>
      </c>
      <c r="AT15">
        <v>24.21</v>
      </c>
      <c r="AU15">
        <v>24.51</v>
      </c>
      <c r="AV15">
        <v>24.8</v>
      </c>
      <c r="AW15">
        <v>25.11</v>
      </c>
      <c r="AX15">
        <v>25.41</v>
      </c>
      <c r="AY15">
        <v>25.73</v>
      </c>
      <c r="AZ15">
        <v>26.02</v>
      </c>
      <c r="BA15">
        <v>26.34</v>
      </c>
      <c r="BB15">
        <v>26.64</v>
      </c>
      <c r="BC15">
        <v>26.91</v>
      </c>
      <c r="BD15">
        <v>27.2</v>
      </c>
      <c r="BE15">
        <v>27.49</v>
      </c>
      <c r="BF15">
        <v>27.74</v>
      </c>
    </row>
    <row r="16" spans="1:58" x14ac:dyDescent="0.3">
      <c r="A16" t="s">
        <v>247</v>
      </c>
      <c r="B16" s="30">
        <v>44275</v>
      </c>
      <c r="C16">
        <v>54.22</v>
      </c>
      <c r="D16">
        <v>0.98</v>
      </c>
      <c r="E16">
        <v>8.99</v>
      </c>
      <c r="F16">
        <v>6.88</v>
      </c>
      <c r="G16">
        <v>12.49</v>
      </c>
      <c r="H16">
        <v>9.0399999999999991</v>
      </c>
      <c r="I16">
        <v>83.76</v>
      </c>
      <c r="J16" t="s">
        <v>224</v>
      </c>
      <c r="K16">
        <v>5.26</v>
      </c>
      <c r="L16">
        <v>1.33</v>
      </c>
      <c r="M16">
        <v>579.07000000000005</v>
      </c>
      <c r="N16">
        <v>14.34</v>
      </c>
      <c r="O16">
        <v>21.97</v>
      </c>
      <c r="P16">
        <v>22.19</v>
      </c>
      <c r="Q16">
        <v>20.81</v>
      </c>
      <c r="R16">
        <v>0.3382</v>
      </c>
      <c r="S16">
        <v>0.34150000000000003</v>
      </c>
      <c r="T16">
        <v>12.4</v>
      </c>
      <c r="U16">
        <v>12.92</v>
      </c>
      <c r="V16">
        <v>13.5</v>
      </c>
      <c r="W16">
        <v>14.1</v>
      </c>
      <c r="X16">
        <v>14.7</v>
      </c>
      <c r="Y16">
        <v>15.24</v>
      </c>
      <c r="Z16">
        <v>15.8</v>
      </c>
      <c r="AA16">
        <v>16.39</v>
      </c>
      <c r="AB16">
        <v>17</v>
      </c>
      <c r="AC16">
        <v>17.510000000000002</v>
      </c>
      <c r="AD16">
        <v>17.91</v>
      </c>
      <c r="AE16">
        <v>18.25</v>
      </c>
      <c r="AF16">
        <v>18.64</v>
      </c>
      <c r="AG16">
        <v>19.07</v>
      </c>
      <c r="AH16">
        <v>19.559999999999999</v>
      </c>
      <c r="AI16">
        <v>20.079999999999998</v>
      </c>
      <c r="AJ16">
        <v>20.58</v>
      </c>
      <c r="AK16">
        <v>21.07</v>
      </c>
      <c r="AL16">
        <v>21.56</v>
      </c>
      <c r="AM16">
        <v>22.02</v>
      </c>
      <c r="AN16">
        <v>22.49</v>
      </c>
      <c r="AO16">
        <v>22.91</v>
      </c>
      <c r="AP16">
        <v>23.29</v>
      </c>
      <c r="AQ16">
        <v>23.63</v>
      </c>
      <c r="AR16">
        <v>23.95</v>
      </c>
      <c r="AS16">
        <v>24.25</v>
      </c>
      <c r="AT16">
        <v>24.55</v>
      </c>
      <c r="AU16">
        <v>24.86</v>
      </c>
      <c r="AV16">
        <v>25.13</v>
      </c>
      <c r="AW16">
        <v>25.46</v>
      </c>
      <c r="AX16">
        <v>25.73</v>
      </c>
      <c r="AY16">
        <v>26.07</v>
      </c>
      <c r="AZ16">
        <v>26.34</v>
      </c>
      <c r="BA16">
        <v>26.64</v>
      </c>
      <c r="BB16">
        <v>26.93</v>
      </c>
      <c r="BC16">
        <v>27.2</v>
      </c>
      <c r="BD16">
        <v>27.49</v>
      </c>
      <c r="BE16">
        <v>27.75</v>
      </c>
      <c r="BF16">
        <v>27.97</v>
      </c>
    </row>
    <row r="17" spans="1:58" x14ac:dyDescent="0.3">
      <c r="A17" t="s">
        <v>248</v>
      </c>
      <c r="B17" s="30">
        <v>44276</v>
      </c>
      <c r="C17">
        <v>59.86</v>
      </c>
      <c r="D17">
        <v>0.54</v>
      </c>
      <c r="E17">
        <v>8.93</v>
      </c>
      <c r="F17">
        <v>6.38</v>
      </c>
      <c r="G17">
        <v>12.8</v>
      </c>
      <c r="H17">
        <v>8.94</v>
      </c>
      <c r="I17">
        <v>86.56</v>
      </c>
      <c r="J17" t="s">
        <v>249</v>
      </c>
      <c r="K17">
        <v>5.82</v>
      </c>
      <c r="L17">
        <v>1.26</v>
      </c>
      <c r="M17">
        <v>578.29999999999995</v>
      </c>
      <c r="N17">
        <v>13.06</v>
      </c>
      <c r="O17">
        <v>27.56</v>
      </c>
      <c r="P17">
        <v>27.96</v>
      </c>
      <c r="Q17">
        <v>26.74</v>
      </c>
      <c r="R17">
        <v>0.33500000000000002</v>
      </c>
      <c r="S17">
        <v>0.33989999999999998</v>
      </c>
      <c r="T17">
        <v>15.7</v>
      </c>
      <c r="U17">
        <v>16.32</v>
      </c>
      <c r="V17">
        <v>17.09</v>
      </c>
      <c r="W17">
        <v>17.920000000000002</v>
      </c>
      <c r="X17">
        <v>18.739999999999998</v>
      </c>
      <c r="Y17">
        <v>19.48</v>
      </c>
      <c r="Z17">
        <v>20.23</v>
      </c>
      <c r="AA17">
        <v>21.05</v>
      </c>
      <c r="AB17">
        <v>21.92</v>
      </c>
      <c r="AC17">
        <v>22.59</v>
      </c>
      <c r="AD17">
        <v>23.07</v>
      </c>
      <c r="AE17">
        <v>23.43</v>
      </c>
      <c r="AF17">
        <v>23.84</v>
      </c>
      <c r="AG17">
        <v>24.33</v>
      </c>
      <c r="AH17">
        <v>24.93</v>
      </c>
      <c r="AI17">
        <v>25.57</v>
      </c>
      <c r="AJ17">
        <v>26.2</v>
      </c>
      <c r="AK17">
        <v>26.82</v>
      </c>
      <c r="AL17">
        <v>27.4</v>
      </c>
      <c r="AM17">
        <v>27.91</v>
      </c>
      <c r="AN17">
        <v>28.41</v>
      </c>
      <c r="AO17">
        <v>28.83</v>
      </c>
      <c r="AP17">
        <v>29.19</v>
      </c>
      <c r="AQ17">
        <v>29.51</v>
      </c>
      <c r="AR17">
        <v>29.82</v>
      </c>
      <c r="AS17">
        <v>30.13</v>
      </c>
      <c r="AT17">
        <v>30.42</v>
      </c>
      <c r="AU17">
        <v>30.74</v>
      </c>
      <c r="AV17">
        <v>31.02</v>
      </c>
      <c r="AW17">
        <v>31.36</v>
      </c>
      <c r="AX17">
        <v>31.67</v>
      </c>
      <c r="AY17">
        <v>31.99</v>
      </c>
      <c r="AZ17">
        <v>32.299999999999997</v>
      </c>
      <c r="BA17">
        <v>32.65</v>
      </c>
      <c r="BB17">
        <v>32.96</v>
      </c>
      <c r="BC17">
        <v>33.25</v>
      </c>
      <c r="BD17">
        <v>33.56</v>
      </c>
      <c r="BE17">
        <v>33.880000000000003</v>
      </c>
      <c r="BF17">
        <v>34.159999999999997</v>
      </c>
    </row>
    <row r="18" spans="1:58" x14ac:dyDescent="0.3">
      <c r="A18" t="s">
        <v>250</v>
      </c>
      <c r="B18" s="30">
        <v>44277</v>
      </c>
      <c r="C18">
        <v>64.239999999999995</v>
      </c>
      <c r="D18">
        <v>0.57999999999999996</v>
      </c>
      <c r="E18">
        <v>10.68</v>
      </c>
      <c r="F18">
        <v>7.62</v>
      </c>
      <c r="G18">
        <v>15.47</v>
      </c>
      <c r="H18">
        <v>10.69</v>
      </c>
      <c r="I18">
        <v>86.88</v>
      </c>
      <c r="J18" t="s">
        <v>251</v>
      </c>
      <c r="K18">
        <v>6.26</v>
      </c>
      <c r="L18">
        <v>1.51</v>
      </c>
      <c r="M18">
        <v>578.22</v>
      </c>
      <c r="N18">
        <v>14.76</v>
      </c>
      <c r="O18">
        <v>32.619999999999997</v>
      </c>
      <c r="P18">
        <v>33.090000000000003</v>
      </c>
      <c r="Q18">
        <v>30.75</v>
      </c>
      <c r="R18">
        <v>0.3382</v>
      </c>
      <c r="S18">
        <v>0.34310000000000002</v>
      </c>
      <c r="T18">
        <v>17.34</v>
      </c>
      <c r="U18">
        <v>18.11</v>
      </c>
      <c r="V18">
        <v>19.07</v>
      </c>
      <c r="W18">
        <v>20.11</v>
      </c>
      <c r="X18">
        <v>21.13</v>
      </c>
      <c r="Y18">
        <v>22.01</v>
      </c>
      <c r="Z18">
        <v>22.94</v>
      </c>
      <c r="AA18">
        <v>24</v>
      </c>
      <c r="AB18">
        <v>25.1</v>
      </c>
      <c r="AC18">
        <v>26</v>
      </c>
      <c r="AD18">
        <v>26.58</v>
      </c>
      <c r="AE18">
        <v>27.02</v>
      </c>
      <c r="AF18">
        <v>27.54</v>
      </c>
      <c r="AG18">
        <v>28.18</v>
      </c>
      <c r="AH18">
        <v>29</v>
      </c>
      <c r="AI18">
        <v>29.86</v>
      </c>
      <c r="AJ18">
        <v>30.73</v>
      </c>
      <c r="AK18">
        <v>31.56</v>
      </c>
      <c r="AL18">
        <v>32.35</v>
      </c>
      <c r="AM18">
        <v>33.08</v>
      </c>
      <c r="AN18">
        <v>33.770000000000003</v>
      </c>
      <c r="AO18">
        <v>34.32</v>
      </c>
      <c r="AP18">
        <v>34.78</v>
      </c>
      <c r="AQ18">
        <v>35.17</v>
      </c>
      <c r="AR18">
        <v>35.57</v>
      </c>
      <c r="AS18">
        <v>35.92</v>
      </c>
      <c r="AT18">
        <v>36.26</v>
      </c>
      <c r="AU18">
        <v>36.630000000000003</v>
      </c>
      <c r="AV18">
        <v>36.96</v>
      </c>
      <c r="AW18">
        <v>37.35</v>
      </c>
      <c r="AX18">
        <v>37.72</v>
      </c>
      <c r="AY18">
        <v>38.119999999999997</v>
      </c>
      <c r="AZ18">
        <v>38.49</v>
      </c>
      <c r="BA18">
        <v>38.869999999999997</v>
      </c>
      <c r="BB18">
        <v>39.28</v>
      </c>
      <c r="BC18">
        <v>39.619999999999997</v>
      </c>
      <c r="BD18">
        <v>39.99</v>
      </c>
      <c r="BE18">
        <v>40.340000000000003</v>
      </c>
      <c r="BF18">
        <v>40.65</v>
      </c>
    </row>
    <row r="19" spans="1:58" x14ac:dyDescent="0.3">
      <c r="A19" t="s">
        <v>252</v>
      </c>
      <c r="B19" s="30">
        <v>44278</v>
      </c>
      <c r="C19">
        <v>64.61</v>
      </c>
      <c r="D19">
        <v>0.55000000000000004</v>
      </c>
      <c r="E19">
        <v>10.76</v>
      </c>
      <c r="F19">
        <v>7.64</v>
      </c>
      <c r="G19">
        <v>15.61</v>
      </c>
      <c r="H19">
        <v>10.77</v>
      </c>
      <c r="I19">
        <v>87.05</v>
      </c>
      <c r="J19" t="s">
        <v>249</v>
      </c>
      <c r="K19">
        <v>6.3</v>
      </c>
      <c r="L19">
        <v>1.52</v>
      </c>
      <c r="M19">
        <v>578.16999999999996</v>
      </c>
      <c r="N19">
        <v>14.79</v>
      </c>
      <c r="O19">
        <v>33.07</v>
      </c>
      <c r="P19">
        <v>33.56</v>
      </c>
      <c r="Q19">
        <v>31.16</v>
      </c>
      <c r="R19">
        <v>0.3382</v>
      </c>
      <c r="S19">
        <v>0.34320000000000001</v>
      </c>
      <c r="T19">
        <v>17.46</v>
      </c>
      <c r="U19">
        <v>18.239999999999998</v>
      </c>
      <c r="V19">
        <v>19.21</v>
      </c>
      <c r="W19">
        <v>20.27</v>
      </c>
      <c r="X19">
        <v>21.31</v>
      </c>
      <c r="Y19">
        <v>22.25</v>
      </c>
      <c r="Z19">
        <v>23.22</v>
      </c>
      <c r="AA19">
        <v>24.3</v>
      </c>
      <c r="AB19">
        <v>25.45</v>
      </c>
      <c r="AC19">
        <v>26.34</v>
      </c>
      <c r="AD19">
        <v>26.94</v>
      </c>
      <c r="AE19">
        <v>27.38</v>
      </c>
      <c r="AF19">
        <v>27.93</v>
      </c>
      <c r="AG19">
        <v>28.58</v>
      </c>
      <c r="AH19">
        <v>29.41</v>
      </c>
      <c r="AI19">
        <v>30.29</v>
      </c>
      <c r="AJ19">
        <v>31.18</v>
      </c>
      <c r="AK19">
        <v>32.03</v>
      </c>
      <c r="AL19">
        <v>32.82</v>
      </c>
      <c r="AM19">
        <v>33.549999999999997</v>
      </c>
      <c r="AN19">
        <v>34.229999999999997</v>
      </c>
      <c r="AO19">
        <v>34.799999999999997</v>
      </c>
      <c r="AP19">
        <v>35.26</v>
      </c>
      <c r="AQ19">
        <v>35.659999999999997</v>
      </c>
      <c r="AR19">
        <v>36.06</v>
      </c>
      <c r="AS19">
        <v>36.43</v>
      </c>
      <c r="AT19">
        <v>36.78</v>
      </c>
      <c r="AU19">
        <v>37.14</v>
      </c>
      <c r="AV19">
        <v>37.47</v>
      </c>
      <c r="AW19">
        <v>37.86</v>
      </c>
      <c r="AX19">
        <v>38.22</v>
      </c>
      <c r="AY19">
        <v>38.64</v>
      </c>
      <c r="AZ19">
        <v>39</v>
      </c>
      <c r="BA19">
        <v>39.409999999999997</v>
      </c>
      <c r="BB19">
        <v>39.78</v>
      </c>
      <c r="BC19">
        <v>40.130000000000003</v>
      </c>
      <c r="BD19">
        <v>40.520000000000003</v>
      </c>
      <c r="BE19">
        <v>40.880000000000003</v>
      </c>
      <c r="BF19">
        <v>41.22</v>
      </c>
    </row>
    <row r="20" spans="1:58" x14ac:dyDescent="0.3">
      <c r="A20" t="s">
        <v>253</v>
      </c>
      <c r="B20" s="30">
        <v>44279</v>
      </c>
      <c r="C20">
        <v>47.33</v>
      </c>
      <c r="D20">
        <v>0.66</v>
      </c>
      <c r="E20">
        <v>5.27</v>
      </c>
      <c r="F20">
        <v>4.05</v>
      </c>
      <c r="G20">
        <v>7.18</v>
      </c>
      <c r="H20">
        <v>5.31</v>
      </c>
      <c r="I20">
        <v>82.87</v>
      </c>
      <c r="J20" t="s">
        <v>226</v>
      </c>
      <c r="K20">
        <v>4.59</v>
      </c>
      <c r="L20">
        <v>0.78</v>
      </c>
      <c r="M20">
        <v>579.26</v>
      </c>
      <c r="N20">
        <v>9.35</v>
      </c>
      <c r="O20">
        <v>16.07</v>
      </c>
      <c r="P20">
        <v>16.27</v>
      </c>
      <c r="Q20">
        <v>16.579999999999998</v>
      </c>
      <c r="R20">
        <v>0.32850000000000001</v>
      </c>
      <c r="S20">
        <v>0.33260000000000001</v>
      </c>
      <c r="T20">
        <v>11.3</v>
      </c>
      <c r="U20">
        <v>11.6</v>
      </c>
      <c r="V20">
        <v>11.93</v>
      </c>
      <c r="W20">
        <v>12.25</v>
      </c>
      <c r="X20">
        <v>12.55</v>
      </c>
      <c r="Y20">
        <v>12.82</v>
      </c>
      <c r="Z20">
        <v>13.11</v>
      </c>
      <c r="AA20">
        <v>13.42</v>
      </c>
      <c r="AB20">
        <v>13.74</v>
      </c>
      <c r="AC20">
        <v>14</v>
      </c>
      <c r="AD20">
        <v>14.2</v>
      </c>
      <c r="AE20">
        <v>14.33</v>
      </c>
      <c r="AF20">
        <v>14.52</v>
      </c>
      <c r="AG20">
        <v>14.74</v>
      </c>
      <c r="AH20">
        <v>14.95</v>
      </c>
      <c r="AI20">
        <v>15.2</v>
      </c>
      <c r="AJ20">
        <v>15.45</v>
      </c>
      <c r="AK20">
        <v>15.72</v>
      </c>
      <c r="AL20">
        <v>15.97</v>
      </c>
      <c r="AM20">
        <v>16.190000000000001</v>
      </c>
      <c r="AN20">
        <v>16.43</v>
      </c>
      <c r="AO20">
        <v>16.64</v>
      </c>
      <c r="AP20">
        <v>16.809999999999999</v>
      </c>
      <c r="AQ20">
        <v>16.96</v>
      </c>
      <c r="AR20">
        <v>17.13</v>
      </c>
      <c r="AS20">
        <v>17.29</v>
      </c>
      <c r="AT20">
        <v>17.46</v>
      </c>
      <c r="AU20">
        <v>17.62</v>
      </c>
      <c r="AV20">
        <v>17.77</v>
      </c>
      <c r="AW20">
        <v>17.95</v>
      </c>
      <c r="AX20">
        <v>18.12</v>
      </c>
      <c r="AY20">
        <v>18.29</v>
      </c>
      <c r="AZ20">
        <v>18.46</v>
      </c>
      <c r="BA20">
        <v>18.64</v>
      </c>
      <c r="BB20">
        <v>18.829999999999998</v>
      </c>
      <c r="BC20">
        <v>18.98</v>
      </c>
      <c r="BD20">
        <v>19.13</v>
      </c>
      <c r="BE20">
        <v>19.3</v>
      </c>
      <c r="BF20">
        <v>19.440000000000001</v>
      </c>
    </row>
    <row r="21" spans="1:58" x14ac:dyDescent="0.3">
      <c r="A21" t="s">
        <v>254</v>
      </c>
      <c r="B21" s="30">
        <v>44280</v>
      </c>
      <c r="C21">
        <v>46.98</v>
      </c>
      <c r="D21">
        <v>0.69</v>
      </c>
      <c r="E21">
        <v>6.18</v>
      </c>
      <c r="F21">
        <v>4.62</v>
      </c>
      <c r="G21">
        <v>8.3800000000000008</v>
      </c>
      <c r="H21">
        <v>6.22</v>
      </c>
      <c r="I21">
        <v>83.6</v>
      </c>
      <c r="J21" t="s">
        <v>251</v>
      </c>
      <c r="K21">
        <v>4.5599999999999996</v>
      </c>
      <c r="L21">
        <v>0.91</v>
      </c>
      <c r="M21">
        <v>579.08000000000004</v>
      </c>
      <c r="N21">
        <v>11</v>
      </c>
      <c r="O21">
        <v>15.82</v>
      </c>
      <c r="P21">
        <v>16</v>
      </c>
      <c r="Q21">
        <v>15.87</v>
      </c>
      <c r="R21">
        <v>0.33160000000000001</v>
      </c>
      <c r="S21">
        <v>0.33560000000000001</v>
      </c>
      <c r="T21">
        <v>10.64</v>
      </c>
      <c r="U21">
        <v>10.94</v>
      </c>
      <c r="V21">
        <v>11.26</v>
      </c>
      <c r="W21">
        <v>11.59</v>
      </c>
      <c r="X21">
        <v>11.92</v>
      </c>
      <c r="Y21">
        <v>12.19</v>
      </c>
      <c r="Z21">
        <v>12.46</v>
      </c>
      <c r="AA21">
        <v>12.77</v>
      </c>
      <c r="AB21">
        <v>13.12</v>
      </c>
      <c r="AC21">
        <v>13.42</v>
      </c>
      <c r="AD21">
        <v>13.6</v>
      </c>
      <c r="AE21">
        <v>13.75</v>
      </c>
      <c r="AF21">
        <v>13.91</v>
      </c>
      <c r="AG21">
        <v>14.12</v>
      </c>
      <c r="AH21">
        <v>14.38</v>
      </c>
      <c r="AI21">
        <v>14.7</v>
      </c>
      <c r="AJ21">
        <v>15.03</v>
      </c>
      <c r="AK21">
        <v>15.36</v>
      </c>
      <c r="AL21">
        <v>15.68</v>
      </c>
      <c r="AM21">
        <v>15.97</v>
      </c>
      <c r="AN21">
        <v>16.260000000000002</v>
      </c>
      <c r="AO21">
        <v>16.5</v>
      </c>
      <c r="AP21">
        <v>16.68</v>
      </c>
      <c r="AQ21">
        <v>16.829999999999998</v>
      </c>
      <c r="AR21">
        <v>16.989999999999998</v>
      </c>
      <c r="AS21">
        <v>17.14</v>
      </c>
      <c r="AT21">
        <v>17.28</v>
      </c>
      <c r="AU21">
        <v>17.440000000000001</v>
      </c>
      <c r="AV21">
        <v>17.559999999999999</v>
      </c>
      <c r="AW21">
        <v>17.71</v>
      </c>
      <c r="AX21">
        <v>17.850000000000001</v>
      </c>
      <c r="AY21">
        <v>18.03</v>
      </c>
      <c r="AZ21">
        <v>18.170000000000002</v>
      </c>
      <c r="BA21">
        <v>18.32</v>
      </c>
      <c r="BB21">
        <v>18.47</v>
      </c>
      <c r="BC21">
        <v>18.62</v>
      </c>
      <c r="BD21">
        <v>18.75</v>
      </c>
      <c r="BE21">
        <v>18.88</v>
      </c>
      <c r="BF21">
        <v>19.010000000000002</v>
      </c>
    </row>
    <row r="22" spans="1:58" x14ac:dyDescent="0.3">
      <c r="A22" t="s">
        <v>255</v>
      </c>
      <c r="B22" s="30">
        <v>44281</v>
      </c>
      <c r="C22">
        <v>45.41</v>
      </c>
      <c r="D22">
        <v>0.6</v>
      </c>
      <c r="E22">
        <v>4.2</v>
      </c>
      <c r="F22">
        <v>3.3</v>
      </c>
      <c r="G22">
        <v>5.68</v>
      </c>
      <c r="H22">
        <v>4.25</v>
      </c>
      <c r="I22">
        <v>81.84</v>
      </c>
      <c r="J22" t="s">
        <v>239</v>
      </c>
      <c r="K22">
        <v>4.41</v>
      </c>
      <c r="L22">
        <v>0.62</v>
      </c>
      <c r="M22">
        <v>579.51</v>
      </c>
      <c r="N22">
        <v>7.71</v>
      </c>
      <c r="O22">
        <v>14.65</v>
      </c>
      <c r="P22">
        <v>14.84</v>
      </c>
      <c r="Q22">
        <v>15.54</v>
      </c>
      <c r="R22">
        <v>0.32540000000000002</v>
      </c>
      <c r="S22">
        <v>0.32950000000000002</v>
      </c>
      <c r="T22">
        <v>10.92</v>
      </c>
      <c r="U22">
        <v>11.2</v>
      </c>
      <c r="V22">
        <v>11.49</v>
      </c>
      <c r="W22">
        <v>11.74</v>
      </c>
      <c r="X22">
        <v>12</v>
      </c>
      <c r="Y22">
        <v>12.24</v>
      </c>
      <c r="Z22">
        <v>12.45</v>
      </c>
      <c r="AA22">
        <v>12.69</v>
      </c>
      <c r="AB22">
        <v>12.91</v>
      </c>
      <c r="AC22">
        <v>13.12</v>
      </c>
      <c r="AD22">
        <v>13.27</v>
      </c>
      <c r="AE22">
        <v>13.39</v>
      </c>
      <c r="AF22">
        <v>13.52</v>
      </c>
      <c r="AG22">
        <v>13.67</v>
      </c>
      <c r="AH22">
        <v>13.85</v>
      </c>
      <c r="AI22">
        <v>14.04</v>
      </c>
      <c r="AJ22">
        <v>14.22</v>
      </c>
      <c r="AK22">
        <v>14.42</v>
      </c>
      <c r="AL22">
        <v>14.6</v>
      </c>
      <c r="AM22">
        <v>14.75</v>
      </c>
      <c r="AN22">
        <v>14.94</v>
      </c>
      <c r="AO22">
        <v>15.1</v>
      </c>
      <c r="AP22">
        <v>15.24</v>
      </c>
      <c r="AQ22">
        <v>15.36</v>
      </c>
      <c r="AR22">
        <v>15.5</v>
      </c>
      <c r="AS22">
        <v>15.64</v>
      </c>
      <c r="AT22">
        <v>15.78</v>
      </c>
      <c r="AU22">
        <v>15.91</v>
      </c>
      <c r="AV22">
        <v>16.04</v>
      </c>
      <c r="AW22">
        <v>16.18</v>
      </c>
      <c r="AX22">
        <v>16.32</v>
      </c>
      <c r="AY22">
        <v>16.5</v>
      </c>
      <c r="AZ22">
        <v>16.62</v>
      </c>
      <c r="BA22">
        <v>16.78</v>
      </c>
      <c r="BB22">
        <v>16.93</v>
      </c>
      <c r="BC22">
        <v>17.079999999999998</v>
      </c>
      <c r="BD22">
        <v>17.22</v>
      </c>
      <c r="BE22">
        <v>17.36</v>
      </c>
      <c r="BF22">
        <v>17.489999999999998</v>
      </c>
    </row>
    <row r="23" spans="1:58" x14ac:dyDescent="0.3">
      <c r="A23" t="s">
        <v>256</v>
      </c>
      <c r="B23" s="30">
        <v>44282</v>
      </c>
      <c r="C23">
        <v>56.63</v>
      </c>
      <c r="D23">
        <v>2.64</v>
      </c>
      <c r="E23">
        <v>12.96</v>
      </c>
      <c r="F23">
        <v>11.67</v>
      </c>
      <c r="G23">
        <v>17.66</v>
      </c>
      <c r="H23">
        <v>13.23</v>
      </c>
      <c r="I23">
        <v>78.47</v>
      </c>
      <c r="J23" t="s">
        <v>257</v>
      </c>
      <c r="K23">
        <v>5.5</v>
      </c>
      <c r="L23">
        <v>2.02</v>
      </c>
      <c r="M23">
        <v>580.64</v>
      </c>
      <c r="N23">
        <v>20.3</v>
      </c>
      <c r="O23">
        <v>24.69</v>
      </c>
      <c r="P23">
        <v>24.55</v>
      </c>
      <c r="Q23">
        <v>20.91</v>
      </c>
      <c r="R23">
        <v>0.35199999999999998</v>
      </c>
      <c r="S23">
        <v>0.34989999999999999</v>
      </c>
      <c r="T23">
        <v>12.1</v>
      </c>
      <c r="U23">
        <v>12.59</v>
      </c>
      <c r="V23">
        <v>13.17</v>
      </c>
      <c r="W23">
        <v>13.78</v>
      </c>
      <c r="X23">
        <v>14.41</v>
      </c>
      <c r="Y23">
        <v>14.98</v>
      </c>
      <c r="Z23">
        <v>15.58</v>
      </c>
      <c r="AA23">
        <v>16.25</v>
      </c>
      <c r="AB23">
        <v>16.95</v>
      </c>
      <c r="AC23">
        <v>17.55</v>
      </c>
      <c r="AD23">
        <v>18.03</v>
      </c>
      <c r="AE23">
        <v>18.41</v>
      </c>
      <c r="AF23">
        <v>18.88</v>
      </c>
      <c r="AG23">
        <v>19.45</v>
      </c>
      <c r="AH23">
        <v>20.14</v>
      </c>
      <c r="AI23">
        <v>20.9</v>
      </c>
      <c r="AJ23">
        <v>21.72</v>
      </c>
      <c r="AK23">
        <v>22.53</v>
      </c>
      <c r="AL23">
        <v>23.34</v>
      </c>
      <c r="AM23">
        <v>24.14</v>
      </c>
      <c r="AN23">
        <v>24.97</v>
      </c>
      <c r="AO23">
        <v>25.72</v>
      </c>
      <c r="AP23">
        <v>26.39</v>
      </c>
      <c r="AQ23">
        <v>26.99</v>
      </c>
      <c r="AR23">
        <v>27.55</v>
      </c>
      <c r="AS23">
        <v>28.1</v>
      </c>
      <c r="AT23">
        <v>28.69</v>
      </c>
      <c r="AU23">
        <v>29.29</v>
      </c>
      <c r="AV23">
        <v>29.9</v>
      </c>
      <c r="AW23">
        <v>30.57</v>
      </c>
      <c r="AX23">
        <v>31.22</v>
      </c>
      <c r="AY23">
        <v>31.93</v>
      </c>
      <c r="AZ23">
        <v>32.58</v>
      </c>
      <c r="BA23">
        <v>33.25</v>
      </c>
      <c r="BB23">
        <v>33.9</v>
      </c>
      <c r="BC23">
        <v>34.53</v>
      </c>
      <c r="BD23">
        <v>35.159999999999997</v>
      </c>
      <c r="BE23">
        <v>35.729999999999997</v>
      </c>
      <c r="BF23">
        <v>36.26</v>
      </c>
    </row>
    <row r="24" spans="1:58" x14ac:dyDescent="0.3">
      <c r="A24" t="s">
        <v>258</v>
      </c>
      <c r="B24" s="30">
        <v>44283</v>
      </c>
      <c r="C24">
        <v>58.72</v>
      </c>
      <c r="D24">
        <v>2.83</v>
      </c>
      <c r="E24">
        <v>14.09</v>
      </c>
      <c r="F24">
        <v>12.71</v>
      </c>
      <c r="G24">
        <v>19.29</v>
      </c>
      <c r="H24">
        <v>14.37</v>
      </c>
      <c r="I24">
        <v>78.650000000000006</v>
      </c>
      <c r="J24" t="s">
        <v>257</v>
      </c>
      <c r="K24">
        <v>5.71</v>
      </c>
      <c r="L24">
        <v>2.19</v>
      </c>
      <c r="M24">
        <v>580.61</v>
      </c>
      <c r="N24">
        <v>21.43</v>
      </c>
      <c r="O24">
        <v>26.9</v>
      </c>
      <c r="P24">
        <v>26.72</v>
      </c>
      <c r="Q24">
        <v>22.32</v>
      </c>
      <c r="R24">
        <v>0.3543</v>
      </c>
      <c r="S24">
        <v>0.35189999999999999</v>
      </c>
      <c r="T24">
        <v>12.65</v>
      </c>
      <c r="U24">
        <v>13.24</v>
      </c>
      <c r="V24">
        <v>13.9</v>
      </c>
      <c r="W24">
        <v>14.6</v>
      </c>
      <c r="X24">
        <v>15.29</v>
      </c>
      <c r="Y24">
        <v>15.91</v>
      </c>
      <c r="Z24">
        <v>16.579999999999998</v>
      </c>
      <c r="AA24">
        <v>17.309999999999999</v>
      </c>
      <c r="AB24">
        <v>18.059999999999999</v>
      </c>
      <c r="AC24">
        <v>18.71</v>
      </c>
      <c r="AD24">
        <v>19.22</v>
      </c>
      <c r="AE24">
        <v>19.64</v>
      </c>
      <c r="AF24">
        <v>20.2</v>
      </c>
      <c r="AG24">
        <v>20.86</v>
      </c>
      <c r="AH24">
        <v>21.67</v>
      </c>
      <c r="AI24">
        <v>22.57</v>
      </c>
      <c r="AJ24">
        <v>23.5</v>
      </c>
      <c r="AK24">
        <v>24.44</v>
      </c>
      <c r="AL24">
        <v>25.37</v>
      </c>
      <c r="AM24">
        <v>26.28</v>
      </c>
      <c r="AN24">
        <v>27.21</v>
      </c>
      <c r="AO24">
        <v>28.08</v>
      </c>
      <c r="AP24">
        <v>28.84</v>
      </c>
      <c r="AQ24">
        <v>29.48</v>
      </c>
      <c r="AR24">
        <v>30.09</v>
      </c>
      <c r="AS24">
        <v>30.73</v>
      </c>
      <c r="AT24">
        <v>31.4</v>
      </c>
      <c r="AU24">
        <v>32.15</v>
      </c>
      <c r="AV24">
        <v>32.9</v>
      </c>
      <c r="AW24">
        <v>33.67</v>
      </c>
      <c r="AX24">
        <v>34.46</v>
      </c>
      <c r="AY24">
        <v>35.25</v>
      </c>
      <c r="AZ24">
        <v>35.97</v>
      </c>
      <c r="BA24">
        <v>36.700000000000003</v>
      </c>
      <c r="BB24">
        <v>37.36</v>
      </c>
      <c r="BC24">
        <v>37.99</v>
      </c>
      <c r="BD24">
        <v>38.630000000000003</v>
      </c>
      <c r="BE24">
        <v>39.21</v>
      </c>
      <c r="BF24">
        <v>39.74</v>
      </c>
    </row>
    <row r="25" spans="1:58" x14ac:dyDescent="0.3">
      <c r="A25" t="s">
        <v>259</v>
      </c>
      <c r="B25" s="30">
        <v>44284</v>
      </c>
      <c r="C25">
        <v>58.8</v>
      </c>
      <c r="D25">
        <v>2.87</v>
      </c>
      <c r="E25">
        <v>14.95</v>
      </c>
      <c r="F25">
        <v>13.28</v>
      </c>
      <c r="G25">
        <v>20.420000000000002</v>
      </c>
      <c r="H25">
        <v>15.23</v>
      </c>
      <c r="I25">
        <v>79.13</v>
      </c>
      <c r="J25" t="s">
        <v>260</v>
      </c>
      <c r="K25">
        <v>5.72</v>
      </c>
      <c r="L25">
        <v>2.31</v>
      </c>
      <c r="M25">
        <v>580.48</v>
      </c>
      <c r="N25">
        <v>22.67</v>
      </c>
      <c r="O25">
        <v>27.01</v>
      </c>
      <c r="P25">
        <v>26.81</v>
      </c>
      <c r="Q25">
        <v>21.9</v>
      </c>
      <c r="R25">
        <v>0.35659999999999997</v>
      </c>
      <c r="S25">
        <v>0.35410000000000003</v>
      </c>
      <c r="T25">
        <v>12.1</v>
      </c>
      <c r="U25">
        <v>12.66</v>
      </c>
      <c r="V25">
        <v>13.29</v>
      </c>
      <c r="W25">
        <v>13.97</v>
      </c>
      <c r="X25">
        <v>14.68</v>
      </c>
      <c r="Y25">
        <v>15.33</v>
      </c>
      <c r="Z25">
        <v>16.03</v>
      </c>
      <c r="AA25">
        <v>16.84</v>
      </c>
      <c r="AB25">
        <v>17.670000000000002</v>
      </c>
      <c r="AC25">
        <v>18.39</v>
      </c>
      <c r="AD25">
        <v>18.91</v>
      </c>
      <c r="AE25">
        <v>19.36</v>
      </c>
      <c r="AF25">
        <v>19.91</v>
      </c>
      <c r="AG25">
        <v>20.57</v>
      </c>
      <c r="AH25">
        <v>21.43</v>
      </c>
      <c r="AI25">
        <v>22.37</v>
      </c>
      <c r="AJ25">
        <v>23.36</v>
      </c>
      <c r="AK25">
        <v>24.38</v>
      </c>
      <c r="AL25">
        <v>25.38</v>
      </c>
      <c r="AM25">
        <v>26.38</v>
      </c>
      <c r="AN25">
        <v>27.4</v>
      </c>
      <c r="AO25">
        <v>28.33</v>
      </c>
      <c r="AP25">
        <v>29.14</v>
      </c>
      <c r="AQ25">
        <v>29.82</v>
      </c>
      <c r="AR25">
        <v>30.44</v>
      </c>
      <c r="AS25">
        <v>31.05</v>
      </c>
      <c r="AT25">
        <v>31.67</v>
      </c>
      <c r="AU25">
        <v>32.340000000000003</v>
      </c>
      <c r="AV25">
        <v>33</v>
      </c>
      <c r="AW25">
        <v>33.69</v>
      </c>
      <c r="AX25">
        <v>34.39</v>
      </c>
      <c r="AY25">
        <v>35.11</v>
      </c>
      <c r="AZ25">
        <v>35.770000000000003</v>
      </c>
      <c r="BA25">
        <v>36.44</v>
      </c>
      <c r="BB25">
        <v>37.08</v>
      </c>
      <c r="BC25">
        <v>37.700000000000003</v>
      </c>
      <c r="BD25">
        <v>38.299999999999997</v>
      </c>
      <c r="BE25">
        <v>38.869999999999997</v>
      </c>
      <c r="BF25">
        <v>39.380000000000003</v>
      </c>
    </row>
    <row r="26" spans="1:58" x14ac:dyDescent="0.3">
      <c r="A26" t="s">
        <v>261</v>
      </c>
      <c r="B26" s="30">
        <v>44285</v>
      </c>
      <c r="C26">
        <v>60.95</v>
      </c>
      <c r="D26">
        <v>1.71</v>
      </c>
      <c r="E26">
        <v>14.37</v>
      </c>
      <c r="F26">
        <v>11.35</v>
      </c>
      <c r="G26">
        <v>20.059999999999999</v>
      </c>
      <c r="H26">
        <v>14.47</v>
      </c>
      <c r="I26">
        <v>83.22</v>
      </c>
      <c r="J26" t="s">
        <v>239</v>
      </c>
      <c r="K26">
        <v>5.93</v>
      </c>
      <c r="L26">
        <v>2.12</v>
      </c>
      <c r="M26">
        <v>579.28</v>
      </c>
      <c r="N26">
        <v>20.92</v>
      </c>
      <c r="O26">
        <v>29.07</v>
      </c>
      <c r="P26">
        <v>29.19</v>
      </c>
      <c r="Q26">
        <v>24.47</v>
      </c>
      <c r="R26">
        <v>0.35139999999999999</v>
      </c>
      <c r="S26">
        <v>0.3528</v>
      </c>
      <c r="T26">
        <v>12.85</v>
      </c>
      <c r="U26">
        <v>13.43</v>
      </c>
      <c r="V26">
        <v>14.19</v>
      </c>
      <c r="W26">
        <v>15.06</v>
      </c>
      <c r="X26">
        <v>15.94</v>
      </c>
      <c r="Y26">
        <v>16.73</v>
      </c>
      <c r="Z26">
        <v>17.59</v>
      </c>
      <c r="AA26">
        <v>18.59</v>
      </c>
      <c r="AB26">
        <v>19.649999999999999</v>
      </c>
      <c r="AC26">
        <v>20.58</v>
      </c>
      <c r="AD26">
        <v>21.27</v>
      </c>
      <c r="AE26">
        <v>21.8</v>
      </c>
      <c r="AF26">
        <v>22.4</v>
      </c>
      <c r="AG26">
        <v>23.12</v>
      </c>
      <c r="AH26">
        <v>23.97</v>
      </c>
      <c r="AI26">
        <v>24.94</v>
      </c>
      <c r="AJ26">
        <v>25.96</v>
      </c>
      <c r="AK26">
        <v>26.97</v>
      </c>
      <c r="AL26">
        <v>27.98</v>
      </c>
      <c r="AM26">
        <v>28.97</v>
      </c>
      <c r="AN26">
        <v>29.93</v>
      </c>
      <c r="AO26">
        <v>30.77</v>
      </c>
      <c r="AP26">
        <v>31.46</v>
      </c>
      <c r="AQ26">
        <v>32.049999999999997</v>
      </c>
      <c r="AR26">
        <v>32.590000000000003</v>
      </c>
      <c r="AS26">
        <v>33.08</v>
      </c>
      <c r="AT26">
        <v>33.54</v>
      </c>
      <c r="AU26">
        <v>34</v>
      </c>
      <c r="AV26">
        <v>34.450000000000003</v>
      </c>
      <c r="AW26">
        <v>34.950000000000003</v>
      </c>
      <c r="AX26">
        <v>35.43</v>
      </c>
      <c r="AY26">
        <v>35.97</v>
      </c>
      <c r="AZ26">
        <v>36.450000000000003</v>
      </c>
      <c r="BA26">
        <v>36.96</v>
      </c>
      <c r="BB26">
        <v>37.450000000000003</v>
      </c>
      <c r="BC26">
        <v>37.9</v>
      </c>
      <c r="BD26">
        <v>38.35</v>
      </c>
      <c r="BE26">
        <v>38.82</v>
      </c>
      <c r="BF26">
        <v>39.229999999999997</v>
      </c>
    </row>
    <row r="27" spans="1:58" x14ac:dyDescent="0.3">
      <c r="A27" t="s">
        <v>262</v>
      </c>
      <c r="B27" s="30">
        <v>44286</v>
      </c>
      <c r="C27">
        <v>56.2</v>
      </c>
      <c r="D27">
        <v>1.43</v>
      </c>
      <c r="E27">
        <v>10.91</v>
      </c>
      <c r="F27">
        <v>8.7200000000000006</v>
      </c>
      <c r="G27">
        <v>15.13</v>
      </c>
      <c r="H27">
        <v>11</v>
      </c>
      <c r="I27">
        <v>82.53</v>
      </c>
      <c r="J27" t="s">
        <v>239</v>
      </c>
      <c r="K27">
        <v>5.46</v>
      </c>
      <c r="L27">
        <v>1.62</v>
      </c>
      <c r="M27">
        <v>579.42999999999995</v>
      </c>
      <c r="N27">
        <v>16.989999999999998</v>
      </c>
      <c r="O27">
        <v>23.98</v>
      </c>
      <c r="P27">
        <v>24.12</v>
      </c>
      <c r="Q27">
        <v>21.65</v>
      </c>
      <c r="R27">
        <v>0.34379999999999999</v>
      </c>
      <c r="S27">
        <v>0.3458</v>
      </c>
      <c r="T27">
        <v>12.47</v>
      </c>
      <c r="U27">
        <v>12.96</v>
      </c>
      <c r="V27">
        <v>13.57</v>
      </c>
      <c r="W27">
        <v>14.23</v>
      </c>
      <c r="X27">
        <v>14.9</v>
      </c>
      <c r="Y27">
        <v>15.5</v>
      </c>
      <c r="Z27">
        <v>16.13</v>
      </c>
      <c r="AA27">
        <v>16.829999999999998</v>
      </c>
      <c r="AB27">
        <v>17.57</v>
      </c>
      <c r="AC27">
        <v>18.21</v>
      </c>
      <c r="AD27">
        <v>18.71</v>
      </c>
      <c r="AE27">
        <v>19.12</v>
      </c>
      <c r="AF27">
        <v>19.559999999999999</v>
      </c>
      <c r="AG27">
        <v>20.05</v>
      </c>
      <c r="AH27">
        <v>20.64</v>
      </c>
      <c r="AI27">
        <v>21.29</v>
      </c>
      <c r="AJ27">
        <v>21.95</v>
      </c>
      <c r="AK27">
        <v>22.62</v>
      </c>
      <c r="AL27">
        <v>23.26</v>
      </c>
      <c r="AM27">
        <v>23.89</v>
      </c>
      <c r="AN27">
        <v>24.54</v>
      </c>
      <c r="AO27">
        <v>25.1</v>
      </c>
      <c r="AP27">
        <v>25.59</v>
      </c>
      <c r="AQ27">
        <v>26.03</v>
      </c>
      <c r="AR27">
        <v>26.45</v>
      </c>
      <c r="AS27">
        <v>26.84</v>
      </c>
      <c r="AT27">
        <v>27.22</v>
      </c>
      <c r="AU27">
        <v>27.58</v>
      </c>
      <c r="AV27">
        <v>27.93</v>
      </c>
      <c r="AW27">
        <v>28.33</v>
      </c>
      <c r="AX27">
        <v>28.72</v>
      </c>
      <c r="AY27">
        <v>29.14</v>
      </c>
      <c r="AZ27">
        <v>29.52</v>
      </c>
      <c r="BA27">
        <v>29.93</v>
      </c>
      <c r="BB27">
        <v>30.34</v>
      </c>
      <c r="BC27">
        <v>30.69</v>
      </c>
      <c r="BD27">
        <v>31.08</v>
      </c>
      <c r="BE27">
        <v>31.44</v>
      </c>
      <c r="BF27">
        <v>31.78</v>
      </c>
    </row>
    <row r="28" spans="1:58" x14ac:dyDescent="0.3">
      <c r="A28" t="s">
        <v>263</v>
      </c>
      <c r="B28" s="30">
        <v>44287</v>
      </c>
      <c r="C28">
        <v>56.36</v>
      </c>
      <c r="D28">
        <v>1.1000000000000001</v>
      </c>
      <c r="E28">
        <v>10.75</v>
      </c>
      <c r="F28">
        <v>8.16</v>
      </c>
      <c r="G28">
        <v>14.99</v>
      </c>
      <c r="H28">
        <v>10.81</v>
      </c>
      <c r="I28">
        <v>84.16</v>
      </c>
      <c r="J28" t="s">
        <v>224</v>
      </c>
      <c r="K28">
        <v>5.47</v>
      </c>
      <c r="L28">
        <v>1.58</v>
      </c>
      <c r="M28">
        <v>578.98</v>
      </c>
      <c r="N28">
        <v>16.62</v>
      </c>
      <c r="O28">
        <v>24.06</v>
      </c>
      <c r="P28">
        <v>24.27</v>
      </c>
      <c r="Q28">
        <v>21.9</v>
      </c>
      <c r="R28">
        <v>0.34260000000000002</v>
      </c>
      <c r="S28">
        <v>0.34560000000000002</v>
      </c>
      <c r="T28">
        <v>12.45</v>
      </c>
      <c r="U28">
        <v>12.94</v>
      </c>
      <c r="V28">
        <v>13.57</v>
      </c>
      <c r="W28">
        <v>14.27</v>
      </c>
      <c r="X28">
        <v>14.97</v>
      </c>
      <c r="Y28">
        <v>15.59</v>
      </c>
      <c r="Z28">
        <v>16.260000000000002</v>
      </c>
      <c r="AA28">
        <v>16.989999999999998</v>
      </c>
      <c r="AB28">
        <v>17.79</v>
      </c>
      <c r="AC28">
        <v>18.46</v>
      </c>
      <c r="AD28">
        <v>18.940000000000001</v>
      </c>
      <c r="AE28">
        <v>19.32</v>
      </c>
      <c r="AF28">
        <v>19.739999999999998</v>
      </c>
      <c r="AG28">
        <v>20.239999999999998</v>
      </c>
      <c r="AH28">
        <v>20.85</v>
      </c>
      <c r="AI28">
        <v>21.51</v>
      </c>
      <c r="AJ28">
        <v>22.17</v>
      </c>
      <c r="AK28">
        <v>22.85</v>
      </c>
      <c r="AL28">
        <v>23.51</v>
      </c>
      <c r="AM28">
        <v>24.14</v>
      </c>
      <c r="AN28">
        <v>24.76</v>
      </c>
      <c r="AO28">
        <v>25.29</v>
      </c>
      <c r="AP28">
        <v>25.74</v>
      </c>
      <c r="AQ28">
        <v>26.12</v>
      </c>
      <c r="AR28">
        <v>26.47</v>
      </c>
      <c r="AS28">
        <v>26.82</v>
      </c>
      <c r="AT28">
        <v>27.13</v>
      </c>
      <c r="AU28">
        <v>27.45</v>
      </c>
      <c r="AV28">
        <v>27.76</v>
      </c>
      <c r="AW28">
        <v>28.11</v>
      </c>
      <c r="AX28">
        <v>28.44</v>
      </c>
      <c r="AY28">
        <v>28.78</v>
      </c>
      <c r="AZ28">
        <v>29.12</v>
      </c>
      <c r="BA28">
        <v>29.47</v>
      </c>
      <c r="BB28">
        <v>29.82</v>
      </c>
      <c r="BC28">
        <v>30.12</v>
      </c>
      <c r="BD28">
        <v>30.44</v>
      </c>
      <c r="BE28">
        <v>30.76</v>
      </c>
      <c r="BF28">
        <v>31.04</v>
      </c>
    </row>
    <row r="29" spans="1:58" x14ac:dyDescent="0.3">
      <c r="A29" t="s">
        <v>264</v>
      </c>
      <c r="B29" s="30">
        <v>44288</v>
      </c>
      <c r="C29">
        <v>60.32</v>
      </c>
      <c r="D29">
        <v>1.92</v>
      </c>
      <c r="E29">
        <v>15.12</v>
      </c>
      <c r="F29">
        <v>12.06</v>
      </c>
      <c r="G29">
        <v>20.95</v>
      </c>
      <c r="H29">
        <v>15.24</v>
      </c>
      <c r="I29">
        <v>82.77</v>
      </c>
      <c r="J29" t="s">
        <v>228</v>
      </c>
      <c r="K29">
        <v>5.87</v>
      </c>
      <c r="L29">
        <v>2.25</v>
      </c>
      <c r="M29">
        <v>579.41999999999996</v>
      </c>
      <c r="N29">
        <v>22.21</v>
      </c>
      <c r="O29">
        <v>28.42</v>
      </c>
      <c r="P29">
        <v>28.48</v>
      </c>
      <c r="Q29">
        <v>23.35</v>
      </c>
      <c r="R29">
        <v>0.35420000000000001</v>
      </c>
      <c r="S29">
        <v>0.35489999999999999</v>
      </c>
      <c r="T29">
        <v>12.2</v>
      </c>
      <c r="U29">
        <v>12.73</v>
      </c>
      <c r="V29">
        <v>13.45</v>
      </c>
      <c r="W29">
        <v>14.26</v>
      </c>
      <c r="X29">
        <v>15.09</v>
      </c>
      <c r="Y29">
        <v>15.85</v>
      </c>
      <c r="Z29">
        <v>16.66</v>
      </c>
      <c r="AA29">
        <v>17.649999999999999</v>
      </c>
      <c r="AB29">
        <v>18.760000000000002</v>
      </c>
      <c r="AC29">
        <v>19.670000000000002</v>
      </c>
      <c r="AD29">
        <v>20.309999999999999</v>
      </c>
      <c r="AE29">
        <v>20.78</v>
      </c>
      <c r="AF29">
        <v>21.35</v>
      </c>
      <c r="AG29">
        <v>22.08</v>
      </c>
      <c r="AH29">
        <v>22.99</v>
      </c>
      <c r="AI29">
        <v>24</v>
      </c>
      <c r="AJ29">
        <v>25.07</v>
      </c>
      <c r="AK29">
        <v>26.16</v>
      </c>
      <c r="AL29">
        <v>27.22</v>
      </c>
      <c r="AM29">
        <v>28.25</v>
      </c>
      <c r="AN29">
        <v>29.27</v>
      </c>
      <c r="AO29">
        <v>30.16</v>
      </c>
      <c r="AP29">
        <v>30.87</v>
      </c>
      <c r="AQ29">
        <v>31.49</v>
      </c>
      <c r="AR29">
        <v>32.04</v>
      </c>
      <c r="AS29">
        <v>32.520000000000003</v>
      </c>
      <c r="AT29">
        <v>32.979999999999997</v>
      </c>
      <c r="AU29">
        <v>33.44</v>
      </c>
      <c r="AV29">
        <v>33.880000000000003</v>
      </c>
      <c r="AW29">
        <v>34.39</v>
      </c>
      <c r="AX29">
        <v>34.880000000000003</v>
      </c>
      <c r="AY29">
        <v>35.44</v>
      </c>
      <c r="AZ29">
        <v>35.92</v>
      </c>
      <c r="BA29">
        <v>36.450000000000003</v>
      </c>
      <c r="BB29">
        <v>36.94</v>
      </c>
      <c r="BC29">
        <v>37.44</v>
      </c>
      <c r="BD29">
        <v>37.93</v>
      </c>
      <c r="BE29">
        <v>38.409999999999997</v>
      </c>
      <c r="BF29">
        <v>38.85</v>
      </c>
    </row>
    <row r="30" spans="1:58" x14ac:dyDescent="0.3">
      <c r="A30" t="s">
        <v>265</v>
      </c>
      <c r="B30" s="30">
        <v>44289</v>
      </c>
      <c r="C30">
        <v>61.87</v>
      </c>
      <c r="D30">
        <v>2.06</v>
      </c>
      <c r="E30">
        <v>16.52</v>
      </c>
      <c r="F30">
        <v>13.16</v>
      </c>
      <c r="G30">
        <v>22.91</v>
      </c>
      <c r="H30">
        <v>16.649999999999999</v>
      </c>
      <c r="I30">
        <v>82.89</v>
      </c>
      <c r="J30" t="s">
        <v>228</v>
      </c>
      <c r="K30">
        <v>6.02</v>
      </c>
      <c r="L30">
        <v>2.46</v>
      </c>
      <c r="M30">
        <v>579.41</v>
      </c>
      <c r="N30">
        <v>23.77</v>
      </c>
      <c r="O30">
        <v>30.22</v>
      </c>
      <c r="P30">
        <v>30.25</v>
      </c>
      <c r="Q30">
        <v>24.13</v>
      </c>
      <c r="R30">
        <v>0.35720000000000002</v>
      </c>
      <c r="S30">
        <v>0.35759999999999997</v>
      </c>
      <c r="T30">
        <v>12.43</v>
      </c>
      <c r="U30">
        <v>12.94</v>
      </c>
      <c r="V30">
        <v>13.68</v>
      </c>
      <c r="W30">
        <v>14.53</v>
      </c>
      <c r="X30">
        <v>15.38</v>
      </c>
      <c r="Y30">
        <v>16.2</v>
      </c>
      <c r="Z30">
        <v>17.07</v>
      </c>
      <c r="AA30">
        <v>18.14</v>
      </c>
      <c r="AB30">
        <v>19.34</v>
      </c>
      <c r="AC30">
        <v>20.34</v>
      </c>
      <c r="AD30">
        <v>21.02</v>
      </c>
      <c r="AE30">
        <v>21.51</v>
      </c>
      <c r="AF30">
        <v>22.11</v>
      </c>
      <c r="AG30">
        <v>22.87</v>
      </c>
      <c r="AH30">
        <v>23.87</v>
      </c>
      <c r="AI30">
        <v>25.03</v>
      </c>
      <c r="AJ30">
        <v>26.27</v>
      </c>
      <c r="AK30">
        <v>27.56</v>
      </c>
      <c r="AL30">
        <v>28.85</v>
      </c>
      <c r="AM30">
        <v>30.1</v>
      </c>
      <c r="AN30">
        <v>31.29</v>
      </c>
      <c r="AO30">
        <v>32.299999999999997</v>
      </c>
      <c r="AP30">
        <v>33.1</v>
      </c>
      <c r="AQ30">
        <v>33.75</v>
      </c>
      <c r="AR30">
        <v>34.31</v>
      </c>
      <c r="AS30">
        <v>34.78</v>
      </c>
      <c r="AT30">
        <v>35.21</v>
      </c>
      <c r="AU30">
        <v>35.65</v>
      </c>
      <c r="AV30">
        <v>36.07</v>
      </c>
      <c r="AW30">
        <v>36.58</v>
      </c>
      <c r="AX30">
        <v>37.08</v>
      </c>
      <c r="AY30">
        <v>37.61</v>
      </c>
      <c r="AZ30">
        <v>38.130000000000003</v>
      </c>
      <c r="BA30">
        <v>38.67</v>
      </c>
      <c r="BB30">
        <v>39.200000000000003</v>
      </c>
      <c r="BC30">
        <v>39.71</v>
      </c>
      <c r="BD30">
        <v>40.19</v>
      </c>
      <c r="BE30">
        <v>40.700000000000003</v>
      </c>
      <c r="BF30">
        <v>41.12</v>
      </c>
    </row>
    <row r="31" spans="1:58" x14ac:dyDescent="0.3">
      <c r="A31" t="s">
        <v>266</v>
      </c>
      <c r="B31" s="30">
        <v>44290</v>
      </c>
      <c r="C31">
        <v>62.25</v>
      </c>
      <c r="D31">
        <v>2.35</v>
      </c>
      <c r="E31">
        <v>17.48</v>
      </c>
      <c r="F31">
        <v>14.16</v>
      </c>
      <c r="G31">
        <v>24.14</v>
      </c>
      <c r="H31">
        <v>17.63</v>
      </c>
      <c r="I31">
        <v>82.34</v>
      </c>
      <c r="J31" t="s">
        <v>267</v>
      </c>
      <c r="K31">
        <v>6.06</v>
      </c>
      <c r="L31">
        <v>2.62</v>
      </c>
      <c r="M31">
        <v>579.58000000000004</v>
      </c>
      <c r="N31">
        <v>25.05</v>
      </c>
      <c r="O31">
        <v>30.74</v>
      </c>
      <c r="P31">
        <v>30.7</v>
      </c>
      <c r="Q31">
        <v>23.94</v>
      </c>
      <c r="R31">
        <v>0.36009999999999998</v>
      </c>
      <c r="S31">
        <v>0.35959999999999998</v>
      </c>
      <c r="T31">
        <v>12.26</v>
      </c>
      <c r="U31">
        <v>12.77</v>
      </c>
      <c r="V31">
        <v>13.48</v>
      </c>
      <c r="W31">
        <v>14.3</v>
      </c>
      <c r="X31">
        <v>15.16</v>
      </c>
      <c r="Y31">
        <v>15.97</v>
      </c>
      <c r="Z31">
        <v>16.850000000000001</v>
      </c>
      <c r="AA31">
        <v>17.93</v>
      </c>
      <c r="AB31">
        <v>19.149999999999999</v>
      </c>
      <c r="AC31">
        <v>20.170000000000002</v>
      </c>
      <c r="AD31">
        <v>20.87</v>
      </c>
      <c r="AE31">
        <v>21.36</v>
      </c>
      <c r="AF31">
        <v>21.98</v>
      </c>
      <c r="AG31">
        <v>22.79</v>
      </c>
      <c r="AH31">
        <v>23.86</v>
      </c>
      <c r="AI31">
        <v>25.1</v>
      </c>
      <c r="AJ31">
        <v>26.42</v>
      </c>
      <c r="AK31">
        <v>27.77</v>
      </c>
      <c r="AL31">
        <v>29.14</v>
      </c>
      <c r="AM31">
        <v>30.48</v>
      </c>
      <c r="AN31">
        <v>31.78</v>
      </c>
      <c r="AO31">
        <v>32.89</v>
      </c>
      <c r="AP31">
        <v>33.78</v>
      </c>
      <c r="AQ31">
        <v>34.5</v>
      </c>
      <c r="AR31">
        <v>35.11</v>
      </c>
      <c r="AS31">
        <v>35.61</v>
      </c>
      <c r="AT31">
        <v>36.08</v>
      </c>
      <c r="AU31">
        <v>36.549999999999997</v>
      </c>
      <c r="AV31">
        <v>36.979999999999997</v>
      </c>
      <c r="AW31">
        <v>37.5</v>
      </c>
      <c r="AX31">
        <v>38</v>
      </c>
      <c r="AY31">
        <v>38.53</v>
      </c>
      <c r="AZ31">
        <v>39.04</v>
      </c>
      <c r="BA31">
        <v>39.590000000000003</v>
      </c>
      <c r="BB31">
        <v>40.090000000000003</v>
      </c>
      <c r="BC31">
        <v>40.58</v>
      </c>
      <c r="BD31">
        <v>41.06</v>
      </c>
      <c r="BE31">
        <v>41.55</v>
      </c>
      <c r="BF31">
        <v>41.98</v>
      </c>
    </row>
    <row r="32" spans="1:58" x14ac:dyDescent="0.3">
      <c r="A32" t="s">
        <v>268</v>
      </c>
      <c r="B32" s="30">
        <v>44291</v>
      </c>
      <c r="C32">
        <v>54.2</v>
      </c>
      <c r="D32">
        <v>1.36</v>
      </c>
      <c r="E32">
        <v>8.99</v>
      </c>
      <c r="F32">
        <v>7.41</v>
      </c>
      <c r="G32">
        <v>12.43</v>
      </c>
      <c r="H32">
        <v>9.1</v>
      </c>
      <c r="I32">
        <v>81.39</v>
      </c>
      <c r="J32" t="s">
        <v>269</v>
      </c>
      <c r="K32">
        <v>5.26</v>
      </c>
      <c r="L32">
        <v>1.36</v>
      </c>
      <c r="M32">
        <v>579.71</v>
      </c>
      <c r="N32">
        <v>14.46</v>
      </c>
      <c r="O32">
        <v>22.03</v>
      </c>
      <c r="P32">
        <v>22.16</v>
      </c>
      <c r="Q32">
        <v>20.79</v>
      </c>
      <c r="R32">
        <v>0.33900000000000002</v>
      </c>
      <c r="S32">
        <v>0.34110000000000001</v>
      </c>
      <c r="T32">
        <v>12.82</v>
      </c>
      <c r="U32">
        <v>13.29</v>
      </c>
      <c r="V32">
        <v>13.81</v>
      </c>
      <c r="W32">
        <v>14.36</v>
      </c>
      <c r="X32">
        <v>14.91</v>
      </c>
      <c r="Y32">
        <v>15.39</v>
      </c>
      <c r="Z32">
        <v>15.89</v>
      </c>
      <c r="AA32">
        <v>16.420000000000002</v>
      </c>
      <c r="AB32">
        <v>16.989999999999998</v>
      </c>
      <c r="AC32">
        <v>17.489999999999998</v>
      </c>
      <c r="AD32">
        <v>17.87</v>
      </c>
      <c r="AE32">
        <v>18.2</v>
      </c>
      <c r="AF32">
        <v>18.57</v>
      </c>
      <c r="AG32">
        <v>18.97</v>
      </c>
      <c r="AH32">
        <v>19.46</v>
      </c>
      <c r="AI32">
        <v>19.97</v>
      </c>
      <c r="AJ32">
        <v>20.47</v>
      </c>
      <c r="AK32">
        <v>20.97</v>
      </c>
      <c r="AL32">
        <v>21.47</v>
      </c>
      <c r="AM32">
        <v>21.94</v>
      </c>
      <c r="AN32">
        <v>22.43</v>
      </c>
      <c r="AO32">
        <v>22.87</v>
      </c>
      <c r="AP32">
        <v>23.26</v>
      </c>
      <c r="AQ32">
        <v>23.63</v>
      </c>
      <c r="AR32">
        <v>24.01</v>
      </c>
      <c r="AS32">
        <v>24.37</v>
      </c>
      <c r="AT32">
        <v>24.72</v>
      </c>
      <c r="AU32">
        <v>25.09</v>
      </c>
      <c r="AV32">
        <v>25.46</v>
      </c>
      <c r="AW32">
        <v>25.89</v>
      </c>
      <c r="AX32">
        <v>26.24</v>
      </c>
      <c r="AY32">
        <v>26.68</v>
      </c>
      <c r="AZ32">
        <v>27.07</v>
      </c>
      <c r="BA32">
        <v>27.5</v>
      </c>
      <c r="BB32">
        <v>27.89</v>
      </c>
      <c r="BC32">
        <v>28.3</v>
      </c>
      <c r="BD32">
        <v>28.69</v>
      </c>
      <c r="BE32">
        <v>29.08</v>
      </c>
      <c r="BF32">
        <v>29.43</v>
      </c>
    </row>
    <row r="33" spans="1:58" x14ac:dyDescent="0.3">
      <c r="A33" t="s">
        <v>270</v>
      </c>
      <c r="B33" s="30">
        <v>44292</v>
      </c>
      <c r="C33">
        <v>55.9</v>
      </c>
      <c r="D33">
        <v>1.58</v>
      </c>
      <c r="E33">
        <v>11.03</v>
      </c>
      <c r="F33">
        <v>8.99</v>
      </c>
      <c r="G33">
        <v>15.24</v>
      </c>
      <c r="H33">
        <v>11.14</v>
      </c>
      <c r="I33">
        <v>81.83</v>
      </c>
      <c r="J33" t="s">
        <v>269</v>
      </c>
      <c r="K33">
        <v>5.43</v>
      </c>
      <c r="L33">
        <v>1.65</v>
      </c>
      <c r="M33">
        <v>579.63</v>
      </c>
      <c r="N33">
        <v>17.28</v>
      </c>
      <c r="O33">
        <v>23.71</v>
      </c>
      <c r="P33">
        <v>23.81</v>
      </c>
      <c r="Q33">
        <v>21.29</v>
      </c>
      <c r="R33">
        <v>0.34460000000000002</v>
      </c>
      <c r="S33">
        <v>0.34599999999999997</v>
      </c>
      <c r="T33">
        <v>12.51</v>
      </c>
      <c r="U33">
        <v>13</v>
      </c>
      <c r="V33">
        <v>13.56</v>
      </c>
      <c r="W33">
        <v>14.16</v>
      </c>
      <c r="X33">
        <v>14.78</v>
      </c>
      <c r="Y33">
        <v>15.34</v>
      </c>
      <c r="Z33">
        <v>15.93</v>
      </c>
      <c r="AA33">
        <v>16.59</v>
      </c>
      <c r="AB33">
        <v>17.29</v>
      </c>
      <c r="AC33">
        <v>17.88</v>
      </c>
      <c r="AD33">
        <v>18.36</v>
      </c>
      <c r="AE33">
        <v>18.760000000000002</v>
      </c>
      <c r="AF33">
        <v>19.21</v>
      </c>
      <c r="AG33">
        <v>19.71</v>
      </c>
      <c r="AH33">
        <v>20.309999999999999</v>
      </c>
      <c r="AI33">
        <v>20.96</v>
      </c>
      <c r="AJ33">
        <v>21.63</v>
      </c>
      <c r="AK33">
        <v>22.3</v>
      </c>
      <c r="AL33">
        <v>22.94</v>
      </c>
      <c r="AM33">
        <v>23.57</v>
      </c>
      <c r="AN33">
        <v>24.2</v>
      </c>
      <c r="AO33">
        <v>24.77</v>
      </c>
      <c r="AP33">
        <v>25.27</v>
      </c>
      <c r="AQ33">
        <v>25.73</v>
      </c>
      <c r="AR33">
        <v>26.18</v>
      </c>
      <c r="AS33">
        <v>26.6</v>
      </c>
      <c r="AT33">
        <v>27.01</v>
      </c>
      <c r="AU33">
        <v>27.41</v>
      </c>
      <c r="AV33">
        <v>27.79</v>
      </c>
      <c r="AW33">
        <v>28.21</v>
      </c>
      <c r="AX33">
        <v>28.62</v>
      </c>
      <c r="AY33">
        <v>29.04</v>
      </c>
      <c r="AZ33">
        <v>29.44</v>
      </c>
      <c r="BA33">
        <v>29.83</v>
      </c>
      <c r="BB33">
        <v>30.21</v>
      </c>
      <c r="BC33">
        <v>30.58</v>
      </c>
      <c r="BD33">
        <v>30.94</v>
      </c>
      <c r="BE33">
        <v>31.29</v>
      </c>
      <c r="BF33">
        <v>31.59</v>
      </c>
    </row>
    <row r="34" spans="1:58" x14ac:dyDescent="0.3">
      <c r="A34" t="s">
        <v>271</v>
      </c>
      <c r="B34" s="30">
        <v>44293</v>
      </c>
      <c r="C34">
        <v>50.02</v>
      </c>
      <c r="D34">
        <v>1.19</v>
      </c>
      <c r="E34">
        <v>7.44</v>
      </c>
      <c r="F34">
        <v>6.12</v>
      </c>
      <c r="G34">
        <v>10.14</v>
      </c>
      <c r="H34">
        <v>7.54</v>
      </c>
      <c r="I34">
        <v>80.92</v>
      </c>
      <c r="J34" t="s">
        <v>269</v>
      </c>
      <c r="K34">
        <v>4.8499999999999996</v>
      </c>
      <c r="L34">
        <v>1.1299999999999999</v>
      </c>
      <c r="M34">
        <v>579.82000000000005</v>
      </c>
      <c r="N34">
        <v>12.74</v>
      </c>
      <c r="O34">
        <v>18.309999999999999</v>
      </c>
      <c r="P34">
        <v>18.440000000000001</v>
      </c>
      <c r="Q34">
        <v>17.8</v>
      </c>
      <c r="R34">
        <v>0.3357</v>
      </c>
      <c r="S34">
        <v>0.33800000000000002</v>
      </c>
      <c r="T34">
        <v>11.52</v>
      </c>
      <c r="U34">
        <v>11.86</v>
      </c>
      <c r="V34">
        <v>12.24</v>
      </c>
      <c r="W34">
        <v>12.65</v>
      </c>
      <c r="X34">
        <v>13.08</v>
      </c>
      <c r="Y34">
        <v>13.44</v>
      </c>
      <c r="Z34">
        <v>13.81</v>
      </c>
      <c r="AA34">
        <v>14.21</v>
      </c>
      <c r="AB34">
        <v>14.62</v>
      </c>
      <c r="AC34">
        <v>15</v>
      </c>
      <c r="AD34">
        <v>15.27</v>
      </c>
      <c r="AE34">
        <v>15.51</v>
      </c>
      <c r="AF34">
        <v>15.76</v>
      </c>
      <c r="AG34">
        <v>16.07</v>
      </c>
      <c r="AH34">
        <v>16.399999999999999</v>
      </c>
      <c r="AI34">
        <v>16.78</v>
      </c>
      <c r="AJ34">
        <v>17.16</v>
      </c>
      <c r="AK34">
        <v>17.54</v>
      </c>
      <c r="AL34">
        <v>17.91</v>
      </c>
      <c r="AM34">
        <v>18.27</v>
      </c>
      <c r="AN34">
        <v>18.649999999999999</v>
      </c>
      <c r="AO34">
        <v>18.97</v>
      </c>
      <c r="AP34">
        <v>19.28</v>
      </c>
      <c r="AQ34">
        <v>19.559999999999999</v>
      </c>
      <c r="AR34">
        <v>19.829999999999998</v>
      </c>
      <c r="AS34">
        <v>20.100000000000001</v>
      </c>
      <c r="AT34">
        <v>20.350000000000001</v>
      </c>
      <c r="AU34">
        <v>20.61</v>
      </c>
      <c r="AV34">
        <v>20.85</v>
      </c>
      <c r="AW34">
        <v>21.15</v>
      </c>
      <c r="AX34">
        <v>21.39</v>
      </c>
      <c r="AY34">
        <v>21.7</v>
      </c>
      <c r="AZ34">
        <v>21.99</v>
      </c>
      <c r="BA34">
        <v>22.28</v>
      </c>
      <c r="BB34">
        <v>22.56</v>
      </c>
      <c r="BC34">
        <v>22.85</v>
      </c>
      <c r="BD34">
        <v>23.14</v>
      </c>
      <c r="BE34">
        <v>23.43</v>
      </c>
      <c r="BF34">
        <v>23.68</v>
      </c>
    </row>
    <row r="35" spans="1:58" x14ac:dyDescent="0.3">
      <c r="A35" t="s">
        <v>272</v>
      </c>
      <c r="B35" s="30">
        <v>44294</v>
      </c>
      <c r="C35">
        <v>58.23</v>
      </c>
      <c r="D35">
        <v>1.9</v>
      </c>
      <c r="E35">
        <v>12.75</v>
      </c>
      <c r="F35">
        <v>10.55</v>
      </c>
      <c r="G35">
        <v>17.66</v>
      </c>
      <c r="H35">
        <v>12.89</v>
      </c>
      <c r="I35">
        <v>81.55</v>
      </c>
      <c r="J35" t="s">
        <v>273</v>
      </c>
      <c r="K35">
        <v>5.66</v>
      </c>
      <c r="L35">
        <v>1.91</v>
      </c>
      <c r="M35">
        <v>579.73</v>
      </c>
      <c r="N35">
        <v>19.36</v>
      </c>
      <c r="O35">
        <v>26.16</v>
      </c>
      <c r="P35">
        <v>26.2</v>
      </c>
      <c r="Q35">
        <v>22.61</v>
      </c>
      <c r="R35">
        <v>0.34889999999999999</v>
      </c>
      <c r="S35">
        <v>0.34949999999999998</v>
      </c>
      <c r="T35">
        <v>12.68</v>
      </c>
      <c r="U35">
        <v>13.21</v>
      </c>
      <c r="V35">
        <v>13.85</v>
      </c>
      <c r="W35">
        <v>14.57</v>
      </c>
      <c r="X35">
        <v>15.31</v>
      </c>
      <c r="Y35">
        <v>15.98</v>
      </c>
      <c r="Z35">
        <v>16.670000000000002</v>
      </c>
      <c r="AA35">
        <v>17.45</v>
      </c>
      <c r="AB35">
        <v>18.29</v>
      </c>
      <c r="AC35">
        <v>19</v>
      </c>
      <c r="AD35">
        <v>19.54</v>
      </c>
      <c r="AE35">
        <v>20</v>
      </c>
      <c r="AF35">
        <v>20.51</v>
      </c>
      <c r="AG35">
        <v>21.11</v>
      </c>
      <c r="AH35">
        <v>21.85</v>
      </c>
      <c r="AI35">
        <v>22.66</v>
      </c>
      <c r="AJ35">
        <v>23.5</v>
      </c>
      <c r="AK35">
        <v>24.3</v>
      </c>
      <c r="AL35">
        <v>25.11</v>
      </c>
      <c r="AM35">
        <v>25.92</v>
      </c>
      <c r="AN35">
        <v>26.71</v>
      </c>
      <c r="AO35">
        <v>27.43</v>
      </c>
      <c r="AP35">
        <v>28.05</v>
      </c>
      <c r="AQ35">
        <v>28.6</v>
      </c>
      <c r="AR35">
        <v>29.12</v>
      </c>
      <c r="AS35">
        <v>29.63</v>
      </c>
      <c r="AT35">
        <v>30.1</v>
      </c>
      <c r="AU35">
        <v>30.59</v>
      </c>
      <c r="AV35">
        <v>31.04</v>
      </c>
      <c r="AW35">
        <v>31.55</v>
      </c>
      <c r="AX35">
        <v>32.06</v>
      </c>
      <c r="AY35">
        <v>32.549999999999997</v>
      </c>
      <c r="AZ35">
        <v>33.03</v>
      </c>
      <c r="BA35">
        <v>33.53</v>
      </c>
      <c r="BB35">
        <v>33.96</v>
      </c>
      <c r="BC35">
        <v>34.409999999999997</v>
      </c>
      <c r="BD35">
        <v>34.85</v>
      </c>
      <c r="BE35">
        <v>35.270000000000003</v>
      </c>
      <c r="BF35">
        <v>35.619999999999997</v>
      </c>
    </row>
    <row r="36" spans="1:58" x14ac:dyDescent="0.3">
      <c r="A36" t="s">
        <v>274</v>
      </c>
      <c r="B36" s="30">
        <v>44295</v>
      </c>
      <c r="C36">
        <v>61</v>
      </c>
      <c r="D36">
        <v>1.34</v>
      </c>
      <c r="E36">
        <v>12.6</v>
      </c>
      <c r="F36">
        <v>9.77</v>
      </c>
      <c r="G36">
        <v>17.77</v>
      </c>
      <c r="H36">
        <v>12.67</v>
      </c>
      <c r="I36">
        <v>83.94</v>
      </c>
      <c r="J36" t="s">
        <v>236</v>
      </c>
      <c r="K36">
        <v>5.93</v>
      </c>
      <c r="L36">
        <v>1.84</v>
      </c>
      <c r="M36">
        <v>579.05999999999995</v>
      </c>
      <c r="N36">
        <v>18.309999999999999</v>
      </c>
      <c r="O36">
        <v>29.03</v>
      </c>
      <c r="P36">
        <v>29.25</v>
      </c>
      <c r="Q36">
        <v>25.64</v>
      </c>
      <c r="R36">
        <v>0.34599999999999997</v>
      </c>
      <c r="S36">
        <v>0.34849999999999998</v>
      </c>
      <c r="T36">
        <v>13.9</v>
      </c>
      <c r="U36">
        <v>14.55</v>
      </c>
      <c r="V36">
        <v>15.35</v>
      </c>
      <c r="W36">
        <v>16.239999999999998</v>
      </c>
      <c r="X36">
        <v>17.16</v>
      </c>
      <c r="Y36">
        <v>17.989999999999998</v>
      </c>
      <c r="Z36">
        <v>18.84</v>
      </c>
      <c r="AA36">
        <v>19.77</v>
      </c>
      <c r="AB36">
        <v>20.71</v>
      </c>
      <c r="AC36">
        <v>21.53</v>
      </c>
      <c r="AD36">
        <v>22.19</v>
      </c>
      <c r="AE36">
        <v>22.72</v>
      </c>
      <c r="AF36">
        <v>23.3</v>
      </c>
      <c r="AG36">
        <v>23.98</v>
      </c>
      <c r="AH36">
        <v>24.78</v>
      </c>
      <c r="AI36">
        <v>25.64</v>
      </c>
      <c r="AJ36">
        <v>26.53</v>
      </c>
      <c r="AK36">
        <v>27.39</v>
      </c>
      <c r="AL36">
        <v>28.22</v>
      </c>
      <c r="AM36">
        <v>29.03</v>
      </c>
      <c r="AN36">
        <v>29.82</v>
      </c>
      <c r="AO36">
        <v>30.54</v>
      </c>
      <c r="AP36">
        <v>31.16</v>
      </c>
      <c r="AQ36">
        <v>31.71</v>
      </c>
      <c r="AR36">
        <v>32.21</v>
      </c>
      <c r="AS36">
        <v>32.659999999999997</v>
      </c>
      <c r="AT36">
        <v>33.08</v>
      </c>
      <c r="AU36">
        <v>33.53</v>
      </c>
      <c r="AV36">
        <v>33.92</v>
      </c>
      <c r="AW36">
        <v>34.35</v>
      </c>
      <c r="AX36">
        <v>34.76</v>
      </c>
      <c r="AY36">
        <v>35.17</v>
      </c>
      <c r="AZ36">
        <v>35.549999999999997</v>
      </c>
      <c r="BA36">
        <v>35.94</v>
      </c>
      <c r="BB36">
        <v>36.270000000000003</v>
      </c>
      <c r="BC36">
        <v>36.630000000000003</v>
      </c>
      <c r="BD36">
        <v>36.97</v>
      </c>
      <c r="BE36">
        <v>37.28</v>
      </c>
      <c r="BF36">
        <v>37.53</v>
      </c>
    </row>
    <row r="37" spans="1:58" x14ac:dyDescent="0.3">
      <c r="A37" t="s">
        <v>275</v>
      </c>
      <c r="B37" s="30">
        <v>44296</v>
      </c>
      <c r="C37">
        <v>58.64</v>
      </c>
      <c r="D37">
        <v>1.61</v>
      </c>
      <c r="E37">
        <v>11.74</v>
      </c>
      <c r="F37">
        <v>9.56</v>
      </c>
      <c r="G37">
        <v>16.39</v>
      </c>
      <c r="H37">
        <v>11.85</v>
      </c>
      <c r="I37">
        <v>82.2</v>
      </c>
      <c r="J37" t="s">
        <v>269</v>
      </c>
      <c r="K37">
        <v>5.7</v>
      </c>
      <c r="L37">
        <v>1.75</v>
      </c>
      <c r="M37">
        <v>579.53</v>
      </c>
      <c r="N37">
        <v>17.7</v>
      </c>
      <c r="O37">
        <v>26.52</v>
      </c>
      <c r="P37">
        <v>26.64</v>
      </c>
      <c r="Q37">
        <v>23.64</v>
      </c>
      <c r="R37">
        <v>0.3453</v>
      </c>
      <c r="S37">
        <v>0.34689999999999999</v>
      </c>
      <c r="T37">
        <v>13.67</v>
      </c>
      <c r="U37">
        <v>14.23</v>
      </c>
      <c r="V37">
        <v>14.89</v>
      </c>
      <c r="W37">
        <v>15.61</v>
      </c>
      <c r="X37">
        <v>16.329999999999998</v>
      </c>
      <c r="Y37">
        <v>16.989999999999998</v>
      </c>
      <c r="Z37">
        <v>17.66</v>
      </c>
      <c r="AA37">
        <v>18.39</v>
      </c>
      <c r="AB37">
        <v>19.170000000000002</v>
      </c>
      <c r="AC37">
        <v>19.829999999999998</v>
      </c>
      <c r="AD37">
        <v>20.38</v>
      </c>
      <c r="AE37">
        <v>20.85</v>
      </c>
      <c r="AF37">
        <v>21.37</v>
      </c>
      <c r="AG37">
        <v>21.95</v>
      </c>
      <c r="AH37">
        <v>22.64</v>
      </c>
      <c r="AI37">
        <v>23.4</v>
      </c>
      <c r="AJ37">
        <v>24.18</v>
      </c>
      <c r="AK37">
        <v>24.92</v>
      </c>
      <c r="AL37">
        <v>25.65</v>
      </c>
      <c r="AM37">
        <v>26.37</v>
      </c>
      <c r="AN37">
        <v>27.08</v>
      </c>
      <c r="AO37">
        <v>27.74</v>
      </c>
      <c r="AP37">
        <v>28.32</v>
      </c>
      <c r="AQ37">
        <v>28.84</v>
      </c>
      <c r="AR37">
        <v>29.33</v>
      </c>
      <c r="AS37">
        <v>29.8</v>
      </c>
      <c r="AT37">
        <v>30.24</v>
      </c>
      <c r="AU37">
        <v>30.69</v>
      </c>
      <c r="AV37">
        <v>31.12</v>
      </c>
      <c r="AW37">
        <v>31.58</v>
      </c>
      <c r="AX37">
        <v>32.01</v>
      </c>
      <c r="AY37">
        <v>32.46</v>
      </c>
      <c r="AZ37">
        <v>32.880000000000003</v>
      </c>
      <c r="BA37">
        <v>33.31</v>
      </c>
      <c r="BB37">
        <v>33.659999999999997</v>
      </c>
      <c r="BC37">
        <v>34.03</v>
      </c>
      <c r="BD37">
        <v>34.4</v>
      </c>
      <c r="BE37">
        <v>34.76</v>
      </c>
      <c r="BF37">
        <v>35.049999999999997</v>
      </c>
    </row>
    <row r="38" spans="1:58" x14ac:dyDescent="0.3">
      <c r="A38" t="s">
        <v>276</v>
      </c>
      <c r="B38" s="30">
        <v>44297</v>
      </c>
      <c r="C38">
        <v>53.52</v>
      </c>
      <c r="D38">
        <v>1.41</v>
      </c>
      <c r="E38">
        <v>10.07</v>
      </c>
      <c r="F38">
        <v>8.09</v>
      </c>
      <c r="G38">
        <v>13.82</v>
      </c>
      <c r="H38">
        <v>10.16</v>
      </c>
      <c r="I38">
        <v>82.05</v>
      </c>
      <c r="J38" t="s">
        <v>239</v>
      </c>
      <c r="K38">
        <v>5.19</v>
      </c>
      <c r="L38">
        <v>1.51</v>
      </c>
      <c r="M38">
        <v>579.54999999999995</v>
      </c>
      <c r="N38">
        <v>16.3</v>
      </c>
      <c r="O38">
        <v>21.41</v>
      </c>
      <c r="P38">
        <v>21.53</v>
      </c>
      <c r="Q38">
        <v>19.559999999999999</v>
      </c>
      <c r="R38">
        <v>0.34260000000000002</v>
      </c>
      <c r="S38">
        <v>0.34439999999999998</v>
      </c>
      <c r="T38">
        <v>11.59</v>
      </c>
      <c r="U38">
        <v>12</v>
      </c>
      <c r="V38">
        <v>12.5</v>
      </c>
      <c r="W38">
        <v>13.06</v>
      </c>
      <c r="X38">
        <v>13.63</v>
      </c>
      <c r="Y38">
        <v>14.16</v>
      </c>
      <c r="Z38">
        <v>14.71</v>
      </c>
      <c r="AA38">
        <v>15.3</v>
      </c>
      <c r="AB38">
        <v>15.9</v>
      </c>
      <c r="AC38">
        <v>16.45</v>
      </c>
      <c r="AD38">
        <v>16.850000000000001</v>
      </c>
      <c r="AE38">
        <v>17.23</v>
      </c>
      <c r="AF38">
        <v>17.63</v>
      </c>
      <c r="AG38">
        <v>18.059999999999999</v>
      </c>
      <c r="AH38">
        <v>18.55</v>
      </c>
      <c r="AI38">
        <v>19.100000000000001</v>
      </c>
      <c r="AJ38">
        <v>19.66</v>
      </c>
      <c r="AK38">
        <v>20.23</v>
      </c>
      <c r="AL38">
        <v>20.8</v>
      </c>
      <c r="AM38">
        <v>21.34</v>
      </c>
      <c r="AN38">
        <v>21.87</v>
      </c>
      <c r="AO38">
        <v>22.34</v>
      </c>
      <c r="AP38">
        <v>22.76</v>
      </c>
      <c r="AQ38">
        <v>23.13</v>
      </c>
      <c r="AR38">
        <v>23.5</v>
      </c>
      <c r="AS38">
        <v>23.86</v>
      </c>
      <c r="AT38">
        <v>24.2</v>
      </c>
      <c r="AU38">
        <v>24.59</v>
      </c>
      <c r="AV38">
        <v>24.97</v>
      </c>
      <c r="AW38">
        <v>25.4</v>
      </c>
      <c r="AX38">
        <v>25.84</v>
      </c>
      <c r="AY38">
        <v>26.32</v>
      </c>
      <c r="AZ38">
        <v>26.76</v>
      </c>
      <c r="BA38">
        <v>27.24</v>
      </c>
      <c r="BB38">
        <v>27.68</v>
      </c>
      <c r="BC38">
        <v>28.12</v>
      </c>
      <c r="BD38">
        <v>28.59</v>
      </c>
      <c r="BE38">
        <v>29.02</v>
      </c>
      <c r="BF38">
        <v>29.42</v>
      </c>
    </row>
    <row r="39" spans="1:58" x14ac:dyDescent="0.3">
      <c r="A39" t="s">
        <v>277</v>
      </c>
      <c r="B39" s="30">
        <v>44298</v>
      </c>
      <c r="C39">
        <v>57.55</v>
      </c>
      <c r="D39">
        <v>1.28</v>
      </c>
      <c r="E39">
        <v>11.89</v>
      </c>
      <c r="F39">
        <v>9.1300000000000008</v>
      </c>
      <c r="G39">
        <v>16.559999999999999</v>
      </c>
      <c r="H39">
        <v>11.95</v>
      </c>
      <c r="I39">
        <v>83.88</v>
      </c>
      <c r="J39" t="s">
        <v>226</v>
      </c>
      <c r="K39">
        <v>5.59</v>
      </c>
      <c r="L39">
        <v>1.74</v>
      </c>
      <c r="M39">
        <v>579.07000000000005</v>
      </c>
      <c r="N39">
        <v>18.09</v>
      </c>
      <c r="O39">
        <v>25.3</v>
      </c>
      <c r="P39">
        <v>25.49</v>
      </c>
      <c r="Q39">
        <v>22.43</v>
      </c>
      <c r="R39">
        <v>0.34549999999999997</v>
      </c>
      <c r="S39">
        <v>0.34810000000000002</v>
      </c>
      <c r="T39">
        <v>12.69</v>
      </c>
      <c r="U39">
        <v>13.21</v>
      </c>
      <c r="V39">
        <v>13.83</v>
      </c>
      <c r="W39">
        <v>14.52</v>
      </c>
      <c r="X39">
        <v>15.23</v>
      </c>
      <c r="Y39">
        <v>15.88</v>
      </c>
      <c r="Z39">
        <v>16.559999999999999</v>
      </c>
      <c r="AA39">
        <v>17.309999999999999</v>
      </c>
      <c r="AB39">
        <v>18.100000000000001</v>
      </c>
      <c r="AC39">
        <v>18.809999999999999</v>
      </c>
      <c r="AD39">
        <v>19.399999999999999</v>
      </c>
      <c r="AE39">
        <v>19.899999999999999</v>
      </c>
      <c r="AF39">
        <v>20.43</v>
      </c>
      <c r="AG39">
        <v>20.98</v>
      </c>
      <c r="AH39">
        <v>21.6</v>
      </c>
      <c r="AI39">
        <v>22.3</v>
      </c>
      <c r="AJ39">
        <v>23.06</v>
      </c>
      <c r="AK39">
        <v>23.81</v>
      </c>
      <c r="AL39">
        <v>24.56</v>
      </c>
      <c r="AM39">
        <v>25.31</v>
      </c>
      <c r="AN39">
        <v>26.04</v>
      </c>
      <c r="AO39">
        <v>26.68</v>
      </c>
      <c r="AP39">
        <v>27.21</v>
      </c>
      <c r="AQ39">
        <v>27.67</v>
      </c>
      <c r="AR39">
        <v>28.08</v>
      </c>
      <c r="AS39">
        <v>28.43</v>
      </c>
      <c r="AT39">
        <v>28.74</v>
      </c>
      <c r="AU39">
        <v>29.08</v>
      </c>
      <c r="AV39">
        <v>29.4</v>
      </c>
      <c r="AW39">
        <v>29.75</v>
      </c>
      <c r="AX39">
        <v>30.1</v>
      </c>
      <c r="AY39">
        <v>30.47</v>
      </c>
      <c r="AZ39">
        <v>30.8</v>
      </c>
      <c r="BA39">
        <v>31.19</v>
      </c>
      <c r="BB39">
        <v>31.48</v>
      </c>
      <c r="BC39">
        <v>31.79</v>
      </c>
      <c r="BD39">
        <v>32.119999999999997</v>
      </c>
      <c r="BE39">
        <v>32.4</v>
      </c>
      <c r="BF39">
        <v>32.659999999999997</v>
      </c>
    </row>
    <row r="40" spans="1:58" x14ac:dyDescent="0.3">
      <c r="A40" t="s">
        <v>278</v>
      </c>
      <c r="B40" s="30">
        <v>44299</v>
      </c>
      <c r="C40">
        <v>55.19</v>
      </c>
      <c r="D40">
        <v>1.28</v>
      </c>
      <c r="E40">
        <v>11.66</v>
      </c>
      <c r="F40">
        <v>8.91</v>
      </c>
      <c r="G40">
        <v>16.07</v>
      </c>
      <c r="H40">
        <v>11.73</v>
      </c>
      <c r="I40">
        <v>83.73</v>
      </c>
      <c r="J40" t="s">
        <v>224</v>
      </c>
      <c r="K40">
        <v>5.36</v>
      </c>
      <c r="L40">
        <v>1.72</v>
      </c>
      <c r="M40">
        <v>579.11</v>
      </c>
      <c r="N40">
        <v>18.329999999999998</v>
      </c>
      <c r="O40">
        <v>22.96</v>
      </c>
      <c r="P40">
        <v>23.12</v>
      </c>
      <c r="Q40">
        <v>20.260000000000002</v>
      </c>
      <c r="R40">
        <v>0.34610000000000002</v>
      </c>
      <c r="S40">
        <v>0.34849999999999998</v>
      </c>
      <c r="T40">
        <v>11.8</v>
      </c>
      <c r="U40">
        <v>12.19</v>
      </c>
      <c r="V40">
        <v>12.7</v>
      </c>
      <c r="W40">
        <v>13.27</v>
      </c>
      <c r="X40">
        <v>13.86</v>
      </c>
      <c r="Y40">
        <v>14.41</v>
      </c>
      <c r="Z40">
        <v>14.99</v>
      </c>
      <c r="AA40">
        <v>15.67</v>
      </c>
      <c r="AB40">
        <v>16.399999999999999</v>
      </c>
      <c r="AC40">
        <v>17.04</v>
      </c>
      <c r="AD40">
        <v>17.52</v>
      </c>
      <c r="AE40">
        <v>17.920000000000002</v>
      </c>
      <c r="AF40">
        <v>18.34</v>
      </c>
      <c r="AG40">
        <v>18.829999999999998</v>
      </c>
      <c r="AH40">
        <v>19.399999999999999</v>
      </c>
      <c r="AI40">
        <v>20.09</v>
      </c>
      <c r="AJ40">
        <v>20.81</v>
      </c>
      <c r="AK40">
        <v>21.55</v>
      </c>
      <c r="AL40">
        <v>22.3</v>
      </c>
      <c r="AM40">
        <v>23.01</v>
      </c>
      <c r="AN40">
        <v>23.7</v>
      </c>
      <c r="AO40">
        <v>24.28</v>
      </c>
      <c r="AP40">
        <v>24.76</v>
      </c>
      <c r="AQ40">
        <v>25.15</v>
      </c>
      <c r="AR40">
        <v>25.49</v>
      </c>
      <c r="AS40">
        <v>25.8</v>
      </c>
      <c r="AT40">
        <v>26.06</v>
      </c>
      <c r="AU40">
        <v>26.34</v>
      </c>
      <c r="AV40">
        <v>26.61</v>
      </c>
      <c r="AW40">
        <v>26.94</v>
      </c>
      <c r="AX40">
        <v>27.24</v>
      </c>
      <c r="AY40">
        <v>27.59</v>
      </c>
      <c r="AZ40">
        <v>27.9</v>
      </c>
      <c r="BA40">
        <v>28.24</v>
      </c>
      <c r="BB40">
        <v>28.53</v>
      </c>
      <c r="BC40">
        <v>28.82</v>
      </c>
      <c r="BD40">
        <v>29.1</v>
      </c>
      <c r="BE40">
        <v>29.37</v>
      </c>
      <c r="BF40">
        <v>29.58</v>
      </c>
    </row>
    <row r="41" spans="1:58" x14ac:dyDescent="0.3">
      <c r="A41" t="s">
        <v>279</v>
      </c>
      <c r="B41" s="30">
        <v>44300</v>
      </c>
      <c r="C41">
        <v>58.28</v>
      </c>
      <c r="D41">
        <v>0.92</v>
      </c>
      <c r="E41">
        <v>11.55</v>
      </c>
      <c r="F41">
        <v>8.4499999999999993</v>
      </c>
      <c r="G41">
        <v>16.22</v>
      </c>
      <c r="H41">
        <v>11.58</v>
      </c>
      <c r="I41">
        <v>85.43</v>
      </c>
      <c r="J41" t="s">
        <v>251</v>
      </c>
      <c r="K41">
        <v>5.66</v>
      </c>
      <c r="L41">
        <v>1.67</v>
      </c>
      <c r="M41">
        <v>578.63</v>
      </c>
      <c r="N41">
        <v>17.309999999999999</v>
      </c>
      <c r="O41">
        <v>25.98</v>
      </c>
      <c r="P41">
        <v>26.26</v>
      </c>
      <c r="Q41">
        <v>23.39</v>
      </c>
      <c r="R41">
        <v>0.34350000000000003</v>
      </c>
      <c r="S41">
        <v>0.3473</v>
      </c>
      <c r="T41">
        <v>13.2</v>
      </c>
      <c r="U41">
        <v>13.72</v>
      </c>
      <c r="V41">
        <v>14.38</v>
      </c>
      <c r="W41">
        <v>15.13</v>
      </c>
      <c r="X41">
        <v>15.88</v>
      </c>
      <c r="Y41">
        <v>16.53</v>
      </c>
      <c r="Z41">
        <v>17.27</v>
      </c>
      <c r="AA41">
        <v>18.079999999999998</v>
      </c>
      <c r="AB41">
        <v>18.899999999999999</v>
      </c>
      <c r="AC41">
        <v>19.649999999999999</v>
      </c>
      <c r="AD41">
        <v>20.239999999999998</v>
      </c>
      <c r="AE41">
        <v>20.72</v>
      </c>
      <c r="AF41">
        <v>21.23</v>
      </c>
      <c r="AG41">
        <v>21.78</v>
      </c>
      <c r="AH41">
        <v>22.43</v>
      </c>
      <c r="AI41">
        <v>23.15</v>
      </c>
      <c r="AJ41">
        <v>23.92</v>
      </c>
      <c r="AK41">
        <v>24.69</v>
      </c>
      <c r="AL41">
        <v>25.44</v>
      </c>
      <c r="AM41">
        <v>26.15</v>
      </c>
      <c r="AN41">
        <v>26.86</v>
      </c>
      <c r="AO41">
        <v>27.47</v>
      </c>
      <c r="AP41">
        <v>27.97</v>
      </c>
      <c r="AQ41">
        <v>28.38</v>
      </c>
      <c r="AR41">
        <v>28.72</v>
      </c>
      <c r="AS41">
        <v>29.03</v>
      </c>
      <c r="AT41">
        <v>29.29</v>
      </c>
      <c r="AU41">
        <v>29.58</v>
      </c>
      <c r="AV41">
        <v>29.84</v>
      </c>
      <c r="AW41">
        <v>30.13</v>
      </c>
      <c r="AX41">
        <v>30.42</v>
      </c>
      <c r="AY41">
        <v>30.71</v>
      </c>
      <c r="AZ41">
        <v>31</v>
      </c>
      <c r="BA41">
        <v>31.33</v>
      </c>
      <c r="BB41">
        <v>31.59</v>
      </c>
      <c r="BC41">
        <v>31.87</v>
      </c>
      <c r="BD41">
        <v>32.14</v>
      </c>
      <c r="BE41">
        <v>32.380000000000003</v>
      </c>
      <c r="BF41">
        <v>32.6</v>
      </c>
    </row>
    <row r="42" spans="1:58" x14ac:dyDescent="0.3">
      <c r="A42" t="s">
        <v>280</v>
      </c>
      <c r="B42" s="30">
        <v>44301</v>
      </c>
      <c r="C42">
        <v>59.46</v>
      </c>
      <c r="D42">
        <v>1.22</v>
      </c>
      <c r="E42">
        <v>13.4</v>
      </c>
      <c r="F42">
        <v>10.02</v>
      </c>
      <c r="G42">
        <v>18.739999999999998</v>
      </c>
      <c r="H42">
        <v>13.46</v>
      </c>
      <c r="I42">
        <v>84.79</v>
      </c>
      <c r="J42" t="s">
        <v>224</v>
      </c>
      <c r="K42">
        <v>5.78</v>
      </c>
      <c r="L42">
        <v>1.95</v>
      </c>
      <c r="M42">
        <v>578.83000000000004</v>
      </c>
      <c r="N42">
        <v>19.82</v>
      </c>
      <c r="O42">
        <v>27.31</v>
      </c>
      <c r="P42">
        <v>27.53</v>
      </c>
      <c r="Q42">
        <v>23.49</v>
      </c>
      <c r="R42">
        <v>0.34860000000000002</v>
      </c>
      <c r="S42">
        <v>0.35149999999999998</v>
      </c>
      <c r="T42">
        <v>12.79</v>
      </c>
      <c r="U42">
        <v>13.31</v>
      </c>
      <c r="V42">
        <v>13.98</v>
      </c>
      <c r="W42">
        <v>14.76</v>
      </c>
      <c r="X42">
        <v>15.54</v>
      </c>
      <c r="Y42">
        <v>16.25</v>
      </c>
      <c r="Z42">
        <v>17.05</v>
      </c>
      <c r="AA42">
        <v>17.940000000000001</v>
      </c>
      <c r="AB42">
        <v>18.87</v>
      </c>
      <c r="AC42">
        <v>19.690000000000001</v>
      </c>
      <c r="AD42">
        <v>20.38</v>
      </c>
      <c r="AE42">
        <v>20.94</v>
      </c>
      <c r="AF42">
        <v>21.52</v>
      </c>
      <c r="AG42">
        <v>22.17</v>
      </c>
      <c r="AH42">
        <v>22.91</v>
      </c>
      <c r="AI42">
        <v>23.75</v>
      </c>
      <c r="AJ42">
        <v>24.66</v>
      </c>
      <c r="AK42">
        <v>25.61</v>
      </c>
      <c r="AL42">
        <v>26.52</v>
      </c>
      <c r="AM42">
        <v>27.4</v>
      </c>
      <c r="AN42">
        <v>28.26</v>
      </c>
      <c r="AO42">
        <v>29.01</v>
      </c>
      <c r="AP42">
        <v>29.62</v>
      </c>
      <c r="AQ42">
        <v>30.1</v>
      </c>
      <c r="AR42">
        <v>30.5</v>
      </c>
      <c r="AS42">
        <v>30.86</v>
      </c>
      <c r="AT42">
        <v>31.18</v>
      </c>
      <c r="AU42">
        <v>31.52</v>
      </c>
      <c r="AV42">
        <v>31.84</v>
      </c>
      <c r="AW42">
        <v>32.200000000000003</v>
      </c>
      <c r="AX42">
        <v>32.549999999999997</v>
      </c>
      <c r="AY42">
        <v>32.950000000000003</v>
      </c>
      <c r="AZ42">
        <v>33.31</v>
      </c>
      <c r="BA42">
        <v>33.700000000000003</v>
      </c>
      <c r="BB42">
        <v>34</v>
      </c>
      <c r="BC42">
        <v>34.35</v>
      </c>
      <c r="BD42">
        <v>34.68</v>
      </c>
      <c r="BE42">
        <v>34.99</v>
      </c>
      <c r="BF42">
        <v>35.25</v>
      </c>
    </row>
    <row r="43" spans="1:58" x14ac:dyDescent="0.3">
      <c r="A43" t="s">
        <v>281</v>
      </c>
      <c r="B43" s="30">
        <v>44302</v>
      </c>
      <c r="C43">
        <v>58.07</v>
      </c>
      <c r="D43">
        <v>0.79</v>
      </c>
      <c r="E43">
        <v>10.64</v>
      </c>
      <c r="F43">
        <v>7.71</v>
      </c>
      <c r="G43">
        <v>15.01</v>
      </c>
      <c r="H43">
        <v>10.67</v>
      </c>
      <c r="I43">
        <v>85.78</v>
      </c>
      <c r="J43" t="s">
        <v>249</v>
      </c>
      <c r="K43">
        <v>5.64</v>
      </c>
      <c r="L43">
        <v>1.53</v>
      </c>
      <c r="M43">
        <v>578.53</v>
      </c>
      <c r="N43">
        <v>15.99</v>
      </c>
      <c r="O43">
        <v>25.72</v>
      </c>
      <c r="P43">
        <v>26.03</v>
      </c>
      <c r="Q43">
        <v>23.71</v>
      </c>
      <c r="R43">
        <v>0.34079999999999999</v>
      </c>
      <c r="S43">
        <v>0.34499999999999997</v>
      </c>
      <c r="T43">
        <v>13.51</v>
      </c>
      <c r="U43">
        <v>14.06</v>
      </c>
      <c r="V43">
        <v>14.75</v>
      </c>
      <c r="W43">
        <v>15.51</v>
      </c>
      <c r="X43">
        <v>16.260000000000002</v>
      </c>
      <c r="Y43">
        <v>16.93</v>
      </c>
      <c r="Z43">
        <v>17.64</v>
      </c>
      <c r="AA43">
        <v>18.420000000000002</v>
      </c>
      <c r="AB43">
        <v>19.22</v>
      </c>
      <c r="AC43">
        <v>19.93</v>
      </c>
      <c r="AD43">
        <v>20.49</v>
      </c>
      <c r="AE43">
        <v>20.96</v>
      </c>
      <c r="AF43">
        <v>21.46</v>
      </c>
      <c r="AG43">
        <v>21.99</v>
      </c>
      <c r="AH43">
        <v>22.56</v>
      </c>
      <c r="AI43">
        <v>23.22</v>
      </c>
      <c r="AJ43">
        <v>23.92</v>
      </c>
      <c r="AK43">
        <v>24.6</v>
      </c>
      <c r="AL43">
        <v>25.28</v>
      </c>
      <c r="AM43">
        <v>25.93</v>
      </c>
      <c r="AN43">
        <v>26.57</v>
      </c>
      <c r="AO43">
        <v>27.12</v>
      </c>
      <c r="AP43">
        <v>27.58</v>
      </c>
      <c r="AQ43">
        <v>27.95</v>
      </c>
      <c r="AR43">
        <v>28.27</v>
      </c>
      <c r="AS43">
        <v>28.58</v>
      </c>
      <c r="AT43">
        <v>28.82</v>
      </c>
      <c r="AU43">
        <v>29.08</v>
      </c>
      <c r="AV43">
        <v>29.31</v>
      </c>
      <c r="AW43">
        <v>29.6</v>
      </c>
      <c r="AX43">
        <v>29.88</v>
      </c>
      <c r="AY43">
        <v>30.18</v>
      </c>
      <c r="AZ43">
        <v>30.45</v>
      </c>
      <c r="BA43">
        <v>30.75</v>
      </c>
      <c r="BB43">
        <v>30.99</v>
      </c>
      <c r="BC43">
        <v>31.24</v>
      </c>
      <c r="BD43">
        <v>31.48</v>
      </c>
      <c r="BE43">
        <v>31.73</v>
      </c>
      <c r="BF43">
        <v>31.92</v>
      </c>
    </row>
    <row r="44" spans="1:58" x14ac:dyDescent="0.3">
      <c r="A44" t="s">
        <v>282</v>
      </c>
      <c r="B44" s="30">
        <v>44303</v>
      </c>
      <c r="C44">
        <v>48.14</v>
      </c>
      <c r="D44">
        <v>0.77</v>
      </c>
      <c r="E44">
        <v>4.83</v>
      </c>
      <c r="F44">
        <v>3.95</v>
      </c>
      <c r="G44">
        <v>6.6</v>
      </c>
      <c r="H44">
        <v>4.8899999999999997</v>
      </c>
      <c r="I44">
        <v>80.97</v>
      </c>
      <c r="J44" t="s">
        <v>267</v>
      </c>
      <c r="K44">
        <v>4.67</v>
      </c>
      <c r="L44">
        <v>0.73</v>
      </c>
      <c r="M44">
        <v>579.75</v>
      </c>
      <c r="N44">
        <v>8.51</v>
      </c>
      <c r="O44">
        <v>16.71</v>
      </c>
      <c r="P44">
        <v>16.899999999999999</v>
      </c>
      <c r="Q44">
        <v>17.48</v>
      </c>
      <c r="R44">
        <v>0.3271</v>
      </c>
      <c r="S44">
        <v>0.33079999999999998</v>
      </c>
      <c r="T44">
        <v>12.15</v>
      </c>
      <c r="U44">
        <v>12.46</v>
      </c>
      <c r="V44">
        <v>12.77</v>
      </c>
      <c r="W44">
        <v>13.08</v>
      </c>
      <c r="X44">
        <v>13.41</v>
      </c>
      <c r="Y44">
        <v>13.67</v>
      </c>
      <c r="Z44">
        <v>13.94</v>
      </c>
      <c r="AA44">
        <v>14.23</v>
      </c>
      <c r="AB44">
        <v>14.48</v>
      </c>
      <c r="AC44">
        <v>14.72</v>
      </c>
      <c r="AD44">
        <v>14.93</v>
      </c>
      <c r="AE44">
        <v>15.12</v>
      </c>
      <c r="AF44">
        <v>15.28</v>
      </c>
      <c r="AG44">
        <v>15.47</v>
      </c>
      <c r="AH44">
        <v>15.68</v>
      </c>
      <c r="AI44">
        <v>15.89</v>
      </c>
      <c r="AJ44">
        <v>16.11</v>
      </c>
      <c r="AK44">
        <v>16.34</v>
      </c>
      <c r="AL44">
        <v>16.559999999999999</v>
      </c>
      <c r="AM44">
        <v>16.77</v>
      </c>
      <c r="AN44">
        <v>17</v>
      </c>
      <c r="AO44">
        <v>17.22</v>
      </c>
      <c r="AP44">
        <v>17.43</v>
      </c>
      <c r="AQ44">
        <v>17.61</v>
      </c>
      <c r="AR44">
        <v>17.78</v>
      </c>
      <c r="AS44">
        <v>17.96</v>
      </c>
      <c r="AT44">
        <v>18.11</v>
      </c>
      <c r="AU44">
        <v>18.28</v>
      </c>
      <c r="AV44">
        <v>18.420000000000002</v>
      </c>
      <c r="AW44">
        <v>18.55</v>
      </c>
      <c r="AX44">
        <v>18.7</v>
      </c>
      <c r="AY44">
        <v>18.88</v>
      </c>
      <c r="AZ44">
        <v>19.03</v>
      </c>
      <c r="BA44">
        <v>19.190000000000001</v>
      </c>
      <c r="BB44">
        <v>19.309999999999999</v>
      </c>
      <c r="BC44">
        <v>19.440000000000001</v>
      </c>
      <c r="BD44">
        <v>19.579999999999998</v>
      </c>
      <c r="BE44">
        <v>19.71</v>
      </c>
      <c r="BF44">
        <v>19.809999999999999</v>
      </c>
    </row>
    <row r="45" spans="1:58" x14ac:dyDescent="0.3">
      <c r="A45" t="s">
        <v>283</v>
      </c>
      <c r="B45" s="30">
        <v>44304</v>
      </c>
      <c r="C45">
        <v>46.94</v>
      </c>
      <c r="D45">
        <v>1.29</v>
      </c>
      <c r="E45">
        <v>5.73</v>
      </c>
      <c r="F45">
        <v>5.15</v>
      </c>
      <c r="G45">
        <v>7.67</v>
      </c>
      <c r="H45">
        <v>5.87</v>
      </c>
      <c r="I45">
        <v>77.319999999999993</v>
      </c>
      <c r="J45" t="s">
        <v>284</v>
      </c>
      <c r="K45">
        <v>4.55</v>
      </c>
      <c r="L45">
        <v>0.88</v>
      </c>
      <c r="M45">
        <v>580.78</v>
      </c>
      <c r="N45">
        <v>10.41</v>
      </c>
      <c r="O45">
        <v>15.89</v>
      </c>
      <c r="P45">
        <v>15.98</v>
      </c>
      <c r="Q45">
        <v>16.05</v>
      </c>
      <c r="R45">
        <v>0.33160000000000001</v>
      </c>
      <c r="S45">
        <v>0.33339999999999997</v>
      </c>
      <c r="T45">
        <v>11.19</v>
      </c>
      <c r="U45">
        <v>11.48</v>
      </c>
      <c r="V45">
        <v>11.73</v>
      </c>
      <c r="W45">
        <v>11.97</v>
      </c>
      <c r="X45">
        <v>12.25</v>
      </c>
      <c r="Y45">
        <v>12.48</v>
      </c>
      <c r="Z45">
        <v>12.72</v>
      </c>
      <c r="AA45">
        <v>12.98</v>
      </c>
      <c r="AB45">
        <v>13.26</v>
      </c>
      <c r="AC45">
        <v>13.51</v>
      </c>
      <c r="AD45">
        <v>13.72</v>
      </c>
      <c r="AE45">
        <v>13.93</v>
      </c>
      <c r="AF45">
        <v>14.12</v>
      </c>
      <c r="AG45">
        <v>14.31</v>
      </c>
      <c r="AH45">
        <v>14.52</v>
      </c>
      <c r="AI45">
        <v>14.79</v>
      </c>
      <c r="AJ45">
        <v>15.02</v>
      </c>
      <c r="AK45">
        <v>15.25</v>
      </c>
      <c r="AL45">
        <v>15.51</v>
      </c>
      <c r="AM45">
        <v>15.77</v>
      </c>
      <c r="AN45">
        <v>16.05</v>
      </c>
      <c r="AO45">
        <v>16.32</v>
      </c>
      <c r="AP45">
        <v>16.600000000000001</v>
      </c>
      <c r="AQ45">
        <v>16.829999999999998</v>
      </c>
      <c r="AR45">
        <v>17.059999999999999</v>
      </c>
      <c r="AS45">
        <v>17.3</v>
      </c>
      <c r="AT45">
        <v>17.510000000000002</v>
      </c>
      <c r="AU45">
        <v>17.739999999999998</v>
      </c>
      <c r="AV45">
        <v>17.93</v>
      </c>
      <c r="AW45">
        <v>18.16</v>
      </c>
      <c r="AX45">
        <v>18.38</v>
      </c>
      <c r="AY45">
        <v>18.62</v>
      </c>
      <c r="AZ45">
        <v>18.829999999999998</v>
      </c>
      <c r="BA45">
        <v>19.07</v>
      </c>
      <c r="BB45">
        <v>19.29</v>
      </c>
      <c r="BC45">
        <v>19.53</v>
      </c>
      <c r="BD45">
        <v>19.739999999999998</v>
      </c>
      <c r="BE45">
        <v>19.95</v>
      </c>
      <c r="BF45">
        <v>20.13</v>
      </c>
    </row>
    <row r="46" spans="1:58" x14ac:dyDescent="0.3">
      <c r="A46" t="s">
        <v>285</v>
      </c>
      <c r="B46" s="30">
        <v>44305</v>
      </c>
      <c r="C46">
        <v>49.02</v>
      </c>
      <c r="D46">
        <v>0.95</v>
      </c>
      <c r="E46">
        <v>5.46</v>
      </c>
      <c r="F46">
        <v>4.58</v>
      </c>
      <c r="G46">
        <v>7.45</v>
      </c>
      <c r="H46">
        <v>5.54</v>
      </c>
      <c r="I46">
        <v>80.16</v>
      </c>
      <c r="J46" t="s">
        <v>286</v>
      </c>
      <c r="K46">
        <v>4.75</v>
      </c>
      <c r="L46">
        <v>0.83</v>
      </c>
      <c r="M46">
        <v>579.97</v>
      </c>
      <c r="N46">
        <v>9.51</v>
      </c>
      <c r="O46">
        <v>17.45</v>
      </c>
      <c r="P46">
        <v>17.61</v>
      </c>
      <c r="Q46">
        <v>17.93</v>
      </c>
      <c r="R46">
        <v>0.32929999999999998</v>
      </c>
      <c r="S46">
        <v>0.33239999999999997</v>
      </c>
      <c r="T46">
        <v>12.29</v>
      </c>
      <c r="U46">
        <v>12.64</v>
      </c>
      <c r="V46">
        <v>12.97</v>
      </c>
      <c r="W46">
        <v>13.3</v>
      </c>
      <c r="X46">
        <v>13.65</v>
      </c>
      <c r="Y46">
        <v>13.93</v>
      </c>
      <c r="Z46">
        <v>14.22</v>
      </c>
      <c r="AA46">
        <v>14.53</v>
      </c>
      <c r="AB46">
        <v>14.83</v>
      </c>
      <c r="AC46">
        <v>15.1</v>
      </c>
      <c r="AD46">
        <v>15.32</v>
      </c>
      <c r="AE46">
        <v>15.52</v>
      </c>
      <c r="AF46">
        <v>15.73</v>
      </c>
      <c r="AG46">
        <v>15.95</v>
      </c>
      <c r="AH46">
        <v>16.18</v>
      </c>
      <c r="AI46">
        <v>16.440000000000001</v>
      </c>
      <c r="AJ46">
        <v>16.690000000000001</v>
      </c>
      <c r="AK46">
        <v>16.940000000000001</v>
      </c>
      <c r="AL46">
        <v>17.190000000000001</v>
      </c>
      <c r="AM46">
        <v>17.45</v>
      </c>
      <c r="AN46">
        <v>17.73</v>
      </c>
      <c r="AO46">
        <v>17.97</v>
      </c>
      <c r="AP46">
        <v>18.21</v>
      </c>
      <c r="AQ46">
        <v>18.43</v>
      </c>
      <c r="AR46">
        <v>18.649999999999999</v>
      </c>
      <c r="AS46">
        <v>18.86</v>
      </c>
      <c r="AT46">
        <v>19.05</v>
      </c>
      <c r="AU46">
        <v>19.239999999999998</v>
      </c>
      <c r="AV46">
        <v>19.420000000000002</v>
      </c>
      <c r="AW46">
        <v>19.61</v>
      </c>
      <c r="AX46">
        <v>19.829999999999998</v>
      </c>
      <c r="AY46">
        <v>19.989999999999998</v>
      </c>
      <c r="AZ46">
        <v>20.2</v>
      </c>
      <c r="BA46">
        <v>20.38</v>
      </c>
      <c r="BB46">
        <v>20.55</v>
      </c>
      <c r="BC46">
        <v>20.74</v>
      </c>
      <c r="BD46">
        <v>20.9</v>
      </c>
      <c r="BE46">
        <v>21.08</v>
      </c>
      <c r="BF46">
        <v>21.22</v>
      </c>
    </row>
    <row r="47" spans="1:58" x14ac:dyDescent="0.3">
      <c r="A47" t="s">
        <v>287</v>
      </c>
      <c r="B47" s="207">
        <v>44306</v>
      </c>
      <c r="C47">
        <v>50.95</v>
      </c>
      <c r="D47">
        <v>1</v>
      </c>
      <c r="E47">
        <v>6.98</v>
      </c>
      <c r="F47">
        <v>5.61</v>
      </c>
      <c r="G47">
        <v>9.59</v>
      </c>
      <c r="H47">
        <v>7.05</v>
      </c>
      <c r="I47">
        <v>81.87</v>
      </c>
      <c r="J47" t="s">
        <v>239</v>
      </c>
      <c r="K47">
        <v>4.9400000000000004</v>
      </c>
      <c r="L47">
        <v>1.05</v>
      </c>
      <c r="M47">
        <v>579.54999999999995</v>
      </c>
      <c r="N47">
        <v>11.75</v>
      </c>
      <c r="O47">
        <v>19.05</v>
      </c>
      <c r="P47">
        <v>19.22</v>
      </c>
      <c r="Q47">
        <v>18.850000000000001</v>
      </c>
      <c r="R47">
        <v>0.33350000000000002</v>
      </c>
      <c r="S47">
        <v>0.33650000000000002</v>
      </c>
      <c r="T47">
        <v>12.2</v>
      </c>
      <c r="U47">
        <v>12.6</v>
      </c>
      <c r="V47">
        <v>13.03</v>
      </c>
      <c r="W47">
        <v>13.49</v>
      </c>
      <c r="X47">
        <v>13.96</v>
      </c>
      <c r="Y47">
        <v>14.34</v>
      </c>
      <c r="Z47">
        <v>14.7</v>
      </c>
      <c r="AA47">
        <v>15.1</v>
      </c>
      <c r="AB47">
        <v>15.5</v>
      </c>
      <c r="AC47">
        <v>15.84</v>
      </c>
      <c r="AD47">
        <v>16.149999999999999</v>
      </c>
      <c r="AE47">
        <v>16.420000000000002</v>
      </c>
      <c r="AF47">
        <v>16.71</v>
      </c>
      <c r="AG47">
        <v>17</v>
      </c>
      <c r="AH47">
        <v>17.329999999999998</v>
      </c>
      <c r="AI47">
        <v>17.68</v>
      </c>
      <c r="AJ47">
        <v>18.05</v>
      </c>
      <c r="AK47">
        <v>18.39</v>
      </c>
      <c r="AL47">
        <v>18.73</v>
      </c>
      <c r="AM47">
        <v>19.059999999999999</v>
      </c>
      <c r="AN47">
        <v>19.399999999999999</v>
      </c>
      <c r="AO47">
        <v>19.7</v>
      </c>
      <c r="AP47">
        <v>19.989999999999998</v>
      </c>
      <c r="AQ47">
        <v>20.260000000000002</v>
      </c>
      <c r="AR47">
        <v>20.52</v>
      </c>
      <c r="AS47">
        <v>20.79</v>
      </c>
      <c r="AT47">
        <v>21.04</v>
      </c>
      <c r="AU47">
        <v>21.31</v>
      </c>
      <c r="AV47">
        <v>21.55</v>
      </c>
      <c r="AW47">
        <v>21.83</v>
      </c>
      <c r="AX47">
        <v>22.09</v>
      </c>
      <c r="AY47">
        <v>22.37</v>
      </c>
      <c r="AZ47">
        <v>22.68</v>
      </c>
      <c r="BA47">
        <v>22.96</v>
      </c>
      <c r="BB47">
        <v>23.23</v>
      </c>
      <c r="BC47">
        <v>23.53</v>
      </c>
      <c r="BD47">
        <v>23.8</v>
      </c>
      <c r="BE47">
        <v>24.04</v>
      </c>
      <c r="BF47">
        <v>24.28</v>
      </c>
    </row>
    <row r="48" spans="1:58" x14ac:dyDescent="0.3">
      <c r="A48" t="s">
        <v>288</v>
      </c>
      <c r="B48" s="207">
        <v>44307</v>
      </c>
      <c r="C48">
        <v>49.3</v>
      </c>
      <c r="D48">
        <v>1.23</v>
      </c>
      <c r="E48">
        <v>7.01</v>
      </c>
      <c r="F48">
        <v>5.89</v>
      </c>
      <c r="G48">
        <v>9.51</v>
      </c>
      <c r="H48">
        <v>7.11</v>
      </c>
      <c r="I48">
        <v>80.06</v>
      </c>
      <c r="J48" t="s">
        <v>286</v>
      </c>
      <c r="K48">
        <v>4.78</v>
      </c>
      <c r="L48">
        <v>1.07</v>
      </c>
      <c r="M48">
        <v>580.04</v>
      </c>
      <c r="N48">
        <v>12.16</v>
      </c>
      <c r="O48">
        <v>17.73</v>
      </c>
      <c r="P48">
        <v>17.84</v>
      </c>
      <c r="Q48">
        <v>17.399999999999999</v>
      </c>
      <c r="R48">
        <v>0.3347</v>
      </c>
      <c r="S48">
        <v>0.33689999999999998</v>
      </c>
      <c r="T48">
        <v>11.44</v>
      </c>
      <c r="U48">
        <v>11.78</v>
      </c>
      <c r="V48">
        <v>12.14</v>
      </c>
      <c r="W48">
        <v>12.52</v>
      </c>
      <c r="X48">
        <v>12.92</v>
      </c>
      <c r="Y48">
        <v>13.25</v>
      </c>
      <c r="Z48">
        <v>13.58</v>
      </c>
      <c r="AA48">
        <v>13.95</v>
      </c>
      <c r="AB48">
        <v>14.3</v>
      </c>
      <c r="AC48">
        <v>14.62</v>
      </c>
      <c r="AD48">
        <v>14.9</v>
      </c>
      <c r="AE48">
        <v>15.15</v>
      </c>
      <c r="AF48">
        <v>15.41</v>
      </c>
      <c r="AG48">
        <v>15.69</v>
      </c>
      <c r="AH48">
        <v>15.98</v>
      </c>
      <c r="AI48">
        <v>16.309999999999999</v>
      </c>
      <c r="AJ48">
        <v>16.649999999999999</v>
      </c>
      <c r="AK48">
        <v>16.989999999999998</v>
      </c>
      <c r="AL48">
        <v>17.329999999999998</v>
      </c>
      <c r="AM48">
        <v>17.66</v>
      </c>
      <c r="AN48">
        <v>17.989999999999998</v>
      </c>
      <c r="AO48">
        <v>18.3</v>
      </c>
      <c r="AP48">
        <v>18.61</v>
      </c>
      <c r="AQ48">
        <v>18.88</v>
      </c>
      <c r="AR48">
        <v>19.149999999999999</v>
      </c>
      <c r="AS48">
        <v>19.420000000000002</v>
      </c>
      <c r="AT48">
        <v>19.66</v>
      </c>
      <c r="AU48">
        <v>19.940000000000001</v>
      </c>
      <c r="AV48">
        <v>20.2</v>
      </c>
      <c r="AW48">
        <v>20.47</v>
      </c>
      <c r="AX48">
        <v>20.74</v>
      </c>
      <c r="AY48">
        <v>21.03</v>
      </c>
      <c r="AZ48">
        <v>21.33</v>
      </c>
      <c r="BA48">
        <v>21.64</v>
      </c>
      <c r="BB48">
        <v>21.92</v>
      </c>
      <c r="BC48">
        <v>22.19</v>
      </c>
      <c r="BD48">
        <v>22.46</v>
      </c>
      <c r="BE48">
        <v>22.71</v>
      </c>
      <c r="BF48">
        <v>22.92</v>
      </c>
    </row>
    <row r="49" spans="1:58" x14ac:dyDescent="0.3">
      <c r="A49" t="s">
        <v>289</v>
      </c>
      <c r="B49" s="207">
        <v>44308</v>
      </c>
      <c r="C49">
        <v>51.36</v>
      </c>
      <c r="D49">
        <v>1.26</v>
      </c>
      <c r="E49">
        <v>7.64</v>
      </c>
      <c r="F49">
        <v>6.37</v>
      </c>
      <c r="G49">
        <v>10.46</v>
      </c>
      <c r="H49">
        <v>7.74</v>
      </c>
      <c r="I49">
        <v>80.66</v>
      </c>
      <c r="J49" t="s">
        <v>267</v>
      </c>
      <c r="K49">
        <v>4.9800000000000004</v>
      </c>
      <c r="L49">
        <v>1.17</v>
      </c>
      <c r="M49">
        <v>579.88</v>
      </c>
      <c r="N49">
        <v>12.83</v>
      </c>
      <c r="O49">
        <v>19.45</v>
      </c>
      <c r="P49">
        <v>19.579999999999998</v>
      </c>
      <c r="Q49">
        <v>18.87</v>
      </c>
      <c r="R49">
        <v>0.33589999999999998</v>
      </c>
      <c r="S49">
        <v>0.33810000000000001</v>
      </c>
      <c r="T49">
        <v>12.13</v>
      </c>
      <c r="U49">
        <v>12.53</v>
      </c>
      <c r="V49">
        <v>12.98</v>
      </c>
      <c r="W49">
        <v>13.44</v>
      </c>
      <c r="X49">
        <v>13.9</v>
      </c>
      <c r="Y49">
        <v>14.3</v>
      </c>
      <c r="Z49">
        <v>14.72</v>
      </c>
      <c r="AA49">
        <v>15.1</v>
      </c>
      <c r="AB49">
        <v>15.49</v>
      </c>
      <c r="AC49">
        <v>15.85</v>
      </c>
      <c r="AD49">
        <v>16.16</v>
      </c>
      <c r="AE49">
        <v>16.46</v>
      </c>
      <c r="AF49">
        <v>16.760000000000002</v>
      </c>
      <c r="AG49">
        <v>17.079999999999998</v>
      </c>
      <c r="AH49">
        <v>17.420000000000002</v>
      </c>
      <c r="AI49">
        <v>17.829999999999998</v>
      </c>
      <c r="AJ49">
        <v>18.22</v>
      </c>
      <c r="AK49">
        <v>18.61</v>
      </c>
      <c r="AL49">
        <v>19.010000000000002</v>
      </c>
      <c r="AM49">
        <v>19.39</v>
      </c>
      <c r="AN49">
        <v>19.77</v>
      </c>
      <c r="AO49">
        <v>20.12</v>
      </c>
      <c r="AP49">
        <v>20.46</v>
      </c>
      <c r="AQ49">
        <v>20.77</v>
      </c>
      <c r="AR49">
        <v>21.07</v>
      </c>
      <c r="AS49">
        <v>21.36</v>
      </c>
      <c r="AT49">
        <v>21.65</v>
      </c>
      <c r="AU49">
        <v>21.95</v>
      </c>
      <c r="AV49">
        <v>22.24</v>
      </c>
      <c r="AW49">
        <v>22.55</v>
      </c>
      <c r="AX49">
        <v>22.84</v>
      </c>
      <c r="AY49">
        <v>23.16</v>
      </c>
      <c r="AZ49">
        <v>23.45</v>
      </c>
      <c r="BA49">
        <v>23.76</v>
      </c>
      <c r="BB49">
        <v>24.02</v>
      </c>
      <c r="BC49">
        <v>24.28</v>
      </c>
      <c r="BD49">
        <v>24.54</v>
      </c>
      <c r="BE49">
        <v>24.77</v>
      </c>
      <c r="BF49">
        <v>24.94</v>
      </c>
    </row>
    <row r="50" spans="1:58" x14ac:dyDescent="0.3">
      <c r="A50" t="s">
        <v>290</v>
      </c>
      <c r="B50" s="30">
        <v>44309</v>
      </c>
      <c r="C50">
        <v>47.33</v>
      </c>
      <c r="D50">
        <v>0.65</v>
      </c>
      <c r="E50">
        <v>4.8</v>
      </c>
      <c r="F50">
        <v>3.76</v>
      </c>
      <c r="G50">
        <v>6.54</v>
      </c>
      <c r="H50">
        <v>4.84</v>
      </c>
      <c r="I50">
        <v>82.26</v>
      </c>
      <c r="J50" t="s">
        <v>236</v>
      </c>
      <c r="K50">
        <v>4.59</v>
      </c>
      <c r="L50">
        <v>0.71</v>
      </c>
      <c r="M50">
        <v>579.4</v>
      </c>
      <c r="N50">
        <v>8.52</v>
      </c>
      <c r="O50">
        <v>16.07</v>
      </c>
      <c r="P50">
        <v>16.27</v>
      </c>
      <c r="Q50">
        <v>16.809999999999999</v>
      </c>
      <c r="R50">
        <v>0.32700000000000001</v>
      </c>
      <c r="S50">
        <v>0.33100000000000002</v>
      </c>
      <c r="T50">
        <v>11.7</v>
      </c>
      <c r="U50">
        <v>12</v>
      </c>
      <c r="V50">
        <v>12.32</v>
      </c>
      <c r="W50">
        <v>12.63</v>
      </c>
      <c r="X50">
        <v>12.95</v>
      </c>
      <c r="Y50">
        <v>13.19</v>
      </c>
      <c r="Z50">
        <v>13.44</v>
      </c>
      <c r="AA50">
        <v>13.72</v>
      </c>
      <c r="AB50">
        <v>13.95</v>
      </c>
      <c r="AC50">
        <v>14.18</v>
      </c>
      <c r="AD50">
        <v>14.36</v>
      </c>
      <c r="AE50">
        <v>14.5</v>
      </c>
      <c r="AF50">
        <v>14.66</v>
      </c>
      <c r="AG50">
        <v>14.84</v>
      </c>
      <c r="AH50">
        <v>15.05</v>
      </c>
      <c r="AI50">
        <v>15.28</v>
      </c>
      <c r="AJ50">
        <v>15.53</v>
      </c>
      <c r="AK50">
        <v>15.75</v>
      </c>
      <c r="AL50">
        <v>15.98</v>
      </c>
      <c r="AM50">
        <v>16.190000000000001</v>
      </c>
      <c r="AN50">
        <v>16.41</v>
      </c>
      <c r="AO50">
        <v>16.61</v>
      </c>
      <c r="AP50">
        <v>16.79</v>
      </c>
      <c r="AQ50">
        <v>16.940000000000001</v>
      </c>
      <c r="AR50">
        <v>17.079999999999998</v>
      </c>
      <c r="AS50">
        <v>17.22</v>
      </c>
      <c r="AT50">
        <v>17.34</v>
      </c>
      <c r="AU50">
        <v>17.52</v>
      </c>
      <c r="AV50">
        <v>17.66</v>
      </c>
      <c r="AW50">
        <v>17.82</v>
      </c>
      <c r="AX50">
        <v>17.97</v>
      </c>
      <c r="AY50">
        <v>18.149999999999999</v>
      </c>
      <c r="AZ50">
        <v>18.29</v>
      </c>
      <c r="BA50">
        <v>18.45</v>
      </c>
      <c r="BB50">
        <v>18.559999999999999</v>
      </c>
      <c r="BC50">
        <v>18.690000000000001</v>
      </c>
      <c r="BD50">
        <v>18.8</v>
      </c>
      <c r="BE50">
        <v>18.88</v>
      </c>
      <c r="BF50">
        <v>18.96</v>
      </c>
    </row>
    <row r="51" spans="1:58" x14ac:dyDescent="0.3">
      <c r="A51" t="s">
        <v>291</v>
      </c>
      <c r="B51" s="30">
        <v>44310</v>
      </c>
      <c r="C51">
        <v>49.17</v>
      </c>
      <c r="D51">
        <v>0.95</v>
      </c>
      <c r="E51">
        <v>6.86</v>
      </c>
      <c r="F51">
        <v>5.43</v>
      </c>
      <c r="G51">
        <v>9.35</v>
      </c>
      <c r="H51">
        <v>6.92</v>
      </c>
      <c r="I51">
        <v>82.07</v>
      </c>
      <c r="J51" t="s">
        <v>236</v>
      </c>
      <c r="K51">
        <v>4.7699999999999996</v>
      </c>
      <c r="L51">
        <v>1.02</v>
      </c>
      <c r="M51">
        <v>579.49</v>
      </c>
      <c r="N51">
        <v>11.85</v>
      </c>
      <c r="O51">
        <v>17.57</v>
      </c>
      <c r="P51">
        <v>17.73</v>
      </c>
      <c r="Q51">
        <v>17.36</v>
      </c>
      <c r="R51">
        <v>0.33360000000000001</v>
      </c>
      <c r="S51">
        <v>0.3367</v>
      </c>
      <c r="T51">
        <v>11.52</v>
      </c>
      <c r="U51">
        <v>11.85</v>
      </c>
      <c r="V51">
        <v>12.2</v>
      </c>
      <c r="W51">
        <v>12.56</v>
      </c>
      <c r="X51">
        <v>12.93</v>
      </c>
      <c r="Y51">
        <v>13.25</v>
      </c>
      <c r="Z51">
        <v>13.59</v>
      </c>
      <c r="AA51">
        <v>13.93</v>
      </c>
      <c r="AB51">
        <v>14.28</v>
      </c>
      <c r="AC51">
        <v>14.61</v>
      </c>
      <c r="AD51">
        <v>14.87</v>
      </c>
      <c r="AE51">
        <v>15.1</v>
      </c>
      <c r="AF51">
        <v>15.33</v>
      </c>
      <c r="AG51">
        <v>15.59</v>
      </c>
      <c r="AH51">
        <v>15.89</v>
      </c>
      <c r="AI51">
        <v>16.23</v>
      </c>
      <c r="AJ51">
        <v>16.59</v>
      </c>
      <c r="AK51">
        <v>16.95</v>
      </c>
      <c r="AL51">
        <v>17.28</v>
      </c>
      <c r="AM51">
        <v>17.61</v>
      </c>
      <c r="AN51">
        <v>17.940000000000001</v>
      </c>
      <c r="AO51">
        <v>18.239999999999998</v>
      </c>
      <c r="AP51">
        <v>18.510000000000002</v>
      </c>
      <c r="AQ51">
        <v>18.75</v>
      </c>
      <c r="AR51">
        <v>18.98</v>
      </c>
      <c r="AS51">
        <v>19.18</v>
      </c>
      <c r="AT51">
        <v>19.38</v>
      </c>
      <c r="AU51">
        <v>19.59</v>
      </c>
      <c r="AV51">
        <v>19.760000000000002</v>
      </c>
      <c r="AW51">
        <v>19.97</v>
      </c>
      <c r="AX51">
        <v>20.13</v>
      </c>
      <c r="AY51">
        <v>20.32</v>
      </c>
      <c r="AZ51">
        <v>20.49</v>
      </c>
      <c r="BA51">
        <v>20.66</v>
      </c>
      <c r="BB51">
        <v>20.79</v>
      </c>
      <c r="BC51">
        <v>20.92</v>
      </c>
      <c r="BD51">
        <v>21.04</v>
      </c>
      <c r="BE51">
        <v>21.14</v>
      </c>
      <c r="BF51">
        <v>21.23</v>
      </c>
    </row>
    <row r="52" spans="1:58" x14ac:dyDescent="0.3">
      <c r="A52" t="s">
        <v>292</v>
      </c>
      <c r="B52" s="30">
        <v>44311</v>
      </c>
      <c r="C52">
        <v>49.49</v>
      </c>
      <c r="D52">
        <v>1.54</v>
      </c>
      <c r="E52">
        <v>8.0500000000000007</v>
      </c>
      <c r="F52">
        <v>6.94</v>
      </c>
      <c r="G52">
        <v>10.86</v>
      </c>
      <c r="H52">
        <v>8.1999999999999993</v>
      </c>
      <c r="I52">
        <v>79.17</v>
      </c>
      <c r="J52" t="s">
        <v>293</v>
      </c>
      <c r="K52">
        <v>4.8</v>
      </c>
      <c r="L52">
        <v>1.24</v>
      </c>
      <c r="M52">
        <v>580.32000000000005</v>
      </c>
      <c r="N52">
        <v>13.98</v>
      </c>
      <c r="O52">
        <v>17.940000000000001</v>
      </c>
      <c r="P52">
        <v>18</v>
      </c>
      <c r="Q52">
        <v>17.04</v>
      </c>
      <c r="R52">
        <v>0.33860000000000001</v>
      </c>
      <c r="S52">
        <v>0.3397</v>
      </c>
      <c r="T52">
        <v>11.17</v>
      </c>
      <c r="U52">
        <v>11.5</v>
      </c>
      <c r="V52">
        <v>11.81</v>
      </c>
      <c r="W52">
        <v>12.16</v>
      </c>
      <c r="X52">
        <v>12.55</v>
      </c>
      <c r="Y52">
        <v>12.88</v>
      </c>
      <c r="Z52">
        <v>13.22</v>
      </c>
      <c r="AA52">
        <v>13.59</v>
      </c>
      <c r="AB52">
        <v>13.98</v>
      </c>
      <c r="AC52">
        <v>14.33</v>
      </c>
      <c r="AD52">
        <v>14.61</v>
      </c>
      <c r="AE52">
        <v>14.87</v>
      </c>
      <c r="AF52">
        <v>15.13</v>
      </c>
      <c r="AG52">
        <v>15.42</v>
      </c>
      <c r="AH52">
        <v>15.75</v>
      </c>
      <c r="AI52">
        <v>16.149999999999999</v>
      </c>
      <c r="AJ52">
        <v>16.559999999999999</v>
      </c>
      <c r="AK52">
        <v>16.96</v>
      </c>
      <c r="AL52">
        <v>17.38</v>
      </c>
      <c r="AM52">
        <v>17.8</v>
      </c>
      <c r="AN52">
        <v>18.2</v>
      </c>
      <c r="AO52">
        <v>18.579999999999998</v>
      </c>
      <c r="AP52">
        <v>18.940000000000001</v>
      </c>
      <c r="AQ52">
        <v>19.260000000000002</v>
      </c>
      <c r="AR52">
        <v>19.559999999999999</v>
      </c>
      <c r="AS52">
        <v>19.87</v>
      </c>
      <c r="AT52">
        <v>20.13</v>
      </c>
      <c r="AU52">
        <v>20.420000000000002</v>
      </c>
      <c r="AV52">
        <v>20.66</v>
      </c>
      <c r="AW52">
        <v>20.92</v>
      </c>
      <c r="AX52">
        <v>21.21</v>
      </c>
      <c r="AY52">
        <v>21.47</v>
      </c>
      <c r="AZ52">
        <v>21.74</v>
      </c>
      <c r="BA52">
        <v>22.01</v>
      </c>
      <c r="BB52">
        <v>22.23</v>
      </c>
      <c r="BC52">
        <v>22.47</v>
      </c>
      <c r="BD52">
        <v>22.68</v>
      </c>
      <c r="BE52">
        <v>22.87</v>
      </c>
      <c r="BF52">
        <v>23.04</v>
      </c>
    </row>
    <row r="53" spans="1:58" x14ac:dyDescent="0.3">
      <c r="A53" t="s">
        <v>294</v>
      </c>
      <c r="B53" s="30">
        <v>44312</v>
      </c>
      <c r="C53">
        <v>46.46</v>
      </c>
      <c r="D53">
        <v>1.21</v>
      </c>
      <c r="E53">
        <v>4.37</v>
      </c>
      <c r="F53">
        <v>4.2300000000000004</v>
      </c>
      <c r="G53">
        <v>5.85</v>
      </c>
      <c r="H53">
        <v>4.54</v>
      </c>
      <c r="I53">
        <v>74.489999999999995</v>
      </c>
      <c r="J53" t="s">
        <v>295</v>
      </c>
      <c r="K53">
        <v>4.51</v>
      </c>
      <c r="L53">
        <v>0.69</v>
      </c>
      <c r="M53">
        <v>581.51</v>
      </c>
      <c r="N53">
        <v>8.09</v>
      </c>
      <c r="O53">
        <v>15.52</v>
      </c>
      <c r="P53">
        <v>15.61</v>
      </c>
      <c r="Q53">
        <v>16.3</v>
      </c>
      <c r="R53">
        <v>0.32719999999999999</v>
      </c>
      <c r="S53">
        <v>0.32919999999999999</v>
      </c>
      <c r="T53">
        <v>11.57</v>
      </c>
      <c r="U53">
        <v>11.87</v>
      </c>
      <c r="V53">
        <v>12.15</v>
      </c>
      <c r="W53">
        <v>12.43</v>
      </c>
      <c r="X53">
        <v>12.72</v>
      </c>
      <c r="Y53">
        <v>12.92</v>
      </c>
      <c r="Z53">
        <v>13.15</v>
      </c>
      <c r="AA53">
        <v>13.36</v>
      </c>
      <c r="AB53">
        <v>13.58</v>
      </c>
      <c r="AC53">
        <v>13.75</v>
      </c>
      <c r="AD53">
        <v>13.88</v>
      </c>
      <c r="AE53">
        <v>14.02</v>
      </c>
      <c r="AF53">
        <v>14.15</v>
      </c>
      <c r="AG53">
        <v>14.3</v>
      </c>
      <c r="AH53">
        <v>14.46</v>
      </c>
      <c r="AI53">
        <v>14.64</v>
      </c>
      <c r="AJ53">
        <v>14.84</v>
      </c>
      <c r="AK53">
        <v>15.03</v>
      </c>
      <c r="AL53">
        <v>15.25</v>
      </c>
      <c r="AM53">
        <v>15.45</v>
      </c>
      <c r="AN53">
        <v>15.67</v>
      </c>
      <c r="AO53">
        <v>15.87</v>
      </c>
      <c r="AP53">
        <v>16.059999999999999</v>
      </c>
      <c r="AQ53">
        <v>16.239999999999998</v>
      </c>
      <c r="AR53">
        <v>16.420000000000002</v>
      </c>
      <c r="AS53">
        <v>16.61</v>
      </c>
      <c r="AT53">
        <v>16.82</v>
      </c>
      <c r="AU53">
        <v>17.059999999999999</v>
      </c>
      <c r="AV53">
        <v>17.3</v>
      </c>
      <c r="AW53">
        <v>17.59</v>
      </c>
      <c r="AX53">
        <v>17.940000000000001</v>
      </c>
      <c r="AY53">
        <v>18.29</v>
      </c>
      <c r="AZ53">
        <v>18.68</v>
      </c>
      <c r="BA53">
        <v>19.05</v>
      </c>
      <c r="BB53">
        <v>19.440000000000001</v>
      </c>
      <c r="BC53">
        <v>19.82</v>
      </c>
      <c r="BD53">
        <v>20.18</v>
      </c>
      <c r="BE53">
        <v>20.51</v>
      </c>
      <c r="BF53">
        <v>20.81</v>
      </c>
    </row>
    <row r="54" spans="1:58" x14ac:dyDescent="0.3">
      <c r="A54" t="s">
        <v>296</v>
      </c>
      <c r="B54" s="30">
        <v>44313</v>
      </c>
      <c r="C54">
        <v>47.85</v>
      </c>
      <c r="D54">
        <v>1.71</v>
      </c>
      <c r="E54">
        <v>4.71</v>
      </c>
      <c r="F54">
        <v>5.13</v>
      </c>
      <c r="G54">
        <v>6.27</v>
      </c>
      <c r="H54">
        <v>5.01</v>
      </c>
      <c r="I54">
        <v>70.03</v>
      </c>
      <c r="J54" t="s">
        <v>297</v>
      </c>
      <c r="K54">
        <v>4.6399999999999997</v>
      </c>
      <c r="L54">
        <v>0.79</v>
      </c>
      <c r="M54">
        <v>582.76</v>
      </c>
      <c r="N54">
        <v>8.65</v>
      </c>
      <c r="O54">
        <v>16.66</v>
      </c>
      <c r="P54">
        <v>16.68</v>
      </c>
      <c r="Q54">
        <v>17.29</v>
      </c>
      <c r="R54">
        <v>0.3291</v>
      </c>
      <c r="S54">
        <v>0.32940000000000003</v>
      </c>
      <c r="T54">
        <v>12.26</v>
      </c>
      <c r="U54">
        <v>12.6</v>
      </c>
      <c r="V54">
        <v>12.9</v>
      </c>
      <c r="W54">
        <v>13.2</v>
      </c>
      <c r="X54">
        <v>13.53</v>
      </c>
      <c r="Y54">
        <v>13.77</v>
      </c>
      <c r="Z54">
        <v>14</v>
      </c>
      <c r="AA54">
        <v>14.22</v>
      </c>
      <c r="AB54">
        <v>14.4</v>
      </c>
      <c r="AC54">
        <v>14.58</v>
      </c>
      <c r="AD54">
        <v>14.72</v>
      </c>
      <c r="AE54">
        <v>14.87</v>
      </c>
      <c r="AF54">
        <v>15.01</v>
      </c>
      <c r="AG54">
        <v>15.15</v>
      </c>
      <c r="AH54">
        <v>15.31</v>
      </c>
      <c r="AI54">
        <v>15.51</v>
      </c>
      <c r="AJ54">
        <v>15.73</v>
      </c>
      <c r="AK54">
        <v>15.94</v>
      </c>
      <c r="AL54">
        <v>16.18</v>
      </c>
      <c r="AM54">
        <v>16.43</v>
      </c>
      <c r="AN54">
        <v>16.7</v>
      </c>
      <c r="AO54">
        <v>16.97</v>
      </c>
      <c r="AP54">
        <v>17.22</v>
      </c>
      <c r="AQ54">
        <v>17.46</v>
      </c>
      <c r="AR54">
        <v>17.71</v>
      </c>
      <c r="AS54">
        <v>17.97</v>
      </c>
      <c r="AT54">
        <v>18.23</v>
      </c>
      <c r="AU54">
        <v>18.510000000000002</v>
      </c>
      <c r="AV54">
        <v>18.82</v>
      </c>
      <c r="AW54">
        <v>19.149999999999999</v>
      </c>
      <c r="AX54">
        <v>19.53</v>
      </c>
      <c r="AY54">
        <v>19.97</v>
      </c>
      <c r="AZ54">
        <v>20.46</v>
      </c>
      <c r="BA54">
        <v>20.98</v>
      </c>
      <c r="BB54">
        <v>21.51</v>
      </c>
      <c r="BC54">
        <v>22.09</v>
      </c>
      <c r="BD54">
        <v>22.68</v>
      </c>
      <c r="BE54">
        <v>23.22</v>
      </c>
      <c r="BF54">
        <v>23.73</v>
      </c>
    </row>
    <row r="55" spans="1:58" x14ac:dyDescent="0.3">
      <c r="A55" t="s">
        <v>298</v>
      </c>
      <c r="B55" s="30">
        <v>44314</v>
      </c>
      <c r="C55">
        <v>46.25</v>
      </c>
      <c r="D55">
        <v>1.35</v>
      </c>
      <c r="E55">
        <v>4.0199999999999996</v>
      </c>
      <c r="F55">
        <v>4.2</v>
      </c>
      <c r="G55">
        <v>5.34</v>
      </c>
      <c r="H55">
        <v>4.24</v>
      </c>
      <c r="I55">
        <v>71.41</v>
      </c>
      <c r="J55" t="s">
        <v>299</v>
      </c>
      <c r="K55">
        <v>4.49</v>
      </c>
      <c r="L55">
        <v>0.66</v>
      </c>
      <c r="M55">
        <v>582.36</v>
      </c>
      <c r="N55">
        <v>7.54</v>
      </c>
      <c r="O55">
        <v>15.39</v>
      </c>
      <c r="P55">
        <v>15.46</v>
      </c>
      <c r="Q55">
        <v>16.3</v>
      </c>
      <c r="R55">
        <v>0.32640000000000002</v>
      </c>
      <c r="S55">
        <v>0.32790000000000002</v>
      </c>
      <c r="T55">
        <v>11.72</v>
      </c>
      <c r="U55">
        <v>12.04</v>
      </c>
      <c r="V55">
        <v>12.3</v>
      </c>
      <c r="W55">
        <v>12.56</v>
      </c>
      <c r="X55">
        <v>12.83</v>
      </c>
      <c r="Y55">
        <v>13.03</v>
      </c>
      <c r="Z55">
        <v>13.23</v>
      </c>
      <c r="AA55">
        <v>13.43</v>
      </c>
      <c r="AB55">
        <v>13.59</v>
      </c>
      <c r="AC55">
        <v>13.74</v>
      </c>
      <c r="AD55">
        <v>13.89</v>
      </c>
      <c r="AE55">
        <v>13.99</v>
      </c>
      <c r="AF55">
        <v>14.11</v>
      </c>
      <c r="AG55">
        <v>14.23</v>
      </c>
      <c r="AH55">
        <v>14.36</v>
      </c>
      <c r="AI55">
        <v>14.52</v>
      </c>
      <c r="AJ55">
        <v>14.7</v>
      </c>
      <c r="AK55">
        <v>14.89</v>
      </c>
      <c r="AL55">
        <v>15.08</v>
      </c>
      <c r="AM55">
        <v>15.26</v>
      </c>
      <c r="AN55">
        <v>15.48</v>
      </c>
      <c r="AO55">
        <v>15.7</v>
      </c>
      <c r="AP55">
        <v>15.9</v>
      </c>
      <c r="AQ55">
        <v>16.09</v>
      </c>
      <c r="AR55">
        <v>16.27</v>
      </c>
      <c r="AS55">
        <v>16.46</v>
      </c>
      <c r="AT55">
        <v>16.670000000000002</v>
      </c>
      <c r="AU55">
        <v>16.89</v>
      </c>
      <c r="AV55">
        <v>17.13</v>
      </c>
      <c r="AW55">
        <v>17.41</v>
      </c>
      <c r="AX55">
        <v>17.71</v>
      </c>
      <c r="AY55">
        <v>18.04</v>
      </c>
      <c r="AZ55">
        <v>18.43</v>
      </c>
      <c r="BA55">
        <v>18.8</v>
      </c>
      <c r="BB55">
        <v>19.190000000000001</v>
      </c>
      <c r="BC55">
        <v>19.59</v>
      </c>
      <c r="BD55">
        <v>20</v>
      </c>
      <c r="BE55">
        <v>20.39</v>
      </c>
      <c r="BF55">
        <v>20.72</v>
      </c>
    </row>
    <row r="56" spans="1:58" x14ac:dyDescent="0.3">
      <c r="A56" t="s">
        <v>300</v>
      </c>
      <c r="B56" s="31">
        <v>44376</v>
      </c>
      <c r="C56">
        <v>57.06</v>
      </c>
      <c r="D56">
        <v>1.02</v>
      </c>
      <c r="E56">
        <v>8.74</v>
      </c>
      <c r="F56">
        <v>6.87</v>
      </c>
      <c r="G56">
        <v>12.32</v>
      </c>
      <c r="H56">
        <v>8.8000000000000007</v>
      </c>
      <c r="I56">
        <v>83.36</v>
      </c>
      <c r="J56" t="s">
        <v>236</v>
      </c>
      <c r="K56">
        <v>5.54</v>
      </c>
      <c r="L56">
        <v>1.28</v>
      </c>
      <c r="M56">
        <v>579.16999999999996</v>
      </c>
      <c r="N56">
        <v>13.42</v>
      </c>
      <c r="O56">
        <v>24.74</v>
      </c>
      <c r="P56">
        <v>24.99</v>
      </c>
      <c r="Q56">
        <v>23.81</v>
      </c>
      <c r="R56">
        <v>0.33650000000000002</v>
      </c>
      <c r="S56">
        <v>0.33979999999999999</v>
      </c>
      <c r="T56">
        <v>14.99</v>
      </c>
      <c r="U56">
        <v>15.51</v>
      </c>
      <c r="V56">
        <v>16.03</v>
      </c>
      <c r="W56">
        <v>16.600000000000001</v>
      </c>
      <c r="X56">
        <v>17.21</v>
      </c>
      <c r="Y56">
        <v>17.739999999999998</v>
      </c>
      <c r="Z56">
        <v>18.28</v>
      </c>
      <c r="AA56">
        <v>18.86</v>
      </c>
      <c r="AB56">
        <v>19.48</v>
      </c>
      <c r="AC56">
        <v>20.03</v>
      </c>
      <c r="AD56">
        <v>20.47</v>
      </c>
      <c r="AE56">
        <v>20.83</v>
      </c>
      <c r="AF56">
        <v>21.23</v>
      </c>
      <c r="AG56">
        <v>21.67</v>
      </c>
      <c r="AH56">
        <v>22.15</v>
      </c>
      <c r="AI56">
        <v>22.68</v>
      </c>
      <c r="AJ56">
        <v>23.22</v>
      </c>
      <c r="AK56">
        <v>23.76</v>
      </c>
      <c r="AL56">
        <v>24.3</v>
      </c>
      <c r="AM56">
        <v>24.82</v>
      </c>
      <c r="AN56">
        <v>25.34</v>
      </c>
      <c r="AO56">
        <v>25.8</v>
      </c>
      <c r="AP56">
        <v>26.2</v>
      </c>
      <c r="AQ56">
        <v>26.56</v>
      </c>
      <c r="AR56">
        <v>26.89</v>
      </c>
      <c r="AS56">
        <v>27.19</v>
      </c>
      <c r="AT56">
        <v>27.48</v>
      </c>
      <c r="AU56">
        <v>27.79</v>
      </c>
      <c r="AV56">
        <v>28.08</v>
      </c>
      <c r="AW56">
        <v>28.4</v>
      </c>
      <c r="AX56">
        <v>28.74</v>
      </c>
      <c r="AY56">
        <v>29.06</v>
      </c>
      <c r="AZ56">
        <v>29.41</v>
      </c>
      <c r="BA56">
        <v>29.72</v>
      </c>
      <c r="BB56">
        <v>30.01</v>
      </c>
      <c r="BC56">
        <v>30.3</v>
      </c>
      <c r="BD56">
        <v>30.59</v>
      </c>
      <c r="BE56">
        <v>30.87</v>
      </c>
      <c r="BF56">
        <v>31.09</v>
      </c>
    </row>
    <row r="57" spans="1:58" x14ac:dyDescent="0.3">
      <c r="A57" t="s">
        <v>301</v>
      </c>
      <c r="B57" s="31">
        <v>44377</v>
      </c>
      <c r="C57">
        <v>51.92</v>
      </c>
      <c r="D57">
        <v>1.02</v>
      </c>
      <c r="E57">
        <v>7.89</v>
      </c>
      <c r="F57">
        <v>6.21</v>
      </c>
      <c r="G57">
        <v>10.88</v>
      </c>
      <c r="H57">
        <v>7.96</v>
      </c>
      <c r="I57">
        <v>82.67</v>
      </c>
      <c r="J57" t="s">
        <v>302</v>
      </c>
      <c r="K57">
        <v>5.03</v>
      </c>
      <c r="L57">
        <v>1.19</v>
      </c>
      <c r="M57">
        <v>579.35</v>
      </c>
      <c r="N57">
        <v>13.06</v>
      </c>
      <c r="O57">
        <v>19.89</v>
      </c>
      <c r="P57">
        <v>20.07</v>
      </c>
      <c r="Q57">
        <v>19.25</v>
      </c>
      <c r="R57">
        <v>0.33589999999999998</v>
      </c>
      <c r="S57">
        <v>0.33900000000000002</v>
      </c>
      <c r="T57">
        <v>12.21</v>
      </c>
      <c r="U57">
        <v>12.62</v>
      </c>
      <c r="V57">
        <v>13.05</v>
      </c>
      <c r="W57">
        <v>13.52</v>
      </c>
      <c r="X57">
        <v>14</v>
      </c>
      <c r="Y57">
        <v>14.41</v>
      </c>
      <c r="Z57">
        <v>14.86</v>
      </c>
      <c r="AA57">
        <v>15.33</v>
      </c>
      <c r="AB57">
        <v>15.81</v>
      </c>
      <c r="AC57">
        <v>16.23</v>
      </c>
      <c r="AD57">
        <v>16.52</v>
      </c>
      <c r="AE57">
        <v>16.78</v>
      </c>
      <c r="AF57">
        <v>17.079999999999998</v>
      </c>
      <c r="AG57">
        <v>17.41</v>
      </c>
      <c r="AH57">
        <v>17.79</v>
      </c>
      <c r="AI57">
        <v>18.21</v>
      </c>
      <c r="AJ57">
        <v>18.68</v>
      </c>
      <c r="AK57">
        <v>19.11</v>
      </c>
      <c r="AL57">
        <v>19.53</v>
      </c>
      <c r="AM57">
        <v>19.96</v>
      </c>
      <c r="AN57">
        <v>20.36</v>
      </c>
      <c r="AO57">
        <v>20.71</v>
      </c>
      <c r="AP57">
        <v>21.03</v>
      </c>
      <c r="AQ57">
        <v>21.31</v>
      </c>
      <c r="AR57">
        <v>21.56</v>
      </c>
      <c r="AS57">
        <v>21.8</v>
      </c>
      <c r="AT57">
        <v>22.05</v>
      </c>
      <c r="AU57">
        <v>22.3</v>
      </c>
      <c r="AV57">
        <v>22.56</v>
      </c>
      <c r="AW57">
        <v>22.85</v>
      </c>
      <c r="AX57">
        <v>23.16</v>
      </c>
      <c r="AY57">
        <v>23.47</v>
      </c>
      <c r="AZ57">
        <v>23.77</v>
      </c>
      <c r="BA57">
        <v>24.07</v>
      </c>
      <c r="BB57">
        <v>24.35</v>
      </c>
      <c r="BC57">
        <v>24.63</v>
      </c>
      <c r="BD57">
        <v>24.9</v>
      </c>
      <c r="BE57">
        <v>25.16</v>
      </c>
      <c r="BF57">
        <v>25.38</v>
      </c>
    </row>
    <row r="58" spans="1:58" x14ac:dyDescent="0.3">
      <c r="A58" t="s">
        <v>303</v>
      </c>
      <c r="B58" s="31">
        <v>44378</v>
      </c>
      <c r="C58">
        <v>51.82</v>
      </c>
      <c r="D58">
        <v>1.08</v>
      </c>
      <c r="E58">
        <v>8.2899999999999991</v>
      </c>
      <c r="F58">
        <v>6.52</v>
      </c>
      <c r="G58">
        <v>11.39</v>
      </c>
      <c r="H58">
        <v>8.36</v>
      </c>
      <c r="I58">
        <v>82.6</v>
      </c>
      <c r="J58" t="s">
        <v>302</v>
      </c>
      <c r="K58">
        <v>5.0199999999999996</v>
      </c>
      <c r="L58">
        <v>1.25</v>
      </c>
      <c r="M58">
        <v>579.37</v>
      </c>
      <c r="N58">
        <v>13.74</v>
      </c>
      <c r="O58">
        <v>19.82</v>
      </c>
      <c r="P58">
        <v>19.989999999999998</v>
      </c>
      <c r="Q58">
        <v>18.96</v>
      </c>
      <c r="R58">
        <v>0.33729999999999999</v>
      </c>
      <c r="S58">
        <v>0.34010000000000001</v>
      </c>
      <c r="T58">
        <v>11.9</v>
      </c>
      <c r="U58">
        <v>12.29</v>
      </c>
      <c r="V58">
        <v>12.72</v>
      </c>
      <c r="W58">
        <v>13.21</v>
      </c>
      <c r="X58">
        <v>13.71</v>
      </c>
      <c r="Y58">
        <v>14.13</v>
      </c>
      <c r="Z58">
        <v>14.56</v>
      </c>
      <c r="AA58">
        <v>15.03</v>
      </c>
      <c r="AB58">
        <v>15.55</v>
      </c>
      <c r="AC58">
        <v>15.98</v>
      </c>
      <c r="AD58">
        <v>16.29</v>
      </c>
      <c r="AE58">
        <v>16.559999999999999</v>
      </c>
      <c r="AF58">
        <v>16.84</v>
      </c>
      <c r="AG58">
        <v>17.18</v>
      </c>
      <c r="AH58">
        <v>17.600000000000001</v>
      </c>
      <c r="AI58">
        <v>18.03</v>
      </c>
      <c r="AJ58">
        <v>18.5</v>
      </c>
      <c r="AK58">
        <v>18.97</v>
      </c>
      <c r="AL58">
        <v>19.420000000000002</v>
      </c>
      <c r="AM58">
        <v>19.87</v>
      </c>
      <c r="AN58">
        <v>20.309999999999999</v>
      </c>
      <c r="AO58">
        <v>20.68</v>
      </c>
      <c r="AP58">
        <v>21</v>
      </c>
      <c r="AQ58">
        <v>21.29</v>
      </c>
      <c r="AR58">
        <v>21.56</v>
      </c>
      <c r="AS58">
        <v>21.81</v>
      </c>
      <c r="AT58">
        <v>22.05</v>
      </c>
      <c r="AU58">
        <v>22.29</v>
      </c>
      <c r="AV58">
        <v>22.56</v>
      </c>
      <c r="AW58">
        <v>22.86</v>
      </c>
      <c r="AX58">
        <v>23.14</v>
      </c>
      <c r="AY58">
        <v>23.44</v>
      </c>
      <c r="AZ58">
        <v>23.75</v>
      </c>
      <c r="BA58">
        <v>24.05</v>
      </c>
      <c r="BB58">
        <v>24.32</v>
      </c>
      <c r="BC58">
        <v>24.58</v>
      </c>
      <c r="BD58">
        <v>24.83</v>
      </c>
      <c r="BE58">
        <v>25.1</v>
      </c>
      <c r="BF58">
        <v>25.32</v>
      </c>
    </row>
    <row r="59" spans="1:58" x14ac:dyDescent="0.3">
      <c r="A59" t="s">
        <v>304</v>
      </c>
      <c r="B59" s="31">
        <v>44379</v>
      </c>
      <c r="C59">
        <v>65.7</v>
      </c>
      <c r="D59">
        <v>3.86</v>
      </c>
      <c r="E59">
        <v>20.6</v>
      </c>
      <c r="F59">
        <v>18.420000000000002</v>
      </c>
      <c r="G59">
        <v>28.24</v>
      </c>
      <c r="H59">
        <v>20.96</v>
      </c>
      <c r="I59">
        <v>79.38</v>
      </c>
      <c r="J59" t="s">
        <v>284</v>
      </c>
      <c r="K59">
        <v>6.41</v>
      </c>
      <c r="L59">
        <v>3.21</v>
      </c>
      <c r="M59">
        <v>580.51</v>
      </c>
      <c r="N59">
        <v>28.47</v>
      </c>
      <c r="O59">
        <v>35.409999999999997</v>
      </c>
      <c r="P59">
        <v>34.94</v>
      </c>
      <c r="Q59">
        <v>25.71</v>
      </c>
      <c r="R59">
        <v>0.36859999999999998</v>
      </c>
      <c r="S59">
        <v>0.36380000000000001</v>
      </c>
      <c r="T59">
        <v>12.49</v>
      </c>
      <c r="U59">
        <v>13.1</v>
      </c>
      <c r="V59">
        <v>13.89</v>
      </c>
      <c r="W59">
        <v>14.84</v>
      </c>
      <c r="X59">
        <v>15.85</v>
      </c>
      <c r="Y59">
        <v>16.75</v>
      </c>
      <c r="Z59">
        <v>17.739999999999998</v>
      </c>
      <c r="AA59">
        <v>18.989999999999998</v>
      </c>
      <c r="AB59">
        <v>20.38</v>
      </c>
      <c r="AC59">
        <v>21.58</v>
      </c>
      <c r="AD59">
        <v>22.44</v>
      </c>
      <c r="AE59">
        <v>23.11</v>
      </c>
      <c r="AF59">
        <v>23.91</v>
      </c>
      <c r="AG59">
        <v>24.88</v>
      </c>
      <c r="AH59">
        <v>26.13</v>
      </c>
      <c r="AI59">
        <v>27.58</v>
      </c>
      <c r="AJ59">
        <v>29.14</v>
      </c>
      <c r="AK59">
        <v>30.73</v>
      </c>
      <c r="AL59">
        <v>32.4</v>
      </c>
      <c r="AM59">
        <v>34.19</v>
      </c>
      <c r="AN59">
        <v>36.04</v>
      </c>
      <c r="AO59">
        <v>37.74</v>
      </c>
      <c r="AP59">
        <v>39.15</v>
      </c>
      <c r="AQ59">
        <v>40.29</v>
      </c>
      <c r="AR59">
        <v>41.22</v>
      </c>
      <c r="AS59">
        <v>41.95</v>
      </c>
      <c r="AT59">
        <v>42.59</v>
      </c>
      <c r="AU59">
        <v>43.24</v>
      </c>
      <c r="AV59">
        <v>43.81</v>
      </c>
      <c r="AW59">
        <v>44.43</v>
      </c>
      <c r="AX59">
        <v>45.02</v>
      </c>
      <c r="AY59">
        <v>45.64</v>
      </c>
      <c r="AZ59">
        <v>46.19</v>
      </c>
      <c r="BA59">
        <v>46.74</v>
      </c>
      <c r="BB59">
        <v>47.22</v>
      </c>
      <c r="BC59">
        <v>47.72</v>
      </c>
      <c r="BD59">
        <v>48.24</v>
      </c>
      <c r="BE59">
        <v>48.76</v>
      </c>
      <c r="BF59">
        <v>49.17</v>
      </c>
    </row>
    <row r="60" spans="1:58" x14ac:dyDescent="0.3">
      <c r="A60" t="s">
        <v>305</v>
      </c>
      <c r="B60" s="31">
        <v>44380</v>
      </c>
      <c r="C60">
        <v>65.81</v>
      </c>
      <c r="D60">
        <v>3.85</v>
      </c>
      <c r="E60">
        <v>20.68</v>
      </c>
      <c r="F60">
        <v>18.45</v>
      </c>
      <c r="G60">
        <v>28.35</v>
      </c>
      <c r="H60">
        <v>21.03</v>
      </c>
      <c r="I60">
        <v>79.459999999999994</v>
      </c>
      <c r="J60" t="s">
        <v>284</v>
      </c>
      <c r="K60">
        <v>6.42</v>
      </c>
      <c r="L60">
        <v>3.22</v>
      </c>
      <c r="M60">
        <v>580.49</v>
      </c>
      <c r="N60">
        <v>28.53</v>
      </c>
      <c r="O60">
        <v>35.54</v>
      </c>
      <c r="P60">
        <v>35.08</v>
      </c>
      <c r="Q60">
        <v>25.78</v>
      </c>
      <c r="R60">
        <v>0.36870000000000003</v>
      </c>
      <c r="S60">
        <v>0.3639</v>
      </c>
      <c r="T60">
        <v>12.49</v>
      </c>
      <c r="U60">
        <v>13.09</v>
      </c>
      <c r="V60">
        <v>13.91</v>
      </c>
      <c r="W60">
        <v>14.89</v>
      </c>
      <c r="X60">
        <v>15.87</v>
      </c>
      <c r="Y60">
        <v>16.78</v>
      </c>
      <c r="Z60">
        <v>17.79</v>
      </c>
      <c r="AA60">
        <v>19.010000000000002</v>
      </c>
      <c r="AB60">
        <v>20.43</v>
      </c>
      <c r="AC60">
        <v>21.64</v>
      </c>
      <c r="AD60">
        <v>22.5</v>
      </c>
      <c r="AE60">
        <v>23.19</v>
      </c>
      <c r="AF60">
        <v>23.99</v>
      </c>
      <c r="AG60">
        <v>24.98</v>
      </c>
      <c r="AH60">
        <v>26.24</v>
      </c>
      <c r="AI60">
        <v>27.68</v>
      </c>
      <c r="AJ60">
        <v>29.25</v>
      </c>
      <c r="AK60">
        <v>30.87</v>
      </c>
      <c r="AL60">
        <v>32.549999999999997</v>
      </c>
      <c r="AM60">
        <v>34.32</v>
      </c>
      <c r="AN60">
        <v>36.18</v>
      </c>
      <c r="AO60">
        <v>37.89</v>
      </c>
      <c r="AP60">
        <v>39.31</v>
      </c>
      <c r="AQ60">
        <v>40.450000000000003</v>
      </c>
      <c r="AR60">
        <v>41.39</v>
      </c>
      <c r="AS60">
        <v>42.12</v>
      </c>
      <c r="AT60">
        <v>42.76</v>
      </c>
      <c r="AU60">
        <v>43.39</v>
      </c>
      <c r="AV60">
        <v>43.98</v>
      </c>
      <c r="AW60">
        <v>44.62</v>
      </c>
      <c r="AX60">
        <v>45.24</v>
      </c>
      <c r="AY60">
        <v>45.81</v>
      </c>
      <c r="AZ60">
        <v>46.39</v>
      </c>
      <c r="BA60">
        <v>46.93</v>
      </c>
      <c r="BB60">
        <v>47.44</v>
      </c>
      <c r="BC60">
        <v>47.95</v>
      </c>
      <c r="BD60">
        <v>48.45</v>
      </c>
      <c r="BE60">
        <v>48.96</v>
      </c>
      <c r="BF60">
        <v>49.4</v>
      </c>
    </row>
    <row r="61" spans="1:58" x14ac:dyDescent="0.3">
      <c r="A61" t="s">
        <v>306</v>
      </c>
      <c r="B61" s="31">
        <v>44381</v>
      </c>
      <c r="C61">
        <v>65.650000000000006</v>
      </c>
      <c r="D61">
        <v>3.88</v>
      </c>
      <c r="E61">
        <v>20.88</v>
      </c>
      <c r="F61">
        <v>18.62</v>
      </c>
      <c r="G61">
        <v>28.59</v>
      </c>
      <c r="H61">
        <v>21.24</v>
      </c>
      <c r="I61">
        <v>79.47</v>
      </c>
      <c r="J61" t="s">
        <v>284</v>
      </c>
      <c r="K61">
        <v>6.4</v>
      </c>
      <c r="L61">
        <v>3.25</v>
      </c>
      <c r="M61">
        <v>580.49</v>
      </c>
      <c r="N61">
        <v>28.86</v>
      </c>
      <c r="O61">
        <v>35.35</v>
      </c>
      <c r="P61">
        <v>34.880000000000003</v>
      </c>
      <c r="Q61">
        <v>25.47</v>
      </c>
      <c r="R61">
        <v>0.36940000000000001</v>
      </c>
      <c r="S61">
        <v>0.3644</v>
      </c>
      <c r="T61">
        <v>12.32</v>
      </c>
      <c r="U61">
        <v>12.91</v>
      </c>
      <c r="V61">
        <v>13.73</v>
      </c>
      <c r="W61">
        <v>14.68</v>
      </c>
      <c r="X61">
        <v>15.65</v>
      </c>
      <c r="Y61">
        <v>16.559999999999999</v>
      </c>
      <c r="Z61">
        <v>17.54</v>
      </c>
      <c r="AA61">
        <v>18.760000000000002</v>
      </c>
      <c r="AB61">
        <v>20.190000000000001</v>
      </c>
      <c r="AC61">
        <v>21.4</v>
      </c>
      <c r="AD61">
        <v>22.24</v>
      </c>
      <c r="AE61">
        <v>22.89</v>
      </c>
      <c r="AF61">
        <v>23.7</v>
      </c>
      <c r="AG61">
        <v>24.67</v>
      </c>
      <c r="AH61">
        <v>25.95</v>
      </c>
      <c r="AI61">
        <v>27.4</v>
      </c>
      <c r="AJ61">
        <v>28.98</v>
      </c>
      <c r="AK61">
        <v>30.61</v>
      </c>
      <c r="AL61">
        <v>32.32</v>
      </c>
      <c r="AM61">
        <v>34.14</v>
      </c>
      <c r="AN61">
        <v>36.01</v>
      </c>
      <c r="AO61">
        <v>37.75</v>
      </c>
      <c r="AP61">
        <v>39.18</v>
      </c>
      <c r="AQ61">
        <v>40.31</v>
      </c>
      <c r="AR61">
        <v>41.22</v>
      </c>
      <c r="AS61">
        <v>41.95</v>
      </c>
      <c r="AT61">
        <v>42.55</v>
      </c>
      <c r="AU61">
        <v>43.17</v>
      </c>
      <c r="AV61">
        <v>43.73</v>
      </c>
      <c r="AW61">
        <v>44.34</v>
      </c>
      <c r="AX61">
        <v>44.93</v>
      </c>
      <c r="AY61">
        <v>45.5</v>
      </c>
      <c r="AZ61">
        <v>46.05</v>
      </c>
      <c r="BA61">
        <v>46.59</v>
      </c>
      <c r="BB61">
        <v>47.08</v>
      </c>
      <c r="BC61">
        <v>47.59</v>
      </c>
      <c r="BD61">
        <v>48.11</v>
      </c>
      <c r="BE61">
        <v>48.61</v>
      </c>
      <c r="BF61">
        <v>49.03</v>
      </c>
    </row>
    <row r="62" spans="1:58" x14ac:dyDescent="0.3">
      <c r="A62" t="s">
        <v>307</v>
      </c>
      <c r="B62" s="31">
        <v>44382</v>
      </c>
      <c r="C62">
        <v>56.9</v>
      </c>
      <c r="D62">
        <v>1.52</v>
      </c>
      <c r="E62">
        <v>8.25</v>
      </c>
      <c r="F62">
        <v>7.27</v>
      </c>
      <c r="G62">
        <v>11.54</v>
      </c>
      <c r="H62">
        <v>8.39</v>
      </c>
      <c r="I62">
        <v>79.55</v>
      </c>
      <c r="J62" t="s">
        <v>308</v>
      </c>
      <c r="K62">
        <v>5.53</v>
      </c>
      <c r="L62">
        <v>1.26</v>
      </c>
      <c r="M62">
        <v>580.19000000000005</v>
      </c>
      <c r="N62">
        <v>12.85</v>
      </c>
      <c r="O62">
        <v>24.7</v>
      </c>
      <c r="P62">
        <v>24.82</v>
      </c>
      <c r="Q62">
        <v>23.94</v>
      </c>
      <c r="R62">
        <v>0.3362</v>
      </c>
      <c r="S62">
        <v>0.33789999999999998</v>
      </c>
      <c r="T62">
        <v>15.22</v>
      </c>
      <c r="U62">
        <v>15.74</v>
      </c>
      <c r="V62">
        <v>16.309999999999999</v>
      </c>
      <c r="W62">
        <v>16.91</v>
      </c>
      <c r="X62">
        <v>17.510000000000002</v>
      </c>
      <c r="Y62">
        <v>18.010000000000002</v>
      </c>
      <c r="Z62">
        <v>18.53</v>
      </c>
      <c r="AA62">
        <v>19.09</v>
      </c>
      <c r="AB62">
        <v>19.649999999999999</v>
      </c>
      <c r="AC62">
        <v>20.149999999999999</v>
      </c>
      <c r="AD62">
        <v>20.57</v>
      </c>
      <c r="AE62">
        <v>20.9</v>
      </c>
      <c r="AF62">
        <v>21.26</v>
      </c>
      <c r="AG62">
        <v>21.63</v>
      </c>
      <c r="AH62">
        <v>22.06</v>
      </c>
      <c r="AI62">
        <v>22.52</v>
      </c>
      <c r="AJ62">
        <v>23</v>
      </c>
      <c r="AK62">
        <v>23.48</v>
      </c>
      <c r="AL62">
        <v>23.97</v>
      </c>
      <c r="AM62">
        <v>24.49</v>
      </c>
      <c r="AN62">
        <v>25.05</v>
      </c>
      <c r="AO62">
        <v>25.6</v>
      </c>
      <c r="AP62">
        <v>26.1</v>
      </c>
      <c r="AQ62">
        <v>26.53</v>
      </c>
      <c r="AR62">
        <v>26.92</v>
      </c>
      <c r="AS62">
        <v>27.25</v>
      </c>
      <c r="AT62">
        <v>27.51</v>
      </c>
      <c r="AU62">
        <v>27.8</v>
      </c>
      <c r="AV62">
        <v>28.05</v>
      </c>
      <c r="AW62">
        <v>28.32</v>
      </c>
      <c r="AX62">
        <v>28.59</v>
      </c>
      <c r="AY62">
        <v>28.89</v>
      </c>
      <c r="AZ62">
        <v>29.16</v>
      </c>
      <c r="BA62">
        <v>29.43</v>
      </c>
      <c r="BB62">
        <v>29.65</v>
      </c>
      <c r="BC62">
        <v>29.9</v>
      </c>
      <c r="BD62">
        <v>30.16</v>
      </c>
      <c r="BE62">
        <v>30.39</v>
      </c>
      <c r="BF62">
        <v>30.6</v>
      </c>
    </row>
    <row r="63" spans="1:58" x14ac:dyDescent="0.3">
      <c r="A63" t="s">
        <v>309</v>
      </c>
      <c r="B63" s="31">
        <v>44383</v>
      </c>
      <c r="C63">
        <v>65.790000000000006</v>
      </c>
      <c r="D63">
        <v>1.86</v>
      </c>
      <c r="E63">
        <v>17.32</v>
      </c>
      <c r="F63">
        <v>13.53</v>
      </c>
      <c r="G63">
        <v>24.38</v>
      </c>
      <c r="H63">
        <v>17.420000000000002</v>
      </c>
      <c r="I63">
        <v>83.88</v>
      </c>
      <c r="J63" t="s">
        <v>239</v>
      </c>
      <c r="K63">
        <v>6.42</v>
      </c>
      <c r="L63">
        <v>2.56</v>
      </c>
      <c r="M63">
        <v>579.12</v>
      </c>
      <c r="N63">
        <v>23.66</v>
      </c>
      <c r="O63">
        <v>34.93</v>
      </c>
      <c r="P63">
        <v>35.049999999999997</v>
      </c>
      <c r="Q63">
        <v>27.97</v>
      </c>
      <c r="R63">
        <v>0.35659999999999997</v>
      </c>
      <c r="S63">
        <v>0.3579</v>
      </c>
      <c r="T63">
        <v>13.69</v>
      </c>
      <c r="U63">
        <v>14.37</v>
      </c>
      <c r="V63">
        <v>15.29</v>
      </c>
      <c r="W63">
        <v>16.37</v>
      </c>
      <c r="X63">
        <v>17.48</v>
      </c>
      <c r="Y63">
        <v>18.489999999999998</v>
      </c>
      <c r="Z63">
        <v>19.579999999999998</v>
      </c>
      <c r="AA63">
        <v>20.89</v>
      </c>
      <c r="AB63">
        <v>22.4</v>
      </c>
      <c r="AC63">
        <v>23.63</v>
      </c>
      <c r="AD63">
        <v>24.39</v>
      </c>
      <c r="AE63">
        <v>25</v>
      </c>
      <c r="AF63">
        <v>25.71</v>
      </c>
      <c r="AG63">
        <v>26.61</v>
      </c>
      <c r="AH63">
        <v>27.83</v>
      </c>
      <c r="AI63">
        <v>29.18</v>
      </c>
      <c r="AJ63">
        <v>30.6</v>
      </c>
      <c r="AK63">
        <v>32.020000000000003</v>
      </c>
      <c r="AL63">
        <v>33.43</v>
      </c>
      <c r="AM63">
        <v>34.840000000000003</v>
      </c>
      <c r="AN63">
        <v>36.22</v>
      </c>
      <c r="AO63">
        <v>37.44</v>
      </c>
      <c r="AP63">
        <v>38.409999999999997</v>
      </c>
      <c r="AQ63">
        <v>39.15</v>
      </c>
      <c r="AR63">
        <v>39.76</v>
      </c>
      <c r="AS63">
        <v>40.22</v>
      </c>
      <c r="AT63">
        <v>40.590000000000003</v>
      </c>
      <c r="AU63">
        <v>40.98</v>
      </c>
      <c r="AV63">
        <v>41.35</v>
      </c>
      <c r="AW63">
        <v>41.72</v>
      </c>
      <c r="AX63">
        <v>42.11</v>
      </c>
      <c r="AY63">
        <v>42.5</v>
      </c>
      <c r="AZ63">
        <v>42.9</v>
      </c>
      <c r="BA63">
        <v>43.3</v>
      </c>
      <c r="BB63">
        <v>43.65</v>
      </c>
      <c r="BC63">
        <v>44.04</v>
      </c>
      <c r="BD63">
        <v>44.44</v>
      </c>
      <c r="BE63">
        <v>44.85</v>
      </c>
      <c r="BF63">
        <v>45.15</v>
      </c>
    </row>
    <row r="64" spans="1:58" x14ac:dyDescent="0.3">
      <c r="A64" t="s">
        <v>310</v>
      </c>
      <c r="B64" s="31">
        <v>44384</v>
      </c>
      <c r="C64">
        <v>49.85</v>
      </c>
      <c r="D64">
        <v>1.22</v>
      </c>
      <c r="E64">
        <v>7.76</v>
      </c>
      <c r="F64">
        <v>6.35</v>
      </c>
      <c r="G64">
        <v>10.54</v>
      </c>
      <c r="H64">
        <v>7.85</v>
      </c>
      <c r="I64">
        <v>81.03</v>
      </c>
      <c r="J64" t="s">
        <v>269</v>
      </c>
      <c r="K64">
        <v>4.83</v>
      </c>
      <c r="L64">
        <v>1.17</v>
      </c>
      <c r="M64">
        <v>579.79</v>
      </c>
      <c r="N64">
        <v>13.31</v>
      </c>
      <c r="O64">
        <v>18.18</v>
      </c>
      <c r="P64">
        <v>18.3</v>
      </c>
      <c r="Q64">
        <v>17.489999999999998</v>
      </c>
      <c r="R64">
        <v>0.33679999999999999</v>
      </c>
      <c r="S64">
        <v>0.33900000000000002</v>
      </c>
      <c r="T64">
        <v>11.44</v>
      </c>
      <c r="U64">
        <v>11.76</v>
      </c>
      <c r="V64">
        <v>12.1</v>
      </c>
      <c r="W64">
        <v>12.47</v>
      </c>
      <c r="X64">
        <v>12.88</v>
      </c>
      <c r="Y64">
        <v>13.23</v>
      </c>
      <c r="Z64">
        <v>13.58</v>
      </c>
      <c r="AA64">
        <v>13.99</v>
      </c>
      <c r="AB64">
        <v>14.37</v>
      </c>
      <c r="AC64">
        <v>14.74</v>
      </c>
      <c r="AD64">
        <v>14.99</v>
      </c>
      <c r="AE64">
        <v>15.23</v>
      </c>
      <c r="AF64">
        <v>15.5</v>
      </c>
      <c r="AG64">
        <v>15.78</v>
      </c>
      <c r="AH64">
        <v>16.13</v>
      </c>
      <c r="AI64">
        <v>16.52</v>
      </c>
      <c r="AJ64">
        <v>16.95</v>
      </c>
      <c r="AK64">
        <v>17.37</v>
      </c>
      <c r="AL64">
        <v>17.77</v>
      </c>
      <c r="AM64">
        <v>18.149999999999999</v>
      </c>
      <c r="AN64">
        <v>18.54</v>
      </c>
      <c r="AO64">
        <v>18.89</v>
      </c>
      <c r="AP64">
        <v>19.2</v>
      </c>
      <c r="AQ64">
        <v>19.47</v>
      </c>
      <c r="AR64">
        <v>19.73</v>
      </c>
      <c r="AS64">
        <v>19.98</v>
      </c>
      <c r="AT64">
        <v>20.22</v>
      </c>
      <c r="AU64">
        <v>20.5</v>
      </c>
      <c r="AV64">
        <v>20.75</v>
      </c>
      <c r="AW64">
        <v>21.03</v>
      </c>
      <c r="AX64">
        <v>21.3</v>
      </c>
      <c r="AY64">
        <v>21.57</v>
      </c>
      <c r="AZ64">
        <v>21.88</v>
      </c>
      <c r="BA64">
        <v>22.11</v>
      </c>
      <c r="BB64">
        <v>22.36</v>
      </c>
      <c r="BC64">
        <v>22.6</v>
      </c>
      <c r="BD64">
        <v>22.84</v>
      </c>
      <c r="BE64">
        <v>23.06</v>
      </c>
      <c r="BF64">
        <v>23.19</v>
      </c>
    </row>
    <row r="65" spans="1:58" x14ac:dyDescent="0.3">
      <c r="A65" t="s">
        <v>311</v>
      </c>
      <c r="B65" s="31">
        <v>44385</v>
      </c>
      <c r="C65">
        <v>51.94</v>
      </c>
      <c r="D65">
        <v>2.23</v>
      </c>
      <c r="E65">
        <v>11.81</v>
      </c>
      <c r="F65">
        <v>10.19</v>
      </c>
      <c r="G65">
        <v>15.83</v>
      </c>
      <c r="H65">
        <v>12.02</v>
      </c>
      <c r="I65">
        <v>79.290000000000006</v>
      </c>
      <c r="J65" t="s">
        <v>293</v>
      </c>
      <c r="K65">
        <v>5.04</v>
      </c>
      <c r="L65">
        <v>1.83</v>
      </c>
      <c r="M65">
        <v>580.38</v>
      </c>
      <c r="N65">
        <v>19.72</v>
      </c>
      <c r="O65">
        <v>20.16</v>
      </c>
      <c r="P65">
        <v>20.09</v>
      </c>
      <c r="Q65">
        <v>17.27</v>
      </c>
      <c r="R65">
        <v>0.35049999999999998</v>
      </c>
      <c r="S65">
        <v>0.3493</v>
      </c>
      <c r="T65">
        <v>10.74</v>
      </c>
      <c r="U65">
        <v>11.05</v>
      </c>
      <c r="V65">
        <v>11.39</v>
      </c>
      <c r="W65">
        <v>11.8</v>
      </c>
      <c r="X65">
        <v>12.25</v>
      </c>
      <c r="Y65">
        <v>12.63</v>
      </c>
      <c r="Z65">
        <v>13.05</v>
      </c>
      <c r="AA65">
        <v>13.55</v>
      </c>
      <c r="AB65">
        <v>14.09</v>
      </c>
      <c r="AC65">
        <v>14.57</v>
      </c>
      <c r="AD65">
        <v>14.86</v>
      </c>
      <c r="AE65">
        <v>15.1</v>
      </c>
      <c r="AF65">
        <v>15.41</v>
      </c>
      <c r="AG65">
        <v>15.81</v>
      </c>
      <c r="AH65">
        <v>16.36</v>
      </c>
      <c r="AI65">
        <v>17.010000000000002</v>
      </c>
      <c r="AJ65">
        <v>17.72</v>
      </c>
      <c r="AK65">
        <v>18.45</v>
      </c>
      <c r="AL65">
        <v>19.18</v>
      </c>
      <c r="AM65">
        <v>19.91</v>
      </c>
      <c r="AN65">
        <v>20.62</v>
      </c>
      <c r="AO65">
        <v>21.22</v>
      </c>
      <c r="AP65">
        <v>21.71</v>
      </c>
      <c r="AQ65">
        <v>22.13</v>
      </c>
      <c r="AR65">
        <v>22.5</v>
      </c>
      <c r="AS65">
        <v>22.87</v>
      </c>
      <c r="AT65">
        <v>23.21</v>
      </c>
      <c r="AU65">
        <v>23.56</v>
      </c>
      <c r="AV65">
        <v>23.92</v>
      </c>
      <c r="AW65">
        <v>24.32</v>
      </c>
      <c r="AX65">
        <v>24.69</v>
      </c>
      <c r="AY65">
        <v>25.08</v>
      </c>
      <c r="AZ65">
        <v>25.46</v>
      </c>
      <c r="BA65">
        <v>25.84</v>
      </c>
      <c r="BB65">
        <v>26.19</v>
      </c>
      <c r="BC65">
        <v>26.54</v>
      </c>
      <c r="BD65">
        <v>26.86</v>
      </c>
      <c r="BE65">
        <v>27.17</v>
      </c>
      <c r="BF65">
        <v>27.42</v>
      </c>
    </row>
    <row r="66" spans="1:58" x14ac:dyDescent="0.3">
      <c r="A66" t="s">
        <v>312</v>
      </c>
      <c r="B66" s="31">
        <v>44386</v>
      </c>
      <c r="C66">
        <v>48.56</v>
      </c>
      <c r="D66">
        <v>1.1200000000000001</v>
      </c>
      <c r="E66">
        <v>6.83</v>
      </c>
      <c r="F66">
        <v>5.62</v>
      </c>
      <c r="G66">
        <v>9.25</v>
      </c>
      <c r="H66">
        <v>6.92</v>
      </c>
      <c r="I66">
        <v>80.66</v>
      </c>
      <c r="J66" t="s">
        <v>267</v>
      </c>
      <c r="K66">
        <v>4.71</v>
      </c>
      <c r="L66">
        <v>1.03</v>
      </c>
      <c r="M66">
        <v>579.87</v>
      </c>
      <c r="N66">
        <v>11.96</v>
      </c>
      <c r="O66">
        <v>17.12</v>
      </c>
      <c r="P66">
        <v>17.239999999999998</v>
      </c>
      <c r="Q66">
        <v>16.86</v>
      </c>
      <c r="R66">
        <v>0.3342</v>
      </c>
      <c r="S66">
        <v>0.33660000000000001</v>
      </c>
      <c r="T66">
        <v>11.2</v>
      </c>
      <c r="U66">
        <v>11.56</v>
      </c>
      <c r="V66">
        <v>11.9</v>
      </c>
      <c r="W66">
        <v>12.24</v>
      </c>
      <c r="X66">
        <v>12.61</v>
      </c>
      <c r="Y66">
        <v>12.92</v>
      </c>
      <c r="Z66">
        <v>13.25</v>
      </c>
      <c r="AA66">
        <v>13.57</v>
      </c>
      <c r="AB66">
        <v>13.91</v>
      </c>
      <c r="AC66">
        <v>14.2</v>
      </c>
      <c r="AD66">
        <v>14.43</v>
      </c>
      <c r="AE66">
        <v>14.61</v>
      </c>
      <c r="AF66">
        <v>14.85</v>
      </c>
      <c r="AG66">
        <v>15.12</v>
      </c>
      <c r="AH66">
        <v>15.42</v>
      </c>
      <c r="AI66">
        <v>15.75</v>
      </c>
      <c r="AJ66">
        <v>16.12</v>
      </c>
      <c r="AK66">
        <v>16.46</v>
      </c>
      <c r="AL66">
        <v>16.79</v>
      </c>
      <c r="AM66">
        <v>17.11</v>
      </c>
      <c r="AN66">
        <v>17.420000000000002</v>
      </c>
      <c r="AO66">
        <v>17.72</v>
      </c>
      <c r="AP66">
        <v>17.989999999999998</v>
      </c>
      <c r="AQ66">
        <v>18.23</v>
      </c>
      <c r="AR66">
        <v>18.45</v>
      </c>
      <c r="AS66">
        <v>18.670000000000002</v>
      </c>
      <c r="AT66">
        <v>18.899999999999999</v>
      </c>
      <c r="AU66">
        <v>19.16</v>
      </c>
      <c r="AV66">
        <v>19.41</v>
      </c>
      <c r="AW66">
        <v>19.7</v>
      </c>
      <c r="AX66">
        <v>19.98</v>
      </c>
      <c r="AY66">
        <v>20.27</v>
      </c>
      <c r="AZ66">
        <v>20.56</v>
      </c>
      <c r="BA66">
        <v>20.83</v>
      </c>
      <c r="BB66">
        <v>21.06</v>
      </c>
      <c r="BC66">
        <v>21.3</v>
      </c>
      <c r="BD66">
        <v>21.53</v>
      </c>
      <c r="BE66">
        <v>21.73</v>
      </c>
      <c r="BF66">
        <v>21.89</v>
      </c>
    </row>
    <row r="67" spans="1:58" x14ac:dyDescent="0.3">
      <c r="A67" t="s">
        <v>313</v>
      </c>
      <c r="B67" s="31">
        <v>44387</v>
      </c>
      <c r="C67">
        <v>48.21</v>
      </c>
      <c r="D67">
        <v>1.1200000000000001</v>
      </c>
      <c r="E67">
        <v>6.71</v>
      </c>
      <c r="F67">
        <v>5.54</v>
      </c>
      <c r="G67">
        <v>9.08</v>
      </c>
      <c r="H67">
        <v>6.81</v>
      </c>
      <c r="I67">
        <v>80.510000000000005</v>
      </c>
      <c r="J67" t="s">
        <v>267</v>
      </c>
      <c r="K67">
        <v>4.68</v>
      </c>
      <c r="L67">
        <v>1.01</v>
      </c>
      <c r="M67">
        <v>579.91</v>
      </c>
      <c r="N67">
        <v>11.83</v>
      </c>
      <c r="O67">
        <v>16.84</v>
      </c>
      <c r="P67">
        <v>16.96</v>
      </c>
      <c r="Q67">
        <v>16.63</v>
      </c>
      <c r="R67">
        <v>0.33389999999999997</v>
      </c>
      <c r="S67">
        <v>0.33639999999999998</v>
      </c>
      <c r="T67">
        <v>11.13</v>
      </c>
      <c r="U67">
        <v>11.45</v>
      </c>
      <c r="V67">
        <v>11.77</v>
      </c>
      <c r="W67">
        <v>12.11</v>
      </c>
      <c r="X67">
        <v>12.48</v>
      </c>
      <c r="Y67">
        <v>12.77</v>
      </c>
      <c r="Z67">
        <v>13.07</v>
      </c>
      <c r="AA67">
        <v>13.4</v>
      </c>
      <c r="AB67">
        <v>13.73</v>
      </c>
      <c r="AC67">
        <v>14</v>
      </c>
      <c r="AD67">
        <v>14.21</v>
      </c>
      <c r="AE67">
        <v>14.41</v>
      </c>
      <c r="AF67">
        <v>14.64</v>
      </c>
      <c r="AG67">
        <v>14.87</v>
      </c>
      <c r="AH67">
        <v>15.17</v>
      </c>
      <c r="AI67">
        <v>15.52</v>
      </c>
      <c r="AJ67">
        <v>15.86</v>
      </c>
      <c r="AK67">
        <v>16.2</v>
      </c>
      <c r="AL67">
        <v>16.52</v>
      </c>
      <c r="AM67">
        <v>16.829999999999998</v>
      </c>
      <c r="AN67">
        <v>17.149999999999999</v>
      </c>
      <c r="AO67">
        <v>17.43</v>
      </c>
      <c r="AP67">
        <v>17.690000000000001</v>
      </c>
      <c r="AQ67">
        <v>17.920000000000002</v>
      </c>
      <c r="AR67">
        <v>18.149999999999999</v>
      </c>
      <c r="AS67">
        <v>18.37</v>
      </c>
      <c r="AT67">
        <v>18.579999999999998</v>
      </c>
      <c r="AU67">
        <v>18.829999999999998</v>
      </c>
      <c r="AV67">
        <v>19.07</v>
      </c>
      <c r="AW67">
        <v>19.36</v>
      </c>
      <c r="AX67">
        <v>19.649999999999999</v>
      </c>
      <c r="AY67">
        <v>19.93</v>
      </c>
      <c r="AZ67">
        <v>20.2</v>
      </c>
      <c r="BA67">
        <v>20.47</v>
      </c>
      <c r="BB67">
        <v>20.7</v>
      </c>
      <c r="BC67">
        <v>20.94</v>
      </c>
      <c r="BD67">
        <v>21.17</v>
      </c>
      <c r="BE67">
        <v>21.38</v>
      </c>
      <c r="BF67">
        <v>21.55</v>
      </c>
    </row>
    <row r="68" spans="1:58" x14ac:dyDescent="0.3">
      <c r="A68" t="s">
        <v>314</v>
      </c>
      <c r="B68" s="31">
        <v>44388</v>
      </c>
      <c r="C68">
        <v>56.37</v>
      </c>
      <c r="D68">
        <v>0.48</v>
      </c>
      <c r="E68">
        <v>8.91</v>
      </c>
      <c r="F68">
        <v>6.2</v>
      </c>
      <c r="G68">
        <v>12.59</v>
      </c>
      <c r="H68">
        <v>8.92</v>
      </c>
      <c r="I68">
        <v>86.89</v>
      </c>
      <c r="J68" t="s">
        <v>315</v>
      </c>
      <c r="K68">
        <v>5.47</v>
      </c>
      <c r="L68">
        <v>1.27</v>
      </c>
      <c r="M68">
        <v>578.21</v>
      </c>
      <c r="N68">
        <v>13.65</v>
      </c>
      <c r="O68">
        <v>23.93</v>
      </c>
      <c r="P68">
        <v>24.29</v>
      </c>
      <c r="Q68">
        <v>23</v>
      </c>
      <c r="R68">
        <v>0.33600000000000002</v>
      </c>
      <c r="S68">
        <v>0.34110000000000001</v>
      </c>
      <c r="T68">
        <v>13.69</v>
      </c>
      <c r="U68">
        <v>14.27</v>
      </c>
      <c r="V68">
        <v>14.89</v>
      </c>
      <c r="W68">
        <v>15.56</v>
      </c>
      <c r="X68">
        <v>16.239999999999998</v>
      </c>
      <c r="Y68">
        <v>16.809999999999999</v>
      </c>
      <c r="Z68">
        <v>17.41</v>
      </c>
      <c r="AA68">
        <v>18.100000000000001</v>
      </c>
      <c r="AB68">
        <v>18.79</v>
      </c>
      <c r="AC68">
        <v>19.39</v>
      </c>
      <c r="AD68">
        <v>19.82</v>
      </c>
      <c r="AE68">
        <v>20.18</v>
      </c>
      <c r="AF68">
        <v>20.55</v>
      </c>
      <c r="AG68">
        <v>20.99</v>
      </c>
      <c r="AH68">
        <v>21.53</v>
      </c>
      <c r="AI68">
        <v>22.09</v>
      </c>
      <c r="AJ68">
        <v>22.68</v>
      </c>
      <c r="AK68">
        <v>23.25</v>
      </c>
      <c r="AL68">
        <v>23.77</v>
      </c>
      <c r="AM68">
        <v>24.26</v>
      </c>
      <c r="AN68">
        <v>24.72</v>
      </c>
      <c r="AO68">
        <v>25.1</v>
      </c>
      <c r="AP68">
        <v>25.43</v>
      </c>
      <c r="AQ68">
        <v>25.72</v>
      </c>
      <c r="AR68">
        <v>26.01</v>
      </c>
      <c r="AS68">
        <v>26.26</v>
      </c>
      <c r="AT68">
        <v>26.48</v>
      </c>
      <c r="AU68">
        <v>26.72</v>
      </c>
      <c r="AV68">
        <v>26.92</v>
      </c>
      <c r="AW68">
        <v>27.15</v>
      </c>
      <c r="AX68">
        <v>27.37</v>
      </c>
      <c r="AY68">
        <v>27.57</v>
      </c>
      <c r="AZ68">
        <v>27.77</v>
      </c>
      <c r="BA68">
        <v>27.99</v>
      </c>
      <c r="BB68">
        <v>28.14</v>
      </c>
      <c r="BC68">
        <v>28.33</v>
      </c>
      <c r="BD68">
        <v>28.52</v>
      </c>
      <c r="BE68">
        <v>28.69</v>
      </c>
      <c r="BF68">
        <v>28.84</v>
      </c>
    </row>
    <row r="69" spans="1:58" x14ac:dyDescent="0.3">
      <c r="A69" t="s">
        <v>316</v>
      </c>
      <c r="B69" s="31">
        <v>44389</v>
      </c>
      <c r="C69">
        <v>51.52</v>
      </c>
      <c r="D69">
        <v>0.57999999999999996</v>
      </c>
      <c r="E69">
        <v>5.68</v>
      </c>
      <c r="F69">
        <v>4.28</v>
      </c>
      <c r="G69">
        <v>7.92</v>
      </c>
      <c r="H69">
        <v>5.71</v>
      </c>
      <c r="I69">
        <v>84.19</v>
      </c>
      <c r="J69" t="s">
        <v>249</v>
      </c>
      <c r="K69">
        <v>4.99</v>
      </c>
      <c r="L69">
        <v>0.85</v>
      </c>
      <c r="M69">
        <v>578.91</v>
      </c>
      <c r="N69">
        <v>9.41</v>
      </c>
      <c r="O69">
        <v>19.45</v>
      </c>
      <c r="P69">
        <v>19.72</v>
      </c>
      <c r="Q69">
        <v>20.059999999999999</v>
      </c>
      <c r="R69">
        <v>0.32840000000000003</v>
      </c>
      <c r="S69">
        <v>0.33289999999999997</v>
      </c>
      <c r="T69">
        <v>12.74</v>
      </c>
      <c r="U69">
        <v>13.27</v>
      </c>
      <c r="V69">
        <v>13.79</v>
      </c>
      <c r="W69">
        <v>14.34</v>
      </c>
      <c r="X69">
        <v>14.91</v>
      </c>
      <c r="Y69">
        <v>15.37</v>
      </c>
      <c r="Z69">
        <v>15.78</v>
      </c>
      <c r="AA69">
        <v>16.149999999999999</v>
      </c>
      <c r="AB69">
        <v>16.57</v>
      </c>
      <c r="AC69">
        <v>16.920000000000002</v>
      </c>
      <c r="AD69">
        <v>17.21</v>
      </c>
      <c r="AE69">
        <v>17.41</v>
      </c>
      <c r="AF69">
        <v>17.66</v>
      </c>
      <c r="AG69">
        <v>17.899999999999999</v>
      </c>
      <c r="AH69">
        <v>18.18</v>
      </c>
      <c r="AI69">
        <v>18.489999999999998</v>
      </c>
      <c r="AJ69">
        <v>18.8</v>
      </c>
      <c r="AK69">
        <v>19.079999999999998</v>
      </c>
      <c r="AL69">
        <v>19.37</v>
      </c>
      <c r="AM69">
        <v>19.63</v>
      </c>
      <c r="AN69">
        <v>19.88</v>
      </c>
      <c r="AO69">
        <v>20.11</v>
      </c>
      <c r="AP69">
        <v>20.32</v>
      </c>
      <c r="AQ69">
        <v>20.52</v>
      </c>
      <c r="AR69">
        <v>20.73</v>
      </c>
      <c r="AS69">
        <v>20.92</v>
      </c>
      <c r="AT69">
        <v>21.12</v>
      </c>
      <c r="AU69">
        <v>21.35</v>
      </c>
      <c r="AV69">
        <v>21.55</v>
      </c>
      <c r="AW69">
        <v>21.77</v>
      </c>
      <c r="AX69">
        <v>22</v>
      </c>
      <c r="AY69">
        <v>22.23</v>
      </c>
      <c r="AZ69">
        <v>22.47</v>
      </c>
      <c r="BA69">
        <v>22.71</v>
      </c>
      <c r="BB69">
        <v>22.9</v>
      </c>
      <c r="BC69">
        <v>23.12</v>
      </c>
      <c r="BD69">
        <v>23.34</v>
      </c>
      <c r="BE69">
        <v>23.57</v>
      </c>
      <c r="BF69">
        <v>23.75</v>
      </c>
    </row>
    <row r="70" spans="1:58" x14ac:dyDescent="0.3">
      <c r="A70" t="s">
        <v>317</v>
      </c>
      <c r="B70" s="31">
        <v>44390</v>
      </c>
      <c r="C70">
        <v>58.06</v>
      </c>
      <c r="D70">
        <v>0.56999999999999995</v>
      </c>
      <c r="E70">
        <v>9.5299999999999994</v>
      </c>
      <c r="F70">
        <v>6.74</v>
      </c>
      <c r="G70">
        <v>13.53</v>
      </c>
      <c r="H70">
        <v>9.5500000000000007</v>
      </c>
      <c r="I70">
        <v>86.58</v>
      </c>
      <c r="J70" t="s">
        <v>318</v>
      </c>
      <c r="K70">
        <v>5.64</v>
      </c>
      <c r="L70">
        <v>1.36</v>
      </c>
      <c r="M70">
        <v>578.29999999999995</v>
      </c>
      <c r="N70">
        <v>14.29</v>
      </c>
      <c r="O70">
        <v>25.66</v>
      </c>
      <c r="P70">
        <v>26.03</v>
      </c>
      <c r="Q70">
        <v>24.38</v>
      </c>
      <c r="R70">
        <v>0.33729999999999999</v>
      </c>
      <c r="S70">
        <v>0.34210000000000002</v>
      </c>
      <c r="T70">
        <v>14.56</v>
      </c>
      <c r="U70">
        <v>15.2</v>
      </c>
      <c r="V70">
        <v>15.87</v>
      </c>
      <c r="W70">
        <v>16.57</v>
      </c>
      <c r="X70">
        <v>17.260000000000002</v>
      </c>
      <c r="Y70">
        <v>17.850000000000001</v>
      </c>
      <c r="Z70">
        <v>18.47</v>
      </c>
      <c r="AA70">
        <v>19.149999999999999</v>
      </c>
      <c r="AB70">
        <v>19.87</v>
      </c>
      <c r="AC70">
        <v>20.51</v>
      </c>
      <c r="AD70">
        <v>21.01</v>
      </c>
      <c r="AE70">
        <v>21.43</v>
      </c>
      <c r="AF70">
        <v>21.86</v>
      </c>
      <c r="AG70">
        <v>22.36</v>
      </c>
      <c r="AH70">
        <v>22.95</v>
      </c>
      <c r="AI70">
        <v>23.58</v>
      </c>
      <c r="AJ70">
        <v>24.21</v>
      </c>
      <c r="AK70">
        <v>24.82</v>
      </c>
      <c r="AL70">
        <v>25.42</v>
      </c>
      <c r="AM70">
        <v>25.97</v>
      </c>
      <c r="AN70">
        <v>26.5</v>
      </c>
      <c r="AO70">
        <v>26.96</v>
      </c>
      <c r="AP70">
        <v>27.33</v>
      </c>
      <c r="AQ70">
        <v>27.65</v>
      </c>
      <c r="AR70">
        <v>27.96</v>
      </c>
      <c r="AS70">
        <v>28.24</v>
      </c>
      <c r="AT70">
        <v>28.51</v>
      </c>
      <c r="AU70">
        <v>28.78</v>
      </c>
      <c r="AV70">
        <v>29.01</v>
      </c>
      <c r="AW70">
        <v>29.27</v>
      </c>
      <c r="AX70">
        <v>29.5</v>
      </c>
      <c r="AY70">
        <v>29.73</v>
      </c>
      <c r="AZ70">
        <v>29.93</v>
      </c>
      <c r="BA70">
        <v>30.14</v>
      </c>
      <c r="BB70">
        <v>30.31</v>
      </c>
      <c r="BC70">
        <v>30.5</v>
      </c>
      <c r="BD70">
        <v>30.72</v>
      </c>
      <c r="BE70">
        <v>30.92</v>
      </c>
      <c r="BF70">
        <v>31.07</v>
      </c>
    </row>
    <row r="71" spans="1:58" x14ac:dyDescent="0.3">
      <c r="A71" t="s">
        <v>319</v>
      </c>
      <c r="B71" s="31">
        <v>44391</v>
      </c>
      <c r="C71">
        <v>45.48</v>
      </c>
      <c r="D71">
        <v>0.88</v>
      </c>
      <c r="E71">
        <v>3.13</v>
      </c>
      <c r="F71">
        <v>3.04</v>
      </c>
      <c r="G71">
        <v>4.1900000000000004</v>
      </c>
      <c r="H71">
        <v>3.25</v>
      </c>
      <c r="I71">
        <v>74.23</v>
      </c>
      <c r="J71" t="s">
        <v>320</v>
      </c>
      <c r="K71">
        <v>4.41</v>
      </c>
      <c r="L71">
        <v>0.49</v>
      </c>
      <c r="M71">
        <v>581.54</v>
      </c>
      <c r="N71">
        <v>5.89</v>
      </c>
      <c r="O71">
        <v>14.75</v>
      </c>
      <c r="P71">
        <v>14.89</v>
      </c>
      <c r="Q71">
        <v>16.09</v>
      </c>
      <c r="R71">
        <v>0.32250000000000001</v>
      </c>
      <c r="S71">
        <v>0.3256</v>
      </c>
      <c r="T71">
        <v>11.94</v>
      </c>
      <c r="U71">
        <v>12.2</v>
      </c>
      <c r="V71">
        <v>12.42</v>
      </c>
      <c r="W71">
        <v>12.62</v>
      </c>
      <c r="X71">
        <v>12.84</v>
      </c>
      <c r="Y71">
        <v>13.01</v>
      </c>
      <c r="Z71">
        <v>13.17</v>
      </c>
      <c r="AA71">
        <v>13.33</v>
      </c>
      <c r="AB71">
        <v>13.45</v>
      </c>
      <c r="AC71">
        <v>13.58</v>
      </c>
      <c r="AD71">
        <v>13.66</v>
      </c>
      <c r="AE71">
        <v>13.78</v>
      </c>
      <c r="AF71">
        <v>13.87</v>
      </c>
      <c r="AG71">
        <v>13.98</v>
      </c>
      <c r="AH71">
        <v>14.09</v>
      </c>
      <c r="AI71">
        <v>14.22</v>
      </c>
      <c r="AJ71">
        <v>14.35</v>
      </c>
      <c r="AK71">
        <v>14.5</v>
      </c>
      <c r="AL71">
        <v>14.65</v>
      </c>
      <c r="AM71">
        <v>14.77</v>
      </c>
      <c r="AN71">
        <v>14.92</v>
      </c>
      <c r="AO71">
        <v>15.06</v>
      </c>
      <c r="AP71">
        <v>15.19</v>
      </c>
      <c r="AQ71">
        <v>15.31</v>
      </c>
      <c r="AR71">
        <v>15.43</v>
      </c>
      <c r="AS71">
        <v>15.55</v>
      </c>
      <c r="AT71">
        <v>15.71</v>
      </c>
      <c r="AU71">
        <v>15.92</v>
      </c>
      <c r="AV71">
        <v>16.16</v>
      </c>
      <c r="AW71">
        <v>16.41</v>
      </c>
      <c r="AX71">
        <v>16.68</v>
      </c>
      <c r="AY71">
        <v>16.96</v>
      </c>
      <c r="AZ71">
        <v>17.27</v>
      </c>
      <c r="BA71">
        <v>17.57</v>
      </c>
      <c r="BB71">
        <v>17.84</v>
      </c>
      <c r="BC71">
        <v>18.12</v>
      </c>
      <c r="BD71">
        <v>18.38</v>
      </c>
      <c r="BE71">
        <v>18.670000000000002</v>
      </c>
      <c r="BF71">
        <v>18.899999999999999</v>
      </c>
    </row>
    <row r="72" spans="1:58" x14ac:dyDescent="0.3">
      <c r="A72" t="s">
        <v>321</v>
      </c>
      <c r="B72" s="31">
        <v>44392</v>
      </c>
      <c r="C72">
        <v>48</v>
      </c>
      <c r="D72">
        <v>1.4</v>
      </c>
      <c r="E72">
        <v>3.91</v>
      </c>
      <c r="F72">
        <v>4.2300000000000004</v>
      </c>
      <c r="G72">
        <v>5.23</v>
      </c>
      <c r="H72">
        <v>4.1500000000000004</v>
      </c>
      <c r="I72">
        <v>70.27</v>
      </c>
      <c r="J72" t="s">
        <v>297</v>
      </c>
      <c r="K72">
        <v>4.6500000000000004</v>
      </c>
      <c r="L72">
        <v>0.65</v>
      </c>
      <c r="M72">
        <v>582.66</v>
      </c>
      <c r="N72">
        <v>7.15</v>
      </c>
      <c r="O72">
        <v>16.72</v>
      </c>
      <c r="P72">
        <v>16.79</v>
      </c>
      <c r="Q72">
        <v>17.82</v>
      </c>
      <c r="R72">
        <v>0.32579999999999998</v>
      </c>
      <c r="S72">
        <v>0.3271</v>
      </c>
      <c r="T72">
        <v>13.07</v>
      </c>
      <c r="U72">
        <v>13.4</v>
      </c>
      <c r="V72">
        <v>13.69</v>
      </c>
      <c r="W72">
        <v>13.95</v>
      </c>
      <c r="X72">
        <v>14.22</v>
      </c>
      <c r="Y72">
        <v>14.42</v>
      </c>
      <c r="Z72">
        <v>14.6</v>
      </c>
      <c r="AA72">
        <v>14.77</v>
      </c>
      <c r="AB72">
        <v>14.91</v>
      </c>
      <c r="AC72">
        <v>15.03</v>
      </c>
      <c r="AD72">
        <v>15.12</v>
      </c>
      <c r="AE72">
        <v>15.23</v>
      </c>
      <c r="AF72">
        <v>15.35</v>
      </c>
      <c r="AG72">
        <v>15.48</v>
      </c>
      <c r="AH72">
        <v>15.63</v>
      </c>
      <c r="AI72">
        <v>15.83</v>
      </c>
      <c r="AJ72">
        <v>16.03</v>
      </c>
      <c r="AK72">
        <v>16.239999999999998</v>
      </c>
      <c r="AL72">
        <v>16.420000000000002</v>
      </c>
      <c r="AM72">
        <v>16.61</v>
      </c>
      <c r="AN72">
        <v>16.82</v>
      </c>
      <c r="AO72">
        <v>17.02</v>
      </c>
      <c r="AP72">
        <v>17.21</v>
      </c>
      <c r="AQ72">
        <v>17.38</v>
      </c>
      <c r="AR72">
        <v>17.52</v>
      </c>
      <c r="AS72">
        <v>17.7</v>
      </c>
      <c r="AT72">
        <v>17.97</v>
      </c>
      <c r="AU72">
        <v>18.350000000000001</v>
      </c>
      <c r="AV72">
        <v>18.760000000000002</v>
      </c>
      <c r="AW72">
        <v>19.23</v>
      </c>
      <c r="AX72">
        <v>19.73</v>
      </c>
      <c r="AY72">
        <v>20.27</v>
      </c>
      <c r="AZ72">
        <v>20.82</v>
      </c>
      <c r="BA72">
        <v>21.38</v>
      </c>
      <c r="BB72">
        <v>21.91</v>
      </c>
      <c r="BC72">
        <v>22.46</v>
      </c>
      <c r="BD72">
        <v>23.04</v>
      </c>
      <c r="BE72">
        <v>23.58</v>
      </c>
      <c r="BF72">
        <v>24.09</v>
      </c>
    </row>
    <row r="73" spans="1:58" x14ac:dyDescent="0.3">
      <c r="A73" t="s">
        <v>322</v>
      </c>
      <c r="B73" s="31">
        <v>44393</v>
      </c>
      <c r="C73">
        <v>47.12</v>
      </c>
      <c r="D73">
        <v>1.34</v>
      </c>
      <c r="E73">
        <v>4.1500000000000004</v>
      </c>
      <c r="F73">
        <v>4.28</v>
      </c>
      <c r="G73">
        <v>5.54</v>
      </c>
      <c r="H73">
        <v>4.3600000000000003</v>
      </c>
      <c r="I73">
        <v>72.13</v>
      </c>
      <c r="J73" t="s">
        <v>232</v>
      </c>
      <c r="K73">
        <v>4.57</v>
      </c>
      <c r="L73">
        <v>0.68</v>
      </c>
      <c r="M73">
        <v>582.15</v>
      </c>
      <c r="N73">
        <v>7.65</v>
      </c>
      <c r="O73">
        <v>16.03</v>
      </c>
      <c r="P73">
        <v>16.11</v>
      </c>
      <c r="Q73">
        <v>16.95</v>
      </c>
      <c r="R73">
        <v>0.3266</v>
      </c>
      <c r="S73">
        <v>0.3281</v>
      </c>
      <c r="T73">
        <v>12.3</v>
      </c>
      <c r="U73">
        <v>12.63</v>
      </c>
      <c r="V73">
        <v>12.91</v>
      </c>
      <c r="W73">
        <v>13.17</v>
      </c>
      <c r="X73">
        <v>13.44</v>
      </c>
      <c r="Y73">
        <v>13.64</v>
      </c>
      <c r="Z73">
        <v>13.82</v>
      </c>
      <c r="AA73">
        <v>13.99</v>
      </c>
      <c r="AB73">
        <v>14.13</v>
      </c>
      <c r="AC73">
        <v>14.29</v>
      </c>
      <c r="AD73">
        <v>14.41</v>
      </c>
      <c r="AE73">
        <v>14.53</v>
      </c>
      <c r="AF73">
        <v>14.66</v>
      </c>
      <c r="AG73">
        <v>14.82</v>
      </c>
      <c r="AH73">
        <v>14.98</v>
      </c>
      <c r="AI73">
        <v>15.16</v>
      </c>
      <c r="AJ73">
        <v>15.35</v>
      </c>
      <c r="AK73">
        <v>15.55</v>
      </c>
      <c r="AL73">
        <v>15.75</v>
      </c>
      <c r="AM73">
        <v>15.92</v>
      </c>
      <c r="AN73">
        <v>16.13</v>
      </c>
      <c r="AO73">
        <v>16.34</v>
      </c>
      <c r="AP73">
        <v>16.54</v>
      </c>
      <c r="AQ73">
        <v>16.72</v>
      </c>
      <c r="AR73">
        <v>16.87</v>
      </c>
      <c r="AS73">
        <v>17.07</v>
      </c>
      <c r="AT73">
        <v>17.329999999999998</v>
      </c>
      <c r="AU73">
        <v>17.66</v>
      </c>
      <c r="AV73">
        <v>17.989999999999998</v>
      </c>
      <c r="AW73">
        <v>18.38</v>
      </c>
      <c r="AX73">
        <v>18.8</v>
      </c>
      <c r="AY73">
        <v>19.23</v>
      </c>
      <c r="AZ73">
        <v>19.690000000000001</v>
      </c>
      <c r="BA73">
        <v>20.12</v>
      </c>
      <c r="BB73">
        <v>20.56</v>
      </c>
      <c r="BC73">
        <v>20.99</v>
      </c>
      <c r="BD73">
        <v>21.41</v>
      </c>
      <c r="BE73">
        <v>21.8</v>
      </c>
      <c r="BF73">
        <v>22.18</v>
      </c>
    </row>
    <row r="74" spans="1:58" x14ac:dyDescent="0.3">
      <c r="A74" t="s">
        <v>323</v>
      </c>
      <c r="B74" s="31">
        <v>44394</v>
      </c>
      <c r="C74">
        <v>63.52</v>
      </c>
      <c r="D74">
        <v>4.68</v>
      </c>
      <c r="E74">
        <v>21.03</v>
      </c>
      <c r="F74">
        <v>19.75</v>
      </c>
      <c r="G74">
        <v>28.35</v>
      </c>
      <c r="H74">
        <v>21.54</v>
      </c>
      <c r="I74">
        <v>77.459999999999994</v>
      </c>
      <c r="J74" t="s">
        <v>324</v>
      </c>
      <c r="K74">
        <v>6.19</v>
      </c>
      <c r="L74">
        <v>3.35</v>
      </c>
      <c r="M74">
        <v>581.14</v>
      </c>
      <c r="N74">
        <v>29.99</v>
      </c>
      <c r="O74">
        <v>32.9</v>
      </c>
      <c r="P74">
        <v>32.21</v>
      </c>
      <c r="Q74">
        <v>23.11</v>
      </c>
      <c r="R74">
        <v>0.37290000000000001</v>
      </c>
      <c r="S74">
        <v>0.36509999999999998</v>
      </c>
      <c r="T74">
        <v>11.62</v>
      </c>
      <c r="U74">
        <v>12.13</v>
      </c>
      <c r="V74">
        <v>12.81</v>
      </c>
      <c r="W74">
        <v>13.6</v>
      </c>
      <c r="X74">
        <v>14.43</v>
      </c>
      <c r="Y74">
        <v>15.21</v>
      </c>
      <c r="Z74">
        <v>16.05</v>
      </c>
      <c r="AA74">
        <v>17.09</v>
      </c>
      <c r="AB74">
        <v>18.309999999999999</v>
      </c>
      <c r="AC74">
        <v>19.37</v>
      </c>
      <c r="AD74">
        <v>20.13</v>
      </c>
      <c r="AE74">
        <v>20.73</v>
      </c>
      <c r="AF74">
        <v>21.47</v>
      </c>
      <c r="AG74">
        <v>22.39</v>
      </c>
      <c r="AH74">
        <v>23.57</v>
      </c>
      <c r="AI74">
        <v>24.93</v>
      </c>
      <c r="AJ74">
        <v>26.42</v>
      </c>
      <c r="AK74">
        <v>27.96</v>
      </c>
      <c r="AL74">
        <v>29.58</v>
      </c>
      <c r="AM74">
        <v>31.31</v>
      </c>
      <c r="AN74">
        <v>33.130000000000003</v>
      </c>
      <c r="AO74">
        <v>34.83</v>
      </c>
      <c r="AP74">
        <v>36.28</v>
      </c>
      <c r="AQ74">
        <v>37.47</v>
      </c>
      <c r="AR74">
        <v>38.49</v>
      </c>
      <c r="AS74">
        <v>39.35</v>
      </c>
      <c r="AT74">
        <v>40.1</v>
      </c>
      <c r="AU74">
        <v>40.89</v>
      </c>
      <c r="AV74">
        <v>41.59</v>
      </c>
      <c r="AW74">
        <v>42.35</v>
      </c>
      <c r="AX74">
        <v>43.08</v>
      </c>
      <c r="AY74">
        <v>43.82</v>
      </c>
      <c r="AZ74">
        <v>44.49</v>
      </c>
      <c r="BA74">
        <v>45.11</v>
      </c>
      <c r="BB74">
        <v>45.71</v>
      </c>
      <c r="BC74">
        <v>46.32</v>
      </c>
      <c r="BD74">
        <v>46.96</v>
      </c>
      <c r="BE74">
        <v>47.57</v>
      </c>
      <c r="BF74">
        <v>48.11</v>
      </c>
    </row>
    <row r="75" spans="1:58" x14ac:dyDescent="0.3">
      <c r="A75" t="s">
        <v>325</v>
      </c>
      <c r="B75" s="31">
        <v>44395</v>
      </c>
      <c r="C75">
        <v>63.48</v>
      </c>
      <c r="D75">
        <v>5.05</v>
      </c>
      <c r="E75">
        <v>21.49</v>
      </c>
      <c r="F75">
        <v>20.58</v>
      </c>
      <c r="G75">
        <v>28.85</v>
      </c>
      <c r="H75">
        <v>22.08</v>
      </c>
      <c r="I75">
        <v>76.78</v>
      </c>
      <c r="J75" t="s">
        <v>295</v>
      </c>
      <c r="K75">
        <v>6.18</v>
      </c>
      <c r="L75">
        <v>3.46</v>
      </c>
      <c r="M75">
        <v>581.37</v>
      </c>
      <c r="N75">
        <v>30.71</v>
      </c>
      <c r="O75">
        <v>32.97</v>
      </c>
      <c r="P75">
        <v>32.17</v>
      </c>
      <c r="Q75">
        <v>22.8</v>
      </c>
      <c r="R75">
        <v>0.37490000000000001</v>
      </c>
      <c r="S75">
        <v>0.36580000000000001</v>
      </c>
      <c r="T75">
        <v>11.54</v>
      </c>
      <c r="U75">
        <v>12.05</v>
      </c>
      <c r="V75">
        <v>12.7</v>
      </c>
      <c r="W75">
        <v>13.45</v>
      </c>
      <c r="X75">
        <v>14.27</v>
      </c>
      <c r="Y75">
        <v>15.02</v>
      </c>
      <c r="Z75">
        <v>15.84</v>
      </c>
      <c r="AA75">
        <v>16.87</v>
      </c>
      <c r="AB75">
        <v>18.059999999999999</v>
      </c>
      <c r="AC75">
        <v>19.09</v>
      </c>
      <c r="AD75">
        <v>19.84</v>
      </c>
      <c r="AE75">
        <v>20.45</v>
      </c>
      <c r="AF75">
        <v>21.19</v>
      </c>
      <c r="AG75">
        <v>22.12</v>
      </c>
      <c r="AH75">
        <v>23.31</v>
      </c>
      <c r="AI75">
        <v>24.71</v>
      </c>
      <c r="AJ75">
        <v>26.21</v>
      </c>
      <c r="AK75">
        <v>27.76</v>
      </c>
      <c r="AL75">
        <v>29.42</v>
      </c>
      <c r="AM75">
        <v>31.19</v>
      </c>
      <c r="AN75">
        <v>33.049999999999997</v>
      </c>
      <c r="AO75">
        <v>34.799999999999997</v>
      </c>
      <c r="AP75">
        <v>36.31</v>
      </c>
      <c r="AQ75">
        <v>37.590000000000003</v>
      </c>
      <c r="AR75">
        <v>38.659999999999997</v>
      </c>
      <c r="AS75">
        <v>39.590000000000003</v>
      </c>
      <c r="AT75">
        <v>40.42</v>
      </c>
      <c r="AU75">
        <v>41.26</v>
      </c>
      <c r="AV75">
        <v>42.06</v>
      </c>
      <c r="AW75">
        <v>42.89</v>
      </c>
      <c r="AX75">
        <v>43.69</v>
      </c>
      <c r="AY75">
        <v>44.49</v>
      </c>
      <c r="AZ75">
        <v>45.2</v>
      </c>
      <c r="BA75">
        <v>45.88</v>
      </c>
      <c r="BB75">
        <v>46.53</v>
      </c>
      <c r="BC75">
        <v>47.18</v>
      </c>
      <c r="BD75">
        <v>47.87</v>
      </c>
      <c r="BE75">
        <v>48.55</v>
      </c>
      <c r="BF75">
        <v>49.13</v>
      </c>
    </row>
    <row r="76" spans="1:58" x14ac:dyDescent="0.3">
      <c r="A76" t="s">
        <v>326</v>
      </c>
      <c r="B76" s="31">
        <v>44396</v>
      </c>
      <c r="C76">
        <v>63.78</v>
      </c>
      <c r="D76">
        <v>4.8899999999999997</v>
      </c>
      <c r="E76">
        <v>21.4</v>
      </c>
      <c r="F76">
        <v>20.309999999999999</v>
      </c>
      <c r="G76">
        <v>28.81</v>
      </c>
      <c r="H76">
        <v>21.95</v>
      </c>
      <c r="I76">
        <v>77.12</v>
      </c>
      <c r="J76" t="s">
        <v>327</v>
      </c>
      <c r="K76">
        <v>6.21</v>
      </c>
      <c r="L76">
        <v>3.43</v>
      </c>
      <c r="M76">
        <v>581.26</v>
      </c>
      <c r="N76">
        <v>30.44</v>
      </c>
      <c r="O76">
        <v>33.28</v>
      </c>
      <c r="P76">
        <v>32.53</v>
      </c>
      <c r="Q76">
        <v>23.15</v>
      </c>
      <c r="R76">
        <v>0.37409999999999999</v>
      </c>
      <c r="S76">
        <v>0.36559999999999998</v>
      </c>
      <c r="T76">
        <v>11.63</v>
      </c>
      <c r="U76">
        <v>12.13</v>
      </c>
      <c r="V76">
        <v>12.8</v>
      </c>
      <c r="W76">
        <v>13.58</v>
      </c>
      <c r="X76">
        <v>14.42</v>
      </c>
      <c r="Y76">
        <v>15.2</v>
      </c>
      <c r="Z76">
        <v>16.07</v>
      </c>
      <c r="AA76">
        <v>17.13</v>
      </c>
      <c r="AB76">
        <v>18.34</v>
      </c>
      <c r="AC76">
        <v>19.399999999999999</v>
      </c>
      <c r="AD76">
        <v>20.16</v>
      </c>
      <c r="AE76">
        <v>20.78</v>
      </c>
      <c r="AF76">
        <v>21.52</v>
      </c>
      <c r="AG76">
        <v>22.43</v>
      </c>
      <c r="AH76">
        <v>23.65</v>
      </c>
      <c r="AI76">
        <v>25.04</v>
      </c>
      <c r="AJ76">
        <v>26.57</v>
      </c>
      <c r="AK76">
        <v>28.15</v>
      </c>
      <c r="AL76">
        <v>29.81</v>
      </c>
      <c r="AM76">
        <v>31.58</v>
      </c>
      <c r="AN76">
        <v>33.44</v>
      </c>
      <c r="AO76">
        <v>35.18</v>
      </c>
      <c r="AP76">
        <v>36.68</v>
      </c>
      <c r="AQ76">
        <v>37.94</v>
      </c>
      <c r="AR76">
        <v>38.99</v>
      </c>
      <c r="AS76">
        <v>39.9</v>
      </c>
      <c r="AT76">
        <v>40.71</v>
      </c>
      <c r="AU76">
        <v>41.53</v>
      </c>
      <c r="AV76">
        <v>42.28</v>
      </c>
      <c r="AW76">
        <v>43.07</v>
      </c>
      <c r="AX76">
        <v>43.86</v>
      </c>
      <c r="AY76">
        <v>44.6</v>
      </c>
      <c r="AZ76">
        <v>45.3</v>
      </c>
      <c r="BA76">
        <v>45.97</v>
      </c>
      <c r="BB76">
        <v>46.58</v>
      </c>
      <c r="BC76">
        <v>47.22</v>
      </c>
      <c r="BD76">
        <v>47.89</v>
      </c>
      <c r="BE76">
        <v>48.54</v>
      </c>
      <c r="BF76">
        <v>49.11</v>
      </c>
    </row>
    <row r="77" spans="1:58" x14ac:dyDescent="0.3">
      <c r="A77" t="s">
        <v>328</v>
      </c>
      <c r="B77" s="31">
        <v>44397</v>
      </c>
      <c r="C77">
        <v>56.98</v>
      </c>
      <c r="D77">
        <v>2.5</v>
      </c>
      <c r="E77">
        <v>11.77</v>
      </c>
      <c r="F77">
        <v>10.77</v>
      </c>
      <c r="G77">
        <v>16.14</v>
      </c>
      <c r="H77">
        <v>12.03</v>
      </c>
      <c r="I77">
        <v>78.02</v>
      </c>
      <c r="J77" t="s">
        <v>329</v>
      </c>
      <c r="K77">
        <v>5.54</v>
      </c>
      <c r="L77">
        <v>1.84</v>
      </c>
      <c r="M77">
        <v>580.73</v>
      </c>
      <c r="N77">
        <v>18.38</v>
      </c>
      <c r="O77">
        <v>25.01</v>
      </c>
      <c r="P77">
        <v>24.9</v>
      </c>
      <c r="Q77">
        <v>21.93</v>
      </c>
      <c r="R77">
        <v>0.34810000000000002</v>
      </c>
      <c r="S77">
        <v>0.34660000000000002</v>
      </c>
      <c r="T77">
        <v>12.86</v>
      </c>
      <c r="U77">
        <v>13.4</v>
      </c>
      <c r="V77">
        <v>14</v>
      </c>
      <c r="W77">
        <v>14.64</v>
      </c>
      <c r="X77">
        <v>15.29</v>
      </c>
      <c r="Y77">
        <v>15.88</v>
      </c>
      <c r="Z77">
        <v>16.5</v>
      </c>
      <c r="AA77">
        <v>17.170000000000002</v>
      </c>
      <c r="AB77">
        <v>17.850000000000001</v>
      </c>
      <c r="AC77">
        <v>18.43</v>
      </c>
      <c r="AD77">
        <v>18.89</v>
      </c>
      <c r="AE77">
        <v>19.28</v>
      </c>
      <c r="AF77">
        <v>19.7</v>
      </c>
      <c r="AG77">
        <v>20.2</v>
      </c>
      <c r="AH77">
        <v>20.82</v>
      </c>
      <c r="AI77">
        <v>21.53</v>
      </c>
      <c r="AJ77">
        <v>22.29</v>
      </c>
      <c r="AK77">
        <v>23.04</v>
      </c>
      <c r="AL77">
        <v>23.77</v>
      </c>
      <c r="AM77">
        <v>24.5</v>
      </c>
      <c r="AN77">
        <v>25.24</v>
      </c>
      <c r="AO77">
        <v>25.96</v>
      </c>
      <c r="AP77">
        <v>26.6</v>
      </c>
      <c r="AQ77">
        <v>27.16</v>
      </c>
      <c r="AR77">
        <v>27.71</v>
      </c>
      <c r="AS77">
        <v>28.27</v>
      </c>
      <c r="AT77">
        <v>28.81</v>
      </c>
      <c r="AU77">
        <v>29.39</v>
      </c>
      <c r="AV77">
        <v>29.97</v>
      </c>
      <c r="AW77">
        <v>30.57</v>
      </c>
      <c r="AX77">
        <v>31.2</v>
      </c>
      <c r="AY77">
        <v>31.81</v>
      </c>
      <c r="AZ77">
        <v>32.450000000000003</v>
      </c>
      <c r="BA77">
        <v>33.07</v>
      </c>
      <c r="BB77">
        <v>33.630000000000003</v>
      </c>
      <c r="BC77">
        <v>34.19</v>
      </c>
      <c r="BD77">
        <v>34.71</v>
      </c>
      <c r="BE77">
        <v>35.18</v>
      </c>
      <c r="BF77">
        <v>35.549999999999997</v>
      </c>
    </row>
    <row r="78" spans="1:58" x14ac:dyDescent="0.3">
      <c r="A78" t="s">
        <v>330</v>
      </c>
      <c r="B78" s="31">
        <v>44398</v>
      </c>
      <c r="C78">
        <v>54.49</v>
      </c>
      <c r="D78">
        <v>2.27</v>
      </c>
      <c r="E78">
        <v>10.15</v>
      </c>
      <c r="F78">
        <v>9.39</v>
      </c>
      <c r="G78">
        <v>13.84</v>
      </c>
      <c r="H78">
        <v>10.4</v>
      </c>
      <c r="I78">
        <v>77.37</v>
      </c>
      <c r="J78" t="s">
        <v>329</v>
      </c>
      <c r="K78">
        <v>5.29</v>
      </c>
      <c r="L78">
        <v>1.6</v>
      </c>
      <c r="M78">
        <v>580.89</v>
      </c>
      <c r="N78">
        <v>16.45</v>
      </c>
      <c r="O78">
        <v>22.5</v>
      </c>
      <c r="P78">
        <v>22.44</v>
      </c>
      <c r="Q78">
        <v>20.420000000000002</v>
      </c>
      <c r="R78">
        <v>0.34429999999999999</v>
      </c>
      <c r="S78">
        <v>0.34329999999999999</v>
      </c>
      <c r="T78">
        <v>12.52</v>
      </c>
      <c r="U78">
        <v>13</v>
      </c>
      <c r="V78">
        <v>13.48</v>
      </c>
      <c r="W78">
        <v>14</v>
      </c>
      <c r="X78">
        <v>14.56</v>
      </c>
      <c r="Y78">
        <v>15.05</v>
      </c>
      <c r="Z78">
        <v>15.58</v>
      </c>
      <c r="AA78">
        <v>16.12</v>
      </c>
      <c r="AB78">
        <v>16.68</v>
      </c>
      <c r="AC78">
        <v>17.170000000000002</v>
      </c>
      <c r="AD78">
        <v>17.54</v>
      </c>
      <c r="AE78">
        <v>17.91</v>
      </c>
      <c r="AF78">
        <v>18.27</v>
      </c>
      <c r="AG78">
        <v>18.66</v>
      </c>
      <c r="AH78">
        <v>19.149999999999999</v>
      </c>
      <c r="AI78">
        <v>19.690000000000001</v>
      </c>
      <c r="AJ78">
        <v>20.29</v>
      </c>
      <c r="AK78">
        <v>20.89</v>
      </c>
      <c r="AL78">
        <v>21.48</v>
      </c>
      <c r="AM78">
        <v>22.06</v>
      </c>
      <c r="AN78">
        <v>22.69</v>
      </c>
      <c r="AO78">
        <v>23.27</v>
      </c>
      <c r="AP78">
        <v>23.81</v>
      </c>
      <c r="AQ78">
        <v>24.29</v>
      </c>
      <c r="AR78">
        <v>24.76</v>
      </c>
      <c r="AS78">
        <v>25.22</v>
      </c>
      <c r="AT78">
        <v>25.68</v>
      </c>
      <c r="AU78">
        <v>26.17</v>
      </c>
      <c r="AV78">
        <v>26.64</v>
      </c>
      <c r="AW78">
        <v>27.16</v>
      </c>
      <c r="AX78">
        <v>27.68</v>
      </c>
      <c r="AY78">
        <v>28.24</v>
      </c>
      <c r="AZ78">
        <v>28.8</v>
      </c>
      <c r="BA78">
        <v>29.34</v>
      </c>
      <c r="BB78">
        <v>29.85</v>
      </c>
      <c r="BC78">
        <v>30.36</v>
      </c>
      <c r="BD78">
        <v>30.85</v>
      </c>
      <c r="BE78">
        <v>31.29</v>
      </c>
      <c r="BF78">
        <v>31.65</v>
      </c>
    </row>
    <row r="79" spans="1:58" x14ac:dyDescent="0.3">
      <c r="A79" t="s">
        <v>331</v>
      </c>
      <c r="B79" s="31">
        <v>44399</v>
      </c>
      <c r="C79">
        <v>56.94</v>
      </c>
      <c r="D79">
        <v>2.8</v>
      </c>
      <c r="E79">
        <v>11.59</v>
      </c>
      <c r="F79">
        <v>11.11</v>
      </c>
      <c r="G79">
        <v>15.85</v>
      </c>
      <c r="H79">
        <v>11.93</v>
      </c>
      <c r="I79">
        <v>76.41</v>
      </c>
      <c r="J79" t="s">
        <v>327</v>
      </c>
      <c r="K79">
        <v>5.53</v>
      </c>
      <c r="L79">
        <v>1.84</v>
      </c>
      <c r="M79">
        <v>581.20000000000005</v>
      </c>
      <c r="N79">
        <v>18.21</v>
      </c>
      <c r="O79">
        <v>25.05</v>
      </c>
      <c r="P79">
        <v>24.87</v>
      </c>
      <c r="Q79">
        <v>22</v>
      </c>
      <c r="R79">
        <v>0.3483</v>
      </c>
      <c r="S79">
        <v>0.3458</v>
      </c>
      <c r="T79">
        <v>13.17</v>
      </c>
      <c r="U79">
        <v>13.68</v>
      </c>
      <c r="V79">
        <v>14.23</v>
      </c>
      <c r="W79">
        <v>14.85</v>
      </c>
      <c r="X79">
        <v>15.49</v>
      </c>
      <c r="Y79">
        <v>16.05</v>
      </c>
      <c r="Z79">
        <v>16.64</v>
      </c>
      <c r="AA79">
        <v>17.28</v>
      </c>
      <c r="AB79">
        <v>17.920000000000002</v>
      </c>
      <c r="AC79">
        <v>18.48</v>
      </c>
      <c r="AD79">
        <v>18.91</v>
      </c>
      <c r="AE79">
        <v>19.32</v>
      </c>
      <c r="AF79">
        <v>19.739999999999998</v>
      </c>
      <c r="AG79">
        <v>20.22</v>
      </c>
      <c r="AH79">
        <v>20.79</v>
      </c>
      <c r="AI79">
        <v>21.46</v>
      </c>
      <c r="AJ79">
        <v>22.19</v>
      </c>
      <c r="AK79">
        <v>22.92</v>
      </c>
      <c r="AL79">
        <v>23.64</v>
      </c>
      <c r="AM79">
        <v>24.39</v>
      </c>
      <c r="AN79">
        <v>25.16</v>
      </c>
      <c r="AO79">
        <v>25.89</v>
      </c>
      <c r="AP79">
        <v>26.56</v>
      </c>
      <c r="AQ79">
        <v>27.17</v>
      </c>
      <c r="AR79">
        <v>27.77</v>
      </c>
      <c r="AS79">
        <v>28.36</v>
      </c>
      <c r="AT79">
        <v>28.94</v>
      </c>
      <c r="AU79">
        <v>29.54</v>
      </c>
      <c r="AV79">
        <v>30.11</v>
      </c>
      <c r="AW79">
        <v>30.73</v>
      </c>
      <c r="AX79">
        <v>31.37</v>
      </c>
      <c r="AY79">
        <v>32.07</v>
      </c>
      <c r="AZ79">
        <v>32.770000000000003</v>
      </c>
      <c r="BA79">
        <v>33.450000000000003</v>
      </c>
      <c r="BB79">
        <v>34.119999999999997</v>
      </c>
      <c r="BC79">
        <v>34.78</v>
      </c>
      <c r="BD79">
        <v>35.409999999999997</v>
      </c>
      <c r="BE79">
        <v>35.979999999999997</v>
      </c>
      <c r="BF79">
        <v>36.479999999999997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10</vt:i4>
      </vt:variant>
      <vt:variant>
        <vt:lpstr>Benannte Bereiche</vt:lpstr>
      </vt:variant>
      <vt:variant>
        <vt:i4>1</vt:i4>
      </vt:variant>
    </vt:vector>
  </HeadingPairs>
  <TitlesOfParts>
    <vt:vector size="11" baseType="lpstr">
      <vt:lpstr>Körnung Größenklassen</vt:lpstr>
      <vt:lpstr>Körnung Einzelmessungen</vt:lpstr>
      <vt:lpstr>Gesamt</vt:lpstr>
      <vt:lpstr>RFA</vt:lpstr>
      <vt:lpstr>Körnung Statistik</vt:lpstr>
      <vt:lpstr>RFA for Appendix</vt:lpstr>
      <vt:lpstr>CN+pH</vt:lpstr>
      <vt:lpstr>Carbonate</vt:lpstr>
      <vt:lpstr>Color</vt:lpstr>
      <vt:lpstr>Bemerkungen_Körnung Einwaage</vt:lpstr>
      <vt:lpstr>'Körnung Größenklassen'!sieving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Marianne Dohms</dc:creator>
  <cp:lastModifiedBy>Michelle Jusufovic</cp:lastModifiedBy>
  <cp:lastPrinted>2021-03-01T08:29:52Z</cp:lastPrinted>
  <dcterms:created xsi:type="dcterms:W3CDTF">2019-10-16T11:32:51Z</dcterms:created>
  <dcterms:modified xsi:type="dcterms:W3CDTF">2023-12-05T13:48:19Z</dcterms:modified>
</cp:coreProperties>
</file>