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atha\Downloads\"/>
    </mc:Choice>
  </mc:AlternateContent>
  <xr:revisionPtr revIDLastSave="0" documentId="13_ncr:1_{E5274D61-A292-4DEC-9091-B6D684BA47F6}" xr6:coauthVersionLast="47" xr6:coauthVersionMax="47" xr10:uidLastSave="{00000000-0000-0000-0000-000000000000}"/>
  <bookViews>
    <workbookView xWindow="-98" yWindow="-98" windowWidth="21795" windowHeight="12975" xr2:uid="{647BB0EB-CD03-4991-A19B-3F77956DB139}"/>
  </bookViews>
  <sheets>
    <sheet name="Data" sheetId="1" r:id="rId1"/>
    <sheet name="Fit" sheetId="3" r:id="rId2"/>
    <sheet name="Author Info" sheetId="4" r:id="rId3"/>
    <sheet name="Copyright+Disclaimer"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 l="1"/>
  <c r="C26" i="1"/>
  <c r="Q16" i="1" s="1"/>
  <c r="D26" i="1"/>
  <c r="E26" i="1"/>
  <c r="F26" i="1"/>
  <c r="G26" i="1"/>
  <c r="H26" i="1"/>
  <c r="I26" i="1"/>
  <c r="J26" i="1"/>
  <c r="K26" i="1"/>
  <c r="L26" i="1"/>
  <c r="M26" i="1"/>
  <c r="B27" i="1"/>
  <c r="C27" i="1"/>
  <c r="Q17" i="1" s="1"/>
  <c r="D27" i="1"/>
  <c r="E27" i="1"/>
  <c r="F27" i="1"/>
  <c r="G27" i="1"/>
  <c r="H27" i="1"/>
  <c r="I27" i="1"/>
  <c r="J27" i="1"/>
  <c r="K27" i="1"/>
  <c r="L27" i="1"/>
  <c r="M27" i="1"/>
  <c r="B28" i="1"/>
  <c r="C28" i="1"/>
  <c r="D28" i="1"/>
  <c r="E28" i="1"/>
  <c r="F28" i="1"/>
  <c r="G28" i="1"/>
  <c r="H28" i="1"/>
  <c r="I28" i="1"/>
  <c r="J28" i="1"/>
  <c r="K28" i="1"/>
  <c r="L28" i="1"/>
  <c r="M28" i="1"/>
  <c r="B29" i="1"/>
  <c r="C29" i="1"/>
  <c r="D29" i="1"/>
  <c r="E29" i="1"/>
  <c r="F29" i="1"/>
  <c r="G29" i="1"/>
  <c r="H29" i="1"/>
  <c r="I29" i="1"/>
  <c r="J29" i="1"/>
  <c r="K29" i="1"/>
  <c r="L29" i="1"/>
  <c r="M29" i="1"/>
  <c r="B30" i="1"/>
  <c r="C30" i="1"/>
  <c r="D30" i="1"/>
  <c r="E30" i="1"/>
  <c r="F30" i="1"/>
  <c r="G30" i="1"/>
  <c r="H30" i="1"/>
  <c r="I30" i="1"/>
  <c r="J30" i="1"/>
  <c r="K30" i="1"/>
  <c r="L30" i="1"/>
  <c r="M30" i="1"/>
  <c r="B31" i="1"/>
  <c r="C31" i="1"/>
  <c r="D31" i="1"/>
  <c r="E31" i="1"/>
  <c r="F31" i="1"/>
  <c r="G31" i="1"/>
  <c r="H31" i="1"/>
  <c r="I31" i="1"/>
  <c r="J31" i="1"/>
  <c r="K31" i="1"/>
  <c r="L31" i="1"/>
  <c r="M31" i="1"/>
  <c r="B32" i="1"/>
  <c r="C32" i="1"/>
  <c r="D32" i="1"/>
  <c r="E32" i="1"/>
  <c r="F32" i="1"/>
  <c r="G32" i="1"/>
  <c r="H32" i="1"/>
  <c r="I32" i="1"/>
  <c r="J32" i="1"/>
  <c r="K32" i="1"/>
  <c r="L32" i="1"/>
  <c r="M32" i="1"/>
  <c r="C25" i="1"/>
  <c r="D25" i="1"/>
  <c r="E25" i="1"/>
  <c r="F25" i="1"/>
  <c r="G25" i="1"/>
  <c r="H25" i="1"/>
  <c r="I25" i="1"/>
  <c r="J25" i="1"/>
  <c r="K25" i="1"/>
  <c r="L25" i="1"/>
  <c r="M25" i="1"/>
  <c r="B25" i="1"/>
  <c r="Q20" i="1" l="1"/>
  <c r="Q19" i="1"/>
  <c r="Q15" i="1"/>
  <c r="Q18" i="1"/>
  <c r="S15" i="1" a="1"/>
  <c r="S16" i="1" l="1"/>
  <c r="S15" i="1"/>
  <c r="S17" i="1"/>
  <c r="S19" i="1"/>
  <c r="S18" i="1"/>
  <c r="T16" i="1"/>
  <c r="T15" i="1"/>
  <c r="T19" i="1"/>
  <c r="T18" i="1"/>
  <c r="T17" i="1"/>
  <c r="B5" i="3" a="1"/>
  <c r="B8" i="3" a="1"/>
  <c r="B11" i="3" a="1"/>
  <c r="B14" i="3" a="1"/>
  <c r="B17" i="3" a="1"/>
  <c r="B20" i="3" a="1"/>
  <c r="B23" i="3" a="1"/>
  <c r="B26" i="3" a="1"/>
  <c r="B29" i="3" a="1"/>
  <c r="B32" i="3" a="1"/>
  <c r="B4" i="3" a="1"/>
  <c r="B10" i="3" a="1"/>
  <c r="B16" i="3" a="1"/>
  <c r="B22" i="3" a="1"/>
  <c r="B28" i="3" a="1"/>
  <c r="B34" i="3" a="1"/>
  <c r="B6" i="3" a="1"/>
  <c r="B9" i="3" a="1"/>
  <c r="B12" i="3" a="1"/>
  <c r="B15" i="3" a="1"/>
  <c r="B18" i="3" a="1"/>
  <c r="B21" i="3" a="1"/>
  <c r="B24" i="3" a="1"/>
  <c r="B27" i="3" a="1"/>
  <c r="B30" i="3" a="1"/>
  <c r="B33" i="3" a="1"/>
  <c r="B7" i="3" a="1"/>
  <c r="B13" i="3" a="1"/>
  <c r="B19" i="3" a="1"/>
  <c r="B25" i="3" a="1"/>
  <c r="B31" i="3" a="1"/>
  <c r="B3" i="3" a="1"/>
  <c r="O26" i="1" a="1"/>
  <c r="R26" i="1" a="1"/>
  <c r="U26" i="1" a="1"/>
  <c r="X26" i="1" a="1"/>
  <c r="O27" i="1" a="1"/>
  <c r="R27" i="1" a="1"/>
  <c r="U27" i="1" a="1"/>
  <c r="X27" i="1" a="1"/>
  <c r="O28" i="1" a="1"/>
  <c r="R28" i="1" a="1"/>
  <c r="U28" i="1" a="1"/>
  <c r="X28" i="1" a="1"/>
  <c r="O29" i="1" a="1"/>
  <c r="R29" i="1" a="1"/>
  <c r="U29" i="1" a="1"/>
  <c r="X29" i="1" a="1"/>
  <c r="O30" i="1" a="1"/>
  <c r="R30" i="1" a="1"/>
  <c r="U30" i="1" a="1"/>
  <c r="X30" i="1" a="1"/>
  <c r="O31" i="1" a="1"/>
  <c r="R31" i="1" a="1"/>
  <c r="U31" i="1" a="1"/>
  <c r="X31" i="1" a="1"/>
  <c r="O32" i="1" a="1"/>
  <c r="R32" i="1" a="1"/>
  <c r="U32" i="1" a="1"/>
  <c r="X32" i="1" a="1"/>
  <c r="P26" i="1" a="1"/>
  <c r="S26" i="1" a="1"/>
  <c r="V26" i="1" a="1"/>
  <c r="Y26" i="1" a="1"/>
  <c r="P27" i="1" a="1"/>
  <c r="S27" i="1" a="1"/>
  <c r="V27" i="1" a="1"/>
  <c r="Y27" i="1" a="1"/>
  <c r="P28" i="1" a="1"/>
  <c r="S28" i="1" a="1"/>
  <c r="V28" i="1" a="1"/>
  <c r="Y28" i="1" a="1"/>
  <c r="P29" i="1" a="1"/>
  <c r="S29" i="1" a="1"/>
  <c r="V29" i="1" a="1"/>
  <c r="Y29" i="1" a="1"/>
  <c r="P30" i="1" a="1"/>
  <c r="S30" i="1" a="1"/>
  <c r="V30" i="1" a="1"/>
  <c r="Y30" i="1" a="1"/>
  <c r="P31" i="1" a="1"/>
  <c r="S31" i="1" a="1"/>
  <c r="V31" i="1" a="1"/>
  <c r="P32" i="1" a="1"/>
  <c r="S32" i="1" a="1"/>
  <c r="V32" i="1" a="1"/>
  <c r="Y32" i="1" a="1"/>
  <c r="Y31" i="1" a="1"/>
  <c r="Q26" i="1" a="1"/>
  <c r="T26" i="1" a="1"/>
  <c r="W26" i="1" a="1"/>
  <c r="Z26" i="1" a="1"/>
  <c r="Q27" i="1" a="1"/>
  <c r="T27" i="1" a="1"/>
  <c r="W27" i="1" a="1"/>
  <c r="Z27" i="1" a="1"/>
  <c r="Q28" i="1" a="1"/>
  <c r="T28" i="1" a="1"/>
  <c r="W28" i="1" a="1"/>
  <c r="Z28" i="1" a="1"/>
  <c r="Q29" i="1" a="1"/>
  <c r="T29" i="1" a="1"/>
  <c r="W29" i="1" a="1"/>
  <c r="Z29" i="1" a="1"/>
  <c r="Q30" i="1" a="1"/>
  <c r="T30" i="1" a="1"/>
  <c r="W30" i="1" a="1"/>
  <c r="Z30" i="1" a="1"/>
  <c r="Q31" i="1" a="1"/>
  <c r="T31" i="1" a="1"/>
  <c r="W31" i="1" a="1"/>
  <c r="Z31" i="1" a="1"/>
  <c r="Q32" i="1" a="1"/>
  <c r="T32" i="1" a="1"/>
  <c r="W32" i="1" a="1"/>
  <c r="Z32" i="1" a="1"/>
  <c r="P25" i="1" a="1"/>
  <c r="T25" i="1" a="1"/>
  <c r="Q25" i="1" a="1"/>
  <c r="W25" i="1" a="1"/>
  <c r="Z25" i="1" a="1"/>
  <c r="R25" i="1" a="1"/>
  <c r="U25" i="1" a="1"/>
  <c r="X25" i="1" a="1"/>
  <c r="S25" i="1" a="1"/>
  <c r="V25" i="1" a="1"/>
  <c r="Y25" i="1" a="1"/>
  <c r="O25" i="1" a="1"/>
  <c r="O25" i="1" l="1"/>
  <c r="Y25" i="1"/>
  <c r="V25" i="1"/>
  <c r="S25" i="1"/>
  <c r="X25" i="1"/>
  <c r="U25" i="1"/>
  <c r="R25" i="1"/>
  <c r="Z25" i="1"/>
  <c r="W25" i="1"/>
  <c r="Q25" i="1"/>
  <c r="T25" i="1"/>
  <c r="P25" i="1"/>
  <c r="Z32" i="1"/>
  <c r="W32" i="1"/>
  <c r="T32" i="1"/>
  <c r="Q32" i="1"/>
  <c r="Z31" i="1"/>
  <c r="W31" i="1"/>
  <c r="T31" i="1"/>
  <c r="Q31" i="1"/>
  <c r="Z30" i="1"/>
  <c r="W30" i="1"/>
  <c r="T30" i="1"/>
  <c r="Q30" i="1"/>
  <c r="Z29" i="1"/>
  <c r="W29" i="1"/>
  <c r="T29" i="1"/>
  <c r="Q29" i="1"/>
  <c r="Z28" i="1"/>
  <c r="W28" i="1"/>
  <c r="T28" i="1"/>
  <c r="Q28" i="1"/>
  <c r="Z27" i="1"/>
  <c r="W27" i="1"/>
  <c r="T27" i="1"/>
  <c r="Q27" i="1"/>
  <c r="Z26" i="1"/>
  <c r="W26" i="1"/>
  <c r="T26" i="1"/>
  <c r="Q26" i="1"/>
  <c r="Y31" i="1"/>
  <c r="Y32" i="1"/>
  <c r="V32" i="1"/>
  <c r="S32" i="1"/>
  <c r="P32" i="1"/>
  <c r="V31" i="1"/>
  <c r="S31" i="1"/>
  <c r="P31" i="1"/>
  <c r="Y30" i="1"/>
  <c r="V30" i="1"/>
  <c r="S30" i="1"/>
  <c r="P30" i="1"/>
  <c r="Y29" i="1"/>
  <c r="V29" i="1"/>
  <c r="S29" i="1"/>
  <c r="P29" i="1"/>
  <c r="Y28" i="1"/>
  <c r="V28" i="1"/>
  <c r="S28" i="1"/>
  <c r="P28" i="1"/>
  <c r="Y27" i="1"/>
  <c r="V27" i="1"/>
  <c r="S27" i="1"/>
  <c r="P27" i="1"/>
  <c r="Y26" i="1"/>
  <c r="V26" i="1"/>
  <c r="S26" i="1"/>
  <c r="P26" i="1"/>
  <c r="X32" i="1"/>
  <c r="U32" i="1"/>
  <c r="R32" i="1"/>
  <c r="O32" i="1"/>
  <c r="X31" i="1"/>
  <c r="U31" i="1"/>
  <c r="R31" i="1"/>
  <c r="O31" i="1"/>
  <c r="X30" i="1"/>
  <c r="U30" i="1"/>
  <c r="R30" i="1"/>
  <c r="O30" i="1"/>
  <c r="X29" i="1"/>
  <c r="U29" i="1"/>
  <c r="R29" i="1"/>
  <c r="O29" i="1"/>
  <c r="X28" i="1"/>
  <c r="U28" i="1"/>
  <c r="R28" i="1"/>
  <c r="O28" i="1"/>
  <c r="X27" i="1"/>
  <c r="U27" i="1"/>
  <c r="R27" i="1"/>
  <c r="O27" i="1"/>
  <c r="X26" i="1"/>
  <c r="U26" i="1"/>
  <c r="R26" i="1"/>
  <c r="O26" i="1"/>
  <c r="B3" i="3"/>
  <c r="B31" i="3"/>
  <c r="B25" i="3"/>
  <c r="B19" i="3"/>
  <c r="B13" i="3"/>
  <c r="B7" i="3"/>
  <c r="B33" i="3"/>
  <c r="B30" i="3"/>
  <c r="B27" i="3"/>
  <c r="B24" i="3"/>
  <c r="B21" i="3"/>
  <c r="B18" i="3"/>
  <c r="B15" i="3"/>
  <c r="B12" i="3"/>
  <c r="B9" i="3"/>
  <c r="B6" i="3"/>
  <c r="B34" i="3"/>
  <c r="B28" i="3"/>
  <c r="B22" i="3"/>
  <c r="B16" i="3"/>
  <c r="B10" i="3"/>
  <c r="B4" i="3"/>
  <c r="B32" i="3"/>
  <c r="B29" i="3"/>
  <c r="B26" i="3"/>
  <c r="B23" i="3"/>
  <c r="B20" i="3"/>
  <c r="B17" i="3"/>
  <c r="B14" i="3"/>
  <c r="B11" i="3"/>
  <c r="B8" i="3"/>
  <c r="B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<sst xmlns="http://schemas.openxmlformats.org/spreadsheetml/2006/main" count="29" uniqueCount="28">
  <si>
    <t>Plate Layout</t>
  </si>
  <si>
    <t>A</t>
  </si>
  <si>
    <t>B</t>
  </si>
  <si>
    <t>C</t>
  </si>
  <si>
    <t>D</t>
  </si>
  <si>
    <t>E</t>
  </si>
  <si>
    <t>F</t>
  </si>
  <si>
    <t>G</t>
  </si>
  <si>
    <t>H</t>
  </si>
  <si>
    <t>Standard</t>
  </si>
  <si>
    <t>Blank</t>
  </si>
  <si>
    <t>Control</t>
  </si>
  <si>
    <t>Unknown</t>
  </si>
  <si>
    <t>Average BC</t>
  </si>
  <si>
    <t>Raw</t>
  </si>
  <si>
    <t>Blank Corrected</t>
  </si>
  <si>
    <t>Conc. (pg/mL)</t>
  </si>
  <si>
    <t>4PL</t>
  </si>
  <si>
    <t>Concentration (pg/mL)</t>
  </si>
  <si>
    <t>Plot Data Table</t>
  </si>
  <si>
    <t>X</t>
  </si>
  <si>
    <t>Y</t>
  </si>
  <si>
    <t>Author:</t>
  </si>
  <si>
    <t>Taylor Lyle</t>
  </si>
  <si>
    <t>Last Updated:</t>
  </si>
  <si>
    <t>Download and install from:</t>
  </si>
  <si>
    <t>https://myassays.com/download-and-install-mycurvefit-excel-add-in.html</t>
  </si>
  <si>
    <t>Use of this workbook requires the MyCurveFit Excel-Add-In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</si>
</sst>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5"/>
      <color rgb="FF000000"/>
      <name val="Arial"/>
      <family val="2"/>
    </font>
    <font>
      <u/>
      <sz val="11"/>
      <color theme="10"/>
      <name val="Calibri"/>
      <family val="2"/>
      <scheme val="minor"/>
    </font>
    <font>
      <b/>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0" borderId="0" xfId="0" applyAlignment="1">
      <alignment horizontal="right"/>
    </xf>
    <xf numFmtId="0" fontId="0" fillId="0" borderId="0" xfId="0" applyAlignment="1">
      <alignment horizont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1" fillId="0" borderId="0" xfId="0" applyFont="1"/>
    <xf numFmtId="0" fontId="0" fillId="0" borderId="0" xfId="0"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applyAlignment="1">
      <alignment horizontal="center"/>
    </xf>
    <xf numFmtId="0" fontId="0" fillId="0" borderId="1" xfId="0" applyBorder="1" applyAlignment="1">
      <alignment horizontal="center"/>
    </xf>
    <xf numFmtId="0" fontId="0" fillId="0" borderId="2" xfId="0" applyBorder="1"/>
    <xf numFmtId="0" fontId="0" fillId="0" borderId="9" xfId="0" applyBorder="1"/>
    <xf numFmtId="0" fontId="0" fillId="0" borderId="3" xfId="0"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14" fontId="0" fillId="0" borderId="0" xfId="0" applyNumberFormat="1"/>
    <xf numFmtId="0" fontId="2" fillId="0" borderId="0" xfId="0" applyFont="1" applyAlignment="1">
      <alignment vertical="center"/>
    </xf>
    <xf numFmtId="0" fontId="0" fillId="0" borderId="0" xfId="0" applyAlignment="1">
      <alignment vertical="center"/>
    </xf>
    <xf numFmtId="0" fontId="1" fillId="0" borderId="0" xfId="0" applyFont="1" applyAlignment="1">
      <alignment horizontal="right"/>
    </xf>
    <xf numFmtId="0" fontId="4" fillId="0" borderId="0" xfId="1" applyFo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4PL</c:v>
          </c:tx>
          <c:spPr>
            <a:ln w="19050" cap="rnd">
              <a:solidFill>
                <a:schemeClr val="accent1"/>
              </a:solidFill>
              <a:round/>
            </a:ln>
            <a:effectLst/>
          </c:spPr>
          <c:marker>
            <c:symbol val="none"/>
          </c:marker>
          <c:xVal>
            <c:numRef>
              <c:f>Fit!$A$3:$A$34</c:f>
              <c:numCache>
                <c:formatCode>General</c:formatCode>
                <c:ptCount val="32"/>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pt idx="19">
                  <c:v>100</c:v>
                </c:pt>
                <c:pt idx="20">
                  <c:v>105</c:v>
                </c:pt>
                <c:pt idx="21">
                  <c:v>110</c:v>
                </c:pt>
                <c:pt idx="22">
                  <c:v>115</c:v>
                </c:pt>
                <c:pt idx="23">
                  <c:v>120</c:v>
                </c:pt>
                <c:pt idx="24">
                  <c:v>125</c:v>
                </c:pt>
                <c:pt idx="25">
                  <c:v>130</c:v>
                </c:pt>
                <c:pt idx="26">
                  <c:v>135</c:v>
                </c:pt>
                <c:pt idx="27">
                  <c:v>140</c:v>
                </c:pt>
                <c:pt idx="28">
                  <c:v>145</c:v>
                </c:pt>
                <c:pt idx="29">
                  <c:v>150</c:v>
                </c:pt>
                <c:pt idx="30">
                  <c:v>155</c:v>
                </c:pt>
                <c:pt idx="31">
                  <c:v>160</c:v>
                </c:pt>
              </c:numCache>
            </c:numRef>
          </c:xVal>
          <c:yVal>
            <c:numRef>
              <c:f>Fit!$B$3:$B$34</c:f>
              <c:numCache>
                <c:formatCode>General</c:formatCode>
                <c:ptCount val="32"/>
                <c:pt idx="0">
                  <c:v>0.76550112336900011</c:v>
                </c:pt>
                <c:pt idx="1">
                  <c:v>0.79392720864168642</c:v>
                </c:pt>
                <c:pt idx="2">
                  <c:v>0.85334847018380411</c:v>
                </c:pt>
                <c:pt idx="3">
                  <c:v>0.94381106638279677</c:v>
                </c:pt>
                <c:pt idx="4">
                  <c:v>1.0583424888059818</c:v>
                </c:pt>
                <c:pt idx="5">
                  <c:v>1.1860252824490274</c:v>
                </c:pt>
                <c:pt idx="6">
                  <c:v>1.3157795991956986</c:v>
                </c:pt>
                <c:pt idx="7">
                  <c:v>1.4390431713372176</c:v>
                </c:pt>
                <c:pt idx="8">
                  <c:v>1.5506635227915648</c:v>
                </c:pt>
                <c:pt idx="9">
                  <c:v>1.6484762925285068</c:v>
                </c:pt>
                <c:pt idx="10">
                  <c:v>1.7323704698387896</c:v>
                </c:pt>
                <c:pt idx="11">
                  <c:v>1.8033901586974286</c:v>
                </c:pt>
                <c:pt idx="12">
                  <c:v>1.8630844464526168</c:v>
                </c:pt>
                <c:pt idx="13">
                  <c:v>1.9131123722274292</c:v>
                </c:pt>
                <c:pt idx="14">
                  <c:v>1.9550367038172567</c:v>
                </c:pt>
                <c:pt idx="15">
                  <c:v>1.9902358468335968</c:v>
                </c:pt>
                <c:pt idx="16">
                  <c:v>2.0198813243320064</c:v>
                </c:pt>
                <c:pt idx="17">
                  <c:v>2.0449476090653107</c:v>
                </c:pt>
                <c:pt idx="18">
                  <c:v>2.0662353739841115</c:v>
                </c:pt>
                <c:pt idx="19">
                  <c:v>2.0843982554654077</c:v>
                </c:pt>
                <c:pt idx="20">
                  <c:v>2.0999684307647248</c:v>
                </c:pt>
                <c:pt idx="21">
                  <c:v>2.1133791149561993</c:v>
                </c:pt>
                <c:pt idx="22">
                  <c:v>2.1249834946449715</c:v>
                </c:pt>
                <c:pt idx="23">
                  <c:v>2.1350702668025536</c:v>
                </c:pt>
                <c:pt idx="24">
                  <c:v>2.1438762064961683</c:v>
                </c:pt>
                <c:pt idx="25">
                  <c:v>2.1515962484295499</c:v>
                </c:pt>
                <c:pt idx="26">
                  <c:v>2.1583915407415573</c:v>
                </c:pt>
                <c:pt idx="27">
                  <c:v>2.1643958696527399</c:v>
                </c:pt>
                <c:pt idx="28">
                  <c:v>2.1697207864623436</c:v>
                </c:pt>
                <c:pt idx="29">
                  <c:v>2.1744597056494874</c:v>
                </c:pt>
                <c:pt idx="30">
                  <c:v>2.1786911886879068</c:v>
                </c:pt>
                <c:pt idx="31">
                  <c:v>2.1824815834357696</c:v>
                </c:pt>
              </c:numCache>
            </c:numRef>
          </c:yVal>
          <c:smooth val="0"/>
          <c:extLst>
            <c:ext xmlns:c16="http://schemas.microsoft.com/office/drawing/2014/chart" uri="{C3380CC4-5D6E-409C-BE32-E72D297353CC}">
              <c16:uniqueId val="{00000000-D1EB-4B68-A142-FDC6F730BB87}"/>
            </c:ext>
          </c:extLst>
        </c:ser>
        <c:ser>
          <c:idx val="1"/>
          <c:order val="1"/>
          <c:tx>
            <c:v>Calibrators</c:v>
          </c:tx>
          <c:spPr>
            <a:ln w="19050" cap="rnd">
              <a:noFill/>
              <a:round/>
            </a:ln>
            <a:effectLst/>
          </c:spPr>
          <c:marker>
            <c:symbol val="circle"/>
            <c:size val="5"/>
            <c:spPr>
              <a:solidFill>
                <a:schemeClr val="accent2"/>
              </a:solidFill>
              <a:ln w="9525">
                <a:solidFill>
                  <a:srgbClr val="FF0000"/>
                </a:solidFill>
              </a:ln>
              <a:effectLst/>
            </c:spPr>
          </c:marker>
          <c:xVal>
            <c:numRef>
              <c:f>Data!$P$15:$P$20</c:f>
              <c:numCache>
                <c:formatCode>General</c:formatCode>
                <c:ptCount val="6"/>
                <c:pt idx="0">
                  <c:v>5</c:v>
                </c:pt>
                <c:pt idx="1">
                  <c:v>10</c:v>
                </c:pt>
                <c:pt idx="2">
                  <c:v>20</c:v>
                </c:pt>
                <c:pt idx="3">
                  <c:v>40</c:v>
                </c:pt>
                <c:pt idx="4">
                  <c:v>80</c:v>
                </c:pt>
                <c:pt idx="5">
                  <c:v>160</c:v>
                </c:pt>
              </c:numCache>
            </c:numRef>
          </c:xVal>
          <c:yVal>
            <c:numRef>
              <c:f>Data!$Q$15:$Q$20</c:f>
              <c:numCache>
                <c:formatCode>General</c:formatCode>
                <c:ptCount val="6"/>
                <c:pt idx="0">
                  <c:v>0.71650000000000014</c:v>
                </c:pt>
                <c:pt idx="1">
                  <c:v>0.81350000000000011</c:v>
                </c:pt>
                <c:pt idx="2">
                  <c:v>1.0030000000000001</c:v>
                </c:pt>
                <c:pt idx="3">
                  <c:v>1.38</c:v>
                </c:pt>
                <c:pt idx="4">
                  <c:v>2.0570000000000004</c:v>
                </c:pt>
                <c:pt idx="5">
                  <c:v>2.145</c:v>
                </c:pt>
              </c:numCache>
            </c:numRef>
          </c:yVal>
          <c:smooth val="0"/>
          <c:extLst>
            <c:ext xmlns:c16="http://schemas.microsoft.com/office/drawing/2014/chart" uri="{C3380CC4-5D6E-409C-BE32-E72D297353CC}">
              <c16:uniqueId val="{00000001-D1EB-4B68-A142-FDC6F730BB87}"/>
            </c:ext>
          </c:extLst>
        </c:ser>
        <c:dLbls>
          <c:showLegendKey val="0"/>
          <c:showVal val="0"/>
          <c:showCatName val="0"/>
          <c:showSerName val="0"/>
          <c:showPercent val="0"/>
          <c:showBubbleSize val="0"/>
        </c:dLbls>
        <c:axId val="1946814207"/>
        <c:axId val="1946807551"/>
      </c:scatterChart>
      <c:valAx>
        <c:axId val="1946814207"/>
        <c:scaling>
          <c:logBase val="10"/>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07551"/>
        <c:crosses val="autoZero"/>
        <c:crossBetween val="midCat"/>
      </c:valAx>
      <c:valAx>
        <c:axId val="194680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142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19049</xdr:colOff>
      <xdr:row>2</xdr:row>
      <xdr:rowOff>4761</xdr:rowOff>
    </xdr:from>
    <xdr:to>
      <xdr:col>10</xdr:col>
      <xdr:colOff>200024</xdr:colOff>
      <xdr:row>18</xdr:row>
      <xdr:rowOff>9524</xdr:rowOff>
    </xdr:to>
    <xdr:graphicFrame macro="">
      <xdr:nvGraphicFramePr>
        <xdr:cNvPr id="2" name="Chart 1">
          <a:extLst>
            <a:ext uri="{FF2B5EF4-FFF2-40B4-BE49-F238E27FC236}">
              <a16:creationId xmlns:a16="http://schemas.microsoft.com/office/drawing/2014/main" id="{AAE1FAD3-070C-49D7-BB82-545E3CBB1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223159</xdr:colOff>
      <xdr:row>1</xdr:row>
      <xdr:rowOff>16329</xdr:rowOff>
    </xdr:from>
    <xdr:to>
      <xdr:col>9</xdr:col>
      <xdr:colOff>21773</xdr:colOff>
      <xdr:row>24</xdr:row>
      <xdr:rowOff>157843</xdr:rowOff>
    </xdr:to>
    <xdr:sp macro="" textlink="">
      <xdr:nvSpPr>
        <xdr:cNvPr id="2" name="TextBox 1">
          <a:extLst>
            <a:ext uri="{FF2B5EF4-FFF2-40B4-BE49-F238E27FC236}">
              <a16:creationId xmlns:a16="http://schemas.microsoft.com/office/drawing/2014/main" id="{B7574251-A220-4E08-9751-4C37B90F47B8}"/>
            </a:ext>
          </a:extLst>
        </xdr:cNvPr>
        <xdr:cNvSpPr txBox="1"/>
      </xdr:nvSpPr>
      <xdr:spPr>
        <a:xfrm>
          <a:off x="223159" y="201386"/>
          <a:ext cx="5676900" cy="4397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de-DE" sz="2400">
              <a:solidFill>
                <a:schemeClr val="dk1"/>
              </a:solidFill>
              <a:effectLst/>
              <a:latin typeface="+mn-lt"/>
              <a:ea typeface="+mn-ea"/>
              <a:cs typeface="+mn-cs"/>
            </a:rPr>
            <a:t>Copyright &amp; Disclaimer</a:t>
          </a:r>
          <a:endParaRPr lang="en-GB" sz="2400">
            <a:solidFill>
              <a:schemeClr val="dk1"/>
            </a:solidFill>
            <a:effectLst/>
            <a:latin typeface="+mn-lt"/>
            <a:ea typeface="+mn-ea"/>
            <a:cs typeface="+mn-cs"/>
          </a:endParaRPr>
        </a:p>
        <a:p>
          <a:r>
            <a:rPr lang="de-DE"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de-DE" sz="1100" b="1">
              <a:solidFill>
                <a:schemeClr val="dk1"/>
              </a:solidFill>
              <a:effectLst/>
              <a:latin typeface="+mn-lt"/>
              <a:ea typeface="+mn-ea"/>
              <a:cs typeface="+mn-cs"/>
            </a:rPr>
            <a:t>Copyright © 2021 MyAssays Ltd. All rights reserved.</a:t>
          </a:r>
          <a:endParaRPr lang="en-GB" sz="1100" b="1">
            <a:solidFill>
              <a:schemeClr val="dk1"/>
            </a:solidFill>
            <a:effectLst/>
            <a:latin typeface="+mn-lt"/>
            <a:ea typeface="+mn-ea"/>
            <a:cs typeface="+mn-cs"/>
          </a:endParaRPr>
        </a:p>
        <a:p>
          <a:r>
            <a:rPr lang="de-DE"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de-DE"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de-DE" sz="1100">
              <a:solidFill>
                <a:schemeClr val="dk1"/>
              </a:solidFill>
              <a:effectLst/>
              <a:latin typeface="+mn-lt"/>
              <a:ea typeface="+mn-ea"/>
              <a:cs typeface="+mn-cs"/>
            </a:rPr>
            <a:t>Redistribution of this Excel Workbook</a:t>
          </a:r>
          <a:r>
            <a:rPr lang="en-GB" sz="1100">
              <a:solidFill>
                <a:schemeClr val="dk1"/>
              </a:solidFill>
              <a:effectLst/>
              <a:latin typeface="+mn-lt"/>
              <a:ea typeface="+mn-ea"/>
              <a:cs typeface="+mn-cs"/>
            </a:rPr>
            <a:t>, with or without modification, </a:t>
          </a:r>
          <a:r>
            <a:rPr lang="en-GB" sz="1100" u="sng">
              <a:solidFill>
                <a:schemeClr val="dk1"/>
              </a:solidFill>
              <a:effectLst/>
              <a:latin typeface="+mn-lt"/>
              <a:ea typeface="+mn-ea"/>
              <a:cs typeface="+mn-cs"/>
            </a:rPr>
            <a:t>is permitted</a:t>
          </a:r>
          <a:r>
            <a:rPr lang="en-GB" sz="1100">
              <a:solidFill>
                <a:schemeClr val="dk1"/>
              </a:solidFill>
              <a:effectLst/>
              <a:latin typeface="+mn-lt"/>
              <a:ea typeface="+mn-ea"/>
              <a:cs typeface="+mn-cs"/>
            </a:rPr>
            <a:t> provided that redistributions retain the above copyright notice,</a:t>
          </a:r>
          <a:r>
            <a:rPr lang="en-GB" sz="1100" baseline="0">
              <a:solidFill>
                <a:schemeClr val="dk1"/>
              </a:solidFill>
              <a:effectLst/>
              <a:latin typeface="+mn-lt"/>
              <a:ea typeface="+mn-ea"/>
              <a:cs typeface="+mn-cs"/>
            </a:rPr>
            <a:t> these </a:t>
          </a:r>
          <a:r>
            <a:rPr lang="en-GB" sz="1100">
              <a:solidFill>
                <a:schemeClr val="dk1"/>
              </a:solidFill>
              <a:effectLst/>
              <a:latin typeface="+mn-lt"/>
              <a:ea typeface="+mn-ea"/>
              <a:cs typeface="+mn-cs"/>
            </a:rPr>
            <a:t>conditions and the following disclaimer:</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THIS</a:t>
          </a:r>
          <a:r>
            <a:rPr lang="en-GB" sz="1100" baseline="0">
              <a:solidFill>
                <a:schemeClr val="dk1"/>
              </a:solidFill>
              <a:effectLst/>
              <a:latin typeface="+mn-lt"/>
              <a:ea typeface="+mn-ea"/>
              <a:cs typeface="+mn-cs"/>
            </a:rPr>
            <a:t> WORKBOOK</a:t>
          </a:r>
          <a:r>
            <a:rPr lang="en-GB" sz="1100">
              <a:solidFill>
                <a:schemeClr val="dk1"/>
              </a:solidFill>
              <a:effectLst/>
              <a:latin typeface="+mn-lt"/>
              <a:ea typeface="+mn-ea"/>
              <a:cs typeface="+mn-cs"/>
            </a:rPr>
            <a:t> IS PROVIDED BY MYASSAYS LTD. "AS IS" AND ANY EXPRESS OR IMPLIED WARRANTIES, INCLUDING, BUT NOT LIMITED TO, THE IMPLIED WARRANTIES OF MERCHANTABILITY AND FITNESS FOR A PARTICULAR PURPOSE ARE DISCLAIMED. IN NO EVENT SHALL MYASSAYS LTD.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conclusions contained in this workbook are those of the authors and should not be interpreted as representing official policies, either expressed or implied, of MyAssays Ltd.</a:t>
          </a:r>
          <a:endParaRPr lang="en-GB" sz="1100"/>
        </a:p>
      </xdr:txBody>
    </xdr:sp>
    <xdr:clientData/>
  </xdr:twoCellAnchor>
  <xdr:twoCellAnchor editAs="oneCell">
    <xdr:from>
      <xdr:col>5</xdr:col>
      <xdr:colOff>146959</xdr:colOff>
      <xdr:row>2</xdr:row>
      <xdr:rowOff>163286</xdr:rowOff>
    </xdr:from>
    <xdr:to>
      <xdr:col>8</xdr:col>
      <xdr:colOff>349435</xdr:colOff>
      <xdr:row>6</xdr:row>
      <xdr:rowOff>184962</xdr:rowOff>
    </xdr:to>
    <xdr:pic>
      <xdr:nvPicPr>
        <xdr:cNvPr id="3" name="Picture 2">
          <a:extLst>
            <a:ext uri="{FF2B5EF4-FFF2-40B4-BE49-F238E27FC236}">
              <a16:creationId xmlns:a16="http://schemas.microsoft.com/office/drawing/2014/main" id="{D73260FD-641B-4200-92B5-2E4E6B93FC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12673" y="533400"/>
          <a:ext cx="2161905" cy="7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yassays.com/download-and-install-mycurvefit-excel-add-in.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A6677-D306-471B-8640-97860110CE45}">
  <dimension ref="A1:Z214"/>
  <sheetViews>
    <sheetView tabSelected="1" zoomScaleNormal="100" workbookViewId="0">
      <selection activeCell="Q25" sqref="Q25"/>
    </sheetView>
  </sheetViews>
  <sheetFormatPr defaultRowHeight="14.25" x14ac:dyDescent="0.45"/>
  <cols>
    <col min="1" max="1" width="3.6640625" customWidth="1"/>
    <col min="2" max="13" width="6.3984375" customWidth="1"/>
    <col min="14" max="14" width="4.53125" customWidth="1"/>
    <col min="15" max="26" width="8.6640625" customWidth="1"/>
  </cols>
  <sheetData>
    <row r="1" spans="1:21" x14ac:dyDescent="0.45">
      <c r="A1" s="7" t="s">
        <v>0</v>
      </c>
    </row>
    <row r="2" spans="1:21" x14ac:dyDescent="0.45">
      <c r="B2" s="2">
        <v>1</v>
      </c>
      <c r="C2" s="2">
        <v>2</v>
      </c>
      <c r="D2" s="2">
        <v>3</v>
      </c>
      <c r="E2" s="2">
        <v>4</v>
      </c>
      <c r="F2" s="2">
        <v>5</v>
      </c>
      <c r="G2" s="2">
        <v>6</v>
      </c>
      <c r="H2" s="2">
        <v>7</v>
      </c>
      <c r="I2" s="2">
        <v>8</v>
      </c>
      <c r="J2" s="2">
        <v>9</v>
      </c>
      <c r="K2" s="2">
        <v>10</v>
      </c>
      <c r="L2" s="2">
        <v>11</v>
      </c>
      <c r="M2" s="2">
        <v>12</v>
      </c>
    </row>
    <row r="3" spans="1:21" ht="13.5" customHeight="1" x14ac:dyDescent="0.45">
      <c r="A3" s="1" t="s">
        <v>1</v>
      </c>
      <c r="B3" s="3">
        <v>1</v>
      </c>
      <c r="C3" s="3">
        <v>1</v>
      </c>
      <c r="D3" s="4">
        <v>1</v>
      </c>
      <c r="E3" s="4">
        <v>1</v>
      </c>
      <c r="F3" s="4">
        <v>9</v>
      </c>
      <c r="G3" s="4">
        <v>9</v>
      </c>
      <c r="H3" s="4">
        <v>17</v>
      </c>
      <c r="I3" s="4">
        <v>17</v>
      </c>
      <c r="J3" s="4">
        <v>25</v>
      </c>
      <c r="K3" s="4">
        <v>25</v>
      </c>
      <c r="L3" s="4">
        <v>33</v>
      </c>
      <c r="M3" s="4">
        <v>33</v>
      </c>
      <c r="O3" s="7" t="s">
        <v>27</v>
      </c>
      <c r="P3" s="7"/>
      <c r="Q3" s="7"/>
      <c r="R3" s="7"/>
      <c r="S3" s="7"/>
      <c r="T3" s="7"/>
      <c r="U3" s="7"/>
    </row>
    <row r="4" spans="1:21" ht="13.5" customHeight="1" x14ac:dyDescent="0.45">
      <c r="A4" s="1" t="s">
        <v>2</v>
      </c>
      <c r="B4" s="3">
        <v>2</v>
      </c>
      <c r="C4" s="3">
        <v>2</v>
      </c>
      <c r="D4" s="4">
        <v>2</v>
      </c>
      <c r="E4" s="4">
        <v>2</v>
      </c>
      <c r="F4" s="4">
        <v>10</v>
      </c>
      <c r="G4" s="4">
        <v>10</v>
      </c>
      <c r="H4" s="4">
        <v>18</v>
      </c>
      <c r="I4" s="4">
        <v>18</v>
      </c>
      <c r="J4" s="4">
        <v>26</v>
      </c>
      <c r="K4" s="4">
        <v>26</v>
      </c>
      <c r="L4" s="4">
        <v>34</v>
      </c>
      <c r="M4" s="4">
        <v>34</v>
      </c>
      <c r="O4" s="7" t="s">
        <v>25</v>
      </c>
      <c r="P4" s="7"/>
      <c r="Q4" s="7"/>
      <c r="R4" s="7"/>
      <c r="S4" s="7"/>
      <c r="T4" s="7"/>
      <c r="U4" s="7"/>
    </row>
    <row r="5" spans="1:21" ht="13.5" customHeight="1" x14ac:dyDescent="0.45">
      <c r="A5" s="1" t="s">
        <v>3</v>
      </c>
      <c r="B5" s="3">
        <v>3</v>
      </c>
      <c r="C5" s="3">
        <v>3</v>
      </c>
      <c r="D5" s="4">
        <v>3</v>
      </c>
      <c r="E5" s="4">
        <v>3</v>
      </c>
      <c r="F5" s="4">
        <v>11</v>
      </c>
      <c r="G5" s="4">
        <v>11</v>
      </c>
      <c r="H5" s="4">
        <v>19</v>
      </c>
      <c r="I5" s="4">
        <v>19</v>
      </c>
      <c r="J5" s="4">
        <v>27</v>
      </c>
      <c r="K5" s="4">
        <v>27</v>
      </c>
      <c r="L5" s="4">
        <v>35</v>
      </c>
      <c r="M5" s="4">
        <v>35</v>
      </c>
      <c r="O5" s="26" t="s">
        <v>26</v>
      </c>
      <c r="P5" s="7"/>
      <c r="Q5" s="7"/>
      <c r="R5" s="7"/>
      <c r="S5" s="7"/>
      <c r="T5" s="7"/>
      <c r="U5" s="7"/>
    </row>
    <row r="6" spans="1:21" ht="13.5" customHeight="1" x14ac:dyDescent="0.45">
      <c r="A6" s="1" t="s">
        <v>4</v>
      </c>
      <c r="B6" s="3">
        <v>4</v>
      </c>
      <c r="C6" s="3">
        <v>4</v>
      </c>
      <c r="D6" s="4">
        <v>4</v>
      </c>
      <c r="E6" s="4">
        <v>4</v>
      </c>
      <c r="F6" s="4">
        <v>12</v>
      </c>
      <c r="G6" s="4">
        <v>12</v>
      </c>
      <c r="H6" s="4">
        <v>20</v>
      </c>
      <c r="I6" s="4">
        <v>20</v>
      </c>
      <c r="J6" s="4">
        <v>28</v>
      </c>
      <c r="K6" s="4">
        <v>28</v>
      </c>
      <c r="L6" s="4">
        <v>36</v>
      </c>
      <c r="M6" s="4">
        <v>36</v>
      </c>
    </row>
    <row r="7" spans="1:21" ht="13.5" customHeight="1" x14ac:dyDescent="0.45">
      <c r="A7" s="1" t="s">
        <v>5</v>
      </c>
      <c r="B7" s="3">
        <v>5</v>
      </c>
      <c r="C7" s="3">
        <v>5</v>
      </c>
      <c r="D7" s="4">
        <v>5</v>
      </c>
      <c r="E7" s="4">
        <v>5</v>
      </c>
      <c r="F7" s="4">
        <v>13</v>
      </c>
      <c r="G7" s="4">
        <v>13</v>
      </c>
      <c r="H7" s="4">
        <v>21</v>
      </c>
      <c r="I7" s="4">
        <v>21</v>
      </c>
      <c r="J7" s="4">
        <v>29</v>
      </c>
      <c r="K7" s="4">
        <v>29</v>
      </c>
      <c r="L7" s="4">
        <v>37</v>
      </c>
      <c r="M7" s="4">
        <v>37</v>
      </c>
    </row>
    <row r="8" spans="1:21" ht="13.5" customHeight="1" x14ac:dyDescent="0.45">
      <c r="A8" s="1" t="s">
        <v>6</v>
      </c>
      <c r="B8" s="3">
        <v>6</v>
      </c>
      <c r="C8" s="3">
        <v>6</v>
      </c>
      <c r="D8" s="4">
        <v>6</v>
      </c>
      <c r="E8" s="4">
        <v>6</v>
      </c>
      <c r="F8" s="4">
        <v>14</v>
      </c>
      <c r="G8" s="4">
        <v>14</v>
      </c>
      <c r="H8" s="4">
        <v>22</v>
      </c>
      <c r="I8" s="4">
        <v>22</v>
      </c>
      <c r="J8" s="4">
        <v>30</v>
      </c>
      <c r="K8" s="4">
        <v>30</v>
      </c>
      <c r="L8" s="4">
        <v>38</v>
      </c>
      <c r="M8" s="4">
        <v>38</v>
      </c>
    </row>
    <row r="9" spans="1:21" ht="13.5" customHeight="1" x14ac:dyDescent="0.45">
      <c r="A9" s="1" t="s">
        <v>7</v>
      </c>
      <c r="B9" s="5">
        <v>1</v>
      </c>
      <c r="C9" s="5">
        <v>1</v>
      </c>
      <c r="D9" s="4">
        <v>7</v>
      </c>
      <c r="E9" s="4">
        <v>7</v>
      </c>
      <c r="F9" s="4">
        <v>15</v>
      </c>
      <c r="G9" s="4">
        <v>15</v>
      </c>
      <c r="H9" s="4">
        <v>23</v>
      </c>
      <c r="I9" s="4">
        <v>23</v>
      </c>
      <c r="J9" s="4">
        <v>31</v>
      </c>
      <c r="K9" s="4">
        <v>31</v>
      </c>
      <c r="L9" s="4">
        <v>39</v>
      </c>
      <c r="M9" s="4">
        <v>39</v>
      </c>
    </row>
    <row r="10" spans="1:21" ht="13.5" customHeight="1" x14ac:dyDescent="0.45">
      <c r="A10" s="1" t="s">
        <v>8</v>
      </c>
      <c r="B10" s="6">
        <v>1</v>
      </c>
      <c r="C10" s="6">
        <v>1</v>
      </c>
      <c r="D10" s="4">
        <v>8</v>
      </c>
      <c r="E10" s="4">
        <v>8</v>
      </c>
      <c r="F10" s="4">
        <v>16</v>
      </c>
      <c r="G10" s="4">
        <v>16</v>
      </c>
      <c r="H10" s="4">
        <v>24</v>
      </c>
      <c r="I10" s="4">
        <v>24</v>
      </c>
      <c r="J10" s="4">
        <v>32</v>
      </c>
      <c r="K10" s="4">
        <v>32</v>
      </c>
      <c r="L10" s="4">
        <v>40</v>
      </c>
      <c r="M10" s="4">
        <v>40</v>
      </c>
    </row>
    <row r="12" spans="1:21" x14ac:dyDescent="0.45">
      <c r="B12" s="27" t="s">
        <v>9</v>
      </c>
      <c r="C12" s="27"/>
      <c r="D12" s="28" t="s">
        <v>10</v>
      </c>
      <c r="E12" s="28"/>
      <c r="F12" s="29" t="s">
        <v>11</v>
      </c>
      <c r="G12" s="29"/>
      <c r="H12" s="30" t="s">
        <v>12</v>
      </c>
      <c r="I12" s="30"/>
    </row>
    <row r="13" spans="1:21" ht="10.5" customHeight="1" x14ac:dyDescent="0.45"/>
    <row r="14" spans="1:21" ht="28.5" x14ac:dyDescent="0.45">
      <c r="A14" s="7" t="s">
        <v>14</v>
      </c>
      <c r="O14" s="21" t="s">
        <v>9</v>
      </c>
      <c r="P14" s="21" t="s">
        <v>16</v>
      </c>
      <c r="Q14" s="21" t="s">
        <v>13</v>
      </c>
      <c r="S14" s="7" t="s">
        <v>17</v>
      </c>
    </row>
    <row r="15" spans="1:21" x14ac:dyDescent="0.45">
      <c r="B15" s="16">
        <v>0.71700000000000008</v>
      </c>
      <c r="C15" s="17">
        <v>0.72900000000000009</v>
      </c>
      <c r="D15" s="17">
        <v>1.327</v>
      </c>
      <c r="E15" s="17">
        <v>1.3260000000000001</v>
      </c>
      <c r="F15" s="17">
        <v>1.401</v>
      </c>
      <c r="G15" s="17">
        <v>1.3959999999999999</v>
      </c>
      <c r="H15" s="17">
        <v>0.80300000000000005</v>
      </c>
      <c r="I15" s="17">
        <v>0.79700000000000004</v>
      </c>
      <c r="J15" s="17">
        <v>1.589</v>
      </c>
      <c r="K15" s="17">
        <v>1.593</v>
      </c>
      <c r="L15" s="17">
        <v>1.2410000000000001</v>
      </c>
      <c r="M15" s="18">
        <v>1.246</v>
      </c>
      <c r="O15" s="19">
        <v>1</v>
      </c>
      <c r="P15" s="20">
        <v>5</v>
      </c>
      <c r="Q15" s="20">
        <f>AVERAGE(B25:C25)</f>
        <v>0.71650000000000014</v>
      </c>
      <c r="S15" s="14" t="str">
        <f t="array" ref="S15:T19">_xll.MyCurveFit.4PL(P15:P20,Q15:Q20)</f>
        <v>a</v>
      </c>
      <c r="T15" s="15">
        <v>0.75968565118286291</v>
      </c>
    </row>
    <row r="16" spans="1:21" x14ac:dyDescent="0.45">
      <c r="B16" s="9">
        <v>0.81</v>
      </c>
      <c r="C16">
        <v>0.83000000000000007</v>
      </c>
      <c r="D16">
        <v>1.5660000000000001</v>
      </c>
      <c r="E16">
        <v>1.5640000000000001</v>
      </c>
      <c r="F16">
        <v>0.9880000000000001</v>
      </c>
      <c r="G16">
        <v>0.97935500000000009</v>
      </c>
      <c r="H16">
        <v>1.024</v>
      </c>
      <c r="I16">
        <v>1.0209999999999999</v>
      </c>
      <c r="J16">
        <v>0.83899999999999997</v>
      </c>
      <c r="K16">
        <v>0.83699999999999997</v>
      </c>
      <c r="L16">
        <v>1.5620000000000001</v>
      </c>
      <c r="M16" s="10">
        <v>1.5640000000000001</v>
      </c>
      <c r="O16" s="19">
        <v>2</v>
      </c>
      <c r="P16" s="20">
        <v>10</v>
      </c>
      <c r="Q16" s="20">
        <f t="shared" ref="Q16:Q20" si="0">AVERAGE(B26:C26)</f>
        <v>0.81350000000000011</v>
      </c>
      <c r="S16" s="14" t="str">
        <v>b</v>
      </c>
      <c r="T16" s="15">
        <v>2.5860909524500864</v>
      </c>
    </row>
    <row r="17" spans="1:26" x14ac:dyDescent="0.45">
      <c r="B17" s="9">
        <v>1.0670000000000002</v>
      </c>
      <c r="C17">
        <v>0.95199999999999996</v>
      </c>
      <c r="D17">
        <v>1.526</v>
      </c>
      <c r="E17">
        <v>1.5269999999999999</v>
      </c>
      <c r="F17">
        <v>1.08433</v>
      </c>
      <c r="G17">
        <v>1.0806250000000002</v>
      </c>
      <c r="H17">
        <v>1.4710000000000001</v>
      </c>
      <c r="I17">
        <v>1.472</v>
      </c>
      <c r="J17">
        <v>0.75900000000000001</v>
      </c>
      <c r="K17">
        <v>0.75600000000000001</v>
      </c>
      <c r="L17">
        <v>1.0389999999999999</v>
      </c>
      <c r="M17" s="10">
        <v>1.0429999999999999</v>
      </c>
      <c r="O17" s="19">
        <v>3</v>
      </c>
      <c r="P17" s="20">
        <v>20</v>
      </c>
      <c r="Q17" s="20">
        <f t="shared" si="0"/>
        <v>1.0030000000000001</v>
      </c>
      <c r="S17" s="14" t="str">
        <v>c</v>
      </c>
      <c r="T17" s="15">
        <v>42.388356092604077</v>
      </c>
    </row>
    <row r="18" spans="1:26" x14ac:dyDescent="0.45">
      <c r="B18" s="9">
        <v>1.3879999999999999</v>
      </c>
      <c r="C18">
        <v>1.385</v>
      </c>
      <c r="D18">
        <v>1.3</v>
      </c>
      <c r="E18">
        <v>1.3049999999999999</v>
      </c>
      <c r="F18">
        <v>1.6559999999999999</v>
      </c>
      <c r="G18">
        <v>1.6539999999999999</v>
      </c>
      <c r="H18">
        <v>1.552</v>
      </c>
      <c r="I18">
        <v>1.5509999999999999</v>
      </c>
      <c r="J18">
        <v>1.42</v>
      </c>
      <c r="K18">
        <v>1.427</v>
      </c>
      <c r="L18">
        <v>1.4239999999999999</v>
      </c>
      <c r="M18" s="10">
        <v>1.425</v>
      </c>
      <c r="O18" s="19">
        <v>4</v>
      </c>
      <c r="P18" s="20">
        <v>40</v>
      </c>
      <c r="Q18" s="20">
        <f t="shared" si="0"/>
        <v>1.38</v>
      </c>
      <c r="S18" s="14" t="str">
        <v>d</v>
      </c>
      <c r="T18" s="15">
        <v>2.2283269566139339</v>
      </c>
    </row>
    <row r="19" spans="1:26" x14ac:dyDescent="0.45">
      <c r="B19" s="9">
        <v>2.0700000000000003</v>
      </c>
      <c r="C19">
        <v>2.0569999999999999</v>
      </c>
      <c r="D19">
        <v>1.466</v>
      </c>
      <c r="E19">
        <v>1.47</v>
      </c>
      <c r="F19">
        <v>1.5920000000000001</v>
      </c>
      <c r="G19">
        <v>1.5840000000000001</v>
      </c>
      <c r="H19">
        <v>1.43</v>
      </c>
      <c r="I19">
        <v>1.4379999999999999</v>
      </c>
      <c r="J19">
        <v>1.494</v>
      </c>
      <c r="K19">
        <v>1.5009999999999999</v>
      </c>
      <c r="L19">
        <v>1.427</v>
      </c>
      <c r="M19" s="10">
        <v>1.429</v>
      </c>
      <c r="O19" s="19">
        <v>5</v>
      </c>
      <c r="P19" s="20">
        <v>80</v>
      </c>
      <c r="Q19" s="20">
        <f t="shared" si="0"/>
        <v>2.0570000000000004</v>
      </c>
      <c r="S19" s="14" t="str">
        <v>R²</v>
      </c>
      <c r="T19" s="15">
        <v>0.9919497752962172</v>
      </c>
    </row>
    <row r="20" spans="1:26" x14ac:dyDescent="0.45">
      <c r="B20" s="9">
        <v>2.1520000000000001</v>
      </c>
      <c r="C20">
        <v>2.1509999999999998</v>
      </c>
      <c r="D20">
        <v>1.601</v>
      </c>
      <c r="E20">
        <v>1.6060000000000001</v>
      </c>
      <c r="F20">
        <v>0.83199999999999996</v>
      </c>
      <c r="G20">
        <v>0.81799999999999995</v>
      </c>
      <c r="H20">
        <v>1.35</v>
      </c>
      <c r="I20">
        <v>1.347</v>
      </c>
      <c r="J20">
        <v>1.631</v>
      </c>
      <c r="K20">
        <v>1.6339999999999999</v>
      </c>
      <c r="L20">
        <v>1.6950000000000001</v>
      </c>
      <c r="M20" s="10">
        <v>1.694</v>
      </c>
      <c r="O20" s="19">
        <v>6</v>
      </c>
      <c r="P20" s="20">
        <v>160</v>
      </c>
      <c r="Q20" s="20">
        <f t="shared" si="0"/>
        <v>2.145</v>
      </c>
    </row>
    <row r="21" spans="1:26" x14ac:dyDescent="0.45">
      <c r="B21" s="9">
        <v>5.0000000000000001E-3</v>
      </c>
      <c r="C21">
        <v>8.0000000000000002E-3</v>
      </c>
      <c r="D21">
        <v>1.3360000000000001</v>
      </c>
      <c r="E21">
        <v>1.3320000000000001</v>
      </c>
      <c r="F21">
        <v>1.516</v>
      </c>
      <c r="G21">
        <v>1.508</v>
      </c>
      <c r="H21">
        <v>1.1719999999999999</v>
      </c>
      <c r="I21">
        <v>1.1739999999999999</v>
      </c>
      <c r="J21">
        <v>1.5720000000000001</v>
      </c>
      <c r="K21">
        <v>1.57</v>
      </c>
      <c r="L21">
        <v>1.595</v>
      </c>
      <c r="M21" s="10">
        <v>1.59</v>
      </c>
    </row>
    <row r="22" spans="1:26" x14ac:dyDescent="0.45">
      <c r="B22" s="11">
        <v>0.82699999999999996</v>
      </c>
      <c r="C22" s="13">
        <v>0.82699999999999996</v>
      </c>
      <c r="D22" s="13">
        <v>0.77600000000000002</v>
      </c>
      <c r="E22" s="13">
        <v>0.78100000000000003</v>
      </c>
      <c r="F22" s="13">
        <v>1.87</v>
      </c>
      <c r="G22" s="13">
        <v>1.87</v>
      </c>
      <c r="H22" s="13">
        <v>0.96</v>
      </c>
      <c r="I22" s="13">
        <v>0.96499999999999997</v>
      </c>
      <c r="J22" s="13">
        <v>1.534</v>
      </c>
      <c r="K22" s="13">
        <v>1.5269999999999999</v>
      </c>
      <c r="L22" s="13">
        <v>1.585</v>
      </c>
      <c r="M22" s="12">
        <v>1.5840000000000001</v>
      </c>
    </row>
    <row r="23" spans="1:26" ht="8.25" customHeight="1" x14ac:dyDescent="0.45"/>
    <row r="24" spans="1:26" x14ac:dyDescent="0.45">
      <c r="A24" s="7" t="s">
        <v>15</v>
      </c>
      <c r="O24" s="7" t="s">
        <v>18</v>
      </c>
    </row>
    <row r="25" spans="1:26" x14ac:dyDescent="0.45">
      <c r="B25" s="16">
        <f>B15-AVERAGE($B$21:$C$21)</f>
        <v>0.71050000000000013</v>
      </c>
      <c r="C25" s="17">
        <f t="shared" ref="C25:M25" si="1">C15-AVERAGE($B$21:$C$21)</f>
        <v>0.72250000000000014</v>
      </c>
      <c r="D25" s="17">
        <f t="shared" si="1"/>
        <v>1.3205</v>
      </c>
      <c r="E25" s="17">
        <f t="shared" si="1"/>
        <v>1.3195000000000001</v>
      </c>
      <c r="F25" s="17">
        <f t="shared" si="1"/>
        <v>1.3945000000000001</v>
      </c>
      <c r="G25" s="17">
        <f t="shared" si="1"/>
        <v>1.3895</v>
      </c>
      <c r="H25" s="17">
        <f t="shared" si="1"/>
        <v>0.7965000000000001</v>
      </c>
      <c r="I25" s="17">
        <f t="shared" si="1"/>
        <v>0.79050000000000009</v>
      </c>
      <c r="J25" s="17">
        <f t="shared" si="1"/>
        <v>1.5825</v>
      </c>
      <c r="K25" s="17">
        <f t="shared" si="1"/>
        <v>1.5865</v>
      </c>
      <c r="L25" s="17">
        <f t="shared" si="1"/>
        <v>1.2345000000000002</v>
      </c>
      <c r="M25" s="18">
        <f t="shared" si="1"/>
        <v>1.2395</v>
      </c>
      <c r="O25" s="16" t="str" cm="1">
        <f t="array" ref="O25">_xll.MyCurveFit.4PL.CalcX($T$15:$T$18,B25)</f>
        <v>Y value is &lt; than lower asymptote.</v>
      </c>
      <c r="P25" s="17" t="str" cm="1">
        <f t="array" ref="P25">_xll.MyCurveFit.4PL.CalcX($T$15:$T$18,C25)</f>
        <v>Y value is &lt; than lower asymptote.</v>
      </c>
      <c r="Q25" s="17" cm="1">
        <f t="array" ref="Q25">_xll.MyCurveFit.4PL.CalcX($T$15:$T$18,D25)</f>
        <v>35.185075245857092</v>
      </c>
      <c r="R25" s="17" cm="1">
        <f t="array" ref="R25">_xll.MyCurveFit.4PL.CalcX($T$15:$T$18,E25)</f>
        <v>35.145836574668458</v>
      </c>
      <c r="S25" s="17" cm="1">
        <f t="array" ref="S25">_xll.MyCurveFit.4PL.CalcX($T$15:$T$18,F25)</f>
        <v>38.146254183315001</v>
      </c>
      <c r="T25" s="17" cm="1">
        <f t="array" ref="T25">_xll.MyCurveFit.4PL.CalcX($T$15:$T$18,G25)</f>
        <v>37.941976413926945</v>
      </c>
      <c r="U25" s="17" cm="1">
        <f t="array" ref="U25">_xll.MyCurveFit.4PL.CalcX($T$15:$T$18,H25)</f>
        <v>10.291246009441318</v>
      </c>
      <c r="V25" s="17" cm="1">
        <f t="array" ref="V25">_xll.MyCurveFit.4PL.CalcX($T$15:$T$18,I25)</f>
        <v>9.5915524441845381</v>
      </c>
      <c r="W25" s="17" cm="1">
        <f t="array" ref="W25">_xll.MyCurveFit.4PL.CalcX($T$15:$T$18,J25)</f>
        <v>46.550054843649285</v>
      </c>
      <c r="X25" s="17" cm="1">
        <f t="array" ref="X25">_xll.MyCurveFit.4PL.CalcX($T$15:$T$18,K25)</f>
        <v>46.749607329459231</v>
      </c>
      <c r="Y25" s="17" cm="1">
        <f t="array" ref="Y25">_xll.MyCurveFit.4PL.CalcX($T$15:$T$18,L25)</f>
        <v>31.856891554575192</v>
      </c>
      <c r="Z25" s="18" cm="1">
        <f t="array" ref="Z25">_xll.MyCurveFit.4PL.CalcX($T$15:$T$18,M25)</f>
        <v>32.048639478690248</v>
      </c>
    </row>
    <row r="26" spans="1:26" x14ac:dyDescent="0.45">
      <c r="B26" s="9">
        <f t="shared" ref="B26:M26" si="2">B16-AVERAGE($B$21:$C$21)</f>
        <v>0.8035000000000001</v>
      </c>
      <c r="C26">
        <f t="shared" si="2"/>
        <v>0.82350000000000012</v>
      </c>
      <c r="D26">
        <f t="shared" si="2"/>
        <v>1.5595000000000001</v>
      </c>
      <c r="E26">
        <f t="shared" si="2"/>
        <v>1.5575000000000001</v>
      </c>
      <c r="F26">
        <f t="shared" si="2"/>
        <v>0.98150000000000015</v>
      </c>
      <c r="G26">
        <f t="shared" si="2"/>
        <v>0.97285500000000014</v>
      </c>
      <c r="H26">
        <f t="shared" si="2"/>
        <v>1.0175000000000001</v>
      </c>
      <c r="I26">
        <f t="shared" si="2"/>
        <v>1.0145</v>
      </c>
      <c r="J26">
        <f t="shared" si="2"/>
        <v>0.83250000000000002</v>
      </c>
      <c r="K26">
        <f t="shared" si="2"/>
        <v>0.83050000000000002</v>
      </c>
      <c r="L26">
        <f t="shared" si="2"/>
        <v>1.5555000000000001</v>
      </c>
      <c r="M26" s="10">
        <f t="shared" si="2"/>
        <v>1.5575000000000001</v>
      </c>
      <c r="O26" s="9" cm="1">
        <f t="array" ref="O26">_xll.MyCurveFit.4PL.CalcX($T$15:$T$18,B26)</f>
        <v>11.028691759132025</v>
      </c>
      <c r="P26" cm="1">
        <f t="array" ref="P26">_xll.MyCurveFit.4PL.CalcX($T$15:$T$18,C26)</f>
        <v>12.824611795740076</v>
      </c>
      <c r="Q26" cm="1">
        <f t="array" ref="Q26">_xll.MyCurveFit.4PL.CalcX($T$15:$T$18,D26)</f>
        <v>45.423690629338175</v>
      </c>
      <c r="R26" cm="1">
        <f t="array" ref="R26">_xll.MyCurveFit.4PL.CalcX($T$15:$T$18,E26)</f>
        <v>45.327370890905009</v>
      </c>
      <c r="S26" cm="1">
        <f t="array" ref="S26">_xll.MyCurveFit.4PL.CalcX($T$15:$T$18,F26)</f>
        <v>21.742251283535719</v>
      </c>
      <c r="T26" cm="1">
        <f t="array" ref="T26">_xll.MyCurveFit.4PL.CalcX($T$15:$T$18,G26)</f>
        <v>21.353451574682559</v>
      </c>
      <c r="U26" cm="1">
        <f t="array" ref="U26">_xll.MyCurveFit.4PL.CalcX($T$15:$T$18,H26)</f>
        <v>23.306761377464714</v>
      </c>
      <c r="V26" cm="1">
        <f t="array" ref="V26">_xll.MyCurveFit.4PL.CalcX($T$15:$T$18,I26)</f>
        <v>23.17932408343664</v>
      </c>
      <c r="W26" cm="1">
        <f t="array" ref="W26">_xll.MyCurveFit.4PL.CalcX($T$15:$T$18,J26)</f>
        <v>13.529446281992483</v>
      </c>
      <c r="X26" cm="1">
        <f t="array" ref="X26">_xll.MyCurveFit.4PL.CalcX($T$15:$T$18,K26)</f>
        <v>13.377111765882775</v>
      </c>
      <c r="Y26" cm="1">
        <f t="array" ref="Y26">_xll.MyCurveFit.4PL.CalcX($T$15:$T$18,L26)</f>
        <v>45.231300948205003</v>
      </c>
      <c r="Z26" s="10" cm="1">
        <f t="array" ref="Z26">_xll.MyCurveFit.4PL.CalcX($T$15:$T$18,M26)</f>
        <v>45.327370890905009</v>
      </c>
    </row>
    <row r="27" spans="1:26" x14ac:dyDescent="0.45">
      <c r="B27" s="9">
        <f t="shared" ref="B27:M27" si="3">B17-AVERAGE($B$21:$C$21)</f>
        <v>1.0605000000000002</v>
      </c>
      <c r="C27">
        <f t="shared" si="3"/>
        <v>0.94550000000000001</v>
      </c>
      <c r="D27">
        <f t="shared" si="3"/>
        <v>1.5195000000000001</v>
      </c>
      <c r="E27">
        <f t="shared" si="3"/>
        <v>1.5205</v>
      </c>
      <c r="F27">
        <f t="shared" si="3"/>
        <v>1.0778300000000001</v>
      </c>
      <c r="G27">
        <f t="shared" si="3"/>
        <v>1.0741250000000002</v>
      </c>
      <c r="H27">
        <f t="shared" si="3"/>
        <v>1.4645000000000001</v>
      </c>
      <c r="I27">
        <f t="shared" si="3"/>
        <v>1.4655</v>
      </c>
      <c r="J27">
        <f t="shared" si="3"/>
        <v>0.75250000000000006</v>
      </c>
      <c r="K27">
        <f t="shared" si="3"/>
        <v>0.74950000000000006</v>
      </c>
      <c r="L27">
        <f t="shared" si="3"/>
        <v>1.0325</v>
      </c>
      <c r="M27" s="10">
        <f t="shared" si="3"/>
        <v>1.0365</v>
      </c>
      <c r="O27" s="9" cm="1">
        <f t="array" ref="O27">_xll.MyCurveFit.4PL.CalcX($T$15:$T$18,B27)</f>
        <v>25.087580684838002</v>
      </c>
      <c r="P27" cm="1">
        <f t="array" ref="P27">_xll.MyCurveFit.4PL.CalcX($T$15:$T$18,C27)</f>
        <v>20.080954266651439</v>
      </c>
      <c r="Q27" cm="1">
        <f t="array" ref="Q27">_xll.MyCurveFit.4PL.CalcX($T$15:$T$18,D27)</f>
        <v>43.542340835688883</v>
      </c>
      <c r="R27" cm="1">
        <f t="array" ref="R27">_xll.MyCurveFit.4PL.CalcX($T$15:$T$18,E27)</f>
        <v>43.588280289631427</v>
      </c>
      <c r="S27" cm="1">
        <f t="array" ref="S27">_xll.MyCurveFit.4PL.CalcX($T$15:$T$18,F27)</f>
        <v>25.785518893543856</v>
      </c>
      <c r="T27" cm="1">
        <f t="array" ref="T27">_xll.MyCurveFit.4PL.CalcX($T$15:$T$18,G27)</f>
        <v>25.637091231389622</v>
      </c>
      <c r="U27" cm="1">
        <f t="array" ref="U27">_xll.MyCurveFit.4PL.CalcX($T$15:$T$18,H27)</f>
        <v>41.090693804489931</v>
      </c>
      <c r="V27" cm="1">
        <f t="array" ref="V27">_xll.MyCurveFit.4PL.CalcX($T$15:$T$18,I27)</f>
        <v>41.134059991505275</v>
      </c>
      <c r="W27" t="str" cm="1">
        <f t="array" ref="W27">_xll.MyCurveFit.4PL.CalcX($T$15:$T$18,J27)</f>
        <v>Y value is &lt; than lower asymptote.</v>
      </c>
      <c r="X27" t="str" cm="1">
        <f t="array" ref="X27">_xll.MyCurveFit.4PL.CalcX($T$15:$T$18,K27)</f>
        <v>Y value is &lt; than lower asymptote.</v>
      </c>
      <c r="Y27" cm="1">
        <f t="array" ref="Y27">_xll.MyCurveFit.4PL.CalcX($T$15:$T$18,L27)</f>
        <v>23.937144646763056</v>
      </c>
      <c r="Z27" s="10" cm="1">
        <f t="array" ref="Z27">_xll.MyCurveFit.4PL.CalcX($T$15:$T$18,M27)</f>
        <v>24.103460710790944</v>
      </c>
    </row>
    <row r="28" spans="1:26" x14ac:dyDescent="0.45">
      <c r="B28" s="9">
        <f t="shared" ref="B28:M28" si="4">B18-AVERAGE($B$21:$C$21)</f>
        <v>1.3815</v>
      </c>
      <c r="C28">
        <f t="shared" si="4"/>
        <v>1.3785000000000001</v>
      </c>
      <c r="D28">
        <f t="shared" si="4"/>
        <v>1.2935000000000001</v>
      </c>
      <c r="E28">
        <f t="shared" si="4"/>
        <v>1.2985</v>
      </c>
      <c r="F28">
        <f t="shared" si="4"/>
        <v>1.6495</v>
      </c>
      <c r="G28">
        <f t="shared" si="4"/>
        <v>1.6475</v>
      </c>
      <c r="H28">
        <f t="shared" si="4"/>
        <v>1.5455000000000001</v>
      </c>
      <c r="I28">
        <f t="shared" si="4"/>
        <v>1.5445</v>
      </c>
      <c r="J28">
        <f t="shared" si="4"/>
        <v>1.4135</v>
      </c>
      <c r="K28">
        <f t="shared" si="4"/>
        <v>1.4205000000000001</v>
      </c>
      <c r="L28">
        <f t="shared" si="4"/>
        <v>1.4175</v>
      </c>
      <c r="M28" s="10">
        <f t="shared" si="4"/>
        <v>1.4185000000000001</v>
      </c>
      <c r="O28" s="9" cm="1">
        <f t="array" ref="O28">_xll.MyCurveFit.4PL.CalcX($T$15:$T$18,B28)</f>
        <v>37.616564341085656</v>
      </c>
      <c r="P28" cm="1">
        <f t="array" ref="P28">_xll.MyCurveFit.4PL.CalcX($T$15:$T$18,C28)</f>
        <v>37.494975121186471</v>
      </c>
      <c r="Q28" cm="1">
        <f t="array" ref="Q28">_xll.MyCurveFit.4PL.CalcX($T$15:$T$18,D28)</f>
        <v>34.131117545432851</v>
      </c>
      <c r="R28" cm="1">
        <f t="array" ref="R28">_xll.MyCurveFit.4PL.CalcX($T$15:$T$18,E28)</f>
        <v>34.325492764295568</v>
      </c>
      <c r="S28" cm="1">
        <f t="array" ref="S28">_xll.MyCurveFit.4PL.CalcX($T$15:$T$18,F28)</f>
        <v>50.056452194324919</v>
      </c>
      <c r="T28" cm="1">
        <f t="array" ref="T28">_xll.MyCurveFit.4PL.CalcX($T$15:$T$18,G28)</f>
        <v>49.946254021334738</v>
      </c>
      <c r="U28" cm="1">
        <f t="array" ref="U28">_xll.MyCurveFit.4PL.CalcX($T$15:$T$18,H28)</f>
        <v>44.754621973575759</v>
      </c>
      <c r="V28" cm="1">
        <f t="array" ref="V28">_xll.MyCurveFit.4PL.CalcX($T$15:$T$18,I28)</f>
        <v>44.707284177188079</v>
      </c>
      <c r="W28" cm="1">
        <f t="array" ref="W28">_xll.MyCurveFit.4PL.CalcX($T$15:$T$18,J28)</f>
        <v>38.92918869291811</v>
      </c>
      <c r="X28" cm="1">
        <f t="array" ref="X28">_xll.MyCurveFit.4PL.CalcX($T$15:$T$18,K28)</f>
        <v>39.220461182797528</v>
      </c>
      <c r="Y28" cm="1">
        <f t="array" ref="Y28">_xll.MyCurveFit.4PL.CalcX($T$15:$T$18,L28)</f>
        <v>39.095436182250218</v>
      </c>
      <c r="Z28" s="10" cm="1">
        <f t="array" ref="Z28">_xll.MyCurveFit.4PL.CalcX($T$15:$T$18,M28)</f>
        <v>39.13707857354612</v>
      </c>
    </row>
    <row r="29" spans="1:26" x14ac:dyDescent="0.45">
      <c r="B29" s="9">
        <f t="shared" ref="B29:M29" si="5">B19-AVERAGE($B$21:$C$21)</f>
        <v>2.0635000000000003</v>
      </c>
      <c r="C29">
        <f t="shared" si="5"/>
        <v>2.0505</v>
      </c>
      <c r="D29">
        <f t="shared" si="5"/>
        <v>1.4595</v>
      </c>
      <c r="E29">
        <f t="shared" si="5"/>
        <v>1.4635</v>
      </c>
      <c r="F29">
        <f t="shared" si="5"/>
        <v>1.5855000000000001</v>
      </c>
      <c r="G29">
        <f t="shared" si="5"/>
        <v>1.5775000000000001</v>
      </c>
      <c r="H29">
        <f t="shared" si="5"/>
        <v>1.4235</v>
      </c>
      <c r="I29">
        <f t="shared" si="5"/>
        <v>1.4315</v>
      </c>
      <c r="J29">
        <f t="shared" si="5"/>
        <v>1.4875</v>
      </c>
      <c r="K29">
        <f t="shared" si="5"/>
        <v>1.4944999999999999</v>
      </c>
      <c r="L29">
        <f t="shared" si="5"/>
        <v>1.4205000000000001</v>
      </c>
      <c r="M29" s="10">
        <f t="shared" si="5"/>
        <v>1.4225000000000001</v>
      </c>
      <c r="O29" s="9" cm="1">
        <f t="array" ref="O29">_xll.MyCurveFit.4PL.CalcX($T$15:$T$18,B29)</f>
        <v>94.310775892273611</v>
      </c>
      <c r="P29" cm="1">
        <f t="array" ref="P29">_xll.MyCurveFit.4PL.CalcX($T$15:$T$18,C29)</f>
        <v>91.228336823931457</v>
      </c>
      <c r="Q29" cm="1">
        <f t="array" ref="Q29">_xll.MyCurveFit.4PL.CalcX($T$15:$T$18,D29)</f>
        <v>40.874473574617149</v>
      </c>
      <c r="R29" cm="1">
        <f t="array" ref="R29">_xll.MyCurveFit.4PL.CalcX($T$15:$T$18,E29)</f>
        <v>41.047368590523753</v>
      </c>
      <c r="S29" cm="1">
        <f t="array" ref="S29">_xll.MyCurveFit.4PL.CalcX($T$15:$T$18,F29)</f>
        <v>46.699613521104794</v>
      </c>
      <c r="T29" cm="1">
        <f t="array" ref="T29">_xll.MyCurveFit.4PL.CalcX($T$15:$T$18,G29)</f>
        <v>46.302181003671564</v>
      </c>
      <c r="U29" cm="1">
        <f t="array" ref="U29">_xll.MyCurveFit.4PL.CalcX($T$15:$T$18,H29)</f>
        <v>39.345782258267057</v>
      </c>
      <c r="V29" cm="1">
        <f t="array" ref="V29">_xll.MyCurveFit.4PL.CalcX($T$15:$T$18,I29)</f>
        <v>39.68145507105038</v>
      </c>
      <c r="W29" cm="1">
        <f t="array" ref="W29">_xll.MyCurveFit.4PL.CalcX($T$15:$T$18,J29)</f>
        <v>42.098884733782818</v>
      </c>
      <c r="X29" cm="1">
        <f t="array" ref="X29">_xll.MyCurveFit.4PL.CalcX($T$15:$T$18,K29)</f>
        <v>42.410401580030403</v>
      </c>
      <c r="Y29" cm="1">
        <f t="array" ref="Y29">_xll.MyCurveFit.4PL.CalcX($T$15:$T$18,L29)</f>
        <v>39.220461182797528</v>
      </c>
      <c r="Z29" s="10" cm="1">
        <f t="array" ref="Z29">_xll.MyCurveFit.4PL.CalcX($T$15:$T$18,M29)</f>
        <v>39.303975380218397</v>
      </c>
    </row>
    <row r="30" spans="1:26" x14ac:dyDescent="0.45">
      <c r="B30" s="9">
        <f t="shared" ref="B30:M30" si="6">B20-AVERAGE($B$21:$C$21)</f>
        <v>2.1455000000000002</v>
      </c>
      <c r="C30">
        <f t="shared" si="6"/>
        <v>2.1444999999999999</v>
      </c>
      <c r="D30">
        <f t="shared" si="6"/>
        <v>1.5945</v>
      </c>
      <c r="E30">
        <f t="shared" si="6"/>
        <v>1.5995000000000001</v>
      </c>
      <c r="F30">
        <f t="shared" si="6"/>
        <v>0.82550000000000001</v>
      </c>
      <c r="G30">
        <f t="shared" si="6"/>
        <v>0.8115</v>
      </c>
      <c r="H30">
        <f t="shared" si="6"/>
        <v>1.3435000000000001</v>
      </c>
      <c r="I30">
        <f t="shared" si="6"/>
        <v>1.3405</v>
      </c>
      <c r="J30">
        <f t="shared" si="6"/>
        <v>1.6245000000000001</v>
      </c>
      <c r="K30">
        <f t="shared" si="6"/>
        <v>1.6274999999999999</v>
      </c>
      <c r="L30">
        <f t="shared" si="6"/>
        <v>1.6885000000000001</v>
      </c>
      <c r="M30" s="10">
        <f t="shared" si="6"/>
        <v>1.6875</v>
      </c>
      <c r="O30" s="9" cm="1">
        <f t="array" ref="O30">_xll.MyCurveFit.4PL.CalcX($T$15:$T$18,B30)</f>
        <v>125.99907208599149</v>
      </c>
      <c r="P30" cm="1">
        <f t="array" ref="P30">_xll.MyCurveFit.4PL.CalcX($T$15:$T$18,C30)</f>
        <v>125.38071052715905</v>
      </c>
      <c r="Q30" cm="1">
        <f t="array" ref="Q30">_xll.MyCurveFit.4PL.CalcX($T$15:$T$18,D30)</f>
        <v>47.152139658975003</v>
      </c>
      <c r="R30" cm="1">
        <f t="array" ref="R30">_xll.MyCurveFit.4PL.CalcX($T$15:$T$18,E30)</f>
        <v>47.406101974233586</v>
      </c>
      <c r="S30" cm="1">
        <f t="array" ref="S30">_xll.MyCurveFit.4PL.CalcX($T$15:$T$18,F30)</f>
        <v>12.985716431557545</v>
      </c>
      <c r="T30" cm="1">
        <f t="array" ref="T30">_xll.MyCurveFit.4PL.CalcX($T$15:$T$18,G30)</f>
        <v>11.793241223048856</v>
      </c>
      <c r="U30" cm="1">
        <f t="array" ref="U30">_xll.MyCurveFit.4PL.CalcX($T$15:$T$18,H30)</f>
        <v>36.092568753272786</v>
      </c>
      <c r="V30" cm="1">
        <f t="array" ref="V30">_xll.MyCurveFit.4PL.CalcX($T$15:$T$18,I30)</f>
        <v>35.973624439714065</v>
      </c>
      <c r="W30" cm="1">
        <f t="array" ref="W30">_xll.MyCurveFit.4PL.CalcX($T$15:$T$18,J30)</f>
        <v>48.704971758642237</v>
      </c>
      <c r="X30" cm="1">
        <f t="array" ref="X30">_xll.MyCurveFit.4PL.CalcX($T$15:$T$18,K30)</f>
        <v>48.864254447141739</v>
      </c>
      <c r="Y30" cm="1">
        <f t="array" ref="Y30">_xll.MyCurveFit.4PL.CalcX($T$15:$T$18,L30)</f>
        <v>52.28511581902081</v>
      </c>
      <c r="Z30" s="10" cm="1">
        <f t="array" ref="Z30">_xll.MyCurveFit.4PL.CalcX($T$15:$T$18,M30)</f>
        <v>52.225952492537751</v>
      </c>
    </row>
    <row r="31" spans="1:26" x14ac:dyDescent="0.45">
      <c r="B31" s="9">
        <f t="shared" ref="B31:M31" si="7">B21-AVERAGE($B$21:$C$21)</f>
        <v>-1.5000000000000005E-3</v>
      </c>
      <c r="C31">
        <f t="shared" si="7"/>
        <v>1.4999999999999996E-3</v>
      </c>
      <c r="D31">
        <f t="shared" si="7"/>
        <v>1.3295000000000001</v>
      </c>
      <c r="E31">
        <f t="shared" si="7"/>
        <v>1.3255000000000001</v>
      </c>
      <c r="F31">
        <f t="shared" si="7"/>
        <v>1.5095000000000001</v>
      </c>
      <c r="G31">
        <f t="shared" si="7"/>
        <v>1.5015000000000001</v>
      </c>
      <c r="H31">
        <f t="shared" si="7"/>
        <v>1.1655</v>
      </c>
      <c r="I31">
        <f t="shared" si="7"/>
        <v>1.1675</v>
      </c>
      <c r="J31">
        <f t="shared" si="7"/>
        <v>1.5655000000000001</v>
      </c>
      <c r="K31">
        <f t="shared" si="7"/>
        <v>1.5635000000000001</v>
      </c>
      <c r="L31">
        <f t="shared" si="7"/>
        <v>1.5885</v>
      </c>
      <c r="M31" s="10">
        <f t="shared" si="7"/>
        <v>1.5835000000000001</v>
      </c>
      <c r="O31" s="9" t="str" cm="1">
        <f t="array" ref="O31">_xll.MyCurveFit.4PL.CalcX($T$15:$T$18,B31)</f>
        <v>Y value is &lt; than lower asymptote.</v>
      </c>
      <c r="P31" t="str" cm="1">
        <f t="array" ref="P31">_xll.MyCurveFit.4PL.CalcX($T$15:$T$18,C31)</f>
        <v>Y value is &lt; than lower asymptote.</v>
      </c>
      <c r="Q31" cm="1">
        <f t="array" ref="Q31">_xll.MyCurveFit.4PL.CalcX($T$15:$T$18,D31)</f>
        <v>35.53900754849488</v>
      </c>
      <c r="R31" cm="1">
        <f t="array" ref="R31">_xll.MyCurveFit.4PL.CalcX($T$15:$T$18,E31)</f>
        <v>35.38152701883967</v>
      </c>
      <c r="S31" cm="1">
        <f t="array" ref="S31">_xll.MyCurveFit.4PL.CalcX($T$15:$T$18,F31)</f>
        <v>43.085809476112324</v>
      </c>
      <c r="T31" cm="1">
        <f t="array" ref="T31">_xll.MyCurveFit.4PL.CalcX($T$15:$T$18,G31)</f>
        <v>42.724227578330961</v>
      </c>
      <c r="U31" cm="1">
        <f t="array" ref="U31">_xll.MyCurveFit.4PL.CalcX($T$15:$T$18,H31)</f>
        <v>29.211939736260678</v>
      </c>
      <c r="V31" cm="1">
        <f t="array" ref="V31">_xll.MyCurveFit.4PL.CalcX($T$15:$T$18,I31)</f>
        <v>29.288849961084434</v>
      </c>
      <c r="W31" cm="1">
        <f t="array" ref="W31">_xll.MyCurveFit.4PL.CalcX($T$15:$T$18,J31)</f>
        <v>45.714170862513299</v>
      </c>
      <c r="X31" cm="1">
        <f t="array" ref="X31">_xll.MyCurveFit.4PL.CalcX($T$15:$T$18,K31)</f>
        <v>45.617088371384924</v>
      </c>
      <c r="Y31" cm="1">
        <f t="array" ref="Y31">_xll.MyCurveFit.4PL.CalcX($T$15:$T$18,L31)</f>
        <v>46.849808197381741</v>
      </c>
      <c r="Z31" s="10" cm="1">
        <f t="array" ref="Z31">_xll.MyCurveFit.4PL.CalcX($T$15:$T$18,M31)</f>
        <v>46.599837589283773</v>
      </c>
    </row>
    <row r="32" spans="1:26" x14ac:dyDescent="0.45">
      <c r="B32" s="11">
        <f t="shared" ref="B32:M32" si="8">B22-AVERAGE($B$21:$C$21)</f>
        <v>0.82050000000000001</v>
      </c>
      <c r="C32" s="13">
        <f t="shared" si="8"/>
        <v>0.82050000000000001</v>
      </c>
      <c r="D32" s="13">
        <f t="shared" si="8"/>
        <v>0.76950000000000007</v>
      </c>
      <c r="E32" s="13">
        <f t="shared" si="8"/>
        <v>0.77450000000000008</v>
      </c>
      <c r="F32" s="13">
        <f t="shared" si="8"/>
        <v>1.8635000000000002</v>
      </c>
      <c r="G32" s="13">
        <f t="shared" si="8"/>
        <v>1.8635000000000002</v>
      </c>
      <c r="H32" s="13">
        <f t="shared" si="8"/>
        <v>0.95350000000000001</v>
      </c>
      <c r="I32" s="13">
        <f t="shared" si="8"/>
        <v>0.95850000000000002</v>
      </c>
      <c r="J32" s="13">
        <f t="shared" si="8"/>
        <v>1.5275000000000001</v>
      </c>
      <c r="K32" s="13">
        <f t="shared" si="8"/>
        <v>1.5205</v>
      </c>
      <c r="L32" s="13">
        <f t="shared" si="8"/>
        <v>1.5785</v>
      </c>
      <c r="M32" s="12">
        <f t="shared" si="8"/>
        <v>1.5775000000000001</v>
      </c>
      <c r="O32" s="11" cm="1">
        <f t="array" ref="O32">_xll.MyCurveFit.4PL.CalcX($T$15:$T$18,B32)</f>
        <v>12.577651058430476</v>
      </c>
      <c r="P32" s="13" cm="1">
        <f t="array" ref="P32">_xll.MyCurveFit.4PL.CalcX($T$15:$T$18,C32)</f>
        <v>12.577651058430476</v>
      </c>
      <c r="Q32" s="13" cm="1">
        <f t="array" ref="Q32">_xll.MyCurveFit.4PL.CalcX($T$15:$T$18,D32)</f>
        <v>6.1279314654163164</v>
      </c>
      <c r="R32" s="13" cm="1">
        <f t="array" ref="R32">_xll.MyCurveFit.4PL.CalcX($T$15:$T$18,E32)</f>
        <v>7.1951146614996127</v>
      </c>
      <c r="S32" s="13" cm="1">
        <f t="array" ref="S32">_xll.MyCurveFit.4PL.CalcX($T$15:$T$18,F32)</f>
        <v>65.038088254839778</v>
      </c>
      <c r="T32" s="13" cm="1">
        <f t="array" ref="T32">_xll.MyCurveFit.4PL.CalcX($T$15:$T$18,G32)</f>
        <v>65.038088254839778</v>
      </c>
      <c r="U32" s="13" cm="1">
        <f t="array" ref="U32">_xll.MyCurveFit.4PL.CalcX($T$15:$T$18,H32)</f>
        <v>20.460385168818902</v>
      </c>
      <c r="V32" s="13" cm="1">
        <f t="array" ref="V32">_xll.MyCurveFit.4PL.CalcX($T$15:$T$18,I32)</f>
        <v>20.694320824550513</v>
      </c>
      <c r="W32" s="13" cm="1">
        <f t="array" ref="W32">_xll.MyCurveFit.4PL.CalcX($T$15:$T$18,J32)</f>
        <v>43.911353720663321</v>
      </c>
      <c r="X32" s="13" cm="1">
        <f t="array" ref="X32">_xll.MyCurveFit.4PL.CalcX($T$15:$T$18,K32)</f>
        <v>43.588280289631427</v>
      </c>
      <c r="Y32" s="13" cm="1">
        <f t="array" ref="Y32">_xll.MyCurveFit.4PL.CalcX($T$15:$T$18,L32)</f>
        <v>46.35161813787073</v>
      </c>
      <c r="Z32" s="12" cm="1">
        <f t="array" ref="Z32">_xll.MyCurveFit.4PL.CalcX($T$15:$T$18,M32)</f>
        <v>46.302181003671564</v>
      </c>
    </row>
    <row r="33" ht="8.25" customHeight="1" x14ac:dyDescent="0.45"/>
    <row r="53" spans="16:16" x14ac:dyDescent="0.45">
      <c r="P53" s="8"/>
    </row>
    <row r="54" spans="16:16" x14ac:dyDescent="0.45">
      <c r="P54" s="8"/>
    </row>
    <row r="55" spans="16:16" x14ac:dyDescent="0.45">
      <c r="P55" s="8"/>
    </row>
    <row r="56" spans="16:16" x14ac:dyDescent="0.45">
      <c r="P56" s="8"/>
    </row>
    <row r="57" spans="16:16" x14ac:dyDescent="0.45">
      <c r="P57" s="8"/>
    </row>
    <row r="58" spans="16:16" x14ac:dyDescent="0.45">
      <c r="P58" s="8"/>
    </row>
    <row r="59" spans="16:16" x14ac:dyDescent="0.45">
      <c r="P59" s="8"/>
    </row>
    <row r="60" spans="16:16" x14ac:dyDescent="0.45">
      <c r="P60" s="8"/>
    </row>
    <row r="61" spans="16:16" x14ac:dyDescent="0.45">
      <c r="P61" s="8"/>
    </row>
    <row r="62" spans="16:16" x14ac:dyDescent="0.45">
      <c r="P62" s="8"/>
    </row>
    <row r="63" spans="16:16" x14ac:dyDescent="0.45">
      <c r="P63" s="8"/>
    </row>
    <row r="64" spans="16:16" x14ac:dyDescent="0.45">
      <c r="P64" s="8"/>
    </row>
    <row r="65" spans="16:16" x14ac:dyDescent="0.45">
      <c r="P65" s="8"/>
    </row>
    <row r="66" spans="16:16" x14ac:dyDescent="0.45">
      <c r="P66" s="8"/>
    </row>
    <row r="67" spans="16:16" x14ac:dyDescent="0.45">
      <c r="P67" s="8"/>
    </row>
    <row r="68" spans="16:16" x14ac:dyDescent="0.45">
      <c r="P68" s="8"/>
    </row>
    <row r="69" spans="16:16" x14ac:dyDescent="0.45">
      <c r="P69" s="8"/>
    </row>
    <row r="70" spans="16:16" x14ac:dyDescent="0.45">
      <c r="P70" s="8"/>
    </row>
    <row r="71" spans="16:16" x14ac:dyDescent="0.45">
      <c r="P71" s="8"/>
    </row>
    <row r="72" spans="16:16" x14ac:dyDescent="0.45">
      <c r="P72" s="8"/>
    </row>
    <row r="73" spans="16:16" x14ac:dyDescent="0.45">
      <c r="P73" s="8"/>
    </row>
    <row r="74" spans="16:16" x14ac:dyDescent="0.45">
      <c r="P74" s="8"/>
    </row>
    <row r="75" spans="16:16" x14ac:dyDescent="0.45">
      <c r="P75" s="8"/>
    </row>
    <row r="76" spans="16:16" x14ac:dyDescent="0.45">
      <c r="P76" s="8"/>
    </row>
    <row r="77" spans="16:16" x14ac:dyDescent="0.45">
      <c r="P77" s="8"/>
    </row>
    <row r="78" spans="16:16" x14ac:dyDescent="0.45">
      <c r="P78" s="8"/>
    </row>
    <row r="79" spans="16:16" x14ac:dyDescent="0.45">
      <c r="P79" s="8"/>
    </row>
    <row r="80" spans="16:16" x14ac:dyDescent="0.45">
      <c r="P80" s="8"/>
    </row>
    <row r="81" spans="16:16" x14ac:dyDescent="0.45">
      <c r="P81" s="8"/>
    </row>
    <row r="82" spans="16:16" x14ac:dyDescent="0.45">
      <c r="P82" s="8"/>
    </row>
    <row r="83" spans="16:16" x14ac:dyDescent="0.45">
      <c r="P83" s="8"/>
    </row>
    <row r="84" spans="16:16" x14ac:dyDescent="0.45">
      <c r="P84" s="8"/>
    </row>
    <row r="85" spans="16:16" x14ac:dyDescent="0.45">
      <c r="P85" s="8"/>
    </row>
    <row r="86" spans="16:16" x14ac:dyDescent="0.45">
      <c r="P86" s="8"/>
    </row>
    <row r="87" spans="16:16" x14ac:dyDescent="0.45">
      <c r="P87" s="8"/>
    </row>
    <row r="88" spans="16:16" x14ac:dyDescent="0.45">
      <c r="P88" s="8"/>
    </row>
    <row r="89" spans="16:16" x14ac:dyDescent="0.45">
      <c r="P89" s="8"/>
    </row>
    <row r="90" spans="16:16" x14ac:dyDescent="0.45">
      <c r="P90" s="8"/>
    </row>
    <row r="91" spans="16:16" x14ac:dyDescent="0.45">
      <c r="P91" s="8"/>
    </row>
    <row r="92" spans="16:16" x14ac:dyDescent="0.45">
      <c r="P92" s="8"/>
    </row>
    <row r="93" spans="16:16" x14ac:dyDescent="0.45">
      <c r="P93" s="8"/>
    </row>
    <row r="94" spans="16:16" x14ac:dyDescent="0.45">
      <c r="P94" s="8"/>
    </row>
    <row r="95" spans="16:16" x14ac:dyDescent="0.45">
      <c r="P95" s="8"/>
    </row>
    <row r="96" spans="16:16" x14ac:dyDescent="0.45">
      <c r="P96" s="8"/>
    </row>
    <row r="97" spans="16:16" x14ac:dyDescent="0.45">
      <c r="P97" s="8"/>
    </row>
    <row r="98" spans="16:16" x14ac:dyDescent="0.45">
      <c r="P98" s="8"/>
    </row>
    <row r="99" spans="16:16" x14ac:dyDescent="0.45">
      <c r="P99" s="8"/>
    </row>
    <row r="100" spans="16:16" x14ac:dyDescent="0.45">
      <c r="P100" s="8"/>
    </row>
    <row r="101" spans="16:16" x14ac:dyDescent="0.45">
      <c r="P101" s="8"/>
    </row>
    <row r="102" spans="16:16" x14ac:dyDescent="0.45">
      <c r="P102" s="8"/>
    </row>
    <row r="103" spans="16:16" x14ac:dyDescent="0.45">
      <c r="P103" s="8"/>
    </row>
    <row r="104" spans="16:16" x14ac:dyDescent="0.45">
      <c r="P104" s="8"/>
    </row>
    <row r="105" spans="16:16" x14ac:dyDescent="0.45">
      <c r="P105" s="8"/>
    </row>
    <row r="106" spans="16:16" x14ac:dyDescent="0.45">
      <c r="P106" s="8"/>
    </row>
    <row r="107" spans="16:16" x14ac:dyDescent="0.45">
      <c r="P107" s="8"/>
    </row>
    <row r="108" spans="16:16" x14ac:dyDescent="0.45">
      <c r="P108" s="8"/>
    </row>
    <row r="109" spans="16:16" x14ac:dyDescent="0.45">
      <c r="P109" s="8"/>
    </row>
    <row r="110" spans="16:16" x14ac:dyDescent="0.45">
      <c r="P110" s="8"/>
    </row>
    <row r="111" spans="16:16" x14ac:dyDescent="0.45">
      <c r="P111" s="8"/>
    </row>
    <row r="112" spans="16:16" x14ac:dyDescent="0.45">
      <c r="P112" s="8"/>
    </row>
    <row r="113" spans="16:16" x14ac:dyDescent="0.45">
      <c r="P113" s="8"/>
    </row>
    <row r="114" spans="16:16" x14ac:dyDescent="0.45">
      <c r="P114" s="8"/>
    </row>
    <row r="115" spans="16:16" x14ac:dyDescent="0.45">
      <c r="P115" s="8"/>
    </row>
    <row r="116" spans="16:16" x14ac:dyDescent="0.45">
      <c r="P116" s="8"/>
    </row>
    <row r="117" spans="16:16" x14ac:dyDescent="0.45">
      <c r="P117" s="8"/>
    </row>
    <row r="118" spans="16:16" x14ac:dyDescent="0.45">
      <c r="P118" s="8"/>
    </row>
    <row r="119" spans="16:16" x14ac:dyDescent="0.45">
      <c r="P119" s="8"/>
    </row>
    <row r="120" spans="16:16" x14ac:dyDescent="0.45">
      <c r="P120" s="8"/>
    </row>
    <row r="121" spans="16:16" x14ac:dyDescent="0.45">
      <c r="P121" s="8"/>
    </row>
    <row r="122" spans="16:16" x14ac:dyDescent="0.45">
      <c r="P122" s="8"/>
    </row>
    <row r="123" spans="16:16" x14ac:dyDescent="0.45">
      <c r="P123" s="8"/>
    </row>
    <row r="124" spans="16:16" x14ac:dyDescent="0.45">
      <c r="P124" s="8"/>
    </row>
    <row r="125" spans="16:16" x14ac:dyDescent="0.45">
      <c r="P125" s="8"/>
    </row>
    <row r="126" spans="16:16" x14ac:dyDescent="0.45">
      <c r="P126" s="8"/>
    </row>
    <row r="127" spans="16:16" x14ac:dyDescent="0.45">
      <c r="P127" s="8"/>
    </row>
    <row r="128" spans="16:16" x14ac:dyDescent="0.45">
      <c r="P128" s="8"/>
    </row>
    <row r="129" spans="16:16" x14ac:dyDescent="0.45">
      <c r="P129" s="8"/>
    </row>
    <row r="130" spans="16:16" x14ac:dyDescent="0.45">
      <c r="P130" s="8"/>
    </row>
    <row r="131" spans="16:16" x14ac:dyDescent="0.45">
      <c r="P131" s="8"/>
    </row>
    <row r="132" spans="16:16" x14ac:dyDescent="0.45">
      <c r="P132" s="8"/>
    </row>
    <row r="133" spans="16:16" x14ac:dyDescent="0.45">
      <c r="P133" s="8"/>
    </row>
    <row r="134" spans="16:16" x14ac:dyDescent="0.45">
      <c r="P134" s="8"/>
    </row>
    <row r="135" spans="16:16" x14ac:dyDescent="0.45">
      <c r="P135" s="8"/>
    </row>
    <row r="136" spans="16:16" x14ac:dyDescent="0.45">
      <c r="P136" s="8"/>
    </row>
    <row r="137" spans="16:16" x14ac:dyDescent="0.45">
      <c r="P137" s="8"/>
    </row>
    <row r="138" spans="16:16" x14ac:dyDescent="0.45">
      <c r="P138" s="8"/>
    </row>
    <row r="139" spans="16:16" x14ac:dyDescent="0.45">
      <c r="P139" s="8"/>
    </row>
    <row r="140" spans="16:16" x14ac:dyDescent="0.45">
      <c r="P140" s="8"/>
    </row>
    <row r="141" spans="16:16" x14ac:dyDescent="0.45">
      <c r="P141" s="8"/>
    </row>
    <row r="142" spans="16:16" x14ac:dyDescent="0.45">
      <c r="P142" s="8"/>
    </row>
    <row r="143" spans="16:16" x14ac:dyDescent="0.45">
      <c r="P143" s="8"/>
    </row>
    <row r="144" spans="16:16" x14ac:dyDescent="0.45">
      <c r="P144" s="8"/>
    </row>
    <row r="145" spans="16:16" x14ac:dyDescent="0.45">
      <c r="P145" s="8"/>
    </row>
    <row r="146" spans="16:16" x14ac:dyDescent="0.45">
      <c r="P146" s="8"/>
    </row>
    <row r="147" spans="16:16" x14ac:dyDescent="0.45">
      <c r="P147" s="8"/>
    </row>
    <row r="148" spans="16:16" x14ac:dyDescent="0.45">
      <c r="P148" s="8"/>
    </row>
    <row r="149" spans="16:16" x14ac:dyDescent="0.45">
      <c r="P149" s="8"/>
    </row>
    <row r="150" spans="16:16" x14ac:dyDescent="0.45">
      <c r="P150" s="8"/>
    </row>
    <row r="151" spans="16:16" x14ac:dyDescent="0.45">
      <c r="P151" s="8"/>
    </row>
    <row r="152" spans="16:16" x14ac:dyDescent="0.45">
      <c r="P152" s="8"/>
    </row>
    <row r="153" spans="16:16" x14ac:dyDescent="0.45">
      <c r="P153" s="8"/>
    </row>
    <row r="154" spans="16:16" x14ac:dyDescent="0.45">
      <c r="P154" s="8"/>
    </row>
    <row r="155" spans="16:16" x14ac:dyDescent="0.45">
      <c r="P155" s="8"/>
    </row>
    <row r="156" spans="16:16" x14ac:dyDescent="0.45">
      <c r="P156" s="8"/>
    </row>
    <row r="157" spans="16:16" x14ac:dyDescent="0.45">
      <c r="P157" s="8"/>
    </row>
    <row r="158" spans="16:16" x14ac:dyDescent="0.45">
      <c r="P158" s="8"/>
    </row>
    <row r="159" spans="16:16" x14ac:dyDescent="0.45">
      <c r="P159" s="8"/>
    </row>
    <row r="160" spans="16:16" x14ac:dyDescent="0.45">
      <c r="P160" s="8"/>
    </row>
    <row r="161" spans="16:16" x14ac:dyDescent="0.45">
      <c r="P161" s="8"/>
    </row>
    <row r="162" spans="16:16" x14ac:dyDescent="0.45">
      <c r="P162" s="8"/>
    </row>
    <row r="163" spans="16:16" x14ac:dyDescent="0.45">
      <c r="P163" s="8"/>
    </row>
    <row r="164" spans="16:16" x14ac:dyDescent="0.45">
      <c r="P164" s="8"/>
    </row>
    <row r="165" spans="16:16" x14ac:dyDescent="0.45">
      <c r="P165" s="8"/>
    </row>
    <row r="166" spans="16:16" x14ac:dyDescent="0.45">
      <c r="P166" s="8"/>
    </row>
    <row r="167" spans="16:16" x14ac:dyDescent="0.45">
      <c r="P167" s="8"/>
    </row>
    <row r="168" spans="16:16" x14ac:dyDescent="0.45">
      <c r="P168" s="8"/>
    </row>
    <row r="169" spans="16:16" x14ac:dyDescent="0.45">
      <c r="P169" s="8"/>
    </row>
    <row r="170" spans="16:16" x14ac:dyDescent="0.45">
      <c r="P170" s="8"/>
    </row>
    <row r="171" spans="16:16" x14ac:dyDescent="0.45">
      <c r="P171" s="8"/>
    </row>
    <row r="172" spans="16:16" x14ac:dyDescent="0.45">
      <c r="P172" s="8"/>
    </row>
    <row r="173" spans="16:16" x14ac:dyDescent="0.45">
      <c r="P173" s="8"/>
    </row>
    <row r="174" spans="16:16" x14ac:dyDescent="0.45">
      <c r="P174" s="8"/>
    </row>
    <row r="175" spans="16:16" x14ac:dyDescent="0.45">
      <c r="P175" s="8"/>
    </row>
    <row r="176" spans="16:16" x14ac:dyDescent="0.45">
      <c r="P176" s="8"/>
    </row>
    <row r="177" spans="16:16" x14ac:dyDescent="0.45">
      <c r="P177" s="8"/>
    </row>
    <row r="178" spans="16:16" x14ac:dyDescent="0.45">
      <c r="P178" s="8"/>
    </row>
    <row r="179" spans="16:16" x14ac:dyDescent="0.45">
      <c r="P179" s="8"/>
    </row>
    <row r="180" spans="16:16" x14ac:dyDescent="0.45">
      <c r="P180" s="8"/>
    </row>
    <row r="181" spans="16:16" x14ac:dyDescent="0.45">
      <c r="P181" s="8"/>
    </row>
    <row r="182" spans="16:16" x14ac:dyDescent="0.45">
      <c r="P182" s="8"/>
    </row>
    <row r="183" spans="16:16" x14ac:dyDescent="0.45">
      <c r="P183" s="8"/>
    </row>
    <row r="184" spans="16:16" x14ac:dyDescent="0.45">
      <c r="P184" s="8"/>
    </row>
    <row r="185" spans="16:16" x14ac:dyDescent="0.45">
      <c r="P185" s="8"/>
    </row>
    <row r="186" spans="16:16" x14ac:dyDescent="0.45">
      <c r="P186" s="8"/>
    </row>
    <row r="187" spans="16:16" x14ac:dyDescent="0.45">
      <c r="P187" s="8"/>
    </row>
    <row r="188" spans="16:16" x14ac:dyDescent="0.45">
      <c r="P188" s="8"/>
    </row>
    <row r="189" spans="16:16" x14ac:dyDescent="0.45">
      <c r="P189" s="8"/>
    </row>
    <row r="190" spans="16:16" x14ac:dyDescent="0.45">
      <c r="P190" s="8"/>
    </row>
    <row r="191" spans="16:16" x14ac:dyDescent="0.45">
      <c r="P191" s="8"/>
    </row>
    <row r="192" spans="16:16" x14ac:dyDescent="0.45">
      <c r="P192" s="8"/>
    </row>
    <row r="193" spans="16:16" x14ac:dyDescent="0.45">
      <c r="P193" s="8"/>
    </row>
    <row r="194" spans="16:16" x14ac:dyDescent="0.45">
      <c r="P194" s="8"/>
    </row>
    <row r="195" spans="16:16" x14ac:dyDescent="0.45">
      <c r="P195" s="8"/>
    </row>
    <row r="196" spans="16:16" x14ac:dyDescent="0.45">
      <c r="P196" s="8"/>
    </row>
    <row r="197" spans="16:16" x14ac:dyDescent="0.45">
      <c r="P197" s="8"/>
    </row>
    <row r="198" spans="16:16" x14ac:dyDescent="0.45">
      <c r="P198" s="8"/>
    </row>
    <row r="199" spans="16:16" x14ac:dyDescent="0.45">
      <c r="P199" s="8"/>
    </row>
    <row r="200" spans="16:16" x14ac:dyDescent="0.45">
      <c r="P200" s="8"/>
    </row>
    <row r="201" spans="16:16" x14ac:dyDescent="0.45">
      <c r="P201" s="8"/>
    </row>
    <row r="202" spans="16:16" x14ac:dyDescent="0.45">
      <c r="P202" s="8"/>
    </row>
    <row r="203" spans="16:16" x14ac:dyDescent="0.45">
      <c r="P203" s="8"/>
    </row>
    <row r="204" spans="16:16" x14ac:dyDescent="0.45">
      <c r="P204" s="8"/>
    </row>
    <row r="205" spans="16:16" x14ac:dyDescent="0.45">
      <c r="P205" s="8"/>
    </row>
    <row r="206" spans="16:16" x14ac:dyDescent="0.45">
      <c r="P206" s="8"/>
    </row>
    <row r="207" spans="16:16" x14ac:dyDescent="0.45">
      <c r="P207" s="8"/>
    </row>
    <row r="208" spans="16:16" x14ac:dyDescent="0.45">
      <c r="P208" s="8"/>
    </row>
    <row r="209" spans="16:16" x14ac:dyDescent="0.45">
      <c r="P209" s="8"/>
    </row>
    <row r="210" spans="16:16" x14ac:dyDescent="0.45">
      <c r="P210" s="8"/>
    </row>
    <row r="211" spans="16:16" x14ac:dyDescent="0.45">
      <c r="P211" s="8"/>
    </row>
    <row r="212" spans="16:16" x14ac:dyDescent="0.45">
      <c r="P212" s="8"/>
    </row>
    <row r="213" spans="16:16" x14ac:dyDescent="0.45">
      <c r="P213" s="8"/>
    </row>
    <row r="214" spans="16:16" x14ac:dyDescent="0.45">
      <c r="P214" s="8"/>
    </row>
  </sheetData>
  <mergeCells count="4">
    <mergeCell ref="B12:C12"/>
    <mergeCell ref="D12:E12"/>
    <mergeCell ref="F12:G12"/>
    <mergeCell ref="H12:I12"/>
  </mergeCells>
  <hyperlinks>
    <hyperlink ref="O5" r:id="rId1" xr:uid="{08FD5F7D-F141-42A3-995B-B4FF42E4A3CE}"/>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E798-ECB3-48F6-92CA-0E6F30ECA404}">
  <dimension ref="A1:B35"/>
  <sheetViews>
    <sheetView workbookViewId="0">
      <selection activeCell="G22" sqref="G22"/>
    </sheetView>
  </sheetViews>
  <sheetFormatPr defaultRowHeight="14.25" x14ac:dyDescent="0.45"/>
  <sheetData>
    <row r="1" spans="1:2" x14ac:dyDescent="0.45">
      <c r="A1" t="s">
        <v>19</v>
      </c>
    </row>
    <row r="2" spans="1:2" x14ac:dyDescent="0.45">
      <c r="A2" t="s">
        <v>20</v>
      </c>
      <c r="B2" t="s">
        <v>21</v>
      </c>
    </row>
    <row r="3" spans="1:2" x14ac:dyDescent="0.45">
      <c r="A3" s="8">
        <v>5</v>
      </c>
      <c r="B3" cm="1">
        <f t="array" ref="B3">_xll.MyCurveFit.4PL.CalcY(Data!$T$15:$T$18,Fit!A3)</f>
        <v>0.76550112336900011</v>
      </c>
    </row>
    <row r="4" spans="1:2" x14ac:dyDescent="0.45">
      <c r="A4" s="8">
        <v>10</v>
      </c>
      <c r="B4" cm="1">
        <f t="array" ref="B4">_xll.MyCurveFit.4PL.CalcY(Data!$T$15:$T$18,Fit!A4)</f>
        <v>0.79392720864168642</v>
      </c>
    </row>
    <row r="5" spans="1:2" x14ac:dyDescent="0.45">
      <c r="A5" s="8">
        <v>15</v>
      </c>
      <c r="B5" cm="1">
        <f t="array" ref="B5">_xll.MyCurveFit.4PL.CalcY(Data!$T$15:$T$18,Fit!A5)</f>
        <v>0.85334847018380411</v>
      </c>
    </row>
    <row r="6" spans="1:2" x14ac:dyDescent="0.45">
      <c r="A6" s="8">
        <v>20</v>
      </c>
      <c r="B6" cm="1">
        <f t="array" ref="B6">_xll.MyCurveFit.4PL.CalcY(Data!$T$15:$T$18,Fit!A6)</f>
        <v>0.94381106638279677</v>
      </c>
    </row>
    <row r="7" spans="1:2" x14ac:dyDescent="0.45">
      <c r="A7" s="8">
        <v>25</v>
      </c>
      <c r="B7" cm="1">
        <f t="array" ref="B7">_xll.MyCurveFit.4PL.CalcY(Data!$T$15:$T$18,Fit!A7)</f>
        <v>1.0583424888059818</v>
      </c>
    </row>
    <row r="8" spans="1:2" x14ac:dyDescent="0.45">
      <c r="A8" s="8">
        <v>30</v>
      </c>
      <c r="B8" cm="1">
        <f t="array" ref="B8">_xll.MyCurveFit.4PL.CalcY(Data!$T$15:$T$18,Fit!A8)</f>
        <v>1.1860252824490274</v>
      </c>
    </row>
    <row r="9" spans="1:2" x14ac:dyDescent="0.45">
      <c r="A9" s="8">
        <v>35</v>
      </c>
      <c r="B9" cm="1">
        <f t="array" ref="B9">_xll.MyCurveFit.4PL.CalcY(Data!$T$15:$T$18,Fit!A9)</f>
        <v>1.3157795991956986</v>
      </c>
    </row>
    <row r="10" spans="1:2" x14ac:dyDescent="0.45">
      <c r="A10" s="8">
        <v>40</v>
      </c>
      <c r="B10" cm="1">
        <f t="array" ref="B10">_xll.MyCurveFit.4PL.CalcY(Data!$T$15:$T$18,Fit!A10)</f>
        <v>1.4390431713372176</v>
      </c>
    </row>
    <row r="11" spans="1:2" x14ac:dyDescent="0.45">
      <c r="A11" s="8">
        <v>45</v>
      </c>
      <c r="B11" cm="1">
        <f t="array" ref="B11">_xll.MyCurveFit.4PL.CalcY(Data!$T$15:$T$18,Fit!A11)</f>
        <v>1.5506635227915648</v>
      </c>
    </row>
    <row r="12" spans="1:2" x14ac:dyDescent="0.45">
      <c r="A12" s="8">
        <v>50</v>
      </c>
      <c r="B12" cm="1">
        <f t="array" ref="B12">_xll.MyCurveFit.4PL.CalcY(Data!$T$15:$T$18,Fit!A12)</f>
        <v>1.6484762925285068</v>
      </c>
    </row>
    <row r="13" spans="1:2" x14ac:dyDescent="0.45">
      <c r="A13" s="8">
        <v>55</v>
      </c>
      <c r="B13" cm="1">
        <f t="array" ref="B13">_xll.MyCurveFit.4PL.CalcY(Data!$T$15:$T$18,Fit!A13)</f>
        <v>1.7323704698387896</v>
      </c>
    </row>
    <row r="14" spans="1:2" x14ac:dyDescent="0.45">
      <c r="A14" s="8">
        <v>60</v>
      </c>
      <c r="B14" cm="1">
        <f t="array" ref="B14">_xll.MyCurveFit.4PL.CalcY(Data!$T$15:$T$18,Fit!A14)</f>
        <v>1.8033901586974286</v>
      </c>
    </row>
    <row r="15" spans="1:2" x14ac:dyDescent="0.45">
      <c r="A15" s="8">
        <v>65</v>
      </c>
      <c r="B15" cm="1">
        <f t="array" ref="B15">_xll.MyCurveFit.4PL.CalcY(Data!$T$15:$T$18,Fit!A15)</f>
        <v>1.8630844464526168</v>
      </c>
    </row>
    <row r="16" spans="1:2" x14ac:dyDescent="0.45">
      <c r="A16" s="8">
        <v>70</v>
      </c>
      <c r="B16" cm="1">
        <f t="array" ref="B16">_xll.MyCurveFit.4PL.CalcY(Data!$T$15:$T$18,Fit!A16)</f>
        <v>1.9131123722274292</v>
      </c>
    </row>
    <row r="17" spans="1:2" x14ac:dyDescent="0.45">
      <c r="A17" s="8">
        <v>75</v>
      </c>
      <c r="B17" cm="1">
        <f t="array" ref="B17">_xll.MyCurveFit.4PL.CalcY(Data!$T$15:$T$18,Fit!A17)</f>
        <v>1.9550367038172567</v>
      </c>
    </row>
    <row r="18" spans="1:2" x14ac:dyDescent="0.45">
      <c r="A18" s="8">
        <v>80</v>
      </c>
      <c r="B18" cm="1">
        <f t="array" ref="B18">_xll.MyCurveFit.4PL.CalcY(Data!$T$15:$T$18,Fit!A18)</f>
        <v>1.9902358468335968</v>
      </c>
    </row>
    <row r="19" spans="1:2" x14ac:dyDescent="0.45">
      <c r="A19" s="8">
        <v>85</v>
      </c>
      <c r="B19" cm="1">
        <f t="array" ref="B19">_xll.MyCurveFit.4PL.CalcY(Data!$T$15:$T$18,Fit!A19)</f>
        <v>2.0198813243320064</v>
      </c>
    </row>
    <row r="20" spans="1:2" x14ac:dyDescent="0.45">
      <c r="A20" s="8">
        <v>90</v>
      </c>
      <c r="B20" cm="1">
        <f t="array" ref="B20">_xll.MyCurveFit.4PL.CalcY(Data!$T$15:$T$18,Fit!A20)</f>
        <v>2.0449476090653107</v>
      </c>
    </row>
    <row r="21" spans="1:2" x14ac:dyDescent="0.45">
      <c r="A21" s="8">
        <v>95</v>
      </c>
      <c r="B21" cm="1">
        <f t="array" ref="B21">_xll.MyCurveFit.4PL.CalcY(Data!$T$15:$T$18,Fit!A21)</f>
        <v>2.0662353739841115</v>
      </c>
    </row>
    <row r="22" spans="1:2" x14ac:dyDescent="0.45">
      <c r="A22" s="8">
        <v>100</v>
      </c>
      <c r="B22" cm="1">
        <f t="array" ref="B22">_xll.MyCurveFit.4PL.CalcY(Data!$T$15:$T$18,Fit!A22)</f>
        <v>2.0843982554654077</v>
      </c>
    </row>
    <row r="23" spans="1:2" x14ac:dyDescent="0.45">
      <c r="A23" s="8">
        <v>105</v>
      </c>
      <c r="B23" cm="1">
        <f t="array" ref="B23">_xll.MyCurveFit.4PL.CalcY(Data!$T$15:$T$18,Fit!A23)</f>
        <v>2.0999684307647248</v>
      </c>
    </row>
    <row r="24" spans="1:2" x14ac:dyDescent="0.45">
      <c r="A24" s="8">
        <v>110</v>
      </c>
      <c r="B24" cm="1">
        <f t="array" ref="B24">_xll.MyCurveFit.4PL.CalcY(Data!$T$15:$T$18,Fit!A24)</f>
        <v>2.1133791149561993</v>
      </c>
    </row>
    <row r="25" spans="1:2" x14ac:dyDescent="0.45">
      <c r="A25" s="8">
        <v>115</v>
      </c>
      <c r="B25" cm="1">
        <f t="array" ref="B25">_xll.MyCurveFit.4PL.CalcY(Data!$T$15:$T$18,Fit!A25)</f>
        <v>2.1249834946449715</v>
      </c>
    </row>
    <row r="26" spans="1:2" x14ac:dyDescent="0.45">
      <c r="A26" s="8">
        <v>120</v>
      </c>
      <c r="B26" cm="1">
        <f t="array" ref="B26">_xll.MyCurveFit.4PL.CalcY(Data!$T$15:$T$18,Fit!A26)</f>
        <v>2.1350702668025536</v>
      </c>
    </row>
    <row r="27" spans="1:2" x14ac:dyDescent="0.45">
      <c r="A27" s="8">
        <v>125</v>
      </c>
      <c r="B27" cm="1">
        <f t="array" ref="B27">_xll.MyCurveFit.4PL.CalcY(Data!$T$15:$T$18,Fit!A27)</f>
        <v>2.1438762064961683</v>
      </c>
    </row>
    <row r="28" spans="1:2" x14ac:dyDescent="0.45">
      <c r="A28" s="8">
        <v>130</v>
      </c>
      <c r="B28" cm="1">
        <f t="array" ref="B28">_xll.MyCurveFit.4PL.CalcY(Data!$T$15:$T$18,Fit!A28)</f>
        <v>2.1515962484295499</v>
      </c>
    </row>
    <row r="29" spans="1:2" x14ac:dyDescent="0.45">
      <c r="A29" s="8">
        <v>135</v>
      </c>
      <c r="B29" cm="1">
        <f t="array" ref="B29">_xll.MyCurveFit.4PL.CalcY(Data!$T$15:$T$18,Fit!A29)</f>
        <v>2.1583915407415573</v>
      </c>
    </row>
    <row r="30" spans="1:2" x14ac:dyDescent="0.45">
      <c r="A30" s="8">
        <v>140</v>
      </c>
      <c r="B30" cm="1">
        <f t="array" ref="B30">_xll.MyCurveFit.4PL.CalcY(Data!$T$15:$T$18,Fit!A30)</f>
        <v>2.1643958696527399</v>
      </c>
    </row>
    <row r="31" spans="1:2" x14ac:dyDescent="0.45">
      <c r="A31" s="8">
        <v>145</v>
      </c>
      <c r="B31" cm="1">
        <f t="array" ref="B31">_xll.MyCurveFit.4PL.CalcY(Data!$T$15:$T$18,Fit!A31)</f>
        <v>2.1697207864623436</v>
      </c>
    </row>
    <row r="32" spans="1:2" x14ac:dyDescent="0.45">
      <c r="A32" s="8">
        <v>150</v>
      </c>
      <c r="B32" cm="1">
        <f t="array" ref="B32">_xll.MyCurveFit.4PL.CalcY(Data!$T$15:$T$18,Fit!A32)</f>
        <v>2.1744597056494874</v>
      </c>
    </row>
    <row r="33" spans="1:2" x14ac:dyDescent="0.45">
      <c r="A33" s="8">
        <v>155</v>
      </c>
      <c r="B33" cm="1">
        <f t="array" ref="B33">_xll.MyCurveFit.4PL.CalcY(Data!$T$15:$T$18,Fit!A33)</f>
        <v>2.1786911886879068</v>
      </c>
    </row>
    <row r="34" spans="1:2" x14ac:dyDescent="0.45">
      <c r="A34" s="8">
        <v>160</v>
      </c>
      <c r="B34" cm="1">
        <f t="array" ref="B34">_xll.MyCurveFit.4PL.CalcY(Data!$T$15:$T$18,Fit!A34)</f>
        <v>2.1824815834357696</v>
      </c>
    </row>
    <row r="35" spans="1:2" x14ac:dyDescent="0.45">
      <c r="A35"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9C17F-0239-4CBD-98A9-BA4BEEAA4E2D}">
  <dimension ref="A1:B2"/>
  <sheetViews>
    <sheetView workbookViewId="0">
      <selection activeCell="D14" sqref="D14"/>
    </sheetView>
  </sheetViews>
  <sheetFormatPr defaultRowHeight="14.25" x14ac:dyDescent="0.45"/>
  <cols>
    <col min="1" max="1" width="12.19921875" bestFit="1" customWidth="1"/>
    <col min="2" max="2" width="10.3984375" bestFit="1" customWidth="1"/>
  </cols>
  <sheetData>
    <row r="1" spans="1:2" x14ac:dyDescent="0.45">
      <c r="A1" s="25" t="s">
        <v>22</v>
      </c>
      <c r="B1" t="s">
        <v>23</v>
      </c>
    </row>
    <row r="2" spans="1:2" x14ac:dyDescent="0.45">
      <c r="A2" s="25" t="s">
        <v>24</v>
      </c>
      <c r="B2" s="22">
        <v>44253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3820C-8E37-42F6-BAAD-76364D05E54A}">
  <dimension ref="B3:B6"/>
  <sheetViews>
    <sheetView workbookViewId="0">
      <selection activeCell="G32" sqref="G32"/>
    </sheetView>
  </sheetViews>
  <sheetFormatPr defaultRowHeight="14.25" x14ac:dyDescent="0.45"/>
  <sheetData>
    <row r="3" spans="2:2" x14ac:dyDescent="0.45">
      <c r="B3" s="23"/>
    </row>
    <row r="4" spans="2:2" x14ac:dyDescent="0.45">
      <c r="B4" s="23"/>
    </row>
    <row r="5" spans="2:2" x14ac:dyDescent="0.45">
      <c r="B5" s="23"/>
    </row>
    <row r="6" spans="2:2" x14ac:dyDescent="0.45">
      <c r="B6" s="24"/>
    </row>
  </sheetData>
  <sheetProtection algorithmName="SHA-512" hashValue="EPfwljTd78LMGe9jquXa7RcTKCwzYui54Cett12998HJR/KmfGvwSF7hA6UsEMbBZWB0gUr0vgwcWn7bfnAirA==" saltValue="rS+wBTa+xL3uooVpxAW/vQ==" spinCount="100000" sheet="1" objects="1" scenarios="1"/>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Fit</vt:lpstr>
      <vt:lpstr>Author Info</vt:lpstr>
      <vt:lpstr>Copyright+Disclaimer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Lyle</dc:creator>
  <cp:lastModifiedBy>Mathangi mathu</cp:lastModifiedBy>
  <dcterms:created xsi:type="dcterms:W3CDTF">2021-02-24T20:46:33Z</dcterms:created>
  <dcterms:modified xsi:type="dcterms:W3CDTF">2025-10-03T01:46:39Z</dcterms:modified>
</cp:coreProperties>
</file>