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20700" windowHeight="9915" activeTab="1"/>
  </bookViews>
  <sheets>
    <sheet name="Tennis example in chapter" sheetId="1" r:id="rId1"/>
    <sheet name="Exercise 13.4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R53" i="2"/>
  <c r="AQ53"/>
  <c r="AP53"/>
  <c r="AO53"/>
  <c r="AN53"/>
  <c r="AM53"/>
  <c r="AR48"/>
  <c r="AQ48"/>
  <c r="AP48"/>
  <c r="AO48"/>
  <c r="AN48"/>
  <c r="AM48"/>
  <c r="AR46"/>
  <c r="AR49" s="1"/>
  <c r="AQ46"/>
  <c r="AQ49" s="1"/>
  <c r="AP46"/>
  <c r="AP49" s="1"/>
  <c r="AO46"/>
  <c r="AO49" s="1"/>
  <c r="AN46"/>
  <c r="AN49" s="1"/>
  <c r="AM46"/>
  <c r="AM49" s="1"/>
  <c r="AL37"/>
  <c r="AL38" s="1"/>
  <c r="AL35"/>
  <c r="AI53"/>
  <c r="AH53"/>
  <c r="AG53"/>
  <c r="AF53"/>
  <c r="AE53"/>
  <c r="AD53"/>
  <c r="AI48"/>
  <c r="AH48"/>
  <c r="AG48"/>
  <c r="AF48"/>
  <c r="AE48"/>
  <c r="AD48"/>
  <c r="AI46"/>
  <c r="AI49" s="1"/>
  <c r="AH46"/>
  <c r="AH49" s="1"/>
  <c r="AG46"/>
  <c r="AG49" s="1"/>
  <c r="AF46"/>
  <c r="AF49" s="1"/>
  <c r="AE46"/>
  <c r="AE49" s="1"/>
  <c r="AD46"/>
  <c r="AD49" s="1"/>
  <c r="AC37"/>
  <c r="AC38" s="1"/>
  <c r="AC35"/>
  <c r="Z53"/>
  <c r="Y53"/>
  <c r="X53"/>
  <c r="W53"/>
  <c r="V53"/>
  <c r="U53"/>
  <c r="Z48"/>
  <c r="Y48"/>
  <c r="X48"/>
  <c r="W48"/>
  <c r="V48"/>
  <c r="U48"/>
  <c r="Z46"/>
  <c r="Z49" s="1"/>
  <c r="Y46"/>
  <c r="Y49" s="1"/>
  <c r="X46"/>
  <c r="X49" s="1"/>
  <c r="W46"/>
  <c r="W49" s="1"/>
  <c r="V46"/>
  <c r="V49" s="1"/>
  <c r="U46"/>
  <c r="U49" s="1"/>
  <c r="T37"/>
  <c r="T38" s="1"/>
  <c r="T35"/>
  <c r="Q53"/>
  <c r="P53"/>
  <c r="O53"/>
  <c r="N53"/>
  <c r="M53"/>
  <c r="L53"/>
  <c r="Q48"/>
  <c r="P48"/>
  <c r="O48"/>
  <c r="N48"/>
  <c r="M48"/>
  <c r="L48"/>
  <c r="Q46"/>
  <c r="Q49" s="1"/>
  <c r="P46"/>
  <c r="P49" s="1"/>
  <c r="O46"/>
  <c r="O49" s="1"/>
  <c r="N46"/>
  <c r="N49" s="1"/>
  <c r="M46"/>
  <c r="M49" s="1"/>
  <c r="L46"/>
  <c r="L49" s="1"/>
  <c r="K35"/>
  <c r="K37" s="1"/>
  <c r="K38" s="1"/>
  <c r="H53"/>
  <c r="G53"/>
  <c r="F53"/>
  <c r="E53"/>
  <c r="D53"/>
  <c r="C53"/>
  <c r="H48"/>
  <c r="G48"/>
  <c r="F48"/>
  <c r="E48"/>
  <c r="D48"/>
  <c r="C48"/>
  <c r="H46"/>
  <c r="H49" s="1"/>
  <c r="G46"/>
  <c r="G49" s="1"/>
  <c r="F46"/>
  <c r="F49" s="1"/>
  <c r="E46"/>
  <c r="E49" s="1"/>
  <c r="D46"/>
  <c r="D49" s="1"/>
  <c r="C46"/>
  <c r="C49" s="1"/>
  <c r="B37"/>
  <c r="B38" s="1"/>
  <c r="B35"/>
  <c r="AR24"/>
  <c r="AQ24"/>
  <c r="AP24"/>
  <c r="AO24"/>
  <c r="AN24"/>
  <c r="AM24"/>
  <c r="AR19"/>
  <c r="AQ19"/>
  <c r="AP19"/>
  <c r="AO19"/>
  <c r="AN19"/>
  <c r="AM19"/>
  <c r="AR17"/>
  <c r="AR20" s="1"/>
  <c r="AQ17"/>
  <c r="AQ20" s="1"/>
  <c r="AP17"/>
  <c r="AP20" s="1"/>
  <c r="AO17"/>
  <c r="AO20" s="1"/>
  <c r="AN17"/>
  <c r="AN20" s="1"/>
  <c r="AM17"/>
  <c r="AM20" s="1"/>
  <c r="AL8"/>
  <c r="AL9" s="1"/>
  <c r="AL6"/>
  <c r="AI24"/>
  <c r="AH24"/>
  <c r="AG24"/>
  <c r="AF24"/>
  <c r="AE24"/>
  <c r="AD24"/>
  <c r="AI19"/>
  <c r="AH19"/>
  <c r="AG19"/>
  <c r="AF19"/>
  <c r="AE19"/>
  <c r="AD19"/>
  <c r="AI17"/>
  <c r="AI20" s="1"/>
  <c r="AH17"/>
  <c r="AH20" s="1"/>
  <c r="AG17"/>
  <c r="AG20" s="1"/>
  <c r="AF17"/>
  <c r="AF20" s="1"/>
  <c r="AE17"/>
  <c r="AE20" s="1"/>
  <c r="AD17"/>
  <c r="AD20" s="1"/>
  <c r="AC8"/>
  <c r="AC9" s="1"/>
  <c r="AC6"/>
  <c r="Z24"/>
  <c r="Y24"/>
  <c r="X24"/>
  <c r="W24"/>
  <c r="V24"/>
  <c r="U24"/>
  <c r="Z19"/>
  <c r="Y19"/>
  <c r="X19"/>
  <c r="W19"/>
  <c r="V19"/>
  <c r="U19"/>
  <c r="Z17"/>
  <c r="Z20" s="1"/>
  <c r="Y17"/>
  <c r="Y20" s="1"/>
  <c r="X17"/>
  <c r="X20" s="1"/>
  <c r="W17"/>
  <c r="W20" s="1"/>
  <c r="V17"/>
  <c r="V20" s="1"/>
  <c r="U17"/>
  <c r="U20" s="1"/>
  <c r="T8"/>
  <c r="T9" s="1"/>
  <c r="T6"/>
  <c r="Q24"/>
  <c r="P24"/>
  <c r="O24"/>
  <c r="N24"/>
  <c r="M24"/>
  <c r="L24"/>
  <c r="Q19"/>
  <c r="P19"/>
  <c r="O19"/>
  <c r="N19"/>
  <c r="M19"/>
  <c r="L19"/>
  <c r="Q17"/>
  <c r="Q20" s="1"/>
  <c r="P17"/>
  <c r="P20" s="1"/>
  <c r="O17"/>
  <c r="O20" s="1"/>
  <c r="N17"/>
  <c r="N20" s="1"/>
  <c r="M17"/>
  <c r="M20" s="1"/>
  <c r="L17"/>
  <c r="L20" s="1"/>
  <c r="K8"/>
  <c r="K9" s="1"/>
  <c r="K6"/>
  <c r="H24"/>
  <c r="G24"/>
  <c r="F24"/>
  <c r="E24"/>
  <c r="D24"/>
  <c r="C24"/>
  <c r="H17"/>
  <c r="G17"/>
  <c r="F17"/>
  <c r="E17"/>
  <c r="D17"/>
  <c r="C17"/>
  <c r="B6"/>
  <c r="B8" s="1"/>
  <c r="B9" s="1"/>
  <c r="H23" i="1"/>
  <c r="G23"/>
  <c r="F23"/>
  <c r="E23"/>
  <c r="D23"/>
  <c r="C23"/>
  <c r="H21"/>
  <c r="G21"/>
  <c r="F21"/>
  <c r="E21"/>
  <c r="D21"/>
  <c r="C21"/>
  <c r="H16"/>
  <c r="H17" s="1"/>
  <c r="G16"/>
  <c r="G17" s="1"/>
  <c r="F16"/>
  <c r="F17" s="1"/>
  <c r="E16"/>
  <c r="E17" s="1"/>
  <c r="D16"/>
  <c r="D17" s="1"/>
  <c r="C16"/>
  <c r="C17" s="1"/>
  <c r="B6"/>
  <c r="B5"/>
  <c r="B3"/>
  <c r="H14"/>
  <c r="G14"/>
  <c r="F14"/>
  <c r="E14"/>
  <c r="D14"/>
  <c r="C14"/>
  <c r="AM55" i="2" l="1"/>
  <c r="AO55"/>
  <c r="AN55"/>
  <c r="AP55"/>
  <c r="AR55"/>
  <c r="AQ55"/>
  <c r="AD55"/>
  <c r="AF55"/>
  <c r="AH55"/>
  <c r="AE55"/>
  <c r="AG55"/>
  <c r="AI55"/>
  <c r="U55"/>
  <c r="W55"/>
  <c r="Y55"/>
  <c r="V55"/>
  <c r="X55"/>
  <c r="Z55"/>
  <c r="M55"/>
  <c r="O55"/>
  <c r="Q55"/>
  <c r="L55"/>
  <c r="N55"/>
  <c r="P55"/>
  <c r="C55"/>
  <c r="E55"/>
  <c r="G55"/>
  <c r="D55"/>
  <c r="F55"/>
  <c r="H55"/>
  <c r="AM26"/>
  <c r="AO26"/>
  <c r="AQ26"/>
  <c r="AN26"/>
  <c r="AP26"/>
  <c r="AR26"/>
  <c r="AD26"/>
  <c r="AF26"/>
  <c r="AH26"/>
  <c r="AE26"/>
  <c r="AG26"/>
  <c r="AI26"/>
  <c r="U26"/>
  <c r="W26"/>
  <c r="Y26"/>
  <c r="V26"/>
  <c r="X26"/>
  <c r="Z26"/>
  <c r="L26"/>
  <c r="N26"/>
  <c r="P26"/>
  <c r="M26"/>
  <c r="O26"/>
  <c r="Q26"/>
  <c r="G19"/>
  <c r="E19"/>
  <c r="C19"/>
  <c r="H19"/>
  <c r="F19"/>
  <c r="D19"/>
  <c r="C20"/>
  <c r="C26" s="1"/>
  <c r="E20"/>
  <c r="G20"/>
  <c r="E26"/>
  <c r="G26"/>
  <c r="D20"/>
  <c r="D26" s="1"/>
  <c r="F20"/>
  <c r="F26" s="1"/>
  <c r="H20"/>
  <c r="H26" s="1"/>
</calcChain>
</file>

<file path=xl/sharedStrings.xml><?xml version="1.0" encoding="utf-8"?>
<sst xmlns="http://schemas.openxmlformats.org/spreadsheetml/2006/main" count="309" uniqueCount="25">
  <si>
    <t>N</t>
  </si>
  <si>
    <t>n1</t>
  </si>
  <si>
    <t>n2</t>
  </si>
  <si>
    <t>Synthetic</t>
  </si>
  <si>
    <t>Clay</t>
  </si>
  <si>
    <t>Grass</t>
  </si>
  <si>
    <t>Hard</t>
  </si>
  <si>
    <t>SE</t>
  </si>
  <si>
    <t>Number of groups</t>
  </si>
  <si>
    <t>Number of pairs</t>
  </si>
  <si>
    <t>Adusted critical p value</t>
  </si>
  <si>
    <t>Experiement wise alpha</t>
  </si>
  <si>
    <t>2-tailed p</t>
  </si>
  <si>
    <t>critical z</t>
  </si>
  <si>
    <t>critical value</t>
  </si>
  <si>
    <t>Mean Rank 1</t>
  </si>
  <si>
    <t>Mean Rank 2</t>
  </si>
  <si>
    <t>Difference</t>
  </si>
  <si>
    <t>Sig Diff</t>
  </si>
  <si>
    <t>FEMALES</t>
  </si>
  <si>
    <t>Rally length</t>
  </si>
  <si>
    <t>Shot/s</t>
  </si>
  <si>
    <t>%First serves in</t>
  </si>
  <si>
    <t>%Won when first serve is is</t>
  </si>
  <si>
    <t>%Won when second serve is required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</si>
</sst>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3"/>
  <sheetViews>
    <sheetView workbookViewId="0">
      <selection activeCell="A2" sqref="A2:H23"/>
    </sheetView>
  </sheetViews>
  <sheetFormatPr defaultRowHeight="15"/>
  <cols>
    <col min="1" max="1" width="24" customWidth="1"/>
    <col min="2" max="2" width="12.28515625" customWidth="1"/>
  </cols>
  <sheetData>
    <row r="2" spans="1:8">
      <c r="A2" t="s">
        <v>8</v>
      </c>
      <c r="B2" s="2">
        <v>4</v>
      </c>
    </row>
    <row r="3" spans="1:8">
      <c r="A3" t="s">
        <v>9</v>
      </c>
      <c r="B3">
        <f>B2*(B2-1)/2</f>
        <v>6</v>
      </c>
    </row>
    <row r="4" spans="1:8">
      <c r="A4" t="s">
        <v>11</v>
      </c>
      <c r="B4" s="2">
        <v>0.05</v>
      </c>
    </row>
    <row r="5" spans="1:8">
      <c r="A5" t="s">
        <v>10</v>
      </c>
      <c r="B5">
        <f>1-EXP(LN(1-B4)/B3)</f>
        <v>8.512444610847103E-3</v>
      </c>
    </row>
    <row r="6" spans="1:8">
      <c r="A6" t="s">
        <v>12</v>
      </c>
      <c r="B6">
        <f>B5/2</f>
        <v>4.2562223054235515E-3</v>
      </c>
    </row>
    <row r="8" spans="1:8">
      <c r="C8" t="s">
        <v>3</v>
      </c>
      <c r="D8" t="s">
        <v>3</v>
      </c>
      <c r="E8" t="s">
        <v>3</v>
      </c>
      <c r="F8" t="s">
        <v>4</v>
      </c>
      <c r="G8" t="s">
        <v>4</v>
      </c>
      <c r="H8" t="s">
        <v>5</v>
      </c>
    </row>
    <row r="9" spans="1:8">
      <c r="C9" t="s">
        <v>4</v>
      </c>
      <c r="D9" t="s">
        <v>5</v>
      </c>
      <c r="E9" t="s">
        <v>6</v>
      </c>
      <c r="F9" t="s">
        <v>5</v>
      </c>
      <c r="G9" t="s">
        <v>6</v>
      </c>
      <c r="H9" t="s">
        <v>6</v>
      </c>
    </row>
    <row r="10" spans="1:8">
      <c r="B10" t="s">
        <v>0</v>
      </c>
      <c r="C10" s="2">
        <v>252</v>
      </c>
      <c r="D10" s="2">
        <v>252</v>
      </c>
      <c r="E10" s="2">
        <v>252</v>
      </c>
      <c r="F10" s="2">
        <v>252</v>
      </c>
      <c r="G10" s="2">
        <v>252</v>
      </c>
      <c r="H10" s="2">
        <v>252</v>
      </c>
    </row>
    <row r="11" spans="1:8">
      <c r="B11" t="s">
        <v>1</v>
      </c>
      <c r="C11" s="2">
        <v>62</v>
      </c>
      <c r="D11" s="2">
        <v>62</v>
      </c>
      <c r="E11" s="2">
        <v>62</v>
      </c>
      <c r="F11" s="2">
        <v>57</v>
      </c>
      <c r="G11" s="2">
        <v>57</v>
      </c>
      <c r="H11" s="2">
        <v>66</v>
      </c>
    </row>
    <row r="12" spans="1:8">
      <c r="B12" t="s">
        <v>2</v>
      </c>
      <c r="C12" s="2">
        <v>57</v>
      </c>
      <c r="D12" s="2">
        <v>66</v>
      </c>
      <c r="E12" s="2">
        <v>67</v>
      </c>
      <c r="F12" s="2">
        <v>66</v>
      </c>
      <c r="G12" s="2">
        <v>67</v>
      </c>
      <c r="H12" s="2">
        <v>67</v>
      </c>
    </row>
    <row r="14" spans="1:8">
      <c r="B14" t="s">
        <v>7</v>
      </c>
      <c r="C14" s="1">
        <f>SQRT((C10*(C10+1)/12)*((1/C11)+(1/C12)))</f>
        <v>13.375502783181133</v>
      </c>
      <c r="D14" s="1">
        <f t="shared" ref="D14:H14" si="0">SQRT((D10*(D10+1)/12)*((1/D11)+(1/D12)))</f>
        <v>12.891607672710832</v>
      </c>
      <c r="E14" s="1">
        <f t="shared" si="0"/>
        <v>12.844923349315222</v>
      </c>
      <c r="F14" s="1">
        <f t="shared" si="0"/>
        <v>13.179928919223711</v>
      </c>
      <c r="G14" s="1">
        <f t="shared" si="0"/>
        <v>13.134269442130234</v>
      </c>
      <c r="H14" s="1">
        <f t="shared" si="0"/>
        <v>12.641143439684821</v>
      </c>
    </row>
    <row r="16" spans="1:8">
      <c r="B16" t="s">
        <v>13</v>
      </c>
      <c r="C16">
        <f>NORMSINV(1-$B$6)</f>
        <v>2.6310382845367757</v>
      </c>
      <c r="D16">
        <f t="shared" ref="D16:H16" si="1">NORMSINV(1-$B$6)</f>
        <v>2.6310382845367757</v>
      </c>
      <c r="E16">
        <f t="shared" si="1"/>
        <v>2.6310382845367757</v>
      </c>
      <c r="F16">
        <f t="shared" si="1"/>
        <v>2.6310382845367757</v>
      </c>
      <c r="G16">
        <f t="shared" si="1"/>
        <v>2.6310382845367757</v>
      </c>
      <c r="H16">
        <f t="shared" si="1"/>
        <v>2.6310382845367757</v>
      </c>
    </row>
    <row r="17" spans="2:8">
      <c r="B17" t="s">
        <v>14</v>
      </c>
      <c r="C17">
        <f>C14*C16</f>
        <v>35.191459897477756</v>
      </c>
      <c r="D17">
        <f t="shared" ref="D17:H17" si="2">D14*D16</f>
        <v>33.91831333613024</v>
      </c>
      <c r="E17">
        <f t="shared" si="2"/>
        <v>33.795485093988695</v>
      </c>
      <c r="F17">
        <f t="shared" si="2"/>
        <v>34.676897573950995</v>
      </c>
      <c r="G17">
        <f t="shared" si="2"/>
        <v>34.556765741666126</v>
      </c>
      <c r="H17">
        <f t="shared" si="2"/>
        <v>33.259332350131672</v>
      </c>
    </row>
    <row r="19" spans="2:8">
      <c r="B19" t="s">
        <v>15</v>
      </c>
      <c r="C19" s="2">
        <v>135.31</v>
      </c>
      <c r="D19" s="2">
        <v>135.31</v>
      </c>
      <c r="E19" s="2">
        <v>135.31</v>
      </c>
      <c r="F19" s="2">
        <v>188.65</v>
      </c>
      <c r="G19" s="2">
        <v>188.65</v>
      </c>
      <c r="H19" s="2">
        <v>72.92</v>
      </c>
    </row>
    <row r="20" spans="2:8">
      <c r="B20" t="s">
        <v>16</v>
      </c>
      <c r="C20" s="2">
        <v>188.65</v>
      </c>
      <c r="D20" s="2">
        <v>72.92</v>
      </c>
      <c r="E20" s="2">
        <v>118.25</v>
      </c>
      <c r="F20" s="2">
        <v>72.92</v>
      </c>
      <c r="G20" s="2">
        <v>118.25</v>
      </c>
      <c r="H20" s="2">
        <v>118.25</v>
      </c>
    </row>
    <row r="21" spans="2:8">
      <c r="B21" t="s">
        <v>17</v>
      </c>
      <c r="C21">
        <f>ABS(C19-C20)</f>
        <v>53.34</v>
      </c>
      <c r="D21">
        <f t="shared" ref="D21:H21" si="3">ABS(D19-D20)</f>
        <v>62.39</v>
      </c>
      <c r="E21">
        <f t="shared" si="3"/>
        <v>17.060000000000002</v>
      </c>
      <c r="F21">
        <f t="shared" si="3"/>
        <v>115.73</v>
      </c>
      <c r="G21">
        <f t="shared" si="3"/>
        <v>70.400000000000006</v>
      </c>
      <c r="H21">
        <f t="shared" si="3"/>
        <v>45.33</v>
      </c>
    </row>
    <row r="23" spans="2:8">
      <c r="B23" t="s">
        <v>18</v>
      </c>
      <c r="C23" t="str">
        <f>IF(C21&gt;C17,"Yes","No")</f>
        <v>Yes</v>
      </c>
      <c r="D23" t="str">
        <f t="shared" ref="D23:H23" si="4">IF(D21&gt;D17,"Yes","No")</f>
        <v>Yes</v>
      </c>
      <c r="E23" t="str">
        <f t="shared" si="4"/>
        <v>No</v>
      </c>
      <c r="F23" t="str">
        <f t="shared" si="4"/>
        <v>Yes</v>
      </c>
      <c r="G23" t="str">
        <f t="shared" si="4"/>
        <v>Yes</v>
      </c>
      <c r="H23" t="str">
        <f t="shared" si="4"/>
        <v>Yes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55"/>
  <sheetViews>
    <sheetView tabSelected="1" topLeftCell="X26" workbookViewId="0">
      <selection activeCell="AH36" sqref="AH36"/>
    </sheetView>
  </sheetViews>
  <sheetFormatPr defaultRowHeight="15"/>
  <sheetData>
    <row r="1" spans="1:44">
      <c r="A1" t="s">
        <v>19</v>
      </c>
    </row>
    <row r="3" spans="1:44" s="3" customFormat="1">
      <c r="A3" s="3" t="s">
        <v>20</v>
      </c>
      <c r="J3" s="3" t="s">
        <v>21</v>
      </c>
      <c r="S3" s="3" t="s">
        <v>22</v>
      </c>
      <c r="AB3" s="3" t="s">
        <v>23</v>
      </c>
      <c r="AK3" s="3" t="s">
        <v>24</v>
      </c>
    </row>
    <row r="5" spans="1:44">
      <c r="A5" t="s">
        <v>8</v>
      </c>
      <c r="B5" s="2">
        <v>4</v>
      </c>
      <c r="J5" t="s">
        <v>8</v>
      </c>
      <c r="K5" s="2">
        <v>4</v>
      </c>
      <c r="S5" t="s">
        <v>8</v>
      </c>
      <c r="T5" s="2">
        <v>4</v>
      </c>
      <c r="AB5" t="s">
        <v>8</v>
      </c>
      <c r="AC5" s="2">
        <v>4</v>
      </c>
      <c r="AK5" t="s">
        <v>8</v>
      </c>
      <c r="AL5" s="2">
        <v>4</v>
      </c>
    </row>
    <row r="6" spans="1:44">
      <c r="A6" t="s">
        <v>9</v>
      </c>
      <c r="B6">
        <f>B5*(B5-1)/2</f>
        <v>6</v>
      </c>
      <c r="J6" t="s">
        <v>9</v>
      </c>
      <c r="K6">
        <f>K5*(K5-1)/2</f>
        <v>6</v>
      </c>
      <c r="S6" t="s">
        <v>9</v>
      </c>
      <c r="T6">
        <f>T5*(T5-1)/2</f>
        <v>6</v>
      </c>
      <c r="AB6" t="s">
        <v>9</v>
      </c>
      <c r="AC6">
        <f>AC5*(AC5-1)/2</f>
        <v>6</v>
      </c>
      <c r="AK6" t="s">
        <v>9</v>
      </c>
      <c r="AL6">
        <f>AL5*(AL5-1)/2</f>
        <v>6</v>
      </c>
    </row>
    <row r="7" spans="1:44">
      <c r="A7" t="s">
        <v>11</v>
      </c>
      <c r="B7" s="2">
        <v>0.05</v>
      </c>
      <c r="J7" t="s">
        <v>11</v>
      </c>
      <c r="K7" s="2">
        <v>0.05</v>
      </c>
      <c r="S7" t="s">
        <v>11</v>
      </c>
      <c r="T7" s="2">
        <v>0.05</v>
      </c>
      <c r="AB7" t="s">
        <v>11</v>
      </c>
      <c r="AC7" s="2">
        <v>0.05</v>
      </c>
      <c r="AK7" t="s">
        <v>11</v>
      </c>
      <c r="AL7" s="2">
        <v>0.05</v>
      </c>
    </row>
    <row r="8" spans="1:44">
      <c r="A8" t="s">
        <v>10</v>
      </c>
      <c r="B8">
        <f>1-EXP(LN(1-B7)/B6)</f>
        <v>8.512444610847103E-3</v>
      </c>
      <c r="J8" t="s">
        <v>10</v>
      </c>
      <c r="K8">
        <f>1-EXP(LN(1-K7)/K6)</f>
        <v>8.512444610847103E-3</v>
      </c>
      <c r="S8" t="s">
        <v>10</v>
      </c>
      <c r="T8">
        <f>1-EXP(LN(1-T7)/T6)</f>
        <v>8.512444610847103E-3</v>
      </c>
      <c r="AB8" t="s">
        <v>10</v>
      </c>
      <c r="AC8">
        <f>1-EXP(LN(1-AC7)/AC6)</f>
        <v>8.512444610847103E-3</v>
      </c>
      <c r="AK8" t="s">
        <v>10</v>
      </c>
      <c r="AL8">
        <f>1-EXP(LN(1-AL7)/AL6)</f>
        <v>8.512444610847103E-3</v>
      </c>
    </row>
    <row r="9" spans="1:44">
      <c r="A9" t="s">
        <v>12</v>
      </c>
      <c r="B9">
        <f>B8/2</f>
        <v>4.2562223054235515E-3</v>
      </c>
      <c r="J9" t="s">
        <v>12</v>
      </c>
      <c r="K9">
        <f>K8/2</f>
        <v>4.2562223054235515E-3</v>
      </c>
      <c r="S9" t="s">
        <v>12</v>
      </c>
      <c r="T9">
        <f>T8/2</f>
        <v>4.2562223054235515E-3</v>
      </c>
      <c r="AB9" t="s">
        <v>12</v>
      </c>
      <c r="AC9">
        <f>AC8/2</f>
        <v>4.2562223054235515E-3</v>
      </c>
      <c r="AK9" t="s">
        <v>12</v>
      </c>
      <c r="AL9">
        <f>AL8/2</f>
        <v>4.2562223054235515E-3</v>
      </c>
    </row>
    <row r="11" spans="1:44">
      <c r="C11" t="s">
        <v>3</v>
      </c>
      <c r="D11" t="s">
        <v>3</v>
      </c>
      <c r="E11" t="s">
        <v>3</v>
      </c>
      <c r="F11" t="s">
        <v>4</v>
      </c>
      <c r="G11" t="s">
        <v>4</v>
      </c>
      <c r="H11" t="s">
        <v>5</v>
      </c>
      <c r="L11" t="s">
        <v>3</v>
      </c>
      <c r="M11" t="s">
        <v>3</v>
      </c>
      <c r="N11" t="s">
        <v>3</v>
      </c>
      <c r="O11" t="s">
        <v>4</v>
      </c>
      <c r="P11" t="s">
        <v>4</v>
      </c>
      <c r="Q11" t="s">
        <v>5</v>
      </c>
      <c r="U11" t="s">
        <v>3</v>
      </c>
      <c r="V11" t="s">
        <v>3</v>
      </c>
      <c r="W11" t="s">
        <v>3</v>
      </c>
      <c r="X11" t="s">
        <v>4</v>
      </c>
      <c r="Y11" t="s">
        <v>4</v>
      </c>
      <c r="Z11" t="s">
        <v>5</v>
      </c>
      <c r="AD11" t="s">
        <v>3</v>
      </c>
      <c r="AE11" t="s">
        <v>3</v>
      </c>
      <c r="AF11" t="s">
        <v>3</v>
      </c>
      <c r="AG11" t="s">
        <v>4</v>
      </c>
      <c r="AH11" t="s">
        <v>4</v>
      </c>
      <c r="AI11" t="s">
        <v>5</v>
      </c>
      <c r="AM11" t="s">
        <v>3</v>
      </c>
      <c r="AN11" t="s">
        <v>3</v>
      </c>
      <c r="AO11" t="s">
        <v>3</v>
      </c>
      <c r="AP11" t="s">
        <v>4</v>
      </c>
      <c r="AQ11" t="s">
        <v>4</v>
      </c>
      <c r="AR11" t="s">
        <v>5</v>
      </c>
    </row>
    <row r="12" spans="1:44">
      <c r="C12" t="s">
        <v>4</v>
      </c>
      <c r="D12" t="s">
        <v>5</v>
      </c>
      <c r="E12" t="s">
        <v>6</v>
      </c>
      <c r="F12" t="s">
        <v>5</v>
      </c>
      <c r="G12" t="s">
        <v>6</v>
      </c>
      <c r="H12" t="s">
        <v>6</v>
      </c>
      <c r="L12" t="s">
        <v>4</v>
      </c>
      <c r="M12" t="s">
        <v>5</v>
      </c>
      <c r="N12" t="s">
        <v>6</v>
      </c>
      <c r="O12" t="s">
        <v>5</v>
      </c>
      <c r="P12" t="s">
        <v>6</v>
      </c>
      <c r="Q12" t="s">
        <v>6</v>
      </c>
      <c r="U12" t="s">
        <v>4</v>
      </c>
      <c r="V12" t="s">
        <v>5</v>
      </c>
      <c r="W12" t="s">
        <v>6</v>
      </c>
      <c r="X12" t="s">
        <v>5</v>
      </c>
      <c r="Y12" t="s">
        <v>6</v>
      </c>
      <c r="Z12" t="s">
        <v>6</v>
      </c>
      <c r="AD12" t="s">
        <v>4</v>
      </c>
      <c r="AE12" t="s">
        <v>5</v>
      </c>
      <c r="AF12" t="s">
        <v>6</v>
      </c>
      <c r="AG12" t="s">
        <v>5</v>
      </c>
      <c r="AH12" t="s">
        <v>6</v>
      </c>
      <c r="AI12" t="s">
        <v>6</v>
      </c>
      <c r="AM12" t="s">
        <v>4</v>
      </c>
      <c r="AN12" t="s">
        <v>5</v>
      </c>
      <c r="AO12" t="s">
        <v>6</v>
      </c>
      <c r="AP12" t="s">
        <v>5</v>
      </c>
      <c r="AQ12" t="s">
        <v>6</v>
      </c>
      <c r="AR12" t="s">
        <v>6</v>
      </c>
    </row>
    <row r="13" spans="1:44">
      <c r="B13" t="s">
        <v>0</v>
      </c>
      <c r="C13" s="2">
        <v>116</v>
      </c>
      <c r="D13" s="2">
        <v>16</v>
      </c>
      <c r="E13" s="2">
        <v>116</v>
      </c>
      <c r="F13" s="2">
        <v>116</v>
      </c>
      <c r="G13" s="2">
        <v>116</v>
      </c>
      <c r="H13" s="2">
        <v>116</v>
      </c>
      <c r="K13" t="s">
        <v>0</v>
      </c>
      <c r="L13" s="2">
        <v>116</v>
      </c>
      <c r="M13" s="2">
        <v>16</v>
      </c>
      <c r="N13" s="2">
        <v>116</v>
      </c>
      <c r="O13" s="2">
        <v>116</v>
      </c>
      <c r="P13" s="2">
        <v>116</v>
      </c>
      <c r="Q13" s="2">
        <v>116</v>
      </c>
      <c r="T13" t="s">
        <v>0</v>
      </c>
      <c r="U13" s="2">
        <v>116</v>
      </c>
      <c r="V13" s="2">
        <v>16</v>
      </c>
      <c r="W13" s="2">
        <v>116</v>
      </c>
      <c r="X13" s="2">
        <v>116</v>
      </c>
      <c r="Y13" s="2">
        <v>116</v>
      </c>
      <c r="Z13" s="2">
        <v>116</v>
      </c>
      <c r="AC13" t="s">
        <v>0</v>
      </c>
      <c r="AD13" s="2">
        <v>116</v>
      </c>
      <c r="AE13" s="2">
        <v>16</v>
      </c>
      <c r="AF13" s="2">
        <v>116</v>
      </c>
      <c r="AG13" s="2">
        <v>116</v>
      </c>
      <c r="AH13" s="2">
        <v>116</v>
      </c>
      <c r="AI13" s="2">
        <v>116</v>
      </c>
      <c r="AL13" t="s">
        <v>0</v>
      </c>
      <c r="AM13" s="2">
        <v>116</v>
      </c>
      <c r="AN13" s="2">
        <v>16</v>
      </c>
      <c r="AO13" s="2">
        <v>116</v>
      </c>
      <c r="AP13" s="2">
        <v>116</v>
      </c>
      <c r="AQ13" s="2">
        <v>116</v>
      </c>
      <c r="AR13" s="2">
        <v>116</v>
      </c>
    </row>
    <row r="14" spans="1:44">
      <c r="B14" t="s">
        <v>1</v>
      </c>
      <c r="C14" s="2">
        <v>26</v>
      </c>
      <c r="D14" s="2">
        <v>26</v>
      </c>
      <c r="E14" s="2">
        <v>26</v>
      </c>
      <c r="F14" s="2">
        <v>28</v>
      </c>
      <c r="G14" s="2">
        <v>28</v>
      </c>
      <c r="H14" s="2">
        <v>33</v>
      </c>
      <c r="K14" t="s">
        <v>1</v>
      </c>
      <c r="L14" s="2">
        <v>26</v>
      </c>
      <c r="M14" s="2">
        <v>26</v>
      </c>
      <c r="N14" s="2">
        <v>26</v>
      </c>
      <c r="O14" s="2">
        <v>28</v>
      </c>
      <c r="P14" s="2">
        <v>28</v>
      </c>
      <c r="Q14" s="2">
        <v>33</v>
      </c>
      <c r="T14" t="s">
        <v>1</v>
      </c>
      <c r="U14" s="2">
        <v>26</v>
      </c>
      <c r="V14" s="2">
        <v>26</v>
      </c>
      <c r="W14" s="2">
        <v>26</v>
      </c>
      <c r="X14" s="2">
        <v>28</v>
      </c>
      <c r="Y14" s="2">
        <v>28</v>
      </c>
      <c r="Z14" s="2">
        <v>33</v>
      </c>
      <c r="AC14" t="s">
        <v>1</v>
      </c>
      <c r="AD14" s="2">
        <v>26</v>
      </c>
      <c r="AE14" s="2">
        <v>26</v>
      </c>
      <c r="AF14" s="2">
        <v>26</v>
      </c>
      <c r="AG14" s="2">
        <v>28</v>
      </c>
      <c r="AH14" s="2">
        <v>28</v>
      </c>
      <c r="AI14" s="2">
        <v>33</v>
      </c>
      <c r="AL14" t="s">
        <v>1</v>
      </c>
      <c r="AM14" s="2">
        <v>26</v>
      </c>
      <c r="AN14" s="2">
        <v>26</v>
      </c>
      <c r="AO14" s="2">
        <v>26</v>
      </c>
      <c r="AP14" s="2">
        <v>28</v>
      </c>
      <c r="AQ14" s="2">
        <v>28</v>
      </c>
      <c r="AR14" s="2">
        <v>33</v>
      </c>
    </row>
    <row r="15" spans="1:44">
      <c r="B15" t="s">
        <v>2</v>
      </c>
      <c r="C15" s="2">
        <v>28</v>
      </c>
      <c r="D15" s="2">
        <v>33</v>
      </c>
      <c r="E15" s="2">
        <v>29</v>
      </c>
      <c r="F15" s="2">
        <v>33</v>
      </c>
      <c r="G15" s="2">
        <v>29</v>
      </c>
      <c r="H15" s="2">
        <v>29</v>
      </c>
      <c r="K15" t="s">
        <v>2</v>
      </c>
      <c r="L15" s="2">
        <v>28</v>
      </c>
      <c r="M15" s="2">
        <v>33</v>
      </c>
      <c r="N15" s="2">
        <v>29</v>
      </c>
      <c r="O15" s="2">
        <v>33</v>
      </c>
      <c r="P15" s="2">
        <v>29</v>
      </c>
      <c r="Q15" s="2">
        <v>29</v>
      </c>
      <c r="T15" t="s">
        <v>2</v>
      </c>
      <c r="U15" s="2">
        <v>28</v>
      </c>
      <c r="V15" s="2">
        <v>33</v>
      </c>
      <c r="W15" s="2">
        <v>29</v>
      </c>
      <c r="X15" s="2">
        <v>33</v>
      </c>
      <c r="Y15" s="2">
        <v>29</v>
      </c>
      <c r="Z15" s="2">
        <v>29</v>
      </c>
      <c r="AC15" t="s">
        <v>2</v>
      </c>
      <c r="AD15" s="2">
        <v>28</v>
      </c>
      <c r="AE15" s="2">
        <v>33</v>
      </c>
      <c r="AF15" s="2">
        <v>29</v>
      </c>
      <c r="AG15" s="2">
        <v>33</v>
      </c>
      <c r="AH15" s="2">
        <v>29</v>
      </c>
      <c r="AI15" s="2">
        <v>29</v>
      </c>
      <c r="AL15" t="s">
        <v>2</v>
      </c>
      <c r="AM15" s="2">
        <v>28</v>
      </c>
      <c r="AN15" s="2">
        <v>33</v>
      </c>
      <c r="AO15" s="2">
        <v>29</v>
      </c>
      <c r="AP15" s="2">
        <v>33</v>
      </c>
      <c r="AQ15" s="2">
        <v>29</v>
      </c>
      <c r="AR15" s="2">
        <v>29</v>
      </c>
    </row>
    <row r="17" spans="1:44">
      <c r="B17" t="s">
        <v>7</v>
      </c>
      <c r="C17" s="1">
        <f>SQRT((C13*(C13+1)/12)*((1/C14)+(1/C15)))</f>
        <v>9.159304402783933</v>
      </c>
      <c r="D17" s="1">
        <f t="shared" ref="D17:H17" si="0">SQRT((D13*(D13+1)/12)*((1/D14)+(1/D15)))</f>
        <v>1.2484644803371696</v>
      </c>
      <c r="E17" s="1">
        <f t="shared" si="0"/>
        <v>9.0829510622924747</v>
      </c>
      <c r="F17" s="1">
        <f t="shared" si="0"/>
        <v>8.6409249745374144</v>
      </c>
      <c r="G17" s="1">
        <f t="shared" si="0"/>
        <v>8.9102669512679107</v>
      </c>
      <c r="H17" s="1">
        <f t="shared" si="0"/>
        <v>8.5599490227878849</v>
      </c>
      <c r="K17" t="s">
        <v>7</v>
      </c>
      <c r="L17" s="1">
        <f>SQRT((L13*(L13+1)/12)*((1/L14)+(1/L15)))</f>
        <v>9.159304402783933</v>
      </c>
      <c r="M17" s="1">
        <f t="shared" ref="M17:Q17" si="1">SQRT((M13*(M13+1)/12)*((1/M14)+(1/M15)))</f>
        <v>1.2484644803371696</v>
      </c>
      <c r="N17" s="1">
        <f t="shared" si="1"/>
        <v>9.0829510622924747</v>
      </c>
      <c r="O17" s="1">
        <f t="shared" si="1"/>
        <v>8.6409249745374144</v>
      </c>
      <c r="P17" s="1">
        <f t="shared" si="1"/>
        <v>8.9102669512679107</v>
      </c>
      <c r="Q17" s="1">
        <f t="shared" si="1"/>
        <v>8.5599490227878849</v>
      </c>
      <c r="T17" t="s">
        <v>7</v>
      </c>
      <c r="U17" s="1">
        <f>SQRT((U13*(U13+1)/12)*((1/U14)+(1/U15)))</f>
        <v>9.159304402783933</v>
      </c>
      <c r="V17" s="1">
        <f t="shared" ref="V17:Z17" si="2">SQRT((V13*(V13+1)/12)*((1/V14)+(1/V15)))</f>
        <v>1.2484644803371696</v>
      </c>
      <c r="W17" s="1">
        <f t="shared" si="2"/>
        <v>9.0829510622924747</v>
      </c>
      <c r="X17" s="1">
        <f t="shared" si="2"/>
        <v>8.6409249745374144</v>
      </c>
      <c r="Y17" s="1">
        <f t="shared" si="2"/>
        <v>8.9102669512679107</v>
      </c>
      <c r="Z17" s="1">
        <f t="shared" si="2"/>
        <v>8.5599490227878849</v>
      </c>
      <c r="AC17" t="s">
        <v>7</v>
      </c>
      <c r="AD17" s="1">
        <f>SQRT((AD13*(AD13+1)/12)*((1/AD14)+(1/AD15)))</f>
        <v>9.159304402783933</v>
      </c>
      <c r="AE17" s="1">
        <f t="shared" ref="AE17:AI17" si="3">SQRT((AE13*(AE13+1)/12)*((1/AE14)+(1/AE15)))</f>
        <v>1.2484644803371696</v>
      </c>
      <c r="AF17" s="1">
        <f t="shared" si="3"/>
        <v>9.0829510622924747</v>
      </c>
      <c r="AG17" s="1">
        <f t="shared" si="3"/>
        <v>8.6409249745374144</v>
      </c>
      <c r="AH17" s="1">
        <f t="shared" si="3"/>
        <v>8.9102669512679107</v>
      </c>
      <c r="AI17" s="1">
        <f t="shared" si="3"/>
        <v>8.5599490227878849</v>
      </c>
      <c r="AL17" t="s">
        <v>7</v>
      </c>
      <c r="AM17" s="1">
        <f>SQRT((AM13*(AM13+1)/12)*((1/AM14)+(1/AM15)))</f>
        <v>9.159304402783933</v>
      </c>
      <c r="AN17" s="1">
        <f t="shared" ref="AN17:AR17" si="4">SQRT((AN13*(AN13+1)/12)*((1/AN14)+(1/AN15)))</f>
        <v>1.2484644803371696</v>
      </c>
      <c r="AO17" s="1">
        <f t="shared" si="4"/>
        <v>9.0829510622924747</v>
      </c>
      <c r="AP17" s="1">
        <f t="shared" si="4"/>
        <v>8.6409249745374144</v>
      </c>
      <c r="AQ17" s="1">
        <f t="shared" si="4"/>
        <v>8.9102669512679107</v>
      </c>
      <c r="AR17" s="1">
        <f t="shared" si="4"/>
        <v>8.5599490227878849</v>
      </c>
    </row>
    <row r="19" spans="1:44">
      <c r="B19" t="s">
        <v>13</v>
      </c>
      <c r="C19">
        <f>NORMSINV(1-$B$9)</f>
        <v>2.6310382845367757</v>
      </c>
      <c r="D19">
        <f>NORMSINV(1-$B$9)</f>
        <v>2.6310382845367757</v>
      </c>
      <c r="E19">
        <f>NORMSINV(1-$B$9)</f>
        <v>2.6310382845367757</v>
      </c>
      <c r="F19">
        <f>NORMSINV(1-$B$9)</f>
        <v>2.6310382845367757</v>
      </c>
      <c r="G19">
        <f>NORMSINV(1-$B$9)</f>
        <v>2.6310382845367757</v>
      </c>
      <c r="H19">
        <f>NORMSINV(1-$B$9)</f>
        <v>2.6310382845367757</v>
      </c>
      <c r="K19" t="s">
        <v>13</v>
      </c>
      <c r="L19">
        <f>NORMSINV(1-$B$9)</f>
        <v>2.6310382845367757</v>
      </c>
      <c r="M19">
        <f>NORMSINV(1-$B$9)</f>
        <v>2.6310382845367757</v>
      </c>
      <c r="N19">
        <f>NORMSINV(1-$B$9)</f>
        <v>2.6310382845367757</v>
      </c>
      <c r="O19">
        <f>NORMSINV(1-$B$9)</f>
        <v>2.6310382845367757</v>
      </c>
      <c r="P19">
        <f>NORMSINV(1-$B$9)</f>
        <v>2.6310382845367757</v>
      </c>
      <c r="Q19">
        <f>NORMSINV(1-$B$9)</f>
        <v>2.6310382845367757</v>
      </c>
      <c r="T19" t="s">
        <v>13</v>
      </c>
      <c r="U19">
        <f>NORMSINV(1-$B$9)</f>
        <v>2.6310382845367757</v>
      </c>
      <c r="V19">
        <f>NORMSINV(1-$B$9)</f>
        <v>2.6310382845367757</v>
      </c>
      <c r="W19">
        <f>NORMSINV(1-$B$9)</f>
        <v>2.6310382845367757</v>
      </c>
      <c r="X19">
        <f>NORMSINV(1-$B$9)</f>
        <v>2.6310382845367757</v>
      </c>
      <c r="Y19">
        <f>NORMSINV(1-$B$9)</f>
        <v>2.6310382845367757</v>
      </c>
      <c r="Z19">
        <f>NORMSINV(1-$B$9)</f>
        <v>2.6310382845367757</v>
      </c>
      <c r="AC19" t="s">
        <v>13</v>
      </c>
      <c r="AD19">
        <f>NORMSINV(1-$B$9)</f>
        <v>2.6310382845367757</v>
      </c>
      <c r="AE19">
        <f>NORMSINV(1-$B$9)</f>
        <v>2.6310382845367757</v>
      </c>
      <c r="AF19">
        <f>NORMSINV(1-$B$9)</f>
        <v>2.6310382845367757</v>
      </c>
      <c r="AG19">
        <f>NORMSINV(1-$B$9)</f>
        <v>2.6310382845367757</v>
      </c>
      <c r="AH19">
        <f>NORMSINV(1-$B$9)</f>
        <v>2.6310382845367757</v>
      </c>
      <c r="AI19">
        <f>NORMSINV(1-$B$9)</f>
        <v>2.6310382845367757</v>
      </c>
      <c r="AL19" t="s">
        <v>13</v>
      </c>
      <c r="AM19">
        <f>NORMSINV(1-$B$9)</f>
        <v>2.6310382845367757</v>
      </c>
      <c r="AN19">
        <f>NORMSINV(1-$B$9)</f>
        <v>2.6310382845367757</v>
      </c>
      <c r="AO19">
        <f>NORMSINV(1-$B$9)</f>
        <v>2.6310382845367757</v>
      </c>
      <c r="AP19">
        <f>NORMSINV(1-$B$9)</f>
        <v>2.6310382845367757</v>
      </c>
      <c r="AQ19">
        <f>NORMSINV(1-$B$9)</f>
        <v>2.6310382845367757</v>
      </c>
      <c r="AR19">
        <f>NORMSINV(1-$B$9)</f>
        <v>2.6310382845367757</v>
      </c>
    </row>
    <row r="20" spans="1:44">
      <c r="B20" t="s">
        <v>14</v>
      </c>
      <c r="C20">
        <f>C17*C19</f>
        <v>24.098480543450776</v>
      </c>
      <c r="D20">
        <f t="shared" ref="D20:H20" si="5">D17*D19</f>
        <v>3.2847578446514039</v>
      </c>
      <c r="E20">
        <f t="shared" si="5"/>
        <v>23.897591981465478</v>
      </c>
      <c r="F20">
        <f t="shared" si="5"/>
        <v>22.734604421817902</v>
      </c>
      <c r="G20">
        <f t="shared" si="5"/>
        <v>23.443253474228651</v>
      </c>
      <c r="H20">
        <f t="shared" si="5"/>
        <v>22.521553592638085</v>
      </c>
      <c r="K20" t="s">
        <v>14</v>
      </c>
      <c r="L20">
        <f>L17*L19</f>
        <v>24.098480543450776</v>
      </c>
      <c r="M20">
        <f t="shared" ref="M20:Q20" si="6">M17*M19</f>
        <v>3.2847578446514039</v>
      </c>
      <c r="N20">
        <f t="shared" si="6"/>
        <v>23.897591981465478</v>
      </c>
      <c r="O20">
        <f t="shared" si="6"/>
        <v>22.734604421817902</v>
      </c>
      <c r="P20">
        <f t="shared" si="6"/>
        <v>23.443253474228651</v>
      </c>
      <c r="Q20">
        <f t="shared" si="6"/>
        <v>22.521553592638085</v>
      </c>
      <c r="T20" t="s">
        <v>14</v>
      </c>
      <c r="U20">
        <f>U17*U19</f>
        <v>24.098480543450776</v>
      </c>
      <c r="V20">
        <f t="shared" ref="V20:Z20" si="7">V17*V19</f>
        <v>3.2847578446514039</v>
      </c>
      <c r="W20">
        <f t="shared" si="7"/>
        <v>23.897591981465478</v>
      </c>
      <c r="X20">
        <f t="shared" si="7"/>
        <v>22.734604421817902</v>
      </c>
      <c r="Y20">
        <f t="shared" si="7"/>
        <v>23.443253474228651</v>
      </c>
      <c r="Z20">
        <f t="shared" si="7"/>
        <v>22.521553592638085</v>
      </c>
      <c r="AC20" t="s">
        <v>14</v>
      </c>
      <c r="AD20">
        <f>AD17*AD19</f>
        <v>24.098480543450776</v>
      </c>
      <c r="AE20">
        <f t="shared" ref="AE20:AI20" si="8">AE17*AE19</f>
        <v>3.2847578446514039</v>
      </c>
      <c r="AF20">
        <f t="shared" si="8"/>
        <v>23.897591981465478</v>
      </c>
      <c r="AG20">
        <f t="shared" si="8"/>
        <v>22.734604421817902</v>
      </c>
      <c r="AH20">
        <f t="shared" si="8"/>
        <v>23.443253474228651</v>
      </c>
      <c r="AI20">
        <f t="shared" si="8"/>
        <v>22.521553592638085</v>
      </c>
      <c r="AL20" t="s">
        <v>14</v>
      </c>
      <c r="AM20">
        <f>AM17*AM19</f>
        <v>24.098480543450776</v>
      </c>
      <c r="AN20">
        <f t="shared" ref="AN20:AR20" si="9">AN17*AN19</f>
        <v>3.2847578446514039</v>
      </c>
      <c r="AO20">
        <f t="shared" si="9"/>
        <v>23.897591981465478</v>
      </c>
      <c r="AP20">
        <f t="shared" si="9"/>
        <v>22.734604421817902</v>
      </c>
      <c r="AQ20">
        <f t="shared" si="9"/>
        <v>23.443253474228651</v>
      </c>
      <c r="AR20">
        <f t="shared" si="9"/>
        <v>22.521553592638085</v>
      </c>
    </row>
    <row r="22" spans="1:44">
      <c r="B22" t="s">
        <v>15</v>
      </c>
      <c r="C22" s="2">
        <v>58.3</v>
      </c>
      <c r="D22" s="2">
        <v>58.3</v>
      </c>
      <c r="E22" s="2">
        <v>58.3</v>
      </c>
      <c r="F22" s="2">
        <v>81.400000000000006</v>
      </c>
      <c r="G22" s="2">
        <v>81.400000000000006</v>
      </c>
      <c r="H22" s="2">
        <v>36.4</v>
      </c>
      <c r="K22" t="s">
        <v>15</v>
      </c>
      <c r="L22" s="2">
        <v>66.900000000000006</v>
      </c>
      <c r="M22" s="2">
        <v>66.900000000000006</v>
      </c>
      <c r="N22" s="2">
        <v>66.900000000000006</v>
      </c>
      <c r="O22" s="2">
        <v>28.7</v>
      </c>
      <c r="P22" s="2">
        <v>28.7</v>
      </c>
      <c r="Q22" s="2">
        <v>75.8</v>
      </c>
      <c r="T22" t="s">
        <v>15</v>
      </c>
      <c r="U22" s="2">
        <v>61.9</v>
      </c>
      <c r="V22" s="2">
        <v>61.9</v>
      </c>
      <c r="W22" s="2">
        <v>61.9</v>
      </c>
      <c r="X22" s="2">
        <v>63.1</v>
      </c>
      <c r="Y22" s="2">
        <v>63.1</v>
      </c>
      <c r="Z22" s="2">
        <v>44.5</v>
      </c>
      <c r="AC22" t="s">
        <v>15</v>
      </c>
      <c r="AD22" s="2">
        <v>59.5</v>
      </c>
      <c r="AE22" s="2">
        <v>59.5</v>
      </c>
      <c r="AF22" s="2">
        <v>59.5</v>
      </c>
      <c r="AG22" s="2">
        <v>39.9</v>
      </c>
      <c r="AH22" s="2">
        <v>39.9</v>
      </c>
      <c r="AI22" s="2">
        <v>67.2</v>
      </c>
      <c r="AL22" t="s">
        <v>15</v>
      </c>
      <c r="AM22" s="2">
        <v>49.9</v>
      </c>
      <c r="AN22" s="2">
        <v>49.9</v>
      </c>
      <c r="AO22" s="2">
        <v>49.9</v>
      </c>
      <c r="AP22" s="2">
        <v>57</v>
      </c>
      <c r="AQ22" s="2">
        <v>57</v>
      </c>
      <c r="AR22" s="2">
        <v>64.7</v>
      </c>
    </row>
    <row r="23" spans="1:44">
      <c r="B23" t="s">
        <v>16</v>
      </c>
      <c r="C23" s="2">
        <v>81.400000000000006</v>
      </c>
      <c r="D23" s="2">
        <v>36.4</v>
      </c>
      <c r="E23" s="2">
        <v>61.8</v>
      </c>
      <c r="F23" s="2">
        <v>36.4</v>
      </c>
      <c r="G23" s="2">
        <v>61.8</v>
      </c>
      <c r="H23" s="2">
        <v>61.8</v>
      </c>
      <c r="K23" t="s">
        <v>16</v>
      </c>
      <c r="L23" s="2">
        <v>28.7</v>
      </c>
      <c r="M23" s="2">
        <v>75.8</v>
      </c>
      <c r="N23" s="2">
        <v>60.1</v>
      </c>
      <c r="O23" s="2">
        <v>75.8</v>
      </c>
      <c r="P23" s="2">
        <v>60.1</v>
      </c>
      <c r="Q23" s="2">
        <v>60.1</v>
      </c>
      <c r="T23" t="s">
        <v>16</v>
      </c>
      <c r="U23" s="2">
        <v>63.1</v>
      </c>
      <c r="V23" s="2">
        <v>44.5</v>
      </c>
      <c r="W23" s="2">
        <v>66.900000000000006</v>
      </c>
      <c r="X23" s="2">
        <v>44.5</v>
      </c>
      <c r="Y23" s="2">
        <v>66.900000000000006</v>
      </c>
      <c r="Z23" s="2">
        <v>66.900000000000006</v>
      </c>
      <c r="AC23" t="s">
        <v>16</v>
      </c>
      <c r="AD23" s="2">
        <v>39.9</v>
      </c>
      <c r="AE23" s="2">
        <v>67.2</v>
      </c>
      <c r="AF23" s="2">
        <v>65.7</v>
      </c>
      <c r="AG23" s="2">
        <v>67.2</v>
      </c>
      <c r="AH23" s="2">
        <v>65.599999999999994</v>
      </c>
      <c r="AI23" s="2">
        <v>65.7</v>
      </c>
      <c r="AL23" t="s">
        <v>16</v>
      </c>
      <c r="AM23" s="2">
        <v>57</v>
      </c>
      <c r="AN23" s="2">
        <v>64.7</v>
      </c>
      <c r="AO23" s="2">
        <v>60.6</v>
      </c>
      <c r="AP23" s="2">
        <v>64.7</v>
      </c>
      <c r="AQ23" s="2">
        <v>60.6</v>
      </c>
      <c r="AR23" s="2">
        <v>60.6</v>
      </c>
    </row>
    <row r="24" spans="1:44">
      <c r="B24" t="s">
        <v>17</v>
      </c>
      <c r="C24">
        <f>ABS(C22-C23)</f>
        <v>23.100000000000009</v>
      </c>
      <c r="D24">
        <f t="shared" ref="D24:H24" si="10">ABS(D22-D23)</f>
        <v>21.9</v>
      </c>
      <c r="E24">
        <f t="shared" si="10"/>
        <v>3.5</v>
      </c>
      <c r="F24">
        <f t="shared" si="10"/>
        <v>45.000000000000007</v>
      </c>
      <c r="G24">
        <f t="shared" si="10"/>
        <v>19.600000000000009</v>
      </c>
      <c r="H24">
        <f t="shared" si="10"/>
        <v>25.4</v>
      </c>
      <c r="K24" t="s">
        <v>17</v>
      </c>
      <c r="L24">
        <f>ABS(L22-L23)</f>
        <v>38.200000000000003</v>
      </c>
      <c r="M24">
        <f t="shared" ref="M24:Q24" si="11">ABS(M22-M23)</f>
        <v>8.8999999999999915</v>
      </c>
      <c r="N24">
        <f t="shared" si="11"/>
        <v>6.8000000000000043</v>
      </c>
      <c r="O24">
        <f t="shared" si="11"/>
        <v>47.099999999999994</v>
      </c>
      <c r="P24">
        <f t="shared" si="11"/>
        <v>31.400000000000002</v>
      </c>
      <c r="Q24">
        <f t="shared" si="11"/>
        <v>15.699999999999996</v>
      </c>
      <c r="T24" t="s">
        <v>17</v>
      </c>
      <c r="U24">
        <f>ABS(U22-U23)</f>
        <v>1.2000000000000028</v>
      </c>
      <c r="V24">
        <f t="shared" ref="V24:Z24" si="12">ABS(V22-V23)</f>
        <v>17.399999999999999</v>
      </c>
      <c r="W24">
        <f t="shared" si="12"/>
        <v>5.0000000000000071</v>
      </c>
      <c r="X24">
        <f t="shared" si="12"/>
        <v>18.600000000000001</v>
      </c>
      <c r="Y24">
        <f t="shared" si="12"/>
        <v>3.8000000000000043</v>
      </c>
      <c r="Z24">
        <f t="shared" si="12"/>
        <v>22.400000000000006</v>
      </c>
      <c r="AC24" t="s">
        <v>17</v>
      </c>
      <c r="AD24">
        <f>ABS(AD22-AD23)</f>
        <v>19.600000000000001</v>
      </c>
      <c r="AE24">
        <f t="shared" ref="AE24:AI24" si="13">ABS(AE22-AE23)</f>
        <v>7.7000000000000028</v>
      </c>
      <c r="AF24">
        <f t="shared" si="13"/>
        <v>6.2000000000000028</v>
      </c>
      <c r="AG24">
        <f t="shared" si="13"/>
        <v>27.300000000000004</v>
      </c>
      <c r="AH24">
        <f t="shared" si="13"/>
        <v>25.699999999999996</v>
      </c>
      <c r="AI24">
        <f t="shared" si="13"/>
        <v>1.5</v>
      </c>
      <c r="AL24" t="s">
        <v>17</v>
      </c>
      <c r="AM24">
        <f>ABS(AM22-AM23)</f>
        <v>7.1000000000000014</v>
      </c>
      <c r="AN24">
        <f t="shared" ref="AN24:AR24" si="14">ABS(AN22-AN23)</f>
        <v>14.800000000000004</v>
      </c>
      <c r="AO24">
        <f t="shared" si="14"/>
        <v>10.700000000000003</v>
      </c>
      <c r="AP24">
        <f t="shared" si="14"/>
        <v>7.7000000000000028</v>
      </c>
      <c r="AQ24">
        <f t="shared" si="14"/>
        <v>3.6000000000000014</v>
      </c>
      <c r="AR24">
        <f t="shared" si="14"/>
        <v>4.1000000000000014</v>
      </c>
    </row>
    <row r="26" spans="1:44">
      <c r="B26" t="s">
        <v>18</v>
      </c>
      <c r="C26" t="str">
        <f>IF(C24&gt;C20,"Yes","No")</f>
        <v>No</v>
      </c>
      <c r="D26" t="str">
        <f t="shared" ref="D26:H26" si="15">IF(D24&gt;D20,"Yes","No")</f>
        <v>Yes</v>
      </c>
      <c r="E26" t="str">
        <f t="shared" si="15"/>
        <v>No</v>
      </c>
      <c r="F26" t="str">
        <f t="shared" si="15"/>
        <v>Yes</v>
      </c>
      <c r="G26" t="str">
        <f t="shared" si="15"/>
        <v>No</v>
      </c>
      <c r="H26" t="str">
        <f t="shared" si="15"/>
        <v>Yes</v>
      </c>
      <c r="K26" t="s">
        <v>18</v>
      </c>
      <c r="L26" t="str">
        <f>IF(L24&gt;L20,"Yes","No")</f>
        <v>Yes</v>
      </c>
      <c r="M26" t="str">
        <f t="shared" ref="M26:Q26" si="16">IF(M24&gt;M20,"Yes","No")</f>
        <v>Yes</v>
      </c>
      <c r="N26" t="str">
        <f t="shared" si="16"/>
        <v>No</v>
      </c>
      <c r="O26" t="str">
        <f t="shared" si="16"/>
        <v>Yes</v>
      </c>
      <c r="P26" t="str">
        <f t="shared" si="16"/>
        <v>Yes</v>
      </c>
      <c r="Q26" t="str">
        <f t="shared" si="16"/>
        <v>No</v>
      </c>
      <c r="T26" t="s">
        <v>18</v>
      </c>
      <c r="U26" t="str">
        <f>IF(U24&gt;U20,"Yes","No")</f>
        <v>No</v>
      </c>
      <c r="V26" t="str">
        <f t="shared" ref="V26:Z26" si="17">IF(V24&gt;V20,"Yes","No")</f>
        <v>Yes</v>
      </c>
      <c r="W26" t="str">
        <f t="shared" si="17"/>
        <v>No</v>
      </c>
      <c r="X26" t="str">
        <f t="shared" si="17"/>
        <v>No</v>
      </c>
      <c r="Y26" t="str">
        <f t="shared" si="17"/>
        <v>No</v>
      </c>
      <c r="Z26" t="str">
        <f t="shared" si="17"/>
        <v>No</v>
      </c>
      <c r="AC26" t="s">
        <v>18</v>
      </c>
      <c r="AD26" t="str">
        <f>IF(AD24&gt;AD20,"Yes","No")</f>
        <v>No</v>
      </c>
      <c r="AE26" t="str">
        <f t="shared" ref="AE26:AI26" si="18">IF(AE24&gt;AE20,"Yes","No")</f>
        <v>Yes</v>
      </c>
      <c r="AF26" t="str">
        <f t="shared" si="18"/>
        <v>No</v>
      </c>
      <c r="AG26" t="str">
        <f t="shared" si="18"/>
        <v>Yes</v>
      </c>
      <c r="AH26" t="str">
        <f t="shared" si="18"/>
        <v>Yes</v>
      </c>
      <c r="AI26" t="str">
        <f t="shared" si="18"/>
        <v>No</v>
      </c>
      <c r="AL26" t="s">
        <v>18</v>
      </c>
      <c r="AM26" t="str">
        <f>IF(AM24&gt;AM20,"Yes","No")</f>
        <v>No</v>
      </c>
      <c r="AN26" t="str">
        <f t="shared" ref="AN26:AR26" si="19">IF(AN24&gt;AN20,"Yes","No")</f>
        <v>Yes</v>
      </c>
      <c r="AO26" t="str">
        <f t="shared" si="19"/>
        <v>No</v>
      </c>
      <c r="AP26" t="str">
        <f t="shared" si="19"/>
        <v>No</v>
      </c>
      <c r="AQ26" t="str">
        <f t="shared" si="19"/>
        <v>No</v>
      </c>
      <c r="AR26" t="str">
        <f t="shared" si="19"/>
        <v>No</v>
      </c>
    </row>
    <row r="30" spans="1:44">
      <c r="A30" t="s">
        <v>19</v>
      </c>
    </row>
    <row r="32" spans="1:44">
      <c r="A32" s="3" t="s">
        <v>20</v>
      </c>
      <c r="B32" s="3"/>
      <c r="C32" s="3"/>
      <c r="D32" s="3"/>
      <c r="E32" s="3"/>
      <c r="F32" s="3"/>
      <c r="G32" s="3"/>
      <c r="H32" s="3"/>
      <c r="I32" s="3"/>
      <c r="J32" s="3" t="s">
        <v>21</v>
      </c>
      <c r="K32" s="3"/>
      <c r="L32" s="3"/>
      <c r="M32" s="3"/>
      <c r="N32" s="3"/>
      <c r="O32" s="3"/>
      <c r="P32" s="3"/>
      <c r="Q32" s="3"/>
      <c r="R32" s="3"/>
      <c r="S32" s="3" t="s">
        <v>22</v>
      </c>
      <c r="T32" s="3"/>
      <c r="U32" s="3"/>
      <c r="V32" s="3"/>
      <c r="W32" s="3"/>
      <c r="X32" s="3"/>
      <c r="Y32" s="3"/>
      <c r="Z32" s="3"/>
      <c r="AA32" s="3"/>
      <c r="AB32" s="3" t="s">
        <v>23</v>
      </c>
      <c r="AC32" s="3"/>
      <c r="AD32" s="3"/>
      <c r="AE32" s="3"/>
      <c r="AF32" s="3"/>
      <c r="AG32" s="3"/>
      <c r="AH32" s="3"/>
      <c r="AI32" s="3"/>
      <c r="AJ32" s="3"/>
      <c r="AK32" s="3" t="s">
        <v>24</v>
      </c>
    </row>
    <row r="34" spans="1:44">
      <c r="A34" t="s">
        <v>8</v>
      </c>
      <c r="B34" s="2">
        <v>4</v>
      </c>
      <c r="J34" t="s">
        <v>8</v>
      </c>
      <c r="K34" s="2">
        <v>4</v>
      </c>
      <c r="S34" t="s">
        <v>8</v>
      </c>
      <c r="T34" s="2">
        <v>4</v>
      </c>
      <c r="AB34" t="s">
        <v>8</v>
      </c>
      <c r="AC34" s="2">
        <v>4</v>
      </c>
      <c r="AK34" t="s">
        <v>8</v>
      </c>
      <c r="AL34" s="2">
        <v>4</v>
      </c>
    </row>
    <row r="35" spans="1:44">
      <c r="A35" t="s">
        <v>9</v>
      </c>
      <c r="B35">
        <f>B34*(B34-1)/2</f>
        <v>6</v>
      </c>
      <c r="J35" t="s">
        <v>9</v>
      </c>
      <c r="K35">
        <f>K34*(K34-1)/2</f>
        <v>6</v>
      </c>
      <c r="S35" t="s">
        <v>9</v>
      </c>
      <c r="T35">
        <f>T34*(T34-1)/2</f>
        <v>6</v>
      </c>
      <c r="AB35" t="s">
        <v>9</v>
      </c>
      <c r="AC35">
        <f>AC34*(AC34-1)/2</f>
        <v>6</v>
      </c>
      <c r="AK35" t="s">
        <v>9</v>
      </c>
      <c r="AL35">
        <f>AL34*(AL34-1)/2</f>
        <v>6</v>
      </c>
    </row>
    <row r="36" spans="1:44">
      <c r="A36" t="s">
        <v>11</v>
      </c>
      <c r="B36" s="2">
        <v>0.05</v>
      </c>
      <c r="J36" t="s">
        <v>11</v>
      </c>
      <c r="K36" s="2">
        <v>0.05</v>
      </c>
      <c r="S36" t="s">
        <v>11</v>
      </c>
      <c r="T36" s="2">
        <v>0.05</v>
      </c>
      <c r="AB36" t="s">
        <v>11</v>
      </c>
      <c r="AC36" s="2">
        <v>0.05</v>
      </c>
      <c r="AK36" t="s">
        <v>11</v>
      </c>
      <c r="AL36" s="2">
        <v>0.05</v>
      </c>
    </row>
    <row r="37" spans="1:44">
      <c r="A37" t="s">
        <v>10</v>
      </c>
      <c r="B37">
        <f>1-EXP(LN(1-B36)/B35)</f>
        <v>8.512444610847103E-3</v>
      </c>
      <c r="J37" t="s">
        <v>10</v>
      </c>
      <c r="K37">
        <f>1-EXP(LN(1-K36)/K35)</f>
        <v>8.512444610847103E-3</v>
      </c>
      <c r="S37" t="s">
        <v>10</v>
      </c>
      <c r="T37">
        <f>1-EXP(LN(1-T36)/T35)</f>
        <v>8.512444610847103E-3</v>
      </c>
      <c r="AB37" t="s">
        <v>10</v>
      </c>
      <c r="AC37">
        <f>1-EXP(LN(1-AC36)/AC35)</f>
        <v>8.512444610847103E-3</v>
      </c>
      <c r="AK37" t="s">
        <v>10</v>
      </c>
      <c r="AL37">
        <f>1-EXP(LN(1-AL36)/AL35)</f>
        <v>8.512444610847103E-3</v>
      </c>
    </row>
    <row r="38" spans="1:44">
      <c r="A38" t="s">
        <v>12</v>
      </c>
      <c r="B38">
        <f>B37/2</f>
        <v>4.2562223054235515E-3</v>
      </c>
      <c r="J38" t="s">
        <v>12</v>
      </c>
      <c r="K38">
        <f>K37/2</f>
        <v>4.2562223054235515E-3</v>
      </c>
      <c r="S38" t="s">
        <v>12</v>
      </c>
      <c r="T38">
        <f>T37/2</f>
        <v>4.2562223054235515E-3</v>
      </c>
      <c r="AB38" t="s">
        <v>12</v>
      </c>
      <c r="AC38">
        <f>AC37/2</f>
        <v>4.2562223054235515E-3</v>
      </c>
      <c r="AK38" t="s">
        <v>12</v>
      </c>
      <c r="AL38">
        <f>AL37/2</f>
        <v>4.2562223054235515E-3</v>
      </c>
    </row>
    <row r="40" spans="1:44">
      <c r="C40" t="s">
        <v>3</v>
      </c>
      <c r="D40" t="s">
        <v>3</v>
      </c>
      <c r="E40" t="s">
        <v>3</v>
      </c>
      <c r="F40" t="s">
        <v>4</v>
      </c>
      <c r="G40" t="s">
        <v>4</v>
      </c>
      <c r="H40" t="s">
        <v>5</v>
      </c>
      <c r="L40" t="s">
        <v>3</v>
      </c>
      <c r="M40" t="s">
        <v>3</v>
      </c>
      <c r="N40" t="s">
        <v>3</v>
      </c>
      <c r="O40" t="s">
        <v>4</v>
      </c>
      <c r="P40" t="s">
        <v>4</v>
      </c>
      <c r="Q40" t="s">
        <v>5</v>
      </c>
      <c r="U40" t="s">
        <v>3</v>
      </c>
      <c r="V40" t="s">
        <v>3</v>
      </c>
      <c r="W40" t="s">
        <v>3</v>
      </c>
      <c r="X40" t="s">
        <v>4</v>
      </c>
      <c r="Y40" t="s">
        <v>4</v>
      </c>
      <c r="Z40" t="s">
        <v>5</v>
      </c>
      <c r="AD40" t="s">
        <v>3</v>
      </c>
      <c r="AE40" t="s">
        <v>3</v>
      </c>
      <c r="AF40" t="s">
        <v>3</v>
      </c>
      <c r="AG40" t="s">
        <v>4</v>
      </c>
      <c r="AH40" t="s">
        <v>4</v>
      </c>
      <c r="AI40" t="s">
        <v>5</v>
      </c>
      <c r="AM40" t="s">
        <v>3</v>
      </c>
      <c r="AN40" t="s">
        <v>3</v>
      </c>
      <c r="AO40" t="s">
        <v>3</v>
      </c>
      <c r="AP40" t="s">
        <v>4</v>
      </c>
      <c r="AQ40" t="s">
        <v>4</v>
      </c>
      <c r="AR40" t="s">
        <v>5</v>
      </c>
    </row>
    <row r="41" spans="1:44">
      <c r="C41" t="s">
        <v>4</v>
      </c>
      <c r="D41" t="s">
        <v>5</v>
      </c>
      <c r="E41" t="s">
        <v>6</v>
      </c>
      <c r="F41" t="s">
        <v>5</v>
      </c>
      <c r="G41" t="s">
        <v>6</v>
      </c>
      <c r="H41" t="s">
        <v>6</v>
      </c>
      <c r="L41" t="s">
        <v>4</v>
      </c>
      <c r="M41" t="s">
        <v>5</v>
      </c>
      <c r="N41" t="s">
        <v>6</v>
      </c>
      <c r="O41" t="s">
        <v>5</v>
      </c>
      <c r="P41" t="s">
        <v>6</v>
      </c>
      <c r="Q41" t="s">
        <v>6</v>
      </c>
      <c r="U41" t="s">
        <v>4</v>
      </c>
      <c r="V41" t="s">
        <v>5</v>
      </c>
      <c r="W41" t="s">
        <v>6</v>
      </c>
      <c r="X41" t="s">
        <v>5</v>
      </c>
      <c r="Y41" t="s">
        <v>6</v>
      </c>
      <c r="Z41" t="s">
        <v>6</v>
      </c>
      <c r="AD41" t="s">
        <v>4</v>
      </c>
      <c r="AE41" t="s">
        <v>5</v>
      </c>
      <c r="AF41" t="s">
        <v>6</v>
      </c>
      <c r="AG41" t="s">
        <v>5</v>
      </c>
      <c r="AH41" t="s">
        <v>6</v>
      </c>
      <c r="AI41" t="s">
        <v>6</v>
      </c>
      <c r="AM41" t="s">
        <v>4</v>
      </c>
      <c r="AN41" t="s">
        <v>5</v>
      </c>
      <c r="AO41" t="s">
        <v>6</v>
      </c>
      <c r="AP41" t="s">
        <v>5</v>
      </c>
      <c r="AQ41" t="s">
        <v>6</v>
      </c>
      <c r="AR41" t="s">
        <v>6</v>
      </c>
    </row>
    <row r="42" spans="1:44">
      <c r="B42" t="s">
        <v>0</v>
      </c>
      <c r="C42" s="2">
        <v>136</v>
      </c>
      <c r="D42" s="2">
        <v>136</v>
      </c>
      <c r="E42" s="2">
        <v>136</v>
      </c>
      <c r="F42" s="2">
        <v>136</v>
      </c>
      <c r="G42" s="2">
        <v>136</v>
      </c>
      <c r="H42" s="2">
        <v>136</v>
      </c>
      <c r="K42" t="s">
        <v>0</v>
      </c>
      <c r="L42" s="2">
        <v>136</v>
      </c>
      <c r="M42" s="2">
        <v>136</v>
      </c>
      <c r="N42" s="2">
        <v>136</v>
      </c>
      <c r="O42" s="2">
        <v>136</v>
      </c>
      <c r="P42" s="2">
        <v>136</v>
      </c>
      <c r="Q42" s="2">
        <v>136</v>
      </c>
      <c r="T42" t="s">
        <v>0</v>
      </c>
      <c r="U42" s="2">
        <v>136</v>
      </c>
      <c r="V42" s="2">
        <v>136</v>
      </c>
      <c r="W42" s="2">
        <v>136</v>
      </c>
      <c r="X42" s="2">
        <v>136</v>
      </c>
      <c r="Y42" s="2">
        <v>136</v>
      </c>
      <c r="Z42" s="2">
        <v>136</v>
      </c>
      <c r="AC42" t="s">
        <v>0</v>
      </c>
      <c r="AD42" s="2">
        <v>136</v>
      </c>
      <c r="AE42" s="2">
        <v>136</v>
      </c>
      <c r="AF42" s="2">
        <v>136</v>
      </c>
      <c r="AG42" s="2">
        <v>136</v>
      </c>
      <c r="AH42" s="2">
        <v>136</v>
      </c>
      <c r="AI42" s="2">
        <v>136</v>
      </c>
      <c r="AL42" t="s">
        <v>0</v>
      </c>
      <c r="AM42" s="2">
        <v>136</v>
      </c>
      <c r="AN42" s="2">
        <v>136</v>
      </c>
      <c r="AO42" s="2">
        <v>136</v>
      </c>
      <c r="AP42" s="2">
        <v>136</v>
      </c>
      <c r="AQ42" s="2">
        <v>136</v>
      </c>
      <c r="AR42" s="2">
        <v>136</v>
      </c>
    </row>
    <row r="43" spans="1:44">
      <c r="B43" t="s">
        <v>1</v>
      </c>
      <c r="C43" s="2">
        <v>36</v>
      </c>
      <c r="D43" s="2">
        <v>36</v>
      </c>
      <c r="E43" s="2">
        <v>36</v>
      </c>
      <c r="F43" s="2">
        <v>29</v>
      </c>
      <c r="G43" s="2">
        <v>29</v>
      </c>
      <c r="H43" s="2">
        <v>33</v>
      </c>
      <c r="K43" t="s">
        <v>1</v>
      </c>
      <c r="L43" s="2">
        <v>36</v>
      </c>
      <c r="M43" s="2">
        <v>36</v>
      </c>
      <c r="N43" s="2">
        <v>36</v>
      </c>
      <c r="O43" s="2">
        <v>29</v>
      </c>
      <c r="P43" s="2">
        <v>29</v>
      </c>
      <c r="Q43" s="2">
        <v>33</v>
      </c>
      <c r="T43" t="s">
        <v>1</v>
      </c>
      <c r="U43" s="2">
        <v>36</v>
      </c>
      <c r="V43" s="2">
        <v>36</v>
      </c>
      <c r="W43" s="2">
        <v>36</v>
      </c>
      <c r="X43" s="2">
        <v>29</v>
      </c>
      <c r="Y43" s="2">
        <v>29</v>
      </c>
      <c r="Z43" s="2">
        <v>33</v>
      </c>
      <c r="AC43" t="s">
        <v>1</v>
      </c>
      <c r="AD43" s="2">
        <v>36</v>
      </c>
      <c r="AE43" s="2">
        <v>36</v>
      </c>
      <c r="AF43" s="2">
        <v>36</v>
      </c>
      <c r="AG43" s="2">
        <v>29</v>
      </c>
      <c r="AH43" s="2">
        <v>29</v>
      </c>
      <c r="AI43" s="2">
        <v>33</v>
      </c>
      <c r="AL43" t="s">
        <v>1</v>
      </c>
      <c r="AM43" s="2">
        <v>36</v>
      </c>
      <c r="AN43" s="2">
        <v>36</v>
      </c>
      <c r="AO43" s="2">
        <v>36</v>
      </c>
      <c r="AP43" s="2">
        <v>29</v>
      </c>
      <c r="AQ43" s="2">
        <v>29</v>
      </c>
      <c r="AR43" s="2">
        <v>33</v>
      </c>
    </row>
    <row r="44" spans="1:44">
      <c r="B44" t="s">
        <v>2</v>
      </c>
      <c r="C44" s="2">
        <v>29</v>
      </c>
      <c r="D44" s="2">
        <v>33</v>
      </c>
      <c r="E44" s="2">
        <v>38</v>
      </c>
      <c r="F44" s="2">
        <v>33</v>
      </c>
      <c r="G44" s="2">
        <v>38</v>
      </c>
      <c r="H44" s="2">
        <v>38</v>
      </c>
      <c r="K44" t="s">
        <v>2</v>
      </c>
      <c r="L44" s="2">
        <v>29</v>
      </c>
      <c r="M44" s="2">
        <v>33</v>
      </c>
      <c r="N44" s="2">
        <v>38</v>
      </c>
      <c r="O44" s="2">
        <v>33</v>
      </c>
      <c r="P44" s="2">
        <v>38</v>
      </c>
      <c r="Q44" s="2">
        <v>38</v>
      </c>
      <c r="T44" t="s">
        <v>2</v>
      </c>
      <c r="U44" s="2">
        <v>29</v>
      </c>
      <c r="V44" s="2">
        <v>33</v>
      </c>
      <c r="W44" s="2">
        <v>38</v>
      </c>
      <c r="X44" s="2">
        <v>33</v>
      </c>
      <c r="Y44" s="2">
        <v>38</v>
      </c>
      <c r="Z44" s="2">
        <v>38</v>
      </c>
      <c r="AC44" t="s">
        <v>2</v>
      </c>
      <c r="AD44" s="2">
        <v>29</v>
      </c>
      <c r="AE44" s="2">
        <v>33</v>
      </c>
      <c r="AF44" s="2">
        <v>38</v>
      </c>
      <c r="AG44" s="2">
        <v>33</v>
      </c>
      <c r="AH44" s="2">
        <v>38</v>
      </c>
      <c r="AI44" s="2">
        <v>38</v>
      </c>
      <c r="AL44" t="s">
        <v>2</v>
      </c>
      <c r="AM44" s="2">
        <v>29</v>
      </c>
      <c r="AN44" s="2">
        <v>33</v>
      </c>
      <c r="AO44" s="2">
        <v>38</v>
      </c>
      <c r="AP44" s="2">
        <v>33</v>
      </c>
      <c r="AQ44" s="2">
        <v>38</v>
      </c>
      <c r="AR44" s="2">
        <v>38</v>
      </c>
    </row>
    <row r="46" spans="1:44">
      <c r="B46" t="s">
        <v>7</v>
      </c>
      <c r="C46" s="1">
        <f>SQRT((C42*(C42+1)/12)*((1/C43)+(1/C44)))</f>
        <v>9.8320831726896571</v>
      </c>
      <c r="D46" s="1">
        <f t="shared" ref="D46:H46" si="20">SQRT((D42*(D42+1)/12)*((1/D43)+(1/D44)))</f>
        <v>9.4963221659827166</v>
      </c>
      <c r="E46" s="1">
        <f t="shared" si="20"/>
        <v>9.1645664792414845</v>
      </c>
      <c r="F46" s="1">
        <f t="shared" si="20"/>
        <v>10.029493254176032</v>
      </c>
      <c r="G46" s="1">
        <f t="shared" si="20"/>
        <v>9.715960014731662</v>
      </c>
      <c r="H46" s="1">
        <f t="shared" si="20"/>
        <v>9.3760414980583384</v>
      </c>
      <c r="K46" t="s">
        <v>7</v>
      </c>
      <c r="L46" s="1">
        <f>SQRT((L42*(L42+1)/12)*((1/L43)+(1/L44)))</f>
        <v>9.8320831726896571</v>
      </c>
      <c r="M46" s="1">
        <f t="shared" ref="M46:Q46" si="21">SQRT((M42*(M42+1)/12)*((1/M43)+(1/M44)))</f>
        <v>9.4963221659827166</v>
      </c>
      <c r="N46" s="1">
        <f t="shared" si="21"/>
        <v>9.1645664792414845</v>
      </c>
      <c r="O46" s="1">
        <f t="shared" si="21"/>
        <v>10.029493254176032</v>
      </c>
      <c r="P46" s="1">
        <f t="shared" si="21"/>
        <v>9.715960014731662</v>
      </c>
      <c r="Q46" s="1">
        <f t="shared" si="21"/>
        <v>9.3760414980583384</v>
      </c>
      <c r="T46" t="s">
        <v>7</v>
      </c>
      <c r="U46" s="1">
        <f>SQRT((U42*(U42+1)/12)*((1/U43)+(1/U44)))</f>
        <v>9.8320831726896571</v>
      </c>
      <c r="V46" s="1">
        <f t="shared" ref="V46:Z46" si="22">SQRT((V42*(V42+1)/12)*((1/V43)+(1/V44)))</f>
        <v>9.4963221659827166</v>
      </c>
      <c r="W46" s="1">
        <f t="shared" si="22"/>
        <v>9.1645664792414845</v>
      </c>
      <c r="X46" s="1">
        <f t="shared" si="22"/>
        <v>10.029493254176032</v>
      </c>
      <c r="Y46" s="1">
        <f t="shared" si="22"/>
        <v>9.715960014731662</v>
      </c>
      <c r="Z46" s="1">
        <f t="shared" si="22"/>
        <v>9.3760414980583384</v>
      </c>
      <c r="AC46" t="s">
        <v>7</v>
      </c>
      <c r="AD46" s="1">
        <f>SQRT((AD42*(AD42+1)/12)*((1/AD43)+(1/AD44)))</f>
        <v>9.8320831726896571</v>
      </c>
      <c r="AE46" s="1">
        <f t="shared" ref="AE46:AI46" si="23">SQRT((AE42*(AE42+1)/12)*((1/AE43)+(1/AE44)))</f>
        <v>9.4963221659827166</v>
      </c>
      <c r="AF46" s="1">
        <f t="shared" si="23"/>
        <v>9.1645664792414845</v>
      </c>
      <c r="AG46" s="1">
        <f t="shared" si="23"/>
        <v>10.029493254176032</v>
      </c>
      <c r="AH46" s="1">
        <f t="shared" si="23"/>
        <v>9.715960014731662</v>
      </c>
      <c r="AI46" s="1">
        <f t="shared" si="23"/>
        <v>9.3760414980583384</v>
      </c>
      <c r="AL46" t="s">
        <v>7</v>
      </c>
      <c r="AM46" s="1">
        <f>SQRT((AM42*(AM42+1)/12)*((1/AM43)+(1/AM44)))</f>
        <v>9.8320831726896571</v>
      </c>
      <c r="AN46" s="1">
        <f t="shared" ref="AN46:AR46" si="24">SQRT((AN42*(AN42+1)/12)*((1/AN43)+(1/AN44)))</f>
        <v>9.4963221659827166</v>
      </c>
      <c r="AO46" s="1">
        <f t="shared" si="24"/>
        <v>9.1645664792414845</v>
      </c>
      <c r="AP46" s="1">
        <f t="shared" si="24"/>
        <v>10.029493254176032</v>
      </c>
      <c r="AQ46" s="1">
        <f t="shared" si="24"/>
        <v>9.715960014731662</v>
      </c>
      <c r="AR46" s="1">
        <f t="shared" si="24"/>
        <v>9.3760414980583384</v>
      </c>
    </row>
    <row r="48" spans="1:44">
      <c r="B48" t="s">
        <v>13</v>
      </c>
      <c r="C48">
        <f>NORMSINV(1-$B$9)</f>
        <v>2.6310382845367757</v>
      </c>
      <c r="D48">
        <f>NORMSINV(1-$B$9)</f>
        <v>2.6310382845367757</v>
      </c>
      <c r="E48">
        <f>NORMSINV(1-$B$9)</f>
        <v>2.6310382845367757</v>
      </c>
      <c r="F48">
        <f>NORMSINV(1-$B$9)</f>
        <v>2.6310382845367757</v>
      </c>
      <c r="G48">
        <f>NORMSINV(1-$B$9)</f>
        <v>2.6310382845367757</v>
      </c>
      <c r="H48">
        <f>NORMSINV(1-$B$9)</f>
        <v>2.6310382845367757</v>
      </c>
      <c r="K48" t="s">
        <v>13</v>
      </c>
      <c r="L48">
        <f>NORMSINV(1-$B$9)</f>
        <v>2.6310382845367757</v>
      </c>
      <c r="M48">
        <f>NORMSINV(1-$B$9)</f>
        <v>2.6310382845367757</v>
      </c>
      <c r="N48">
        <f>NORMSINV(1-$B$9)</f>
        <v>2.6310382845367757</v>
      </c>
      <c r="O48">
        <f>NORMSINV(1-$B$9)</f>
        <v>2.6310382845367757</v>
      </c>
      <c r="P48">
        <f>NORMSINV(1-$B$9)</f>
        <v>2.6310382845367757</v>
      </c>
      <c r="Q48">
        <f>NORMSINV(1-$B$9)</f>
        <v>2.6310382845367757</v>
      </c>
      <c r="T48" t="s">
        <v>13</v>
      </c>
      <c r="U48">
        <f>NORMSINV(1-$B$9)</f>
        <v>2.6310382845367757</v>
      </c>
      <c r="V48">
        <f>NORMSINV(1-$B$9)</f>
        <v>2.6310382845367757</v>
      </c>
      <c r="W48">
        <f>NORMSINV(1-$B$9)</f>
        <v>2.6310382845367757</v>
      </c>
      <c r="X48">
        <f>NORMSINV(1-$B$9)</f>
        <v>2.6310382845367757</v>
      </c>
      <c r="Y48">
        <f>NORMSINV(1-$B$9)</f>
        <v>2.6310382845367757</v>
      </c>
      <c r="Z48">
        <f>NORMSINV(1-$B$9)</f>
        <v>2.6310382845367757</v>
      </c>
      <c r="AC48" t="s">
        <v>13</v>
      </c>
      <c r="AD48">
        <f>NORMSINV(1-$B$9)</f>
        <v>2.6310382845367757</v>
      </c>
      <c r="AE48">
        <f>NORMSINV(1-$B$9)</f>
        <v>2.6310382845367757</v>
      </c>
      <c r="AF48">
        <f>NORMSINV(1-$B$9)</f>
        <v>2.6310382845367757</v>
      </c>
      <c r="AG48">
        <f>NORMSINV(1-$B$9)</f>
        <v>2.6310382845367757</v>
      </c>
      <c r="AH48">
        <f>NORMSINV(1-$B$9)</f>
        <v>2.6310382845367757</v>
      </c>
      <c r="AI48">
        <f>NORMSINV(1-$B$9)</f>
        <v>2.6310382845367757</v>
      </c>
      <c r="AL48" t="s">
        <v>13</v>
      </c>
      <c r="AM48">
        <f>NORMSINV(1-$B$9)</f>
        <v>2.6310382845367757</v>
      </c>
      <c r="AN48">
        <f>NORMSINV(1-$B$9)</f>
        <v>2.6310382845367757</v>
      </c>
      <c r="AO48">
        <f>NORMSINV(1-$B$9)</f>
        <v>2.6310382845367757</v>
      </c>
      <c r="AP48">
        <f>NORMSINV(1-$B$9)</f>
        <v>2.6310382845367757</v>
      </c>
      <c r="AQ48">
        <f>NORMSINV(1-$B$9)</f>
        <v>2.6310382845367757</v>
      </c>
      <c r="AR48">
        <f>NORMSINV(1-$B$9)</f>
        <v>2.6310382845367757</v>
      </c>
    </row>
    <row r="49" spans="2:44">
      <c r="B49" t="s">
        <v>14</v>
      </c>
      <c r="C49">
        <f>C46*C48</f>
        <v>25.868587244096293</v>
      </c>
      <c r="D49">
        <f t="shared" ref="D49:H49" si="25">D46*D48</f>
        <v>24.985187180995723</v>
      </c>
      <c r="E49">
        <f t="shared" si="25"/>
        <v>24.112325268066755</v>
      </c>
      <c r="F49">
        <f t="shared" si="25"/>
        <v>26.387980726240471</v>
      </c>
      <c r="G49">
        <f t="shared" si="25"/>
        <v>25.563062769787496</v>
      </c>
      <c r="H49">
        <f t="shared" si="25"/>
        <v>24.668724138797032</v>
      </c>
      <c r="K49" t="s">
        <v>14</v>
      </c>
      <c r="L49">
        <f>L46*L48</f>
        <v>25.868587244096293</v>
      </c>
      <c r="M49">
        <f t="shared" ref="M49:Q49" si="26">M46*M48</f>
        <v>24.985187180995723</v>
      </c>
      <c r="N49">
        <f t="shared" si="26"/>
        <v>24.112325268066755</v>
      </c>
      <c r="O49">
        <f t="shared" si="26"/>
        <v>26.387980726240471</v>
      </c>
      <c r="P49">
        <f t="shared" si="26"/>
        <v>25.563062769787496</v>
      </c>
      <c r="Q49">
        <f t="shared" si="26"/>
        <v>24.668724138797032</v>
      </c>
      <c r="T49" t="s">
        <v>14</v>
      </c>
      <c r="U49">
        <f>U46*U48</f>
        <v>25.868587244096293</v>
      </c>
      <c r="V49">
        <f t="shared" ref="V49:Z49" si="27">V46*V48</f>
        <v>24.985187180995723</v>
      </c>
      <c r="W49">
        <f t="shared" si="27"/>
        <v>24.112325268066755</v>
      </c>
      <c r="X49">
        <f t="shared" si="27"/>
        <v>26.387980726240471</v>
      </c>
      <c r="Y49">
        <f t="shared" si="27"/>
        <v>25.563062769787496</v>
      </c>
      <c r="Z49">
        <f t="shared" si="27"/>
        <v>24.668724138797032</v>
      </c>
      <c r="AC49" t="s">
        <v>14</v>
      </c>
      <c r="AD49">
        <f>AD46*AD48</f>
        <v>25.868587244096293</v>
      </c>
      <c r="AE49">
        <f t="shared" ref="AE49:AI49" si="28">AE46*AE48</f>
        <v>24.985187180995723</v>
      </c>
      <c r="AF49">
        <f t="shared" si="28"/>
        <v>24.112325268066755</v>
      </c>
      <c r="AG49">
        <f t="shared" si="28"/>
        <v>26.387980726240471</v>
      </c>
      <c r="AH49">
        <f t="shared" si="28"/>
        <v>25.563062769787496</v>
      </c>
      <c r="AI49">
        <f t="shared" si="28"/>
        <v>24.668724138797032</v>
      </c>
      <c r="AL49" t="s">
        <v>14</v>
      </c>
      <c r="AM49">
        <f>AM46*AM48</f>
        <v>25.868587244096293</v>
      </c>
      <c r="AN49">
        <f t="shared" ref="AN49:AR49" si="29">AN46*AN48</f>
        <v>24.985187180995723</v>
      </c>
      <c r="AO49">
        <f t="shared" si="29"/>
        <v>24.112325268066755</v>
      </c>
      <c r="AP49">
        <f t="shared" si="29"/>
        <v>26.387980726240471</v>
      </c>
      <c r="AQ49">
        <f t="shared" si="29"/>
        <v>25.563062769787496</v>
      </c>
      <c r="AR49">
        <f t="shared" si="29"/>
        <v>24.668724138797032</v>
      </c>
    </row>
    <row r="51" spans="2:44">
      <c r="B51" t="s">
        <v>15</v>
      </c>
      <c r="C51" s="2">
        <v>82.8</v>
      </c>
      <c r="D51" s="2">
        <v>82.8</v>
      </c>
      <c r="E51" s="2">
        <v>82.8</v>
      </c>
      <c r="F51" s="2">
        <v>110.5</v>
      </c>
      <c r="G51" s="2">
        <v>110.5</v>
      </c>
      <c r="H51" s="2">
        <v>24.7</v>
      </c>
      <c r="K51" t="s">
        <v>15</v>
      </c>
      <c r="L51" s="2">
        <v>56.7</v>
      </c>
      <c r="M51" s="2">
        <v>56.7</v>
      </c>
      <c r="N51" s="2">
        <v>56.7</v>
      </c>
      <c r="O51" s="2">
        <v>23.1</v>
      </c>
      <c r="P51" s="2">
        <v>23.1</v>
      </c>
      <c r="Q51" s="2">
        <v>113.2</v>
      </c>
      <c r="T51" t="s">
        <v>15</v>
      </c>
      <c r="U51" s="2">
        <v>71.7</v>
      </c>
      <c r="V51" s="2">
        <v>71.7</v>
      </c>
      <c r="W51" s="2">
        <v>71.7</v>
      </c>
      <c r="X51" s="2">
        <v>65.8</v>
      </c>
      <c r="Y51" s="2">
        <v>65.8</v>
      </c>
      <c r="Z51" s="2">
        <v>72.5</v>
      </c>
      <c r="AC51" t="s">
        <v>15</v>
      </c>
      <c r="AD51" s="2">
        <v>47.5</v>
      </c>
      <c r="AE51" s="2">
        <v>47.5</v>
      </c>
      <c r="AF51" s="2">
        <v>47.5</v>
      </c>
      <c r="AG51" s="2">
        <v>52.1</v>
      </c>
      <c r="AH51" s="2">
        <v>52.1</v>
      </c>
      <c r="AI51" s="2">
        <v>92.4</v>
      </c>
      <c r="AL51" t="s">
        <v>15</v>
      </c>
      <c r="AM51" s="2">
        <v>58.3</v>
      </c>
      <c r="AN51" s="2">
        <v>58.3</v>
      </c>
      <c r="AO51" s="2">
        <v>58.3</v>
      </c>
      <c r="AP51" s="2">
        <v>61.4</v>
      </c>
      <c r="AQ51" s="2">
        <v>61.4</v>
      </c>
      <c r="AR51" s="2">
        <v>78.3</v>
      </c>
    </row>
    <row r="52" spans="2:44">
      <c r="B52" t="s">
        <v>16</v>
      </c>
      <c r="C52" s="2">
        <v>110.5</v>
      </c>
      <c r="D52" s="2">
        <v>24.7</v>
      </c>
      <c r="E52" s="2">
        <v>61</v>
      </c>
      <c r="F52" s="2">
        <v>24.7</v>
      </c>
      <c r="G52" s="2">
        <v>61</v>
      </c>
      <c r="H52" s="2">
        <v>61</v>
      </c>
      <c r="K52" t="s">
        <v>16</v>
      </c>
      <c r="L52" s="2">
        <v>23.1</v>
      </c>
      <c r="M52" s="2">
        <v>113.2</v>
      </c>
      <c r="N52" s="2">
        <v>75.599999999999994</v>
      </c>
      <c r="O52" s="2">
        <v>113.2</v>
      </c>
      <c r="P52" s="2">
        <v>75.599999999999994</v>
      </c>
      <c r="Q52" s="2">
        <v>75.599999999999994</v>
      </c>
      <c r="T52" t="s">
        <v>16</v>
      </c>
      <c r="U52" s="2">
        <v>65.8</v>
      </c>
      <c r="V52" s="2">
        <v>72.5</v>
      </c>
      <c r="W52" s="2">
        <v>64.099999999999994</v>
      </c>
      <c r="X52" s="2">
        <v>72.5</v>
      </c>
      <c r="Y52" s="2">
        <v>64.099999999999994</v>
      </c>
      <c r="Z52" s="2">
        <v>64.099999999999994</v>
      </c>
      <c r="AC52" t="s">
        <v>16</v>
      </c>
      <c r="AD52" s="2">
        <v>52.1</v>
      </c>
      <c r="AE52" s="2">
        <v>92.4</v>
      </c>
      <c r="AF52" s="2">
        <v>80.2</v>
      </c>
      <c r="AG52" s="2">
        <v>92.4</v>
      </c>
      <c r="AH52" s="2">
        <v>80.2</v>
      </c>
      <c r="AI52" s="2">
        <v>80.2</v>
      </c>
      <c r="AL52" t="s">
        <v>16</v>
      </c>
      <c r="AM52" s="2">
        <v>61.4</v>
      </c>
      <c r="AN52" s="2">
        <v>78.3</v>
      </c>
      <c r="AO52" s="2">
        <v>75.099999999999994</v>
      </c>
      <c r="AP52" s="2">
        <v>78.3</v>
      </c>
      <c r="AQ52" s="2">
        <v>75.099999999999994</v>
      </c>
      <c r="AR52" s="2">
        <v>75.099999999999994</v>
      </c>
    </row>
    <row r="53" spans="2:44">
      <c r="B53" t="s">
        <v>17</v>
      </c>
      <c r="C53">
        <f>ABS(C51-C52)</f>
        <v>27.700000000000003</v>
      </c>
      <c r="D53">
        <f t="shared" ref="D53:H53" si="30">ABS(D51-D52)</f>
        <v>58.099999999999994</v>
      </c>
      <c r="E53">
        <f t="shared" si="30"/>
        <v>21.799999999999997</v>
      </c>
      <c r="F53">
        <f t="shared" si="30"/>
        <v>85.8</v>
      </c>
      <c r="G53">
        <f t="shared" si="30"/>
        <v>49.5</v>
      </c>
      <c r="H53">
        <f t="shared" si="30"/>
        <v>36.299999999999997</v>
      </c>
      <c r="K53" t="s">
        <v>17</v>
      </c>
      <c r="L53">
        <f>ABS(L51-L52)</f>
        <v>33.6</v>
      </c>
      <c r="M53">
        <f t="shared" ref="M53:Q53" si="31">ABS(M51-M52)</f>
        <v>56.5</v>
      </c>
      <c r="N53">
        <f t="shared" si="31"/>
        <v>18.899999999999991</v>
      </c>
      <c r="O53">
        <f t="shared" si="31"/>
        <v>90.1</v>
      </c>
      <c r="P53">
        <f t="shared" si="31"/>
        <v>52.499999999999993</v>
      </c>
      <c r="Q53">
        <f t="shared" si="31"/>
        <v>37.600000000000009</v>
      </c>
      <c r="T53" t="s">
        <v>17</v>
      </c>
      <c r="U53">
        <f>ABS(U51-U52)</f>
        <v>5.9000000000000057</v>
      </c>
      <c r="V53">
        <f t="shared" ref="V53:Z53" si="32">ABS(V51-V52)</f>
        <v>0.79999999999999716</v>
      </c>
      <c r="W53">
        <f t="shared" si="32"/>
        <v>7.6000000000000085</v>
      </c>
      <c r="X53">
        <f t="shared" si="32"/>
        <v>6.7000000000000028</v>
      </c>
      <c r="Y53">
        <f t="shared" si="32"/>
        <v>1.7000000000000028</v>
      </c>
      <c r="Z53">
        <f t="shared" si="32"/>
        <v>8.4000000000000057</v>
      </c>
      <c r="AC53" t="s">
        <v>17</v>
      </c>
      <c r="AD53">
        <f>ABS(AD51-AD52)</f>
        <v>4.6000000000000014</v>
      </c>
      <c r="AE53">
        <f t="shared" ref="AE53:AI53" si="33">ABS(AE51-AE52)</f>
        <v>44.900000000000006</v>
      </c>
      <c r="AF53">
        <f t="shared" si="33"/>
        <v>32.700000000000003</v>
      </c>
      <c r="AG53">
        <f t="shared" si="33"/>
        <v>40.300000000000004</v>
      </c>
      <c r="AH53">
        <f t="shared" si="33"/>
        <v>28.1</v>
      </c>
      <c r="AI53">
        <f t="shared" si="33"/>
        <v>12.200000000000003</v>
      </c>
      <c r="AL53" t="s">
        <v>17</v>
      </c>
      <c r="AM53">
        <f>ABS(AM51-AM52)</f>
        <v>3.1000000000000014</v>
      </c>
      <c r="AN53">
        <f t="shared" ref="AN53:AR53" si="34">ABS(AN51-AN52)</f>
        <v>20</v>
      </c>
      <c r="AO53">
        <f t="shared" si="34"/>
        <v>16.799999999999997</v>
      </c>
      <c r="AP53">
        <f t="shared" si="34"/>
        <v>16.899999999999999</v>
      </c>
      <c r="AQ53">
        <f t="shared" si="34"/>
        <v>13.699999999999996</v>
      </c>
      <c r="AR53">
        <f t="shared" si="34"/>
        <v>3.2000000000000028</v>
      </c>
    </row>
    <row r="55" spans="2:44">
      <c r="B55" t="s">
        <v>18</v>
      </c>
      <c r="C55" t="str">
        <f>IF(C53&gt;C49,"Yes","No")</f>
        <v>Yes</v>
      </c>
      <c r="D55" t="str">
        <f t="shared" ref="D55:H55" si="35">IF(D53&gt;D49,"Yes","No")</f>
        <v>Yes</v>
      </c>
      <c r="E55" t="str">
        <f t="shared" si="35"/>
        <v>No</v>
      </c>
      <c r="F55" t="str">
        <f t="shared" si="35"/>
        <v>Yes</v>
      </c>
      <c r="G55" t="str">
        <f t="shared" si="35"/>
        <v>Yes</v>
      </c>
      <c r="H55" t="str">
        <f t="shared" si="35"/>
        <v>Yes</v>
      </c>
      <c r="K55" t="s">
        <v>18</v>
      </c>
      <c r="L55" t="str">
        <f>IF(L53&gt;L49,"Yes","No")</f>
        <v>Yes</v>
      </c>
      <c r="M55" t="str">
        <f t="shared" ref="M55:Q55" si="36">IF(M53&gt;M49,"Yes","No")</f>
        <v>Yes</v>
      </c>
      <c r="N55" t="str">
        <f t="shared" si="36"/>
        <v>No</v>
      </c>
      <c r="O55" t="str">
        <f t="shared" si="36"/>
        <v>Yes</v>
      </c>
      <c r="P55" t="str">
        <f t="shared" si="36"/>
        <v>Yes</v>
      </c>
      <c r="Q55" t="str">
        <f t="shared" si="36"/>
        <v>Yes</v>
      </c>
      <c r="T55" t="s">
        <v>18</v>
      </c>
      <c r="U55" t="str">
        <f>IF(U53&gt;U49,"Yes","No")</f>
        <v>No</v>
      </c>
      <c r="V55" t="str">
        <f t="shared" ref="V55:Z55" si="37">IF(V53&gt;V49,"Yes","No")</f>
        <v>No</v>
      </c>
      <c r="W55" t="str">
        <f t="shared" si="37"/>
        <v>No</v>
      </c>
      <c r="X55" t="str">
        <f t="shared" si="37"/>
        <v>No</v>
      </c>
      <c r="Y55" t="str">
        <f t="shared" si="37"/>
        <v>No</v>
      </c>
      <c r="Z55" t="str">
        <f t="shared" si="37"/>
        <v>No</v>
      </c>
      <c r="AC55" t="s">
        <v>18</v>
      </c>
      <c r="AD55" t="str">
        <f>IF(AD53&gt;AD49,"Yes","No")</f>
        <v>No</v>
      </c>
      <c r="AE55" t="str">
        <f t="shared" ref="AE55:AI55" si="38">IF(AE53&gt;AE49,"Yes","No")</f>
        <v>Yes</v>
      </c>
      <c r="AF55" t="str">
        <f t="shared" si="38"/>
        <v>Yes</v>
      </c>
      <c r="AG55" t="str">
        <f t="shared" si="38"/>
        <v>Yes</v>
      </c>
      <c r="AH55" t="str">
        <f t="shared" si="38"/>
        <v>Yes</v>
      </c>
      <c r="AI55" t="str">
        <f t="shared" si="38"/>
        <v>No</v>
      </c>
      <c r="AL55" t="s">
        <v>18</v>
      </c>
      <c r="AM55" t="str">
        <f>IF(AM53&gt;AM49,"Yes","No")</f>
        <v>No</v>
      </c>
      <c r="AN55" t="str">
        <f t="shared" ref="AN55:AR55" si="39">IF(AN53&gt;AN49,"Yes","No")</f>
        <v>No</v>
      </c>
      <c r="AO55" t="str">
        <f t="shared" si="39"/>
        <v>No</v>
      </c>
      <c r="AP55" t="str">
        <f t="shared" si="39"/>
        <v>No</v>
      </c>
      <c r="AQ55" t="str">
        <f t="shared" si="39"/>
        <v>No</v>
      </c>
      <c r="AR55" t="str">
        <f t="shared" si="39"/>
        <v>No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Tennis example in chapter</vt:lpstr>
      <vt:lpstr>Exercise 13.4</vt:lpstr>
      <vt:lpstr>Sheet3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2010-05-03T22:25:08Z</dcterms:created>
  <dcterms:modified xsi:type="dcterms:W3CDTF">2011-03-09T14:13:53Z</dcterms:modified>
</cp:coreProperties>
</file>