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60" windowWidth="20940" windowHeight="10110" firstSheet="1" activeTab="1"/>
  </bookViews>
  <sheets>
    <sheet name="Dominant Leg" sheetId="1" r:id="rId1"/>
    <sheet name="Solution to Exercise" sheetId="4" r:id="rId2"/>
  </sheets>
  <calcPr calcId="125725"/>
</workbook>
</file>

<file path=xl/calcChain.xml><?xml version="1.0" encoding="utf-8"?>
<calcChain xmlns="http://schemas.openxmlformats.org/spreadsheetml/2006/main">
  <c r="E69" i="4"/>
  <c r="E66"/>
  <c r="E74"/>
  <c r="E75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  <c r="E63"/>
  <c r="C64"/>
  <c r="B64"/>
  <c r="C63"/>
  <c r="B63"/>
  <c r="E61"/>
  <c r="D61"/>
  <c r="E60"/>
  <c r="D6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E10"/>
  <c r="D10"/>
  <c r="E9"/>
  <c r="D9"/>
  <c r="E8"/>
  <c r="D8"/>
  <c r="E7"/>
  <c r="D7"/>
  <c r="E6"/>
  <c r="D6"/>
  <c r="E5"/>
  <c r="D5"/>
  <c r="E4"/>
  <c r="D4"/>
  <c r="E3"/>
  <c r="D3"/>
  <c r="E2"/>
  <c r="E68" s="1"/>
  <c r="D2"/>
  <c r="D70" i="1"/>
  <c r="D69"/>
  <c r="D67"/>
  <c r="D66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64" s="1"/>
  <c r="D63"/>
  <c r="C64"/>
  <c r="C63"/>
  <c r="B64"/>
  <c r="B63"/>
  <c r="E64" i="4" l="1"/>
  <c r="E71" s="1"/>
  <c r="E72" l="1"/>
</calcChain>
</file>

<file path=xl/sharedStrings.xml><?xml version="1.0" encoding="utf-8"?>
<sst xmlns="http://schemas.openxmlformats.org/spreadsheetml/2006/main" count="33" uniqueCount="18">
  <si>
    <t>Test</t>
  </si>
  <si>
    <t>Retest</t>
  </si>
  <si>
    <t>Difference</t>
  </si>
  <si>
    <t>Mean</t>
  </si>
  <si>
    <t>Participant</t>
  </si>
  <si>
    <t>SD</t>
  </si>
  <si>
    <t>Systematic Bias</t>
  </si>
  <si>
    <t>Random Error</t>
  </si>
  <si>
    <t>Lower limit</t>
  </si>
  <si>
    <t>Upper limit</t>
  </si>
  <si>
    <t>Mean value (cm)</t>
  </si>
  <si>
    <t>Error (cm)</t>
  </si>
  <si>
    <t>Heteroscedasticity?</t>
  </si>
  <si>
    <t>Abs Error</t>
  </si>
  <si>
    <t>Mean value (%)</t>
  </si>
  <si>
    <t>Error (%)</t>
  </si>
  <si>
    <t>Typical error</t>
  </si>
  <si>
    <t>Change in the Mean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</si>
</sst>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'Solution to Exercise'!$E$1</c:f>
              <c:strCache>
                <c:ptCount val="1"/>
                <c:pt idx="0">
                  <c:v>Error (%)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ysClr val="windowText" lastClr="000000"/>
              </a:solidFill>
              <a:ln>
                <a:solidFill>
                  <a:sysClr val="windowText" lastClr="000000"/>
                </a:solidFill>
              </a:ln>
            </c:spPr>
          </c:marker>
          <c:xVal>
            <c:numRef>
              <c:f>'Solution to Exercise'!$D$2:$D$61</c:f>
              <c:numCache>
                <c:formatCode>0.00</c:formatCode>
                <c:ptCount val="60"/>
                <c:pt idx="0">
                  <c:v>80.239999999999995</c:v>
                </c:pt>
                <c:pt idx="1">
                  <c:v>104.08</c:v>
                </c:pt>
                <c:pt idx="2">
                  <c:v>110.77000000000001</c:v>
                </c:pt>
                <c:pt idx="3">
                  <c:v>85.765000000000001</c:v>
                </c:pt>
                <c:pt idx="4">
                  <c:v>117.35499999999999</c:v>
                </c:pt>
                <c:pt idx="5">
                  <c:v>100.58</c:v>
                </c:pt>
                <c:pt idx="6">
                  <c:v>100.65</c:v>
                </c:pt>
                <c:pt idx="7">
                  <c:v>97.509999999999991</c:v>
                </c:pt>
                <c:pt idx="8">
                  <c:v>76.95</c:v>
                </c:pt>
                <c:pt idx="9">
                  <c:v>94.855000000000004</c:v>
                </c:pt>
                <c:pt idx="10">
                  <c:v>95.844999999999999</c:v>
                </c:pt>
                <c:pt idx="11">
                  <c:v>98.534999999999997</c:v>
                </c:pt>
                <c:pt idx="12">
                  <c:v>82.454999999999998</c:v>
                </c:pt>
                <c:pt idx="13">
                  <c:v>110.705</c:v>
                </c:pt>
                <c:pt idx="14">
                  <c:v>99.105000000000004</c:v>
                </c:pt>
                <c:pt idx="15">
                  <c:v>102.24000000000001</c:v>
                </c:pt>
                <c:pt idx="16">
                  <c:v>101.285</c:v>
                </c:pt>
                <c:pt idx="17">
                  <c:v>121.39500000000001</c:v>
                </c:pt>
                <c:pt idx="18">
                  <c:v>127.74</c:v>
                </c:pt>
                <c:pt idx="19">
                  <c:v>90.754999999999995</c:v>
                </c:pt>
                <c:pt idx="20">
                  <c:v>85.490000000000009</c:v>
                </c:pt>
                <c:pt idx="21">
                  <c:v>116.55000000000001</c:v>
                </c:pt>
                <c:pt idx="22">
                  <c:v>77.564999999999998</c:v>
                </c:pt>
                <c:pt idx="23">
                  <c:v>92.914999999999992</c:v>
                </c:pt>
                <c:pt idx="24">
                  <c:v>100.69499999999999</c:v>
                </c:pt>
                <c:pt idx="25">
                  <c:v>110.14500000000001</c:v>
                </c:pt>
                <c:pt idx="26">
                  <c:v>99.125</c:v>
                </c:pt>
                <c:pt idx="27">
                  <c:v>98.89500000000001</c:v>
                </c:pt>
                <c:pt idx="28">
                  <c:v>104.72999999999999</c:v>
                </c:pt>
                <c:pt idx="29">
                  <c:v>99.935000000000002</c:v>
                </c:pt>
                <c:pt idx="30">
                  <c:v>87.805000000000007</c:v>
                </c:pt>
                <c:pt idx="31">
                  <c:v>122.72499999999999</c:v>
                </c:pt>
                <c:pt idx="32">
                  <c:v>88.465000000000003</c:v>
                </c:pt>
                <c:pt idx="33">
                  <c:v>109.44499999999999</c:v>
                </c:pt>
                <c:pt idx="34">
                  <c:v>101.95</c:v>
                </c:pt>
                <c:pt idx="35">
                  <c:v>108.245</c:v>
                </c:pt>
                <c:pt idx="36">
                  <c:v>99.65</c:v>
                </c:pt>
                <c:pt idx="37">
                  <c:v>101.65</c:v>
                </c:pt>
                <c:pt idx="38">
                  <c:v>83.504999999999995</c:v>
                </c:pt>
                <c:pt idx="39">
                  <c:v>100.66</c:v>
                </c:pt>
                <c:pt idx="40">
                  <c:v>96.669999999999987</c:v>
                </c:pt>
                <c:pt idx="41">
                  <c:v>85.525000000000006</c:v>
                </c:pt>
                <c:pt idx="42">
                  <c:v>92.004999999999995</c:v>
                </c:pt>
                <c:pt idx="43">
                  <c:v>83.44</c:v>
                </c:pt>
                <c:pt idx="44">
                  <c:v>103.565</c:v>
                </c:pt>
                <c:pt idx="45">
                  <c:v>74.754999999999995</c:v>
                </c:pt>
                <c:pt idx="46">
                  <c:v>91.35</c:v>
                </c:pt>
                <c:pt idx="47">
                  <c:v>113.22999999999999</c:v>
                </c:pt>
                <c:pt idx="48">
                  <c:v>92.984999999999999</c:v>
                </c:pt>
                <c:pt idx="49">
                  <c:v>78.84</c:v>
                </c:pt>
                <c:pt idx="50">
                  <c:v>93.47</c:v>
                </c:pt>
                <c:pt idx="51">
                  <c:v>86.335000000000008</c:v>
                </c:pt>
                <c:pt idx="52">
                  <c:v>110.97</c:v>
                </c:pt>
                <c:pt idx="53">
                  <c:v>113</c:v>
                </c:pt>
                <c:pt idx="54">
                  <c:v>103.80500000000001</c:v>
                </c:pt>
                <c:pt idx="55">
                  <c:v>122.07</c:v>
                </c:pt>
                <c:pt idx="56">
                  <c:v>97.08</c:v>
                </c:pt>
                <c:pt idx="57">
                  <c:v>103.14</c:v>
                </c:pt>
                <c:pt idx="58">
                  <c:v>107.15</c:v>
                </c:pt>
                <c:pt idx="59">
                  <c:v>96.08</c:v>
                </c:pt>
              </c:numCache>
            </c:numRef>
          </c:xVal>
          <c:yVal>
            <c:numRef>
              <c:f>'Solution to Exercise'!$E$2:$E$61</c:f>
              <c:numCache>
                <c:formatCode>General</c:formatCode>
                <c:ptCount val="60"/>
                <c:pt idx="0">
                  <c:v>-3.2800000000000011</c:v>
                </c:pt>
                <c:pt idx="1">
                  <c:v>-3.8400000000000034</c:v>
                </c:pt>
                <c:pt idx="2">
                  <c:v>2.7399999999999949</c:v>
                </c:pt>
                <c:pt idx="3">
                  <c:v>5.7299999999999898</c:v>
                </c:pt>
                <c:pt idx="4">
                  <c:v>9.11</c:v>
                </c:pt>
                <c:pt idx="5">
                  <c:v>6.1599999999999966</c:v>
                </c:pt>
                <c:pt idx="6">
                  <c:v>11.299999999999997</c:v>
                </c:pt>
                <c:pt idx="7">
                  <c:v>-6.3800000000000097</c:v>
                </c:pt>
                <c:pt idx="8">
                  <c:v>6.0999999999999943</c:v>
                </c:pt>
                <c:pt idx="9">
                  <c:v>7.9099999999999966</c:v>
                </c:pt>
                <c:pt idx="10">
                  <c:v>3.0900000000000034</c:v>
                </c:pt>
                <c:pt idx="11">
                  <c:v>0.26999999999999602</c:v>
                </c:pt>
                <c:pt idx="12">
                  <c:v>6.0900000000000034</c:v>
                </c:pt>
                <c:pt idx="13">
                  <c:v>11.009999999999991</c:v>
                </c:pt>
                <c:pt idx="14">
                  <c:v>6.4099999999999966</c:v>
                </c:pt>
                <c:pt idx="15">
                  <c:v>7.3999999999999915</c:v>
                </c:pt>
                <c:pt idx="16">
                  <c:v>-0.43000000000000682</c:v>
                </c:pt>
                <c:pt idx="17">
                  <c:v>8.7900000000000063</c:v>
                </c:pt>
                <c:pt idx="18">
                  <c:v>6.4799999999999898</c:v>
                </c:pt>
                <c:pt idx="19">
                  <c:v>5.3500000000000085</c:v>
                </c:pt>
                <c:pt idx="20">
                  <c:v>2.2399999999999949</c:v>
                </c:pt>
                <c:pt idx="21">
                  <c:v>-1.2999999999999972</c:v>
                </c:pt>
                <c:pt idx="22">
                  <c:v>-1.8700000000000045</c:v>
                </c:pt>
                <c:pt idx="23">
                  <c:v>6.6300000000000097</c:v>
                </c:pt>
                <c:pt idx="24">
                  <c:v>7.7900000000000063</c:v>
                </c:pt>
                <c:pt idx="25">
                  <c:v>1.4899999999999949</c:v>
                </c:pt>
                <c:pt idx="26">
                  <c:v>1.4499999999999886</c:v>
                </c:pt>
                <c:pt idx="27">
                  <c:v>2.7900000000000063</c:v>
                </c:pt>
                <c:pt idx="28">
                  <c:v>8.0799999999999983</c:v>
                </c:pt>
                <c:pt idx="29">
                  <c:v>-1.5300000000000011</c:v>
                </c:pt>
                <c:pt idx="30">
                  <c:v>3.2099999999999937</c:v>
                </c:pt>
                <c:pt idx="31">
                  <c:v>7.25</c:v>
                </c:pt>
                <c:pt idx="32">
                  <c:v>1.5300000000000011</c:v>
                </c:pt>
                <c:pt idx="33">
                  <c:v>-0.51000000000000512</c:v>
                </c:pt>
                <c:pt idx="34">
                  <c:v>0.90000000000000568</c:v>
                </c:pt>
                <c:pt idx="35">
                  <c:v>6.2900000000000063</c:v>
                </c:pt>
                <c:pt idx="36">
                  <c:v>-0.70000000000000284</c:v>
                </c:pt>
                <c:pt idx="37">
                  <c:v>3.2999999999999972</c:v>
                </c:pt>
                <c:pt idx="38">
                  <c:v>3.25</c:v>
                </c:pt>
                <c:pt idx="39">
                  <c:v>3.7199999999999989</c:v>
                </c:pt>
                <c:pt idx="40">
                  <c:v>5.1400000000000006</c:v>
                </c:pt>
                <c:pt idx="41">
                  <c:v>2.3299999999999983</c:v>
                </c:pt>
                <c:pt idx="42">
                  <c:v>3.8100000000000023</c:v>
                </c:pt>
                <c:pt idx="43">
                  <c:v>-7.519999999999996</c:v>
                </c:pt>
                <c:pt idx="44">
                  <c:v>2.3299999999999983</c:v>
                </c:pt>
                <c:pt idx="45">
                  <c:v>3.9500000000000028</c:v>
                </c:pt>
                <c:pt idx="46">
                  <c:v>-1.4599999999999937</c:v>
                </c:pt>
                <c:pt idx="47">
                  <c:v>4.4599999999999937</c:v>
                </c:pt>
                <c:pt idx="48">
                  <c:v>-4.8300000000000125</c:v>
                </c:pt>
                <c:pt idx="49">
                  <c:v>-1.2199999999999989</c:v>
                </c:pt>
                <c:pt idx="50">
                  <c:v>6.0200000000000102</c:v>
                </c:pt>
                <c:pt idx="51">
                  <c:v>-5.3299999999999983</c:v>
                </c:pt>
                <c:pt idx="52">
                  <c:v>9.14</c:v>
                </c:pt>
                <c:pt idx="53">
                  <c:v>4.5999999999999943</c:v>
                </c:pt>
                <c:pt idx="54">
                  <c:v>7.6099999999999994</c:v>
                </c:pt>
                <c:pt idx="55">
                  <c:v>1.9400000000000119</c:v>
                </c:pt>
                <c:pt idx="56">
                  <c:v>0.96000000000000796</c:v>
                </c:pt>
                <c:pt idx="57">
                  <c:v>3.0800000000000125</c:v>
                </c:pt>
                <c:pt idx="58">
                  <c:v>1.5</c:v>
                </c:pt>
                <c:pt idx="59">
                  <c:v>0.15999999999999659</c:v>
                </c:pt>
              </c:numCache>
            </c:numRef>
          </c:yVal>
        </c:ser>
        <c:axId val="67454080"/>
        <c:axId val="67456384"/>
      </c:scatterChart>
      <c:valAx>
        <c:axId val="67454080"/>
        <c:scaling>
          <c:orientation val="minMax"/>
          <c:min val="6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value (%)</a:t>
                </a:r>
              </a:p>
            </c:rich>
          </c:tx>
          <c:layout/>
        </c:title>
        <c:numFmt formatCode="0" sourceLinked="0"/>
        <c:minorTickMark val="out"/>
        <c:tickLblPos val="low"/>
        <c:spPr>
          <a:ln w="19050">
            <a:solidFill>
              <a:sysClr val="windowText" lastClr="000000"/>
            </a:solidFill>
          </a:ln>
        </c:spPr>
        <c:crossAx val="67456384"/>
        <c:crosses val="autoZero"/>
        <c:crossBetween val="midCat"/>
      </c:valAx>
      <c:valAx>
        <c:axId val="67456384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(%)</a:t>
                </a:r>
              </a:p>
            </c:rich>
          </c:tx>
          <c:layout/>
        </c:title>
        <c:numFmt formatCode="General" sourceLinked="1"/>
        <c:minorTickMark val="out"/>
        <c:tickLblPos val="nextTo"/>
        <c:spPr>
          <a:ln w="19050">
            <a:solidFill>
              <a:sysClr val="windowText" lastClr="000000"/>
            </a:solidFill>
          </a:ln>
        </c:spPr>
        <c:crossAx val="67454080"/>
        <c:crosses val="autoZero"/>
        <c:crossBetween val="midCat"/>
      </c:valAx>
    </c:plotArea>
    <c:plotVisOnly val="1"/>
  </c:chart>
  <c:txPr>
    <a:bodyPr/>
    <a:lstStyle/>
    <a:p>
      <a:pPr>
        <a:defRPr sz="1200" baseline="0"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3</xdr:row>
      <xdr:rowOff>142874</xdr:rowOff>
    </xdr:from>
    <xdr:to>
      <xdr:col>17</xdr:col>
      <xdr:colOff>333374</xdr:colOff>
      <xdr:row>28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0.11608</cdr:x>
      <cdr:y>0.4202</cdr:y>
    </cdr:from>
    <cdr:to>
      <cdr:x>0.99021</cdr:x>
      <cdr:y>0.4202</cdr:y>
    </cdr:to>
    <cdr:sp macro="" textlink="">
      <cdr:nvSpPr>
        <cdr:cNvPr id="2" name="Straight Connector 1"/>
        <cdr:cNvSpPr/>
      </cdr:nvSpPr>
      <cdr:spPr>
        <a:xfrm xmlns:a="http://schemas.openxmlformats.org/drawingml/2006/main">
          <a:off x="790574" y="1981200"/>
          <a:ext cx="595312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ysClr val="windowText" lastClr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0.11329</cdr:x>
      <cdr:y>0.14949</cdr:y>
    </cdr:from>
    <cdr:to>
      <cdr:x>0.98741</cdr:x>
      <cdr:y>0.14949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771524" y="704850"/>
          <a:ext cx="595312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ysClr val="windowText" lastClr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0.11469</cdr:x>
      <cdr:y>0.69293</cdr:y>
    </cdr:from>
    <cdr:to>
      <cdr:x>0.98881</cdr:x>
      <cdr:y>0.69293</cdr:y>
    </cdr:to>
    <cdr:sp macro="" textlink="">
      <cdr:nvSpPr>
        <cdr:cNvPr id="4" name="Straight Connector 3"/>
        <cdr:cNvSpPr/>
      </cdr:nvSpPr>
      <cdr:spPr>
        <a:xfrm xmlns:a="http://schemas.openxmlformats.org/drawingml/2006/main">
          <a:off x="781049" y="3267075"/>
          <a:ext cx="5953125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ysClr val="windowText" lastClr="000000"/>
          </a:solidFill>
          <a:prstDash val="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0.81678</cdr:x>
      <cdr:y>0.32929</cdr:y>
    </cdr:from>
    <cdr:to>
      <cdr:x>0.97902</cdr:x>
      <cdr:y>0.44242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562599" y="1552575"/>
          <a:ext cx="1104901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Systematic Bias</a:t>
          </a:r>
        </a:p>
        <a:p xmlns:a="http://schemas.openxmlformats.org/drawingml/2006/main">
          <a:r>
            <a:rPr lang="en-GB" sz="1100" b="1"/>
            <a:t>= 3.01</a:t>
          </a:r>
          <a:r>
            <a:rPr lang="en-GB" sz="1100" b="1" baseline="0"/>
            <a:t> %</a:t>
          </a:r>
          <a:endParaRPr lang="en-GB" sz="1100" b="1"/>
        </a:p>
      </cdr:txBody>
    </cdr:sp>
  </cdr:relSizeAnchor>
  <cdr:relSizeAnchor xmlns:cdr="http://schemas.openxmlformats.org/drawingml/2006/chartDrawing">
    <cdr:from>
      <cdr:x>0.85315</cdr:x>
      <cdr:y>0.06061</cdr:y>
    </cdr:from>
    <cdr:to>
      <cdr:x>0.98741</cdr:x>
      <cdr:y>0.17374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5810250" y="285750"/>
          <a:ext cx="91440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Upper Limit</a:t>
          </a:r>
        </a:p>
        <a:p xmlns:a="http://schemas.openxmlformats.org/drawingml/2006/main">
          <a:r>
            <a:rPr lang="en-GB" sz="1100" b="1"/>
            <a:t>= 11.37</a:t>
          </a:r>
          <a:r>
            <a:rPr lang="en-GB" sz="1100" b="1" baseline="0"/>
            <a:t> %</a:t>
          </a:r>
          <a:endParaRPr lang="en-GB" sz="1100" b="1"/>
        </a:p>
      </cdr:txBody>
    </cdr:sp>
  </cdr:relSizeAnchor>
  <cdr:relSizeAnchor xmlns:cdr="http://schemas.openxmlformats.org/drawingml/2006/chartDrawing">
    <cdr:from>
      <cdr:x>0.85315</cdr:x>
      <cdr:y>0.68889</cdr:y>
    </cdr:from>
    <cdr:to>
      <cdr:x>0.98741</cdr:x>
      <cdr:y>0.80202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5810250" y="3248025"/>
          <a:ext cx="914400" cy="533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/>
            <a:t>Lower Limit</a:t>
          </a:r>
        </a:p>
        <a:p xmlns:a="http://schemas.openxmlformats.org/drawingml/2006/main">
          <a:r>
            <a:rPr lang="en-GB" sz="1100" b="1"/>
            <a:t>= -5.35</a:t>
          </a:r>
          <a:r>
            <a:rPr lang="en-GB" sz="1100" b="1" baseline="0"/>
            <a:t> %</a:t>
          </a:r>
          <a:endParaRPr lang="en-GB" sz="11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0"/>
  <sheetViews>
    <sheetView workbookViewId="0">
      <selection activeCell="D64" sqref="A1:D64"/>
    </sheetView>
  </sheetViews>
  <sheetFormatPr defaultRowHeight="15"/>
  <cols>
    <col min="1" max="1" width="12" customWidth="1"/>
  </cols>
  <sheetData>
    <row r="1" spans="1:4">
      <c r="A1" s="1" t="s">
        <v>4</v>
      </c>
      <c r="B1" s="1" t="s">
        <v>0</v>
      </c>
      <c r="C1" s="1" t="s">
        <v>1</v>
      </c>
      <c r="D1" s="1" t="s">
        <v>2</v>
      </c>
    </row>
    <row r="2" spans="1:4">
      <c r="A2">
        <v>1</v>
      </c>
      <c r="B2" s="2">
        <v>83.88</v>
      </c>
      <c r="C2" s="2">
        <v>81.91</v>
      </c>
      <c r="D2">
        <f t="shared" ref="D2:D60" si="0">C2-B2</f>
        <v>-1.9699999999999989</v>
      </c>
    </row>
    <row r="3" spans="1:4">
      <c r="A3">
        <v>2</v>
      </c>
      <c r="B3" s="2">
        <v>103.4</v>
      </c>
      <c r="C3" s="2">
        <v>108.36</v>
      </c>
      <c r="D3">
        <f t="shared" si="0"/>
        <v>4.9599999999999937</v>
      </c>
    </row>
    <row r="4" spans="1:4">
      <c r="A4">
        <v>3</v>
      </c>
      <c r="B4" s="2">
        <v>117.4</v>
      </c>
      <c r="C4" s="2">
        <v>116.21</v>
      </c>
      <c r="D4">
        <f t="shared" si="0"/>
        <v>-1.1900000000000119</v>
      </c>
    </row>
    <row r="5" spans="1:4">
      <c r="A5">
        <v>4</v>
      </c>
      <c r="B5" s="2">
        <v>80.400000000000006</v>
      </c>
      <c r="C5" s="2">
        <v>80.56</v>
      </c>
      <c r="D5">
        <f t="shared" si="0"/>
        <v>0.15999999999999659</v>
      </c>
    </row>
    <row r="6" spans="1:4">
      <c r="A6">
        <v>5</v>
      </c>
      <c r="B6" s="2">
        <v>116.6</v>
      </c>
      <c r="C6" s="2">
        <v>121.25</v>
      </c>
      <c r="D6">
        <f t="shared" si="0"/>
        <v>4.6500000000000057</v>
      </c>
    </row>
    <row r="7" spans="1:4">
      <c r="A7">
        <v>6</v>
      </c>
      <c r="B7" s="2">
        <v>92.8</v>
      </c>
      <c r="C7" s="2">
        <v>96.96</v>
      </c>
      <c r="D7">
        <f t="shared" si="0"/>
        <v>4.1599999999999966</v>
      </c>
    </row>
    <row r="8" spans="1:4">
      <c r="A8">
        <v>7</v>
      </c>
      <c r="B8" s="2">
        <v>98.3</v>
      </c>
      <c r="C8" s="2">
        <v>102.34</v>
      </c>
      <c r="D8">
        <f t="shared" si="0"/>
        <v>4.0400000000000063</v>
      </c>
    </row>
    <row r="9" spans="1:4">
      <c r="A9">
        <v>8</v>
      </c>
      <c r="B9" s="2">
        <v>100</v>
      </c>
      <c r="C9" s="2">
        <v>105.28</v>
      </c>
      <c r="D9">
        <f t="shared" si="0"/>
        <v>5.2800000000000011</v>
      </c>
    </row>
    <row r="10" spans="1:4">
      <c r="A10">
        <v>9</v>
      </c>
      <c r="B10" s="2">
        <v>97.3</v>
      </c>
      <c r="C10" s="2">
        <v>98.22</v>
      </c>
      <c r="D10">
        <f t="shared" si="0"/>
        <v>0.92000000000000171</v>
      </c>
    </row>
    <row r="11" spans="1:4">
      <c r="A11">
        <v>10</v>
      </c>
      <c r="B11" s="2">
        <v>96.6</v>
      </c>
      <c r="C11" s="2">
        <v>101.49</v>
      </c>
      <c r="D11">
        <f t="shared" si="0"/>
        <v>4.8900000000000006</v>
      </c>
    </row>
    <row r="12" spans="1:4">
      <c r="A12">
        <v>11</v>
      </c>
      <c r="B12" s="2">
        <v>100.4</v>
      </c>
      <c r="C12" s="2">
        <v>100.6</v>
      </c>
      <c r="D12">
        <f t="shared" si="0"/>
        <v>0.19999999999998863</v>
      </c>
    </row>
    <row r="13" spans="1:4">
      <c r="A13">
        <v>12</v>
      </c>
      <c r="B13" s="2">
        <v>100.5</v>
      </c>
      <c r="C13" s="2">
        <v>106.15</v>
      </c>
      <c r="D13">
        <f t="shared" si="0"/>
        <v>5.6500000000000057</v>
      </c>
    </row>
    <row r="14" spans="1:4">
      <c r="A14">
        <v>13</v>
      </c>
      <c r="B14" s="2">
        <v>80.39</v>
      </c>
      <c r="C14" s="2">
        <v>75.56</v>
      </c>
      <c r="D14">
        <f t="shared" si="0"/>
        <v>-4.8299999999999983</v>
      </c>
    </row>
    <row r="15" spans="1:4">
      <c r="A15">
        <v>14</v>
      </c>
      <c r="B15" s="2">
        <v>102.7</v>
      </c>
      <c r="C15" s="2">
        <v>106.04</v>
      </c>
      <c r="D15">
        <f t="shared" si="0"/>
        <v>3.3400000000000034</v>
      </c>
    </row>
    <row r="16" spans="1:4">
      <c r="A16">
        <v>15</v>
      </c>
      <c r="B16" s="2">
        <v>85.9</v>
      </c>
      <c r="C16" s="2">
        <v>92.69</v>
      </c>
      <c r="D16">
        <f t="shared" si="0"/>
        <v>6.789999999999992</v>
      </c>
    </row>
    <row r="17" spans="1:4">
      <c r="A17">
        <v>16</v>
      </c>
      <c r="B17" s="2">
        <v>99.35</v>
      </c>
      <c r="C17" s="2">
        <v>101.68</v>
      </c>
      <c r="D17">
        <f t="shared" si="0"/>
        <v>2.3300000000000125</v>
      </c>
    </row>
    <row r="18" spans="1:4">
      <c r="A18">
        <v>17</v>
      </c>
      <c r="B18" s="2">
        <v>106</v>
      </c>
      <c r="C18" s="2">
        <v>105.63</v>
      </c>
      <c r="D18">
        <f t="shared" si="0"/>
        <v>-0.37000000000000455</v>
      </c>
    </row>
    <row r="19" spans="1:4">
      <c r="A19">
        <v>18</v>
      </c>
      <c r="B19" s="2">
        <v>115</v>
      </c>
      <c r="C19" s="2">
        <v>114.96</v>
      </c>
      <c r="D19">
        <f t="shared" si="0"/>
        <v>-4.0000000000006253E-2</v>
      </c>
    </row>
    <row r="20" spans="1:4">
      <c r="A20">
        <v>19</v>
      </c>
      <c r="B20" s="2">
        <v>102.3</v>
      </c>
      <c r="C20" s="2">
        <v>105.71</v>
      </c>
      <c r="D20">
        <f t="shared" si="0"/>
        <v>3.4099999999999966</v>
      </c>
    </row>
    <row r="21" spans="1:4">
      <c r="A21">
        <v>20</v>
      </c>
      <c r="B21" s="2">
        <v>99.8</v>
      </c>
      <c r="C21" s="2">
        <v>107.9</v>
      </c>
      <c r="D21">
        <f t="shared" si="0"/>
        <v>8.1000000000000085</v>
      </c>
    </row>
    <row r="22" spans="1:4">
      <c r="A22">
        <v>21</v>
      </c>
      <c r="B22" s="2">
        <v>82.89</v>
      </c>
      <c r="C22" s="2">
        <v>90.98</v>
      </c>
      <c r="D22">
        <f t="shared" si="0"/>
        <v>8.0900000000000034</v>
      </c>
    </row>
    <row r="23" spans="1:4">
      <c r="A23">
        <v>22</v>
      </c>
      <c r="B23" s="2">
        <v>113.3</v>
      </c>
      <c r="C23" s="2">
        <v>112.03</v>
      </c>
      <c r="D23">
        <f t="shared" si="0"/>
        <v>-1.269999999999996</v>
      </c>
    </row>
    <row r="24" spans="1:4">
      <c r="A24">
        <v>23</v>
      </c>
      <c r="B24" s="2">
        <v>86.91</v>
      </c>
      <c r="C24" s="2">
        <v>88.34</v>
      </c>
      <c r="D24">
        <f t="shared" si="0"/>
        <v>1.4300000000000068</v>
      </c>
    </row>
    <row r="25" spans="1:4">
      <c r="A25">
        <v>24</v>
      </c>
      <c r="B25" s="2">
        <v>88.7</v>
      </c>
      <c r="C25" s="2">
        <v>90.98</v>
      </c>
      <c r="D25">
        <f t="shared" si="0"/>
        <v>2.2800000000000011</v>
      </c>
    </row>
    <row r="26" spans="1:4">
      <c r="A26">
        <v>25</v>
      </c>
      <c r="B26" s="2">
        <v>91</v>
      </c>
      <c r="C26" s="2">
        <v>95.64</v>
      </c>
      <c r="D26">
        <f t="shared" si="0"/>
        <v>4.6400000000000006</v>
      </c>
    </row>
    <row r="27" spans="1:4">
      <c r="A27">
        <v>26</v>
      </c>
      <c r="B27" s="2">
        <v>106.7</v>
      </c>
      <c r="C27" s="2">
        <v>111.71</v>
      </c>
      <c r="D27">
        <f t="shared" si="0"/>
        <v>5.0099999999999909</v>
      </c>
    </row>
    <row r="28" spans="1:4">
      <c r="A28">
        <v>27</v>
      </c>
      <c r="B28" s="2">
        <v>99.5</v>
      </c>
      <c r="C28" s="2">
        <v>100.9</v>
      </c>
      <c r="D28">
        <f t="shared" si="0"/>
        <v>1.4000000000000057</v>
      </c>
    </row>
    <row r="29" spans="1:4">
      <c r="A29">
        <v>28</v>
      </c>
      <c r="B29" s="2">
        <v>100.5</v>
      </c>
      <c r="C29" s="2">
        <v>101.1</v>
      </c>
      <c r="D29">
        <f t="shared" si="0"/>
        <v>0.59999999999999432</v>
      </c>
    </row>
    <row r="30" spans="1:4">
      <c r="A30">
        <v>29</v>
      </c>
      <c r="B30" s="2">
        <v>107.29</v>
      </c>
      <c r="C30" s="2">
        <v>112.83</v>
      </c>
      <c r="D30">
        <f t="shared" si="0"/>
        <v>5.539999999999992</v>
      </c>
    </row>
    <row r="31" spans="1:4">
      <c r="A31">
        <v>30</v>
      </c>
      <c r="B31" s="2">
        <v>107.7</v>
      </c>
      <c r="C31" s="2">
        <v>116.04</v>
      </c>
      <c r="D31">
        <f t="shared" si="0"/>
        <v>8.3400000000000034</v>
      </c>
    </row>
    <row r="32" spans="1:4">
      <c r="A32">
        <v>31</v>
      </c>
      <c r="B32" s="2">
        <v>82.45</v>
      </c>
      <c r="C32" s="2">
        <v>84.04</v>
      </c>
      <c r="D32">
        <f t="shared" si="0"/>
        <v>1.5900000000000034</v>
      </c>
    </row>
    <row r="33" spans="1:4">
      <c r="A33">
        <v>32</v>
      </c>
      <c r="B33" s="2">
        <v>114.3</v>
      </c>
      <c r="C33" s="2">
        <v>126.27</v>
      </c>
      <c r="D33">
        <f t="shared" si="0"/>
        <v>11.969999999999999</v>
      </c>
    </row>
    <row r="34" spans="1:4">
      <c r="A34">
        <v>33</v>
      </c>
      <c r="B34" s="2">
        <v>98.3</v>
      </c>
      <c r="C34" s="2">
        <v>99.9</v>
      </c>
      <c r="D34">
        <f t="shared" si="0"/>
        <v>1.6000000000000085</v>
      </c>
    </row>
    <row r="35" spans="1:4">
      <c r="A35">
        <v>34</v>
      </c>
      <c r="B35" s="2">
        <v>118</v>
      </c>
      <c r="C35" s="2">
        <v>118.71</v>
      </c>
      <c r="D35">
        <f t="shared" si="0"/>
        <v>0.70999999999999375</v>
      </c>
    </row>
    <row r="36" spans="1:4">
      <c r="A36">
        <v>35</v>
      </c>
      <c r="B36" s="2">
        <v>102.6</v>
      </c>
      <c r="C36" s="2">
        <v>105.05</v>
      </c>
      <c r="D36">
        <f t="shared" si="0"/>
        <v>2.4500000000000028</v>
      </c>
    </row>
    <row r="37" spans="1:4">
      <c r="A37">
        <v>36</v>
      </c>
      <c r="B37" s="2">
        <v>110.59</v>
      </c>
      <c r="C37" s="2">
        <v>112.42</v>
      </c>
      <c r="D37">
        <f t="shared" si="0"/>
        <v>1.8299999999999983</v>
      </c>
    </row>
    <row r="38" spans="1:4">
      <c r="A38">
        <v>37</v>
      </c>
      <c r="B38" s="2">
        <v>97.2</v>
      </c>
      <c r="C38" s="2">
        <v>99.5</v>
      </c>
      <c r="D38">
        <f t="shared" si="0"/>
        <v>2.2999999999999972</v>
      </c>
    </row>
    <row r="39" spans="1:4">
      <c r="A39">
        <v>38</v>
      </c>
      <c r="B39" s="2">
        <v>105.5</v>
      </c>
      <c r="C39" s="2">
        <v>119.95</v>
      </c>
      <c r="D39">
        <f t="shared" si="0"/>
        <v>14.450000000000003</v>
      </c>
    </row>
    <row r="40" spans="1:4">
      <c r="A40">
        <v>39</v>
      </c>
      <c r="B40" s="2">
        <v>79.709999999999994</v>
      </c>
      <c r="C40" s="2">
        <v>77.19</v>
      </c>
      <c r="D40">
        <f t="shared" si="0"/>
        <v>-2.519999999999996</v>
      </c>
    </row>
    <row r="41" spans="1:4">
      <c r="A41">
        <v>40</v>
      </c>
      <c r="B41" s="2">
        <v>102.9</v>
      </c>
      <c r="C41" s="2">
        <v>112.93</v>
      </c>
      <c r="D41">
        <f t="shared" si="0"/>
        <v>10.030000000000001</v>
      </c>
    </row>
    <row r="42" spans="1:4">
      <c r="A42">
        <v>41</v>
      </c>
      <c r="B42" s="2">
        <v>95.8</v>
      </c>
      <c r="C42" s="2">
        <v>96.76</v>
      </c>
      <c r="D42">
        <f t="shared" si="0"/>
        <v>0.96000000000000796</v>
      </c>
    </row>
    <row r="43" spans="1:4">
      <c r="A43">
        <v>42</v>
      </c>
      <c r="B43" s="2">
        <v>89.18</v>
      </c>
      <c r="C43" s="2">
        <v>92.36</v>
      </c>
      <c r="D43">
        <f t="shared" si="0"/>
        <v>3.1799999999999926</v>
      </c>
    </row>
    <row r="44" spans="1:4">
      <c r="A44">
        <v>43</v>
      </c>
      <c r="B44" s="2">
        <v>94.6</v>
      </c>
      <c r="C44" s="2">
        <v>101.59</v>
      </c>
      <c r="D44">
        <f t="shared" si="0"/>
        <v>6.9900000000000091</v>
      </c>
    </row>
    <row r="45" spans="1:4">
      <c r="A45">
        <v>44</v>
      </c>
      <c r="B45" s="2">
        <v>90.9</v>
      </c>
      <c r="C45" s="2">
        <v>93.26</v>
      </c>
      <c r="D45">
        <f t="shared" si="0"/>
        <v>2.3599999999999994</v>
      </c>
    </row>
    <row r="46" spans="1:4">
      <c r="A46">
        <v>45</v>
      </c>
      <c r="B46" s="2">
        <v>105.9</v>
      </c>
      <c r="C46" s="2">
        <v>107.36</v>
      </c>
      <c r="D46">
        <f t="shared" si="0"/>
        <v>1.4599999999999937</v>
      </c>
    </row>
    <row r="47" spans="1:4">
      <c r="A47">
        <v>46</v>
      </c>
      <c r="B47" s="2">
        <v>81.5</v>
      </c>
      <c r="C47" s="2">
        <v>83.52</v>
      </c>
      <c r="D47">
        <f t="shared" si="0"/>
        <v>2.019999999999996</v>
      </c>
    </row>
    <row r="48" spans="1:4">
      <c r="A48">
        <v>47</v>
      </c>
      <c r="B48" s="2">
        <v>90.1</v>
      </c>
      <c r="C48" s="2">
        <v>94.37</v>
      </c>
      <c r="D48">
        <f t="shared" si="0"/>
        <v>4.2700000000000102</v>
      </c>
    </row>
    <row r="49" spans="1:4">
      <c r="A49">
        <v>48</v>
      </c>
      <c r="B49" s="2">
        <v>112</v>
      </c>
      <c r="C49" s="2">
        <v>115.62</v>
      </c>
      <c r="D49">
        <f t="shared" si="0"/>
        <v>3.6200000000000045</v>
      </c>
    </row>
    <row r="50" spans="1:4">
      <c r="A50">
        <v>49</v>
      </c>
      <c r="B50" s="2">
        <v>90</v>
      </c>
      <c r="C50" s="2">
        <v>96.94</v>
      </c>
      <c r="D50">
        <f t="shared" si="0"/>
        <v>6.9399999999999977</v>
      </c>
    </row>
    <row r="51" spans="1:4">
      <c r="A51">
        <v>50</v>
      </c>
      <c r="B51" s="2">
        <v>81.069999999999993</v>
      </c>
      <c r="C51" s="2">
        <v>84.83</v>
      </c>
      <c r="D51">
        <f t="shared" si="0"/>
        <v>3.7600000000000051</v>
      </c>
    </row>
    <row r="52" spans="1:4">
      <c r="A52">
        <v>51</v>
      </c>
      <c r="B52" s="2">
        <v>95.46</v>
      </c>
      <c r="C52" s="2">
        <v>103.02</v>
      </c>
      <c r="D52">
        <f t="shared" si="0"/>
        <v>7.5600000000000023</v>
      </c>
    </row>
    <row r="53" spans="1:4">
      <c r="A53">
        <v>52</v>
      </c>
      <c r="B53" s="2">
        <v>83.85</v>
      </c>
      <c r="C53" s="2">
        <v>84.38</v>
      </c>
      <c r="D53">
        <f t="shared" si="0"/>
        <v>0.53000000000000114</v>
      </c>
    </row>
    <row r="54" spans="1:4">
      <c r="A54">
        <v>53</v>
      </c>
      <c r="B54" s="2">
        <v>104.4</v>
      </c>
      <c r="C54" s="2">
        <v>107.32</v>
      </c>
      <c r="D54">
        <f t="shared" si="0"/>
        <v>2.9199999999999875</v>
      </c>
    </row>
    <row r="55" spans="1:4">
      <c r="A55">
        <v>54</v>
      </c>
      <c r="B55" s="2">
        <v>107.9</v>
      </c>
      <c r="C55" s="2">
        <v>109.18</v>
      </c>
      <c r="D55">
        <f t="shared" si="0"/>
        <v>1.2800000000000011</v>
      </c>
    </row>
    <row r="56" spans="1:4">
      <c r="A56">
        <v>55</v>
      </c>
      <c r="B56" s="2">
        <v>99.3</v>
      </c>
      <c r="C56" s="2">
        <v>103.95</v>
      </c>
      <c r="D56">
        <f t="shared" si="0"/>
        <v>4.6500000000000057</v>
      </c>
    </row>
    <row r="57" spans="1:4">
      <c r="A57">
        <v>56</v>
      </c>
      <c r="B57" s="2">
        <v>122.2</v>
      </c>
      <c r="C57" s="2">
        <v>124.4</v>
      </c>
      <c r="D57">
        <f t="shared" si="0"/>
        <v>2.2000000000000028</v>
      </c>
    </row>
    <row r="58" spans="1:4">
      <c r="A58">
        <v>57</v>
      </c>
      <c r="B58" s="2">
        <v>97.7</v>
      </c>
      <c r="C58" s="2">
        <v>96.98</v>
      </c>
      <c r="D58">
        <f t="shared" si="0"/>
        <v>-0.71999999999999886</v>
      </c>
    </row>
    <row r="59" spans="1:4">
      <c r="A59">
        <v>58</v>
      </c>
      <c r="B59" s="2">
        <v>109.2</v>
      </c>
      <c r="C59" s="2">
        <v>104.18</v>
      </c>
      <c r="D59">
        <f t="shared" si="0"/>
        <v>-5.019999999999996</v>
      </c>
    </row>
    <row r="60" spans="1:4">
      <c r="A60">
        <v>59</v>
      </c>
      <c r="B60" s="2">
        <v>103.9</v>
      </c>
      <c r="C60" s="2">
        <v>104.69</v>
      </c>
      <c r="D60">
        <f t="shared" si="0"/>
        <v>0.78999999999999204</v>
      </c>
    </row>
    <row r="61" spans="1:4">
      <c r="A61">
        <v>60</v>
      </c>
      <c r="B61" s="2">
        <v>93.41</v>
      </c>
      <c r="C61" s="2">
        <v>93.37</v>
      </c>
      <c r="D61">
        <f>C61-B61</f>
        <v>-3.9999999999992042E-2</v>
      </c>
    </row>
    <row r="62" spans="1:4">
      <c r="B62" s="1" t="s">
        <v>0</v>
      </c>
      <c r="C62" s="1" t="s">
        <v>1</v>
      </c>
      <c r="D62" s="1" t="s">
        <v>2</v>
      </c>
    </row>
    <row r="63" spans="1:4">
      <c r="A63" s="1" t="s">
        <v>3</v>
      </c>
      <c r="B63" s="2">
        <f>AVERAGE(B2:B61)</f>
        <v>98.723833333333303</v>
      </c>
      <c r="C63" s="2">
        <f>AVERAGE(C2:C61)</f>
        <v>101.73483333333334</v>
      </c>
      <c r="D63" s="2">
        <f>AVERAGE(D2:D61)</f>
        <v>3.0109999999999997</v>
      </c>
    </row>
    <row r="64" spans="1:4">
      <c r="A64" s="1" t="s">
        <v>5</v>
      </c>
      <c r="B64" s="2">
        <f>STDEV(B2:B61)</f>
        <v>10.752021030622318</v>
      </c>
      <c r="C64" s="2">
        <f>STDEV(C2:C61)</f>
        <v>11.6964423812768</v>
      </c>
      <c r="D64" s="2">
        <f>STDEV(D2:D61)</f>
        <v>3.630590697608219</v>
      </c>
    </row>
    <row r="66" spans="1:4">
      <c r="A66" s="1" t="s">
        <v>6</v>
      </c>
      <c r="D66" s="2">
        <f>D63</f>
        <v>3.0109999999999997</v>
      </c>
    </row>
    <row r="67" spans="1:4">
      <c r="A67" s="1" t="s">
        <v>7</v>
      </c>
      <c r="D67" s="2">
        <f>1.96*D64</f>
        <v>7.1159577673121088</v>
      </c>
    </row>
    <row r="69" spans="1:4">
      <c r="A69" s="1" t="s">
        <v>8</v>
      </c>
      <c r="D69" s="2">
        <f>D66-D67</f>
        <v>-4.1049577673121096</v>
      </c>
    </row>
    <row r="70" spans="1:4">
      <c r="A70" s="1" t="s">
        <v>9</v>
      </c>
      <c r="D70" s="2">
        <f>D66+D67</f>
        <v>10.126957767312108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5"/>
  <sheetViews>
    <sheetView tabSelected="1" topLeftCell="A47" workbookViewId="0">
      <selection activeCell="E75" sqref="E75"/>
    </sheetView>
  </sheetViews>
  <sheetFormatPr defaultRowHeight="15"/>
  <cols>
    <col min="4" max="4" width="17.140625" customWidth="1"/>
    <col min="5" max="5" width="11.5703125" customWidth="1"/>
    <col min="6" max="6" width="10.42578125" customWidth="1"/>
  </cols>
  <sheetData>
    <row r="1" spans="1:6">
      <c r="A1" s="1" t="s">
        <v>4</v>
      </c>
      <c r="B1" s="1" t="s">
        <v>0</v>
      </c>
      <c r="C1" s="1" t="s">
        <v>1</v>
      </c>
      <c r="D1" s="1" t="s">
        <v>14</v>
      </c>
      <c r="E1" s="1" t="s">
        <v>15</v>
      </c>
      <c r="F1" s="1" t="s">
        <v>13</v>
      </c>
    </row>
    <row r="2" spans="1:6">
      <c r="A2">
        <v>1</v>
      </c>
      <c r="B2" s="2">
        <v>81.88</v>
      </c>
      <c r="C2" s="2">
        <v>78.599999999999994</v>
      </c>
      <c r="D2" s="2">
        <f t="shared" ref="D2:D60" si="0">AVERAGE(B2:C2)</f>
        <v>80.239999999999995</v>
      </c>
      <c r="E2">
        <f t="shared" ref="E2:E60" si="1">C2-B2</f>
        <v>-3.2800000000000011</v>
      </c>
      <c r="F2">
        <f>ABS(E2)</f>
        <v>3.2800000000000011</v>
      </c>
    </row>
    <row r="3" spans="1:6">
      <c r="A3">
        <v>2</v>
      </c>
      <c r="B3" s="2">
        <v>106</v>
      </c>
      <c r="C3" s="2">
        <v>102.16</v>
      </c>
      <c r="D3" s="2">
        <f t="shared" si="0"/>
        <v>104.08</v>
      </c>
      <c r="E3">
        <f t="shared" si="1"/>
        <v>-3.8400000000000034</v>
      </c>
      <c r="F3">
        <f t="shared" ref="F3:F61" si="2">ABS(E3)</f>
        <v>3.8400000000000034</v>
      </c>
    </row>
    <row r="4" spans="1:6">
      <c r="A4">
        <v>3</v>
      </c>
      <c r="B4" s="2">
        <v>109.4</v>
      </c>
      <c r="C4" s="2">
        <v>112.14</v>
      </c>
      <c r="D4" s="2">
        <f t="shared" si="0"/>
        <v>110.77000000000001</v>
      </c>
      <c r="E4">
        <f t="shared" si="1"/>
        <v>2.7399999999999949</v>
      </c>
      <c r="F4">
        <f t="shared" si="2"/>
        <v>2.7399999999999949</v>
      </c>
    </row>
    <row r="5" spans="1:6">
      <c r="A5">
        <v>4</v>
      </c>
      <c r="B5" s="2">
        <v>82.9</v>
      </c>
      <c r="C5" s="2">
        <v>88.63</v>
      </c>
      <c r="D5" s="2">
        <f t="shared" si="0"/>
        <v>85.765000000000001</v>
      </c>
      <c r="E5">
        <f t="shared" si="1"/>
        <v>5.7299999999999898</v>
      </c>
      <c r="F5">
        <f t="shared" si="2"/>
        <v>5.7299999999999898</v>
      </c>
    </row>
    <row r="6" spans="1:6">
      <c r="A6">
        <v>5</v>
      </c>
      <c r="B6" s="2">
        <v>112.8</v>
      </c>
      <c r="C6" s="2">
        <v>121.91</v>
      </c>
      <c r="D6" s="2">
        <f t="shared" si="0"/>
        <v>117.35499999999999</v>
      </c>
      <c r="E6">
        <f t="shared" si="1"/>
        <v>9.11</v>
      </c>
      <c r="F6">
        <f t="shared" si="2"/>
        <v>9.11</v>
      </c>
    </row>
    <row r="7" spans="1:6">
      <c r="A7">
        <v>6</v>
      </c>
      <c r="B7" s="2">
        <v>97.5</v>
      </c>
      <c r="C7" s="2">
        <v>103.66</v>
      </c>
      <c r="D7" s="2">
        <f t="shared" si="0"/>
        <v>100.58</v>
      </c>
      <c r="E7">
        <f t="shared" si="1"/>
        <v>6.1599999999999966</v>
      </c>
      <c r="F7">
        <f t="shared" si="2"/>
        <v>6.1599999999999966</v>
      </c>
    </row>
    <row r="8" spans="1:6">
      <c r="A8">
        <v>7</v>
      </c>
      <c r="B8" s="2">
        <v>95</v>
      </c>
      <c r="C8" s="2">
        <v>106.3</v>
      </c>
      <c r="D8" s="2">
        <f t="shared" si="0"/>
        <v>100.65</v>
      </c>
      <c r="E8">
        <f t="shared" si="1"/>
        <v>11.299999999999997</v>
      </c>
      <c r="F8">
        <f t="shared" si="2"/>
        <v>11.299999999999997</v>
      </c>
    </row>
    <row r="9" spans="1:6">
      <c r="A9">
        <v>8</v>
      </c>
      <c r="B9" s="2">
        <v>100.7</v>
      </c>
      <c r="C9" s="2">
        <v>94.32</v>
      </c>
      <c r="D9" s="2">
        <f t="shared" si="0"/>
        <v>97.509999999999991</v>
      </c>
      <c r="E9">
        <f t="shared" si="1"/>
        <v>-6.3800000000000097</v>
      </c>
      <c r="F9">
        <f t="shared" si="2"/>
        <v>6.3800000000000097</v>
      </c>
    </row>
    <row r="10" spans="1:6">
      <c r="A10">
        <v>9</v>
      </c>
      <c r="B10" s="2">
        <v>73.900000000000006</v>
      </c>
      <c r="C10" s="2">
        <v>80</v>
      </c>
      <c r="D10" s="2">
        <f t="shared" si="0"/>
        <v>76.95</v>
      </c>
      <c r="E10">
        <f t="shared" si="1"/>
        <v>6.0999999999999943</v>
      </c>
      <c r="F10">
        <f t="shared" si="2"/>
        <v>6.0999999999999943</v>
      </c>
    </row>
    <row r="11" spans="1:6">
      <c r="A11">
        <v>10</v>
      </c>
      <c r="B11" s="2">
        <v>90.9</v>
      </c>
      <c r="C11" s="2">
        <v>98.81</v>
      </c>
      <c r="D11" s="2">
        <f t="shared" si="0"/>
        <v>94.855000000000004</v>
      </c>
      <c r="E11">
        <f t="shared" si="1"/>
        <v>7.9099999999999966</v>
      </c>
      <c r="F11">
        <f t="shared" si="2"/>
        <v>7.9099999999999966</v>
      </c>
    </row>
    <row r="12" spans="1:6">
      <c r="A12">
        <v>11</v>
      </c>
      <c r="B12" s="2">
        <v>94.3</v>
      </c>
      <c r="C12" s="2">
        <v>97.39</v>
      </c>
      <c r="D12" s="2">
        <f t="shared" si="0"/>
        <v>95.844999999999999</v>
      </c>
      <c r="E12">
        <f t="shared" si="1"/>
        <v>3.0900000000000034</v>
      </c>
      <c r="F12">
        <f t="shared" si="2"/>
        <v>3.0900000000000034</v>
      </c>
    </row>
    <row r="13" spans="1:6">
      <c r="A13">
        <v>12</v>
      </c>
      <c r="B13" s="2">
        <v>98.4</v>
      </c>
      <c r="C13" s="2">
        <v>98.67</v>
      </c>
      <c r="D13" s="2">
        <f t="shared" si="0"/>
        <v>98.534999999999997</v>
      </c>
      <c r="E13">
        <f t="shared" si="1"/>
        <v>0.26999999999999602</v>
      </c>
      <c r="F13">
        <f t="shared" si="2"/>
        <v>0.26999999999999602</v>
      </c>
    </row>
    <row r="14" spans="1:6">
      <c r="A14">
        <v>13</v>
      </c>
      <c r="B14" s="2">
        <v>79.41</v>
      </c>
      <c r="C14" s="2">
        <v>85.5</v>
      </c>
      <c r="D14" s="2">
        <f t="shared" si="0"/>
        <v>82.454999999999998</v>
      </c>
      <c r="E14">
        <f t="shared" si="1"/>
        <v>6.0900000000000034</v>
      </c>
      <c r="F14">
        <f t="shared" si="2"/>
        <v>6.0900000000000034</v>
      </c>
    </row>
    <row r="15" spans="1:6">
      <c r="A15">
        <v>14</v>
      </c>
      <c r="B15" s="2">
        <v>105.2</v>
      </c>
      <c r="C15" s="2">
        <v>116.21</v>
      </c>
      <c r="D15" s="2">
        <f t="shared" si="0"/>
        <v>110.705</v>
      </c>
      <c r="E15">
        <f t="shared" si="1"/>
        <v>11.009999999999991</v>
      </c>
      <c r="F15">
        <f t="shared" si="2"/>
        <v>11.009999999999991</v>
      </c>
    </row>
    <row r="16" spans="1:6">
      <c r="A16">
        <v>15</v>
      </c>
      <c r="B16" s="2">
        <v>95.9</v>
      </c>
      <c r="C16" s="2">
        <v>102.31</v>
      </c>
      <c r="D16" s="2">
        <f t="shared" si="0"/>
        <v>99.105000000000004</v>
      </c>
      <c r="E16">
        <f t="shared" si="1"/>
        <v>6.4099999999999966</v>
      </c>
      <c r="F16">
        <f t="shared" si="2"/>
        <v>6.4099999999999966</v>
      </c>
    </row>
    <row r="17" spans="1:6">
      <c r="A17">
        <v>16</v>
      </c>
      <c r="B17" s="2">
        <v>98.54</v>
      </c>
      <c r="C17" s="2">
        <v>105.94</v>
      </c>
      <c r="D17" s="2">
        <f t="shared" si="0"/>
        <v>102.24000000000001</v>
      </c>
      <c r="E17">
        <f t="shared" si="1"/>
        <v>7.3999999999999915</v>
      </c>
      <c r="F17">
        <f t="shared" si="2"/>
        <v>7.3999999999999915</v>
      </c>
    </row>
    <row r="18" spans="1:6">
      <c r="A18">
        <v>17</v>
      </c>
      <c r="B18" s="2">
        <v>101.5</v>
      </c>
      <c r="C18" s="2">
        <v>101.07</v>
      </c>
      <c r="D18" s="2">
        <f t="shared" si="0"/>
        <v>101.285</v>
      </c>
      <c r="E18">
        <f t="shared" si="1"/>
        <v>-0.43000000000000682</v>
      </c>
      <c r="F18">
        <f t="shared" si="2"/>
        <v>0.43000000000000682</v>
      </c>
    </row>
    <row r="19" spans="1:6">
      <c r="A19">
        <v>18</v>
      </c>
      <c r="B19" s="2">
        <v>117</v>
      </c>
      <c r="C19" s="2">
        <v>125.79</v>
      </c>
      <c r="D19" s="2">
        <f t="shared" si="0"/>
        <v>121.39500000000001</v>
      </c>
      <c r="E19">
        <f t="shared" si="1"/>
        <v>8.7900000000000063</v>
      </c>
      <c r="F19">
        <f t="shared" si="2"/>
        <v>8.7900000000000063</v>
      </c>
    </row>
    <row r="20" spans="1:6">
      <c r="A20">
        <v>19</v>
      </c>
      <c r="B20" s="2">
        <v>124.5</v>
      </c>
      <c r="C20" s="2">
        <v>130.97999999999999</v>
      </c>
      <c r="D20" s="2">
        <f t="shared" si="0"/>
        <v>127.74</v>
      </c>
      <c r="E20">
        <f t="shared" si="1"/>
        <v>6.4799999999999898</v>
      </c>
      <c r="F20">
        <f t="shared" si="2"/>
        <v>6.4799999999999898</v>
      </c>
    </row>
    <row r="21" spans="1:6">
      <c r="A21">
        <v>20</v>
      </c>
      <c r="B21" s="2">
        <v>88.08</v>
      </c>
      <c r="C21" s="2">
        <v>93.43</v>
      </c>
      <c r="D21" s="2">
        <f t="shared" si="0"/>
        <v>90.754999999999995</v>
      </c>
      <c r="E21">
        <f t="shared" si="1"/>
        <v>5.3500000000000085</v>
      </c>
      <c r="F21">
        <f t="shared" si="2"/>
        <v>5.3500000000000085</v>
      </c>
    </row>
    <row r="22" spans="1:6">
      <c r="A22">
        <v>21</v>
      </c>
      <c r="B22" s="2">
        <v>84.37</v>
      </c>
      <c r="C22" s="2">
        <v>86.61</v>
      </c>
      <c r="D22" s="2">
        <f t="shared" si="0"/>
        <v>85.490000000000009</v>
      </c>
      <c r="E22">
        <f t="shared" si="1"/>
        <v>2.2399999999999949</v>
      </c>
      <c r="F22">
        <f t="shared" si="2"/>
        <v>2.2399999999999949</v>
      </c>
    </row>
    <row r="23" spans="1:6">
      <c r="A23">
        <v>22</v>
      </c>
      <c r="B23" s="2">
        <v>117.2</v>
      </c>
      <c r="C23" s="2">
        <v>115.9</v>
      </c>
      <c r="D23" s="2">
        <f t="shared" si="0"/>
        <v>116.55000000000001</v>
      </c>
      <c r="E23">
        <f t="shared" si="1"/>
        <v>-1.2999999999999972</v>
      </c>
      <c r="F23">
        <f t="shared" si="2"/>
        <v>1.2999999999999972</v>
      </c>
    </row>
    <row r="24" spans="1:6">
      <c r="A24">
        <v>23</v>
      </c>
      <c r="B24" s="2">
        <v>78.5</v>
      </c>
      <c r="C24" s="2">
        <v>76.63</v>
      </c>
      <c r="D24" s="2">
        <f t="shared" si="0"/>
        <v>77.564999999999998</v>
      </c>
      <c r="E24">
        <f t="shared" si="1"/>
        <v>-1.8700000000000045</v>
      </c>
      <c r="F24">
        <f t="shared" si="2"/>
        <v>1.8700000000000045</v>
      </c>
    </row>
    <row r="25" spans="1:6">
      <c r="A25">
        <v>24</v>
      </c>
      <c r="B25" s="2">
        <v>89.6</v>
      </c>
      <c r="C25" s="2">
        <v>96.23</v>
      </c>
      <c r="D25" s="2">
        <f t="shared" si="0"/>
        <v>92.914999999999992</v>
      </c>
      <c r="E25">
        <f t="shared" si="1"/>
        <v>6.6300000000000097</v>
      </c>
      <c r="F25">
        <f t="shared" si="2"/>
        <v>6.6300000000000097</v>
      </c>
    </row>
    <row r="26" spans="1:6">
      <c r="A26">
        <v>25</v>
      </c>
      <c r="B26" s="2">
        <v>96.8</v>
      </c>
      <c r="C26" s="2">
        <v>104.59</v>
      </c>
      <c r="D26" s="2">
        <f t="shared" si="0"/>
        <v>100.69499999999999</v>
      </c>
      <c r="E26">
        <f t="shared" si="1"/>
        <v>7.7900000000000063</v>
      </c>
      <c r="F26">
        <f t="shared" si="2"/>
        <v>7.7900000000000063</v>
      </c>
    </row>
    <row r="27" spans="1:6">
      <c r="A27">
        <v>26</v>
      </c>
      <c r="B27" s="2">
        <v>109.4</v>
      </c>
      <c r="C27" s="2">
        <v>110.89</v>
      </c>
      <c r="D27" s="2">
        <f t="shared" si="0"/>
        <v>110.14500000000001</v>
      </c>
      <c r="E27">
        <f t="shared" si="1"/>
        <v>1.4899999999999949</v>
      </c>
      <c r="F27">
        <f t="shared" si="2"/>
        <v>1.4899999999999949</v>
      </c>
    </row>
    <row r="28" spans="1:6">
      <c r="A28">
        <v>27</v>
      </c>
      <c r="B28" s="2">
        <v>98.4</v>
      </c>
      <c r="C28" s="2">
        <v>99.85</v>
      </c>
      <c r="D28" s="2">
        <f t="shared" si="0"/>
        <v>99.125</v>
      </c>
      <c r="E28">
        <f t="shared" si="1"/>
        <v>1.4499999999999886</v>
      </c>
      <c r="F28">
        <f t="shared" si="2"/>
        <v>1.4499999999999886</v>
      </c>
    </row>
    <row r="29" spans="1:6">
      <c r="A29">
        <v>28</v>
      </c>
      <c r="B29" s="2">
        <v>97.5</v>
      </c>
      <c r="C29" s="2">
        <v>100.29</v>
      </c>
      <c r="D29" s="2">
        <f t="shared" si="0"/>
        <v>98.89500000000001</v>
      </c>
      <c r="E29">
        <f t="shared" si="1"/>
        <v>2.7900000000000063</v>
      </c>
      <c r="F29">
        <f t="shared" si="2"/>
        <v>2.7900000000000063</v>
      </c>
    </row>
    <row r="30" spans="1:6">
      <c r="A30">
        <v>29</v>
      </c>
      <c r="B30" s="2">
        <v>100.69</v>
      </c>
      <c r="C30" s="2">
        <v>108.77</v>
      </c>
      <c r="D30" s="2">
        <f t="shared" si="0"/>
        <v>104.72999999999999</v>
      </c>
      <c r="E30">
        <f t="shared" si="1"/>
        <v>8.0799999999999983</v>
      </c>
      <c r="F30">
        <f t="shared" si="2"/>
        <v>8.0799999999999983</v>
      </c>
    </row>
    <row r="31" spans="1:6">
      <c r="A31">
        <v>30</v>
      </c>
      <c r="B31" s="2">
        <v>100.7</v>
      </c>
      <c r="C31" s="2">
        <v>99.17</v>
      </c>
      <c r="D31" s="2">
        <f t="shared" si="0"/>
        <v>99.935000000000002</v>
      </c>
      <c r="E31">
        <f t="shared" si="1"/>
        <v>-1.5300000000000011</v>
      </c>
      <c r="F31">
        <f t="shared" si="2"/>
        <v>1.5300000000000011</v>
      </c>
    </row>
    <row r="32" spans="1:6">
      <c r="A32">
        <v>31</v>
      </c>
      <c r="B32" s="2">
        <v>86.2</v>
      </c>
      <c r="C32" s="2">
        <v>89.41</v>
      </c>
      <c r="D32" s="2">
        <f t="shared" si="0"/>
        <v>87.805000000000007</v>
      </c>
      <c r="E32">
        <f t="shared" si="1"/>
        <v>3.2099999999999937</v>
      </c>
      <c r="F32">
        <f t="shared" si="2"/>
        <v>3.2099999999999937</v>
      </c>
    </row>
    <row r="33" spans="1:6">
      <c r="A33">
        <v>32</v>
      </c>
      <c r="B33" s="2">
        <v>119.1</v>
      </c>
      <c r="C33" s="2">
        <v>126.35</v>
      </c>
      <c r="D33" s="2">
        <f t="shared" si="0"/>
        <v>122.72499999999999</v>
      </c>
      <c r="E33">
        <f t="shared" si="1"/>
        <v>7.25</v>
      </c>
      <c r="F33">
        <f t="shared" si="2"/>
        <v>7.25</v>
      </c>
    </row>
    <row r="34" spans="1:6">
      <c r="A34">
        <v>33</v>
      </c>
      <c r="B34" s="2">
        <v>87.7</v>
      </c>
      <c r="C34" s="2">
        <v>89.23</v>
      </c>
      <c r="D34" s="2">
        <f t="shared" si="0"/>
        <v>88.465000000000003</v>
      </c>
      <c r="E34">
        <f t="shared" si="1"/>
        <v>1.5300000000000011</v>
      </c>
      <c r="F34">
        <f t="shared" si="2"/>
        <v>1.5300000000000011</v>
      </c>
    </row>
    <row r="35" spans="1:6">
      <c r="A35">
        <v>34</v>
      </c>
      <c r="B35" s="2">
        <v>109.7</v>
      </c>
      <c r="C35" s="2">
        <v>109.19</v>
      </c>
      <c r="D35" s="2">
        <f t="shared" si="0"/>
        <v>109.44499999999999</v>
      </c>
      <c r="E35">
        <f t="shared" si="1"/>
        <v>-0.51000000000000512</v>
      </c>
      <c r="F35">
        <f t="shared" si="2"/>
        <v>0.51000000000000512</v>
      </c>
    </row>
    <row r="36" spans="1:6">
      <c r="A36">
        <v>35</v>
      </c>
      <c r="B36" s="2">
        <v>101.5</v>
      </c>
      <c r="C36" s="2">
        <v>102.4</v>
      </c>
      <c r="D36" s="2">
        <f t="shared" si="0"/>
        <v>101.95</v>
      </c>
      <c r="E36">
        <f t="shared" si="1"/>
        <v>0.90000000000000568</v>
      </c>
      <c r="F36">
        <f t="shared" si="2"/>
        <v>0.90000000000000568</v>
      </c>
    </row>
    <row r="37" spans="1:6">
      <c r="A37">
        <v>36</v>
      </c>
      <c r="B37" s="2">
        <v>105.1</v>
      </c>
      <c r="C37" s="2">
        <v>111.39</v>
      </c>
      <c r="D37" s="2">
        <f t="shared" si="0"/>
        <v>108.245</v>
      </c>
      <c r="E37">
        <f t="shared" si="1"/>
        <v>6.2900000000000063</v>
      </c>
      <c r="F37">
        <f t="shared" si="2"/>
        <v>6.2900000000000063</v>
      </c>
    </row>
    <row r="38" spans="1:6">
      <c r="A38">
        <v>37</v>
      </c>
      <c r="B38" s="2">
        <v>100</v>
      </c>
      <c r="C38" s="2">
        <v>99.3</v>
      </c>
      <c r="D38" s="2">
        <f t="shared" si="0"/>
        <v>99.65</v>
      </c>
      <c r="E38">
        <f t="shared" si="1"/>
        <v>-0.70000000000000284</v>
      </c>
      <c r="F38">
        <f t="shared" si="2"/>
        <v>0.70000000000000284</v>
      </c>
    </row>
    <row r="39" spans="1:6">
      <c r="A39">
        <v>38</v>
      </c>
      <c r="B39" s="2">
        <v>100</v>
      </c>
      <c r="C39" s="2">
        <v>103.3</v>
      </c>
      <c r="D39" s="2">
        <f t="shared" si="0"/>
        <v>101.65</v>
      </c>
      <c r="E39">
        <f t="shared" si="1"/>
        <v>3.2999999999999972</v>
      </c>
      <c r="F39">
        <f t="shared" si="2"/>
        <v>3.2999999999999972</v>
      </c>
    </row>
    <row r="40" spans="1:6">
      <c r="A40">
        <v>39</v>
      </c>
      <c r="B40" s="2">
        <v>81.88</v>
      </c>
      <c r="C40" s="2">
        <v>85.13</v>
      </c>
      <c r="D40" s="2">
        <f t="shared" si="0"/>
        <v>83.504999999999995</v>
      </c>
      <c r="E40">
        <f t="shared" si="1"/>
        <v>3.25</v>
      </c>
      <c r="F40">
        <f t="shared" si="2"/>
        <v>3.25</v>
      </c>
    </row>
    <row r="41" spans="1:6">
      <c r="A41">
        <v>40</v>
      </c>
      <c r="B41" s="2">
        <v>98.8</v>
      </c>
      <c r="C41" s="2">
        <v>102.52</v>
      </c>
      <c r="D41" s="2">
        <f t="shared" si="0"/>
        <v>100.66</v>
      </c>
      <c r="E41">
        <f t="shared" si="1"/>
        <v>3.7199999999999989</v>
      </c>
      <c r="F41">
        <f t="shared" si="2"/>
        <v>3.7199999999999989</v>
      </c>
    </row>
    <row r="42" spans="1:6">
      <c r="A42">
        <v>41</v>
      </c>
      <c r="B42" s="2">
        <v>94.1</v>
      </c>
      <c r="C42" s="2">
        <v>99.24</v>
      </c>
      <c r="D42" s="2">
        <f t="shared" si="0"/>
        <v>96.669999999999987</v>
      </c>
      <c r="E42">
        <f t="shared" si="1"/>
        <v>5.1400000000000006</v>
      </c>
      <c r="F42">
        <f t="shared" si="2"/>
        <v>5.1400000000000006</v>
      </c>
    </row>
    <row r="43" spans="1:6">
      <c r="A43">
        <v>42</v>
      </c>
      <c r="B43" s="2">
        <v>84.36</v>
      </c>
      <c r="C43" s="2">
        <v>86.69</v>
      </c>
      <c r="D43" s="2">
        <f t="shared" si="0"/>
        <v>85.525000000000006</v>
      </c>
      <c r="E43">
        <f t="shared" si="1"/>
        <v>2.3299999999999983</v>
      </c>
      <c r="F43">
        <f t="shared" si="2"/>
        <v>2.3299999999999983</v>
      </c>
    </row>
    <row r="44" spans="1:6">
      <c r="A44">
        <v>43</v>
      </c>
      <c r="B44" s="2">
        <v>90.1</v>
      </c>
      <c r="C44" s="2">
        <v>93.91</v>
      </c>
      <c r="D44" s="2">
        <f t="shared" si="0"/>
        <v>92.004999999999995</v>
      </c>
      <c r="E44">
        <f t="shared" si="1"/>
        <v>3.8100000000000023</v>
      </c>
      <c r="F44">
        <f t="shared" si="2"/>
        <v>3.8100000000000023</v>
      </c>
    </row>
    <row r="45" spans="1:6">
      <c r="A45">
        <v>44</v>
      </c>
      <c r="B45" s="2">
        <v>87.2</v>
      </c>
      <c r="C45" s="2">
        <v>79.680000000000007</v>
      </c>
      <c r="D45" s="2">
        <f t="shared" si="0"/>
        <v>83.44</v>
      </c>
      <c r="E45">
        <f t="shared" si="1"/>
        <v>-7.519999999999996</v>
      </c>
      <c r="F45">
        <f t="shared" si="2"/>
        <v>7.519999999999996</v>
      </c>
    </row>
    <row r="46" spans="1:6">
      <c r="A46">
        <v>45</v>
      </c>
      <c r="B46" s="2">
        <v>102.4</v>
      </c>
      <c r="C46" s="2">
        <v>104.73</v>
      </c>
      <c r="D46" s="2">
        <f t="shared" si="0"/>
        <v>103.565</v>
      </c>
      <c r="E46">
        <f t="shared" si="1"/>
        <v>2.3299999999999983</v>
      </c>
      <c r="F46">
        <f t="shared" si="2"/>
        <v>2.3299999999999983</v>
      </c>
    </row>
    <row r="47" spans="1:6">
      <c r="A47">
        <v>46</v>
      </c>
      <c r="B47" s="2">
        <v>72.78</v>
      </c>
      <c r="C47" s="2">
        <v>76.73</v>
      </c>
      <c r="D47" s="2">
        <f t="shared" si="0"/>
        <v>74.754999999999995</v>
      </c>
      <c r="E47">
        <f t="shared" si="1"/>
        <v>3.9500000000000028</v>
      </c>
      <c r="F47">
        <f t="shared" si="2"/>
        <v>3.9500000000000028</v>
      </c>
    </row>
    <row r="48" spans="1:6">
      <c r="A48">
        <v>47</v>
      </c>
      <c r="B48" s="2">
        <v>92.08</v>
      </c>
      <c r="C48" s="2">
        <v>90.62</v>
      </c>
      <c r="D48" s="2">
        <f t="shared" si="0"/>
        <v>91.35</v>
      </c>
      <c r="E48">
        <f t="shared" si="1"/>
        <v>-1.4599999999999937</v>
      </c>
      <c r="F48">
        <f t="shared" si="2"/>
        <v>1.4599999999999937</v>
      </c>
    </row>
    <row r="49" spans="1:6">
      <c r="A49">
        <v>48</v>
      </c>
      <c r="B49" s="2">
        <v>111</v>
      </c>
      <c r="C49" s="2">
        <v>115.46</v>
      </c>
      <c r="D49" s="2">
        <f t="shared" si="0"/>
        <v>113.22999999999999</v>
      </c>
      <c r="E49">
        <f t="shared" si="1"/>
        <v>4.4599999999999937</v>
      </c>
      <c r="F49">
        <f t="shared" si="2"/>
        <v>4.4599999999999937</v>
      </c>
    </row>
    <row r="50" spans="1:6">
      <c r="A50">
        <v>49</v>
      </c>
      <c r="B50" s="2">
        <v>95.4</v>
      </c>
      <c r="C50" s="2">
        <v>90.57</v>
      </c>
      <c r="D50" s="2">
        <f t="shared" si="0"/>
        <v>92.984999999999999</v>
      </c>
      <c r="E50">
        <f t="shared" si="1"/>
        <v>-4.8300000000000125</v>
      </c>
      <c r="F50">
        <f t="shared" si="2"/>
        <v>4.8300000000000125</v>
      </c>
    </row>
    <row r="51" spans="1:6">
      <c r="A51">
        <v>50</v>
      </c>
      <c r="B51" s="2">
        <v>79.45</v>
      </c>
      <c r="C51" s="2">
        <v>78.23</v>
      </c>
      <c r="D51" s="2">
        <f t="shared" si="0"/>
        <v>78.84</v>
      </c>
      <c r="E51">
        <f t="shared" si="1"/>
        <v>-1.2199999999999989</v>
      </c>
      <c r="F51">
        <f t="shared" si="2"/>
        <v>1.2199999999999989</v>
      </c>
    </row>
    <row r="52" spans="1:6">
      <c r="A52">
        <v>51</v>
      </c>
      <c r="B52" s="2">
        <v>90.46</v>
      </c>
      <c r="C52" s="2">
        <v>96.48</v>
      </c>
      <c r="D52" s="2">
        <f t="shared" si="0"/>
        <v>93.47</v>
      </c>
      <c r="E52">
        <f t="shared" si="1"/>
        <v>6.0200000000000102</v>
      </c>
      <c r="F52">
        <f t="shared" si="2"/>
        <v>6.0200000000000102</v>
      </c>
    </row>
    <row r="53" spans="1:6">
      <c r="A53">
        <v>52</v>
      </c>
      <c r="B53" s="2">
        <v>89</v>
      </c>
      <c r="C53" s="2">
        <v>83.67</v>
      </c>
      <c r="D53" s="2">
        <f t="shared" si="0"/>
        <v>86.335000000000008</v>
      </c>
      <c r="E53">
        <f t="shared" si="1"/>
        <v>-5.3299999999999983</v>
      </c>
      <c r="F53">
        <f t="shared" si="2"/>
        <v>5.3299999999999983</v>
      </c>
    </row>
    <row r="54" spans="1:6">
      <c r="A54">
        <v>53</v>
      </c>
      <c r="B54" s="2">
        <v>106.4</v>
      </c>
      <c r="C54" s="2">
        <v>115.54</v>
      </c>
      <c r="D54" s="2">
        <f t="shared" si="0"/>
        <v>110.97</v>
      </c>
      <c r="E54">
        <f t="shared" si="1"/>
        <v>9.14</v>
      </c>
      <c r="F54">
        <f t="shared" si="2"/>
        <v>9.14</v>
      </c>
    </row>
    <row r="55" spans="1:6">
      <c r="A55">
        <v>54</v>
      </c>
      <c r="B55" s="2">
        <v>110.7</v>
      </c>
      <c r="C55" s="2">
        <v>115.3</v>
      </c>
      <c r="D55" s="2">
        <f t="shared" si="0"/>
        <v>113</v>
      </c>
      <c r="E55">
        <f t="shared" si="1"/>
        <v>4.5999999999999943</v>
      </c>
      <c r="F55">
        <f t="shared" si="2"/>
        <v>4.5999999999999943</v>
      </c>
    </row>
    <row r="56" spans="1:6">
      <c r="A56">
        <v>55</v>
      </c>
      <c r="B56" s="2">
        <v>100</v>
      </c>
      <c r="C56" s="2">
        <v>107.61</v>
      </c>
      <c r="D56" s="2">
        <f t="shared" si="0"/>
        <v>103.80500000000001</v>
      </c>
      <c r="E56">
        <f t="shared" si="1"/>
        <v>7.6099999999999994</v>
      </c>
      <c r="F56">
        <f t="shared" si="2"/>
        <v>7.6099999999999994</v>
      </c>
    </row>
    <row r="57" spans="1:6">
      <c r="A57">
        <v>56</v>
      </c>
      <c r="B57" s="2">
        <v>121.1</v>
      </c>
      <c r="C57" s="2">
        <v>123.04</v>
      </c>
      <c r="D57" s="2">
        <f t="shared" si="0"/>
        <v>122.07</v>
      </c>
      <c r="E57">
        <f t="shared" si="1"/>
        <v>1.9400000000000119</v>
      </c>
      <c r="F57">
        <f t="shared" si="2"/>
        <v>1.9400000000000119</v>
      </c>
    </row>
    <row r="58" spans="1:6">
      <c r="A58">
        <v>57</v>
      </c>
      <c r="B58" s="2">
        <v>96.6</v>
      </c>
      <c r="C58" s="2">
        <v>97.56</v>
      </c>
      <c r="D58" s="2">
        <f t="shared" si="0"/>
        <v>97.08</v>
      </c>
      <c r="E58">
        <f t="shared" si="1"/>
        <v>0.96000000000000796</v>
      </c>
      <c r="F58">
        <f t="shared" si="2"/>
        <v>0.96000000000000796</v>
      </c>
    </row>
    <row r="59" spans="1:6">
      <c r="A59">
        <v>58</v>
      </c>
      <c r="B59" s="2">
        <v>101.6</v>
      </c>
      <c r="C59" s="2">
        <v>104.68</v>
      </c>
      <c r="D59" s="2">
        <f t="shared" si="0"/>
        <v>103.14</v>
      </c>
      <c r="E59">
        <f t="shared" si="1"/>
        <v>3.0800000000000125</v>
      </c>
      <c r="F59">
        <f t="shared" si="2"/>
        <v>3.0800000000000125</v>
      </c>
    </row>
    <row r="60" spans="1:6">
      <c r="A60">
        <v>59</v>
      </c>
      <c r="B60" s="2">
        <v>106.4</v>
      </c>
      <c r="C60" s="2">
        <v>107.9</v>
      </c>
      <c r="D60" s="2">
        <f t="shared" si="0"/>
        <v>107.15</v>
      </c>
      <c r="E60">
        <f t="shared" si="1"/>
        <v>1.5</v>
      </c>
      <c r="F60">
        <f t="shared" si="2"/>
        <v>1.5</v>
      </c>
    </row>
    <row r="61" spans="1:6">
      <c r="A61">
        <v>60</v>
      </c>
      <c r="B61" s="2">
        <v>96</v>
      </c>
      <c r="C61" s="2">
        <v>96.16</v>
      </c>
      <c r="D61" s="2">
        <f>AVERAGE(B61:C61)</f>
        <v>96.08</v>
      </c>
      <c r="E61">
        <f>C61-B61</f>
        <v>0.15999999999999659</v>
      </c>
      <c r="F61">
        <f t="shared" si="2"/>
        <v>0.15999999999999659</v>
      </c>
    </row>
    <row r="62" spans="1:6">
      <c r="A62" s="1" t="s">
        <v>4</v>
      </c>
      <c r="B62" s="1" t="s">
        <v>0</v>
      </c>
      <c r="C62" s="1" t="s">
        <v>1</v>
      </c>
      <c r="D62" s="1" t="s">
        <v>10</v>
      </c>
      <c r="E62" s="1" t="s">
        <v>11</v>
      </c>
    </row>
    <row r="63" spans="1:6">
      <c r="A63" s="1" t="s">
        <v>3</v>
      </c>
      <c r="B63" s="2">
        <f t="shared" ref="B63:C63" si="3">AVERAGE(B2:B61)</f>
        <v>97.401333333333312</v>
      </c>
      <c r="C63" s="2">
        <f t="shared" si="3"/>
        <v>100.4128333333333</v>
      </c>
      <c r="D63" s="2"/>
      <c r="E63" s="2">
        <f>AVERAGE(E2:E61)</f>
        <v>3.0114999999999985</v>
      </c>
    </row>
    <row r="64" spans="1:6">
      <c r="A64" s="1" t="s">
        <v>5</v>
      </c>
      <c r="B64" s="2">
        <f t="shared" ref="B64:C64" si="4">STDEV(B2:B61)</f>
        <v>11.655050766152257</v>
      </c>
      <c r="C64" s="2">
        <f t="shared" si="4"/>
        <v>13.02424532986231</v>
      </c>
      <c r="D64" s="2"/>
      <c r="E64" s="2">
        <f>STDEV(E2:E61)</f>
        <v>4.2652382153753496</v>
      </c>
    </row>
    <row r="65" spans="1:5">
      <c r="A65" s="1"/>
      <c r="B65" s="2"/>
      <c r="C65" s="2"/>
      <c r="D65" s="2"/>
      <c r="E65" s="2"/>
    </row>
    <row r="66" spans="1:5">
      <c r="A66" s="1" t="s">
        <v>12</v>
      </c>
      <c r="B66" s="2"/>
      <c r="C66" s="2"/>
      <c r="D66" s="2"/>
      <c r="E66" s="3">
        <f>CORREL(D2:D61,F2:F61)</f>
        <v>0.18738865828786586</v>
      </c>
    </row>
    <row r="68" spans="1:5">
      <c r="A68" s="1" t="s">
        <v>6</v>
      </c>
      <c r="E68" s="2">
        <f>E63</f>
        <v>3.0114999999999985</v>
      </c>
    </row>
    <row r="69" spans="1:5">
      <c r="A69" s="1" t="s">
        <v>7</v>
      </c>
      <c r="E69" s="2">
        <f>1.96*E64</f>
        <v>8.3598669021356855</v>
      </c>
    </row>
    <row r="71" spans="1:5">
      <c r="A71" s="1" t="s">
        <v>8</v>
      </c>
      <c r="E71" s="2">
        <f>E68-E69</f>
        <v>-5.3483669021356874</v>
      </c>
    </row>
    <row r="72" spans="1:5">
      <c r="A72" s="1" t="s">
        <v>9</v>
      </c>
      <c r="E72" s="2">
        <f>E68+E69</f>
        <v>11.371366902135684</v>
      </c>
    </row>
    <row r="74" spans="1:5">
      <c r="A74" s="1" t="s">
        <v>17</v>
      </c>
      <c r="E74" s="2">
        <f>C63-B63</f>
        <v>3.0114999999999839</v>
      </c>
    </row>
    <row r="75" spans="1:5">
      <c r="A75" s="1" t="s">
        <v>16</v>
      </c>
      <c r="E75" s="2">
        <f>E64/SQRT(2)</f>
        <v>3.0159788654679178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Dominant Leg</vt:lpstr>
      <vt:lpstr>Solution to Exercise</vt:lpstr>
    </vt:vector>
  </TitlesOfParts>
  <Company>UWIC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ISD</dc:creator>
  <cp:lastModifiedBy>ISD</cp:lastModifiedBy>
  <dcterms:created xsi:type="dcterms:W3CDTF">2010-12-26T20:40:15Z</dcterms:created>
  <dcterms:modified xsi:type="dcterms:W3CDTF">2011-12-04T20:37:36Z</dcterms:modified>
</cp:coreProperties>
</file>