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 activeTab="2"/>
  </bookViews>
  <sheets>
    <sheet name="General z-test - one tailed" sheetId="3" r:id="rId1"/>
    <sheet name="Murphy et al noncentral F" sheetId="4" r:id="rId2"/>
    <sheet name="2-tailed t-test" sheetId="6" r:id="rId3"/>
  </sheets>
  <calcPr calcId="125725"/>
</workbook>
</file>

<file path=xl/calcChain.xml><?xml version="1.0" encoding="utf-8"?>
<calcChain xmlns="http://schemas.openxmlformats.org/spreadsheetml/2006/main">
  <c r="AB2" i="6"/>
  <c r="AA2"/>
  <c r="Z2"/>
  <c r="Y2"/>
  <c r="X2"/>
  <c r="W2"/>
  <c r="T2"/>
  <c r="S2"/>
  <c r="R2"/>
  <c r="Q2"/>
  <c r="P2"/>
  <c r="O2"/>
  <c r="AB3"/>
  <c r="Z3"/>
  <c r="X3"/>
  <c r="W4"/>
  <c r="W3"/>
  <c r="W5"/>
  <c r="AB4"/>
  <c r="AA5"/>
  <c r="Z4"/>
  <c r="Y4"/>
  <c r="X4"/>
  <c r="F3"/>
  <c r="F103"/>
  <c r="B16" i="4"/>
  <c r="D4"/>
  <c r="B12" s="1"/>
  <c r="D3"/>
  <c r="B5"/>
  <c r="D9" i="3"/>
  <c r="D8"/>
  <c r="E5"/>
  <c r="C9"/>
  <c r="C8"/>
  <c r="AA4" i="6" l="1"/>
  <c r="X5"/>
  <c r="Z5"/>
  <c r="AB5"/>
  <c r="Y3"/>
  <c r="Q103" s="1"/>
  <c r="I103" s="1"/>
  <c r="AA3"/>
  <c r="Y5"/>
  <c r="S3"/>
  <c r="K3" s="1"/>
  <c r="S103"/>
  <c r="K103" s="1"/>
  <c r="O103"/>
  <c r="G103" s="1"/>
  <c r="P3"/>
  <c r="H3" s="1"/>
  <c r="R3"/>
  <c r="J3" s="1"/>
  <c r="T3"/>
  <c r="L3" s="1"/>
  <c r="R103"/>
  <c r="J103" s="1"/>
  <c r="O3"/>
  <c r="G3" s="1"/>
  <c r="P103"/>
  <c r="H103" s="1"/>
  <c r="T103"/>
  <c r="L103" s="1"/>
  <c r="N3"/>
  <c r="F4"/>
  <c r="N103"/>
  <c r="E3" i="4"/>
  <c r="F3" s="1"/>
  <c r="G2" i="3"/>
  <c r="C11"/>
  <c r="B13" s="1"/>
  <c r="B15" s="1"/>
  <c r="G102"/>
  <c r="Q3" i="6" l="1"/>
  <c r="I3" s="1"/>
  <c r="S4"/>
  <c r="K4" s="1"/>
  <c r="Q4"/>
  <c r="I4" s="1"/>
  <c r="O4"/>
  <c r="G4" s="1"/>
  <c r="T4"/>
  <c r="L4" s="1"/>
  <c r="R4"/>
  <c r="J4" s="1"/>
  <c r="P4"/>
  <c r="H4" s="1"/>
  <c r="N4"/>
  <c r="F5"/>
  <c r="B9" i="4"/>
  <c r="B11" s="1"/>
  <c r="B14" s="1"/>
  <c r="J2" i="3"/>
  <c r="K2"/>
  <c r="N2"/>
  <c r="M2"/>
  <c r="G3"/>
  <c r="N102"/>
  <c r="M102"/>
  <c r="S5" i="6" l="1"/>
  <c r="K5" s="1"/>
  <c r="Q5"/>
  <c r="I5" s="1"/>
  <c r="O5"/>
  <c r="G5" s="1"/>
  <c r="T5"/>
  <c r="L5" s="1"/>
  <c r="R5"/>
  <c r="J5" s="1"/>
  <c r="P5"/>
  <c r="H5" s="1"/>
  <c r="F6"/>
  <c r="N5"/>
  <c r="B18" i="4"/>
  <c r="B20" s="1"/>
  <c r="G4" i="3"/>
  <c r="N3"/>
  <c r="I3" s="1"/>
  <c r="K3" s="1"/>
  <c r="M3"/>
  <c r="H3" s="1"/>
  <c r="J3" s="1"/>
  <c r="S6" i="6" l="1"/>
  <c r="K6" s="1"/>
  <c r="Q6"/>
  <c r="I6" s="1"/>
  <c r="O6"/>
  <c r="G6" s="1"/>
  <c r="T6"/>
  <c r="L6" s="1"/>
  <c r="R6"/>
  <c r="J6" s="1"/>
  <c r="P6"/>
  <c r="H6" s="1"/>
  <c r="F7"/>
  <c r="N6"/>
  <c r="G5" i="3"/>
  <c r="N4"/>
  <c r="I4" s="1"/>
  <c r="K4" s="1"/>
  <c r="M4"/>
  <c r="H4" s="1"/>
  <c r="J4" s="1"/>
  <c r="S7" i="6" l="1"/>
  <c r="K7" s="1"/>
  <c r="Q7"/>
  <c r="I7" s="1"/>
  <c r="O7"/>
  <c r="G7" s="1"/>
  <c r="T7"/>
  <c r="L7" s="1"/>
  <c r="R7"/>
  <c r="J7" s="1"/>
  <c r="P7"/>
  <c r="H7" s="1"/>
  <c r="F8"/>
  <c r="N7"/>
  <c r="J5" i="3"/>
  <c r="G6"/>
  <c r="N5"/>
  <c r="I5" s="1"/>
  <c r="K5" s="1"/>
  <c r="M5"/>
  <c r="H5" s="1"/>
  <c r="S8" i="6" l="1"/>
  <c r="K8" s="1"/>
  <c r="Q8"/>
  <c r="I8" s="1"/>
  <c r="O8"/>
  <c r="G8" s="1"/>
  <c r="T8"/>
  <c r="L8" s="1"/>
  <c r="R8"/>
  <c r="J8" s="1"/>
  <c r="P8"/>
  <c r="H8" s="1"/>
  <c r="F9"/>
  <c r="N8"/>
  <c r="G7" i="3"/>
  <c r="N6"/>
  <c r="I6" s="1"/>
  <c r="K6" s="1"/>
  <c r="M6"/>
  <c r="H6" s="1"/>
  <c r="J6" s="1"/>
  <c r="S9" i="6" l="1"/>
  <c r="K9" s="1"/>
  <c r="Q9"/>
  <c r="I9" s="1"/>
  <c r="O9"/>
  <c r="G9" s="1"/>
  <c r="T9"/>
  <c r="L9" s="1"/>
  <c r="R9"/>
  <c r="J9" s="1"/>
  <c r="P9"/>
  <c r="H9" s="1"/>
  <c r="F10"/>
  <c r="N9"/>
  <c r="G8" i="3"/>
  <c r="N7"/>
  <c r="I7" s="1"/>
  <c r="K7" s="1"/>
  <c r="M7"/>
  <c r="H7" s="1"/>
  <c r="J7" s="1"/>
  <c r="S10" i="6" l="1"/>
  <c r="K10" s="1"/>
  <c r="Q10"/>
  <c r="I10" s="1"/>
  <c r="O10"/>
  <c r="G10" s="1"/>
  <c r="T10"/>
  <c r="L10" s="1"/>
  <c r="R10"/>
  <c r="J10" s="1"/>
  <c r="P10"/>
  <c r="H10" s="1"/>
  <c r="F11"/>
  <c r="N10"/>
  <c r="G9" i="3"/>
  <c r="N8"/>
  <c r="I8" s="1"/>
  <c r="K8" s="1"/>
  <c r="M8"/>
  <c r="H8" s="1"/>
  <c r="J8" s="1"/>
  <c r="S11" i="6" l="1"/>
  <c r="K11" s="1"/>
  <c r="Q11"/>
  <c r="I11" s="1"/>
  <c r="O11"/>
  <c r="G11" s="1"/>
  <c r="T11"/>
  <c r="L11" s="1"/>
  <c r="R11"/>
  <c r="J11" s="1"/>
  <c r="P11"/>
  <c r="H11" s="1"/>
  <c r="F12"/>
  <c r="N11"/>
  <c r="G10" i="3"/>
  <c r="N9"/>
  <c r="I9" s="1"/>
  <c r="K9" s="1"/>
  <c r="M9"/>
  <c r="H9" s="1"/>
  <c r="J9" s="1"/>
  <c r="S12" i="6" l="1"/>
  <c r="K12" s="1"/>
  <c r="Q12"/>
  <c r="I12" s="1"/>
  <c r="O12"/>
  <c r="G12" s="1"/>
  <c r="T12"/>
  <c r="L12" s="1"/>
  <c r="R12"/>
  <c r="J12" s="1"/>
  <c r="P12"/>
  <c r="H12" s="1"/>
  <c r="F13"/>
  <c r="N12"/>
  <c r="G11" i="3"/>
  <c r="N10"/>
  <c r="I10" s="1"/>
  <c r="K10" s="1"/>
  <c r="M10"/>
  <c r="H10" s="1"/>
  <c r="J10" s="1"/>
  <c r="S13" i="6" l="1"/>
  <c r="K13" s="1"/>
  <c r="Q13"/>
  <c r="I13" s="1"/>
  <c r="O13"/>
  <c r="G13" s="1"/>
  <c r="T13"/>
  <c r="L13" s="1"/>
  <c r="R13"/>
  <c r="J13" s="1"/>
  <c r="P13"/>
  <c r="H13" s="1"/>
  <c r="F14"/>
  <c r="N13"/>
  <c r="G12" i="3"/>
  <c r="N11"/>
  <c r="I11" s="1"/>
  <c r="K11" s="1"/>
  <c r="M11"/>
  <c r="H11" s="1"/>
  <c r="J11" s="1"/>
  <c r="S14" i="6" l="1"/>
  <c r="K14" s="1"/>
  <c r="Q14"/>
  <c r="I14" s="1"/>
  <c r="O14"/>
  <c r="G14" s="1"/>
  <c r="T14"/>
  <c r="L14" s="1"/>
  <c r="R14"/>
  <c r="J14" s="1"/>
  <c r="P14"/>
  <c r="H14" s="1"/>
  <c r="F15"/>
  <c r="N14"/>
  <c r="G13" i="3"/>
  <c r="N12"/>
  <c r="I12" s="1"/>
  <c r="K12" s="1"/>
  <c r="M12"/>
  <c r="H12" s="1"/>
  <c r="J12" s="1"/>
  <c r="S15" i="6" l="1"/>
  <c r="K15" s="1"/>
  <c r="Q15"/>
  <c r="I15" s="1"/>
  <c r="O15"/>
  <c r="G15" s="1"/>
  <c r="T15"/>
  <c r="L15" s="1"/>
  <c r="R15"/>
  <c r="J15" s="1"/>
  <c r="P15"/>
  <c r="H15" s="1"/>
  <c r="F16"/>
  <c r="N15"/>
  <c r="G14" i="3"/>
  <c r="N13"/>
  <c r="I13" s="1"/>
  <c r="K13" s="1"/>
  <c r="M13"/>
  <c r="H13" s="1"/>
  <c r="J13" s="1"/>
  <c r="S16" i="6" l="1"/>
  <c r="K16" s="1"/>
  <c r="Q16"/>
  <c r="I16" s="1"/>
  <c r="O16"/>
  <c r="G16" s="1"/>
  <c r="T16"/>
  <c r="L16" s="1"/>
  <c r="R16"/>
  <c r="J16" s="1"/>
  <c r="P16"/>
  <c r="H16" s="1"/>
  <c r="F17"/>
  <c r="N16"/>
  <c r="G15" i="3"/>
  <c r="N14"/>
  <c r="I14" s="1"/>
  <c r="K14" s="1"/>
  <c r="M14"/>
  <c r="H14" s="1"/>
  <c r="J14" s="1"/>
  <c r="S17" i="6" l="1"/>
  <c r="K17" s="1"/>
  <c r="Q17"/>
  <c r="I17" s="1"/>
  <c r="O17"/>
  <c r="G17" s="1"/>
  <c r="T17"/>
  <c r="L17" s="1"/>
  <c r="R17"/>
  <c r="J17" s="1"/>
  <c r="P17"/>
  <c r="H17" s="1"/>
  <c r="F18"/>
  <c r="N17"/>
  <c r="G16" i="3"/>
  <c r="N15"/>
  <c r="I15" s="1"/>
  <c r="K15" s="1"/>
  <c r="M15"/>
  <c r="H15" s="1"/>
  <c r="J15" s="1"/>
  <c r="S18" i="6" l="1"/>
  <c r="K18" s="1"/>
  <c r="Q18"/>
  <c r="I18" s="1"/>
  <c r="O18"/>
  <c r="G18" s="1"/>
  <c r="T18"/>
  <c r="L18" s="1"/>
  <c r="R18"/>
  <c r="J18" s="1"/>
  <c r="P18"/>
  <c r="H18" s="1"/>
  <c r="F19"/>
  <c r="N18"/>
  <c r="G17" i="3"/>
  <c r="N16"/>
  <c r="I16" s="1"/>
  <c r="K16" s="1"/>
  <c r="M16"/>
  <c r="H16" s="1"/>
  <c r="J16" s="1"/>
  <c r="S19" i="6" l="1"/>
  <c r="K19" s="1"/>
  <c r="Q19"/>
  <c r="I19" s="1"/>
  <c r="O19"/>
  <c r="G19" s="1"/>
  <c r="T19"/>
  <c r="L19" s="1"/>
  <c r="R19"/>
  <c r="J19" s="1"/>
  <c r="P19"/>
  <c r="H19" s="1"/>
  <c r="F20"/>
  <c r="N19"/>
  <c r="G18" i="3"/>
  <c r="N17"/>
  <c r="I17" s="1"/>
  <c r="K17" s="1"/>
  <c r="M17"/>
  <c r="H17" s="1"/>
  <c r="J17" s="1"/>
  <c r="S20" i="6" l="1"/>
  <c r="K20" s="1"/>
  <c r="Q20"/>
  <c r="I20" s="1"/>
  <c r="O20"/>
  <c r="G20" s="1"/>
  <c r="T20"/>
  <c r="L20" s="1"/>
  <c r="R20"/>
  <c r="J20" s="1"/>
  <c r="P20"/>
  <c r="H20" s="1"/>
  <c r="F21"/>
  <c r="N20"/>
  <c r="G19" i="3"/>
  <c r="N18"/>
  <c r="I18" s="1"/>
  <c r="K18" s="1"/>
  <c r="M18"/>
  <c r="H18" s="1"/>
  <c r="J18" s="1"/>
  <c r="S21" i="6" l="1"/>
  <c r="K21" s="1"/>
  <c r="Q21"/>
  <c r="I21" s="1"/>
  <c r="O21"/>
  <c r="G21" s="1"/>
  <c r="T21"/>
  <c r="L21" s="1"/>
  <c r="R21"/>
  <c r="J21" s="1"/>
  <c r="P21"/>
  <c r="H21" s="1"/>
  <c r="F22"/>
  <c r="N21"/>
  <c r="G20" i="3"/>
  <c r="N19"/>
  <c r="I19" s="1"/>
  <c r="K19" s="1"/>
  <c r="M19"/>
  <c r="H19" s="1"/>
  <c r="J19" s="1"/>
  <c r="S22" i="6" l="1"/>
  <c r="K22" s="1"/>
  <c r="Q22"/>
  <c r="I22" s="1"/>
  <c r="O22"/>
  <c r="G22" s="1"/>
  <c r="T22"/>
  <c r="L22" s="1"/>
  <c r="R22"/>
  <c r="J22" s="1"/>
  <c r="P22"/>
  <c r="H22" s="1"/>
  <c r="F23"/>
  <c r="N22"/>
  <c r="G21" i="3"/>
  <c r="N20"/>
  <c r="I20" s="1"/>
  <c r="K20" s="1"/>
  <c r="M20"/>
  <c r="H20" s="1"/>
  <c r="J20" s="1"/>
  <c r="S23" i="6" l="1"/>
  <c r="K23" s="1"/>
  <c r="Q23"/>
  <c r="I23" s="1"/>
  <c r="O23"/>
  <c r="G23" s="1"/>
  <c r="T23"/>
  <c r="L23" s="1"/>
  <c r="R23"/>
  <c r="J23" s="1"/>
  <c r="P23"/>
  <c r="H23" s="1"/>
  <c r="F24"/>
  <c r="N23"/>
  <c r="G22" i="3"/>
  <c r="N21"/>
  <c r="I21" s="1"/>
  <c r="K21" s="1"/>
  <c r="M21"/>
  <c r="H21" s="1"/>
  <c r="J21" s="1"/>
  <c r="S24" i="6" l="1"/>
  <c r="K24" s="1"/>
  <c r="Q24"/>
  <c r="I24" s="1"/>
  <c r="O24"/>
  <c r="G24" s="1"/>
  <c r="T24"/>
  <c r="L24" s="1"/>
  <c r="R24"/>
  <c r="J24" s="1"/>
  <c r="P24"/>
  <c r="H24" s="1"/>
  <c r="F25"/>
  <c r="N24"/>
  <c r="G23" i="3"/>
  <c r="N22"/>
  <c r="I22" s="1"/>
  <c r="K22" s="1"/>
  <c r="M22"/>
  <c r="H22" s="1"/>
  <c r="J22" s="1"/>
  <c r="S25" i="6" l="1"/>
  <c r="K25" s="1"/>
  <c r="Q25"/>
  <c r="I25" s="1"/>
  <c r="O25"/>
  <c r="G25" s="1"/>
  <c r="T25"/>
  <c r="L25" s="1"/>
  <c r="R25"/>
  <c r="J25" s="1"/>
  <c r="P25"/>
  <c r="H25" s="1"/>
  <c r="F26"/>
  <c r="N25"/>
  <c r="G24" i="3"/>
  <c r="N23"/>
  <c r="I23" s="1"/>
  <c r="K23" s="1"/>
  <c r="M23"/>
  <c r="H23" s="1"/>
  <c r="J23" s="1"/>
  <c r="S26" i="6" l="1"/>
  <c r="K26" s="1"/>
  <c r="Q26"/>
  <c r="I26" s="1"/>
  <c r="O26"/>
  <c r="G26" s="1"/>
  <c r="T26"/>
  <c r="L26" s="1"/>
  <c r="R26"/>
  <c r="J26" s="1"/>
  <c r="P26"/>
  <c r="H26" s="1"/>
  <c r="F27"/>
  <c r="N26"/>
  <c r="G25" i="3"/>
  <c r="N24"/>
  <c r="I24" s="1"/>
  <c r="K24" s="1"/>
  <c r="M24"/>
  <c r="H24" s="1"/>
  <c r="J24" s="1"/>
  <c r="S27" i="6" l="1"/>
  <c r="K27" s="1"/>
  <c r="Q27"/>
  <c r="I27" s="1"/>
  <c r="O27"/>
  <c r="G27" s="1"/>
  <c r="T27"/>
  <c r="L27" s="1"/>
  <c r="R27"/>
  <c r="J27" s="1"/>
  <c r="P27"/>
  <c r="H27" s="1"/>
  <c r="F28"/>
  <c r="N27"/>
  <c r="G26" i="3"/>
  <c r="N25"/>
  <c r="I25" s="1"/>
  <c r="K25" s="1"/>
  <c r="M25"/>
  <c r="H25" s="1"/>
  <c r="J25" s="1"/>
  <c r="S28" i="6" l="1"/>
  <c r="K28" s="1"/>
  <c r="Q28"/>
  <c r="I28" s="1"/>
  <c r="O28"/>
  <c r="G28" s="1"/>
  <c r="T28"/>
  <c r="L28" s="1"/>
  <c r="R28"/>
  <c r="J28" s="1"/>
  <c r="P28"/>
  <c r="H28" s="1"/>
  <c r="F29"/>
  <c r="N28"/>
  <c r="G27" i="3"/>
  <c r="N26"/>
  <c r="I26" s="1"/>
  <c r="K26" s="1"/>
  <c r="M26"/>
  <c r="H26" s="1"/>
  <c r="J26" s="1"/>
  <c r="S29" i="6" l="1"/>
  <c r="K29" s="1"/>
  <c r="Q29"/>
  <c r="I29" s="1"/>
  <c r="O29"/>
  <c r="G29" s="1"/>
  <c r="T29"/>
  <c r="L29" s="1"/>
  <c r="R29"/>
  <c r="J29" s="1"/>
  <c r="P29"/>
  <c r="H29" s="1"/>
  <c r="F30"/>
  <c r="N29"/>
  <c r="G28" i="3"/>
  <c r="N27"/>
  <c r="I27" s="1"/>
  <c r="K27" s="1"/>
  <c r="M27"/>
  <c r="H27" s="1"/>
  <c r="J27" s="1"/>
  <c r="S30" i="6" l="1"/>
  <c r="K30" s="1"/>
  <c r="Q30"/>
  <c r="I30" s="1"/>
  <c r="O30"/>
  <c r="G30" s="1"/>
  <c r="T30"/>
  <c r="L30" s="1"/>
  <c r="R30"/>
  <c r="J30" s="1"/>
  <c r="P30"/>
  <c r="H30" s="1"/>
  <c r="F31"/>
  <c r="N30"/>
  <c r="G29" i="3"/>
  <c r="N28"/>
  <c r="I28" s="1"/>
  <c r="K28" s="1"/>
  <c r="M28"/>
  <c r="H28" s="1"/>
  <c r="J28" s="1"/>
  <c r="S31" i="6" l="1"/>
  <c r="K31" s="1"/>
  <c r="Q31"/>
  <c r="I31" s="1"/>
  <c r="O31"/>
  <c r="G31" s="1"/>
  <c r="T31"/>
  <c r="L31" s="1"/>
  <c r="R31"/>
  <c r="J31" s="1"/>
  <c r="P31"/>
  <c r="H31" s="1"/>
  <c r="F32"/>
  <c r="N31"/>
  <c r="G30" i="3"/>
  <c r="N29"/>
  <c r="I29" s="1"/>
  <c r="K29" s="1"/>
  <c r="M29"/>
  <c r="H29" s="1"/>
  <c r="J29" s="1"/>
  <c r="S32" i="6" l="1"/>
  <c r="K32" s="1"/>
  <c r="Q32"/>
  <c r="I32" s="1"/>
  <c r="O32"/>
  <c r="G32" s="1"/>
  <c r="T32"/>
  <c r="L32" s="1"/>
  <c r="R32"/>
  <c r="J32" s="1"/>
  <c r="P32"/>
  <c r="H32" s="1"/>
  <c r="F33"/>
  <c r="N32"/>
  <c r="G31" i="3"/>
  <c r="N30"/>
  <c r="I30" s="1"/>
  <c r="K30" s="1"/>
  <c r="M30"/>
  <c r="H30" s="1"/>
  <c r="J30" s="1"/>
  <c r="S33" i="6" l="1"/>
  <c r="K33" s="1"/>
  <c r="Q33"/>
  <c r="I33" s="1"/>
  <c r="O33"/>
  <c r="G33" s="1"/>
  <c r="T33"/>
  <c r="L33" s="1"/>
  <c r="R33"/>
  <c r="J33" s="1"/>
  <c r="P33"/>
  <c r="H33" s="1"/>
  <c r="F34"/>
  <c r="N33"/>
  <c r="G32" i="3"/>
  <c r="N31"/>
  <c r="I31" s="1"/>
  <c r="K31" s="1"/>
  <c r="M31"/>
  <c r="H31" s="1"/>
  <c r="J31" s="1"/>
  <c r="S34" i="6" l="1"/>
  <c r="K34" s="1"/>
  <c r="Q34"/>
  <c r="I34" s="1"/>
  <c r="O34"/>
  <c r="G34" s="1"/>
  <c r="T34"/>
  <c r="L34" s="1"/>
  <c r="R34"/>
  <c r="J34" s="1"/>
  <c r="P34"/>
  <c r="H34" s="1"/>
  <c r="F35"/>
  <c r="N34"/>
  <c r="G33" i="3"/>
  <c r="N32"/>
  <c r="I32" s="1"/>
  <c r="K32" s="1"/>
  <c r="M32"/>
  <c r="H32" s="1"/>
  <c r="J32" s="1"/>
  <c r="S35" i="6" l="1"/>
  <c r="K35" s="1"/>
  <c r="Q35"/>
  <c r="I35" s="1"/>
  <c r="O35"/>
  <c r="G35" s="1"/>
  <c r="T35"/>
  <c r="L35" s="1"/>
  <c r="R35"/>
  <c r="J35" s="1"/>
  <c r="P35"/>
  <c r="H35" s="1"/>
  <c r="F36"/>
  <c r="N35"/>
  <c r="G34" i="3"/>
  <c r="N33"/>
  <c r="I33" s="1"/>
  <c r="K33" s="1"/>
  <c r="M33"/>
  <c r="H33" s="1"/>
  <c r="J33" s="1"/>
  <c r="S36" i="6" l="1"/>
  <c r="K36" s="1"/>
  <c r="Q36"/>
  <c r="I36" s="1"/>
  <c r="O36"/>
  <c r="G36" s="1"/>
  <c r="T36"/>
  <c r="L36" s="1"/>
  <c r="R36"/>
  <c r="J36" s="1"/>
  <c r="P36"/>
  <c r="H36" s="1"/>
  <c r="F37"/>
  <c r="N36"/>
  <c r="G35" i="3"/>
  <c r="N34"/>
  <c r="I34" s="1"/>
  <c r="K34" s="1"/>
  <c r="M34"/>
  <c r="H34" s="1"/>
  <c r="J34" s="1"/>
  <c r="S37" i="6" l="1"/>
  <c r="K37" s="1"/>
  <c r="Q37"/>
  <c r="I37" s="1"/>
  <c r="O37"/>
  <c r="G37" s="1"/>
  <c r="T37"/>
  <c r="L37" s="1"/>
  <c r="R37"/>
  <c r="J37" s="1"/>
  <c r="P37"/>
  <c r="H37" s="1"/>
  <c r="F38"/>
  <c r="N37"/>
  <c r="G36" i="3"/>
  <c r="N35"/>
  <c r="I35" s="1"/>
  <c r="K35" s="1"/>
  <c r="M35"/>
  <c r="H35" s="1"/>
  <c r="J35" s="1"/>
  <c r="S38" i="6" l="1"/>
  <c r="K38" s="1"/>
  <c r="Q38"/>
  <c r="I38" s="1"/>
  <c r="O38"/>
  <c r="G38" s="1"/>
  <c r="T38"/>
  <c r="L38" s="1"/>
  <c r="R38"/>
  <c r="J38" s="1"/>
  <c r="P38"/>
  <c r="H38" s="1"/>
  <c r="F39"/>
  <c r="N38"/>
  <c r="G37" i="3"/>
  <c r="N36"/>
  <c r="I36" s="1"/>
  <c r="K36" s="1"/>
  <c r="M36"/>
  <c r="H36" s="1"/>
  <c r="J36" s="1"/>
  <c r="S39" i="6" l="1"/>
  <c r="K39" s="1"/>
  <c r="Q39"/>
  <c r="I39" s="1"/>
  <c r="O39"/>
  <c r="G39" s="1"/>
  <c r="T39"/>
  <c r="L39" s="1"/>
  <c r="R39"/>
  <c r="J39" s="1"/>
  <c r="P39"/>
  <c r="H39" s="1"/>
  <c r="F40"/>
  <c r="N39"/>
  <c r="G38" i="3"/>
  <c r="N37"/>
  <c r="I37" s="1"/>
  <c r="K37" s="1"/>
  <c r="M37"/>
  <c r="H37" s="1"/>
  <c r="J37" s="1"/>
  <c r="S40" i="6" l="1"/>
  <c r="K40" s="1"/>
  <c r="Q40"/>
  <c r="I40" s="1"/>
  <c r="O40"/>
  <c r="G40" s="1"/>
  <c r="T40"/>
  <c r="L40" s="1"/>
  <c r="R40"/>
  <c r="J40" s="1"/>
  <c r="P40"/>
  <c r="H40" s="1"/>
  <c r="F41"/>
  <c r="N40"/>
  <c r="G39" i="3"/>
  <c r="N38"/>
  <c r="I38" s="1"/>
  <c r="K38" s="1"/>
  <c r="M38"/>
  <c r="H38" s="1"/>
  <c r="J38" s="1"/>
  <c r="S41" i="6" l="1"/>
  <c r="K41" s="1"/>
  <c r="Q41"/>
  <c r="I41" s="1"/>
  <c r="O41"/>
  <c r="G41" s="1"/>
  <c r="T41"/>
  <c r="L41" s="1"/>
  <c r="R41"/>
  <c r="J41" s="1"/>
  <c r="P41"/>
  <c r="H41" s="1"/>
  <c r="F42"/>
  <c r="N41"/>
  <c r="G40" i="3"/>
  <c r="N39"/>
  <c r="I39" s="1"/>
  <c r="K39" s="1"/>
  <c r="M39"/>
  <c r="H39" s="1"/>
  <c r="J39" s="1"/>
  <c r="S42" i="6" l="1"/>
  <c r="K42" s="1"/>
  <c r="Q42"/>
  <c r="I42" s="1"/>
  <c r="O42"/>
  <c r="G42" s="1"/>
  <c r="T42"/>
  <c r="L42" s="1"/>
  <c r="R42"/>
  <c r="J42" s="1"/>
  <c r="P42"/>
  <c r="H42" s="1"/>
  <c r="F43"/>
  <c r="N42"/>
  <c r="G41" i="3"/>
  <c r="N40"/>
  <c r="I40" s="1"/>
  <c r="K40" s="1"/>
  <c r="M40"/>
  <c r="H40" s="1"/>
  <c r="J40" s="1"/>
  <c r="S43" i="6" l="1"/>
  <c r="K43" s="1"/>
  <c r="Q43"/>
  <c r="I43" s="1"/>
  <c r="O43"/>
  <c r="G43" s="1"/>
  <c r="T43"/>
  <c r="L43" s="1"/>
  <c r="R43"/>
  <c r="J43" s="1"/>
  <c r="P43"/>
  <c r="H43" s="1"/>
  <c r="F44"/>
  <c r="N43"/>
  <c r="G42" i="3"/>
  <c r="N41"/>
  <c r="I41" s="1"/>
  <c r="K41" s="1"/>
  <c r="M41"/>
  <c r="H41" s="1"/>
  <c r="J41" s="1"/>
  <c r="S44" i="6" l="1"/>
  <c r="K44" s="1"/>
  <c r="Q44"/>
  <c r="I44" s="1"/>
  <c r="O44"/>
  <c r="G44" s="1"/>
  <c r="T44"/>
  <c r="L44" s="1"/>
  <c r="R44"/>
  <c r="J44" s="1"/>
  <c r="P44"/>
  <c r="H44" s="1"/>
  <c r="F45"/>
  <c r="N44"/>
  <c r="G43" i="3"/>
  <c r="N42"/>
  <c r="I42" s="1"/>
  <c r="K42" s="1"/>
  <c r="M42"/>
  <c r="H42" s="1"/>
  <c r="J42" s="1"/>
  <c r="S45" i="6" l="1"/>
  <c r="K45" s="1"/>
  <c r="Q45"/>
  <c r="I45" s="1"/>
  <c r="O45"/>
  <c r="G45" s="1"/>
  <c r="T45"/>
  <c r="L45" s="1"/>
  <c r="R45"/>
  <c r="J45" s="1"/>
  <c r="P45"/>
  <c r="H45" s="1"/>
  <c r="F46"/>
  <c r="N45"/>
  <c r="G44" i="3"/>
  <c r="N43"/>
  <c r="I43" s="1"/>
  <c r="K43" s="1"/>
  <c r="M43"/>
  <c r="H43" s="1"/>
  <c r="J43" s="1"/>
  <c r="S46" i="6" l="1"/>
  <c r="K46" s="1"/>
  <c r="Q46"/>
  <c r="I46" s="1"/>
  <c r="O46"/>
  <c r="G46" s="1"/>
  <c r="T46"/>
  <c r="L46" s="1"/>
  <c r="R46"/>
  <c r="J46" s="1"/>
  <c r="P46"/>
  <c r="H46" s="1"/>
  <c r="F47"/>
  <c r="N46"/>
  <c r="G45" i="3"/>
  <c r="N44"/>
  <c r="I44" s="1"/>
  <c r="K44" s="1"/>
  <c r="M44"/>
  <c r="H44" s="1"/>
  <c r="J44" s="1"/>
  <c r="S47" i="6" l="1"/>
  <c r="K47" s="1"/>
  <c r="Q47"/>
  <c r="I47" s="1"/>
  <c r="O47"/>
  <c r="G47" s="1"/>
  <c r="T47"/>
  <c r="L47" s="1"/>
  <c r="R47"/>
  <c r="J47" s="1"/>
  <c r="P47"/>
  <c r="H47" s="1"/>
  <c r="F48"/>
  <c r="N47"/>
  <c r="G46" i="3"/>
  <c r="N45"/>
  <c r="I45" s="1"/>
  <c r="K45" s="1"/>
  <c r="M45"/>
  <c r="H45" s="1"/>
  <c r="J45" s="1"/>
  <c r="S48" i="6" l="1"/>
  <c r="K48" s="1"/>
  <c r="Q48"/>
  <c r="I48" s="1"/>
  <c r="O48"/>
  <c r="G48" s="1"/>
  <c r="T48"/>
  <c r="L48" s="1"/>
  <c r="R48"/>
  <c r="J48" s="1"/>
  <c r="P48"/>
  <c r="H48" s="1"/>
  <c r="F49"/>
  <c r="N48"/>
  <c r="G47" i="3"/>
  <c r="N46"/>
  <c r="I46" s="1"/>
  <c r="K46" s="1"/>
  <c r="M46"/>
  <c r="H46" s="1"/>
  <c r="J46" s="1"/>
  <c r="S49" i="6" l="1"/>
  <c r="K49" s="1"/>
  <c r="Q49"/>
  <c r="I49" s="1"/>
  <c r="O49"/>
  <c r="G49" s="1"/>
  <c r="T49"/>
  <c r="L49" s="1"/>
  <c r="R49"/>
  <c r="J49" s="1"/>
  <c r="P49"/>
  <c r="H49" s="1"/>
  <c r="F50"/>
  <c r="N49"/>
  <c r="G48" i="3"/>
  <c r="N47"/>
  <c r="I47" s="1"/>
  <c r="K47" s="1"/>
  <c r="M47"/>
  <c r="H47" s="1"/>
  <c r="J47" s="1"/>
  <c r="S50" i="6" l="1"/>
  <c r="K50" s="1"/>
  <c r="Q50"/>
  <c r="I50" s="1"/>
  <c r="O50"/>
  <c r="G50" s="1"/>
  <c r="T50"/>
  <c r="L50" s="1"/>
  <c r="R50"/>
  <c r="J50" s="1"/>
  <c r="P50"/>
  <c r="H50" s="1"/>
  <c r="F51"/>
  <c r="N50"/>
  <c r="G49" i="3"/>
  <c r="N48"/>
  <c r="I48" s="1"/>
  <c r="K48" s="1"/>
  <c r="M48"/>
  <c r="H48" s="1"/>
  <c r="J48" s="1"/>
  <c r="S51" i="6" l="1"/>
  <c r="K51" s="1"/>
  <c r="Q51"/>
  <c r="I51" s="1"/>
  <c r="O51"/>
  <c r="G51" s="1"/>
  <c r="T51"/>
  <c r="L51" s="1"/>
  <c r="R51"/>
  <c r="J51" s="1"/>
  <c r="P51"/>
  <c r="H51" s="1"/>
  <c r="F52"/>
  <c r="N51"/>
  <c r="G50" i="3"/>
  <c r="N49"/>
  <c r="I49" s="1"/>
  <c r="K49" s="1"/>
  <c r="M49"/>
  <c r="H49" s="1"/>
  <c r="J49" s="1"/>
  <c r="S52" i="6" l="1"/>
  <c r="K52" s="1"/>
  <c r="Q52"/>
  <c r="I52" s="1"/>
  <c r="O52"/>
  <c r="G52" s="1"/>
  <c r="T52"/>
  <c r="L52" s="1"/>
  <c r="R52"/>
  <c r="J52" s="1"/>
  <c r="P52"/>
  <c r="H52" s="1"/>
  <c r="F53"/>
  <c r="N52"/>
  <c r="G51" i="3"/>
  <c r="N50"/>
  <c r="I50" s="1"/>
  <c r="K50" s="1"/>
  <c r="M50"/>
  <c r="H50" s="1"/>
  <c r="J50" s="1"/>
  <c r="S53" i="6" l="1"/>
  <c r="K53" s="1"/>
  <c r="Q53"/>
  <c r="I53" s="1"/>
  <c r="O53"/>
  <c r="G53" s="1"/>
  <c r="T53"/>
  <c r="L53" s="1"/>
  <c r="R53"/>
  <c r="J53" s="1"/>
  <c r="P53"/>
  <c r="H53" s="1"/>
  <c r="F54"/>
  <c r="N53"/>
  <c r="G52" i="3"/>
  <c r="N51"/>
  <c r="I51" s="1"/>
  <c r="K51" s="1"/>
  <c r="M51"/>
  <c r="H51" s="1"/>
  <c r="J51" s="1"/>
  <c r="S54" i="6" l="1"/>
  <c r="K54" s="1"/>
  <c r="Q54"/>
  <c r="I54" s="1"/>
  <c r="O54"/>
  <c r="G54" s="1"/>
  <c r="T54"/>
  <c r="L54" s="1"/>
  <c r="R54"/>
  <c r="J54" s="1"/>
  <c r="P54"/>
  <c r="H54" s="1"/>
  <c r="F55"/>
  <c r="N54"/>
  <c r="G53" i="3"/>
  <c r="N52"/>
  <c r="I52" s="1"/>
  <c r="K52" s="1"/>
  <c r="M52"/>
  <c r="H52" s="1"/>
  <c r="J52" s="1"/>
  <c r="S55" i="6" l="1"/>
  <c r="K55" s="1"/>
  <c r="Q55"/>
  <c r="I55" s="1"/>
  <c r="O55"/>
  <c r="G55" s="1"/>
  <c r="T55"/>
  <c r="L55" s="1"/>
  <c r="R55"/>
  <c r="J55" s="1"/>
  <c r="P55"/>
  <c r="H55" s="1"/>
  <c r="F56"/>
  <c r="N55"/>
  <c r="G54" i="3"/>
  <c r="N53"/>
  <c r="I53" s="1"/>
  <c r="K53" s="1"/>
  <c r="M53"/>
  <c r="H53" s="1"/>
  <c r="J53" s="1"/>
  <c r="S56" i="6" l="1"/>
  <c r="K56" s="1"/>
  <c r="Q56"/>
  <c r="I56" s="1"/>
  <c r="O56"/>
  <c r="G56" s="1"/>
  <c r="T56"/>
  <c r="L56" s="1"/>
  <c r="R56"/>
  <c r="J56" s="1"/>
  <c r="P56"/>
  <c r="H56" s="1"/>
  <c r="F57"/>
  <c r="N56"/>
  <c r="G55" i="3"/>
  <c r="N54"/>
  <c r="I54" s="1"/>
  <c r="K54" s="1"/>
  <c r="M54"/>
  <c r="H54" s="1"/>
  <c r="J54" s="1"/>
  <c r="S57" i="6" l="1"/>
  <c r="K57" s="1"/>
  <c r="Q57"/>
  <c r="I57" s="1"/>
  <c r="O57"/>
  <c r="G57" s="1"/>
  <c r="T57"/>
  <c r="L57" s="1"/>
  <c r="R57"/>
  <c r="J57" s="1"/>
  <c r="P57"/>
  <c r="H57" s="1"/>
  <c r="F58"/>
  <c r="N57"/>
  <c r="G56" i="3"/>
  <c r="N55"/>
  <c r="I55" s="1"/>
  <c r="K55" s="1"/>
  <c r="M55"/>
  <c r="H55" s="1"/>
  <c r="J55" s="1"/>
  <c r="S58" i="6" l="1"/>
  <c r="K58" s="1"/>
  <c r="Q58"/>
  <c r="I58" s="1"/>
  <c r="O58"/>
  <c r="G58" s="1"/>
  <c r="T58"/>
  <c r="L58" s="1"/>
  <c r="R58"/>
  <c r="J58" s="1"/>
  <c r="P58"/>
  <c r="H58" s="1"/>
  <c r="F59"/>
  <c r="N58"/>
  <c r="G57" i="3"/>
  <c r="N56"/>
  <c r="I56" s="1"/>
  <c r="K56" s="1"/>
  <c r="M56"/>
  <c r="H56" s="1"/>
  <c r="J56" s="1"/>
  <c r="S59" i="6" l="1"/>
  <c r="K59" s="1"/>
  <c r="Q59"/>
  <c r="I59" s="1"/>
  <c r="O59"/>
  <c r="G59" s="1"/>
  <c r="T59"/>
  <c r="L59" s="1"/>
  <c r="R59"/>
  <c r="J59" s="1"/>
  <c r="P59"/>
  <c r="H59" s="1"/>
  <c r="F60"/>
  <c r="N59"/>
  <c r="G58" i="3"/>
  <c r="N57"/>
  <c r="I57" s="1"/>
  <c r="K57" s="1"/>
  <c r="M57"/>
  <c r="H57" s="1"/>
  <c r="J57" s="1"/>
  <c r="S60" i="6" l="1"/>
  <c r="K60" s="1"/>
  <c r="Q60"/>
  <c r="I60" s="1"/>
  <c r="O60"/>
  <c r="G60" s="1"/>
  <c r="T60"/>
  <c r="L60" s="1"/>
  <c r="R60"/>
  <c r="J60" s="1"/>
  <c r="P60"/>
  <c r="H60" s="1"/>
  <c r="F61"/>
  <c r="N60"/>
  <c r="G59" i="3"/>
  <c r="N58"/>
  <c r="I58" s="1"/>
  <c r="K58" s="1"/>
  <c r="M58"/>
  <c r="H58" s="1"/>
  <c r="J58" s="1"/>
  <c r="S61" i="6" l="1"/>
  <c r="K61" s="1"/>
  <c r="Q61"/>
  <c r="I61" s="1"/>
  <c r="O61"/>
  <c r="G61" s="1"/>
  <c r="T61"/>
  <c r="L61" s="1"/>
  <c r="R61"/>
  <c r="J61" s="1"/>
  <c r="P61"/>
  <c r="H61" s="1"/>
  <c r="F62"/>
  <c r="N61"/>
  <c r="G60" i="3"/>
  <c r="N59"/>
  <c r="I59" s="1"/>
  <c r="K59" s="1"/>
  <c r="M59"/>
  <c r="H59" s="1"/>
  <c r="J59" s="1"/>
  <c r="S62" i="6" l="1"/>
  <c r="K62" s="1"/>
  <c r="Q62"/>
  <c r="I62" s="1"/>
  <c r="O62"/>
  <c r="G62" s="1"/>
  <c r="T62"/>
  <c r="L62" s="1"/>
  <c r="R62"/>
  <c r="J62" s="1"/>
  <c r="P62"/>
  <c r="H62" s="1"/>
  <c r="F63"/>
  <c r="N62"/>
  <c r="G61" i="3"/>
  <c r="N60"/>
  <c r="I60" s="1"/>
  <c r="K60" s="1"/>
  <c r="M60"/>
  <c r="H60" s="1"/>
  <c r="J60" s="1"/>
  <c r="S63" i="6" l="1"/>
  <c r="K63" s="1"/>
  <c r="Q63"/>
  <c r="I63" s="1"/>
  <c r="O63"/>
  <c r="G63" s="1"/>
  <c r="T63"/>
  <c r="L63" s="1"/>
  <c r="R63"/>
  <c r="J63" s="1"/>
  <c r="P63"/>
  <c r="H63" s="1"/>
  <c r="F64"/>
  <c r="N63"/>
  <c r="G62" i="3"/>
  <c r="N61"/>
  <c r="I61" s="1"/>
  <c r="K61" s="1"/>
  <c r="M61"/>
  <c r="H61" s="1"/>
  <c r="J61" s="1"/>
  <c r="S64" i="6" l="1"/>
  <c r="K64" s="1"/>
  <c r="Q64"/>
  <c r="I64" s="1"/>
  <c r="O64"/>
  <c r="G64" s="1"/>
  <c r="T64"/>
  <c r="L64" s="1"/>
  <c r="R64"/>
  <c r="J64" s="1"/>
  <c r="P64"/>
  <c r="H64" s="1"/>
  <c r="F65"/>
  <c r="N64"/>
  <c r="G63" i="3"/>
  <c r="N62"/>
  <c r="I62" s="1"/>
  <c r="K62" s="1"/>
  <c r="M62"/>
  <c r="H62" s="1"/>
  <c r="J62" s="1"/>
  <c r="S65" i="6" l="1"/>
  <c r="K65" s="1"/>
  <c r="Q65"/>
  <c r="I65" s="1"/>
  <c r="O65"/>
  <c r="G65" s="1"/>
  <c r="T65"/>
  <c r="L65" s="1"/>
  <c r="R65"/>
  <c r="J65" s="1"/>
  <c r="P65"/>
  <c r="H65" s="1"/>
  <c r="F66"/>
  <c r="N65"/>
  <c r="G64" i="3"/>
  <c r="N63"/>
  <c r="I63" s="1"/>
  <c r="K63" s="1"/>
  <c r="M63"/>
  <c r="H63" s="1"/>
  <c r="J63" s="1"/>
  <c r="S66" i="6" l="1"/>
  <c r="K66" s="1"/>
  <c r="Q66"/>
  <c r="I66" s="1"/>
  <c r="O66"/>
  <c r="G66" s="1"/>
  <c r="T66"/>
  <c r="L66" s="1"/>
  <c r="R66"/>
  <c r="J66" s="1"/>
  <c r="P66"/>
  <c r="H66" s="1"/>
  <c r="F67"/>
  <c r="N66"/>
  <c r="G65" i="3"/>
  <c r="N64"/>
  <c r="I64" s="1"/>
  <c r="K64" s="1"/>
  <c r="M64"/>
  <c r="H64" s="1"/>
  <c r="J64" s="1"/>
  <c r="S67" i="6" l="1"/>
  <c r="K67" s="1"/>
  <c r="Q67"/>
  <c r="I67" s="1"/>
  <c r="O67"/>
  <c r="G67" s="1"/>
  <c r="T67"/>
  <c r="L67" s="1"/>
  <c r="R67"/>
  <c r="J67" s="1"/>
  <c r="P67"/>
  <c r="H67" s="1"/>
  <c r="F68"/>
  <c r="N67"/>
  <c r="G66" i="3"/>
  <c r="N65"/>
  <c r="I65" s="1"/>
  <c r="K65" s="1"/>
  <c r="M65"/>
  <c r="H65" s="1"/>
  <c r="J65" s="1"/>
  <c r="S68" i="6" l="1"/>
  <c r="K68" s="1"/>
  <c r="Q68"/>
  <c r="I68" s="1"/>
  <c r="O68"/>
  <c r="G68" s="1"/>
  <c r="T68"/>
  <c r="L68" s="1"/>
  <c r="R68"/>
  <c r="J68" s="1"/>
  <c r="P68"/>
  <c r="H68" s="1"/>
  <c r="F69"/>
  <c r="N68"/>
  <c r="G67" i="3"/>
  <c r="N66"/>
  <c r="I66" s="1"/>
  <c r="K66" s="1"/>
  <c r="M66"/>
  <c r="H66" s="1"/>
  <c r="J66" s="1"/>
  <c r="S69" i="6" l="1"/>
  <c r="K69" s="1"/>
  <c r="Q69"/>
  <c r="I69" s="1"/>
  <c r="O69"/>
  <c r="G69" s="1"/>
  <c r="T69"/>
  <c r="L69" s="1"/>
  <c r="R69"/>
  <c r="J69" s="1"/>
  <c r="P69"/>
  <c r="H69" s="1"/>
  <c r="F70"/>
  <c r="N69"/>
  <c r="G68" i="3"/>
  <c r="N67"/>
  <c r="I67" s="1"/>
  <c r="K67" s="1"/>
  <c r="M67"/>
  <c r="H67" s="1"/>
  <c r="J67" s="1"/>
  <c r="S70" i="6" l="1"/>
  <c r="K70" s="1"/>
  <c r="Q70"/>
  <c r="I70" s="1"/>
  <c r="O70"/>
  <c r="G70" s="1"/>
  <c r="T70"/>
  <c r="L70" s="1"/>
  <c r="R70"/>
  <c r="J70" s="1"/>
  <c r="P70"/>
  <c r="H70" s="1"/>
  <c r="F71"/>
  <c r="N70"/>
  <c r="K68" i="3"/>
  <c r="G69"/>
  <c r="N68"/>
  <c r="I68" s="1"/>
  <c r="M68"/>
  <c r="H68" s="1"/>
  <c r="J68" s="1"/>
  <c r="S71" i="6" l="1"/>
  <c r="K71" s="1"/>
  <c r="Q71"/>
  <c r="I71" s="1"/>
  <c r="O71"/>
  <c r="G71" s="1"/>
  <c r="T71"/>
  <c r="L71" s="1"/>
  <c r="R71"/>
  <c r="J71" s="1"/>
  <c r="P71"/>
  <c r="H71" s="1"/>
  <c r="F72"/>
  <c r="N71"/>
  <c r="G70" i="3"/>
  <c r="N69"/>
  <c r="I69" s="1"/>
  <c r="K69" s="1"/>
  <c r="M69"/>
  <c r="H69" s="1"/>
  <c r="J69" s="1"/>
  <c r="S72" i="6" l="1"/>
  <c r="K72" s="1"/>
  <c r="Q72"/>
  <c r="I72" s="1"/>
  <c r="O72"/>
  <c r="G72" s="1"/>
  <c r="T72"/>
  <c r="L72" s="1"/>
  <c r="R72"/>
  <c r="J72" s="1"/>
  <c r="P72"/>
  <c r="H72" s="1"/>
  <c r="F73"/>
  <c r="N72"/>
  <c r="K70" i="3"/>
  <c r="G71"/>
  <c r="N70"/>
  <c r="I70" s="1"/>
  <c r="M70"/>
  <c r="H70" s="1"/>
  <c r="J70" s="1"/>
  <c r="S73" i="6" l="1"/>
  <c r="K73" s="1"/>
  <c r="Q73"/>
  <c r="I73" s="1"/>
  <c r="O73"/>
  <c r="G73" s="1"/>
  <c r="T73"/>
  <c r="L73" s="1"/>
  <c r="R73"/>
  <c r="J73" s="1"/>
  <c r="P73"/>
  <c r="H73" s="1"/>
  <c r="F74"/>
  <c r="N73"/>
  <c r="G72" i="3"/>
  <c r="N71"/>
  <c r="I71" s="1"/>
  <c r="K71" s="1"/>
  <c r="M71"/>
  <c r="H71" s="1"/>
  <c r="J71" s="1"/>
  <c r="S74" i="6" l="1"/>
  <c r="K74" s="1"/>
  <c r="Q74"/>
  <c r="I74" s="1"/>
  <c r="O74"/>
  <c r="G74" s="1"/>
  <c r="T74"/>
  <c r="L74" s="1"/>
  <c r="R74"/>
  <c r="J74" s="1"/>
  <c r="P74"/>
  <c r="H74" s="1"/>
  <c r="F75"/>
  <c r="N74"/>
  <c r="K72" i="3"/>
  <c r="G73"/>
  <c r="N72"/>
  <c r="I72" s="1"/>
  <c r="M72"/>
  <c r="H72" s="1"/>
  <c r="J72" s="1"/>
  <c r="S75" i="6" l="1"/>
  <c r="K75" s="1"/>
  <c r="Q75"/>
  <c r="I75" s="1"/>
  <c r="O75"/>
  <c r="G75" s="1"/>
  <c r="T75"/>
  <c r="L75" s="1"/>
  <c r="R75"/>
  <c r="J75" s="1"/>
  <c r="P75"/>
  <c r="H75" s="1"/>
  <c r="F76"/>
  <c r="N75"/>
  <c r="K73" i="3"/>
  <c r="G74"/>
  <c r="N73"/>
  <c r="I73" s="1"/>
  <c r="M73"/>
  <c r="H73" s="1"/>
  <c r="J73" s="1"/>
  <c r="S76" i="6" l="1"/>
  <c r="K76" s="1"/>
  <c r="Q76"/>
  <c r="I76" s="1"/>
  <c r="O76"/>
  <c r="G76" s="1"/>
  <c r="T76"/>
  <c r="L76" s="1"/>
  <c r="R76"/>
  <c r="J76" s="1"/>
  <c r="P76"/>
  <c r="H76" s="1"/>
  <c r="F77"/>
  <c r="N76"/>
  <c r="K74" i="3"/>
  <c r="G75"/>
  <c r="N74"/>
  <c r="I74" s="1"/>
  <c r="M74"/>
  <c r="H74" s="1"/>
  <c r="J74" s="1"/>
  <c r="S77" i="6" l="1"/>
  <c r="K77" s="1"/>
  <c r="Q77"/>
  <c r="I77" s="1"/>
  <c r="O77"/>
  <c r="G77" s="1"/>
  <c r="T77"/>
  <c r="L77" s="1"/>
  <c r="P77"/>
  <c r="H77" s="1"/>
  <c r="R77"/>
  <c r="J77" s="1"/>
  <c r="F78"/>
  <c r="N77"/>
  <c r="G76" i="3"/>
  <c r="N75"/>
  <c r="I75" s="1"/>
  <c r="K75" s="1"/>
  <c r="M75"/>
  <c r="H75" s="1"/>
  <c r="J75" s="1"/>
  <c r="S78" i="6" l="1"/>
  <c r="K78" s="1"/>
  <c r="Q78"/>
  <c r="I78" s="1"/>
  <c r="O78"/>
  <c r="G78" s="1"/>
  <c r="R78"/>
  <c r="J78" s="1"/>
  <c r="T78"/>
  <c r="L78" s="1"/>
  <c r="P78"/>
  <c r="H78" s="1"/>
  <c r="F79"/>
  <c r="N78"/>
  <c r="G77" i="3"/>
  <c r="N76"/>
  <c r="I76" s="1"/>
  <c r="K76" s="1"/>
  <c r="M76"/>
  <c r="H76" s="1"/>
  <c r="J76" s="1"/>
  <c r="S79" i="6" l="1"/>
  <c r="K79" s="1"/>
  <c r="Q79"/>
  <c r="I79" s="1"/>
  <c r="O79"/>
  <c r="G79" s="1"/>
  <c r="T79"/>
  <c r="L79" s="1"/>
  <c r="P79"/>
  <c r="H79" s="1"/>
  <c r="R79"/>
  <c r="J79" s="1"/>
  <c r="F80"/>
  <c r="N79"/>
  <c r="G78" i="3"/>
  <c r="N77"/>
  <c r="I77" s="1"/>
  <c r="K77" s="1"/>
  <c r="M77"/>
  <c r="H77" s="1"/>
  <c r="J77" s="1"/>
  <c r="S80" i="6" l="1"/>
  <c r="K80" s="1"/>
  <c r="Q80"/>
  <c r="I80" s="1"/>
  <c r="O80"/>
  <c r="G80" s="1"/>
  <c r="R80"/>
  <c r="J80" s="1"/>
  <c r="T80"/>
  <c r="L80" s="1"/>
  <c r="P80"/>
  <c r="H80" s="1"/>
  <c r="F81"/>
  <c r="N80"/>
  <c r="K78" i="3"/>
  <c r="G79"/>
  <c r="N78"/>
  <c r="I78" s="1"/>
  <c r="M78"/>
  <c r="H78" s="1"/>
  <c r="J78" s="1"/>
  <c r="S81" i="6" l="1"/>
  <c r="K81" s="1"/>
  <c r="Q81"/>
  <c r="I81" s="1"/>
  <c r="O81"/>
  <c r="G81" s="1"/>
  <c r="T81"/>
  <c r="L81" s="1"/>
  <c r="P81"/>
  <c r="H81" s="1"/>
  <c r="R81"/>
  <c r="J81" s="1"/>
  <c r="F82"/>
  <c r="N81"/>
  <c r="G80" i="3"/>
  <c r="N79"/>
  <c r="I79" s="1"/>
  <c r="K79" s="1"/>
  <c r="M79"/>
  <c r="H79" s="1"/>
  <c r="J79" s="1"/>
  <c r="S82" i="6" l="1"/>
  <c r="K82" s="1"/>
  <c r="Q82"/>
  <c r="I82" s="1"/>
  <c r="O82"/>
  <c r="G82" s="1"/>
  <c r="R82"/>
  <c r="J82" s="1"/>
  <c r="T82"/>
  <c r="L82" s="1"/>
  <c r="P82"/>
  <c r="H82" s="1"/>
  <c r="F83"/>
  <c r="N82"/>
  <c r="K80" i="3"/>
  <c r="G81"/>
  <c r="N80"/>
  <c r="I80" s="1"/>
  <c r="M80"/>
  <c r="H80" s="1"/>
  <c r="J80" s="1"/>
  <c r="S83" i="6" l="1"/>
  <c r="K83" s="1"/>
  <c r="Q83"/>
  <c r="I83" s="1"/>
  <c r="O83"/>
  <c r="G83" s="1"/>
  <c r="T83"/>
  <c r="L83" s="1"/>
  <c r="P83"/>
  <c r="H83" s="1"/>
  <c r="R83"/>
  <c r="J83" s="1"/>
  <c r="F84"/>
  <c r="N83"/>
  <c r="G82" i="3"/>
  <c r="N81"/>
  <c r="I81" s="1"/>
  <c r="K81" s="1"/>
  <c r="M81"/>
  <c r="H81" s="1"/>
  <c r="J81" s="1"/>
  <c r="S84" i="6" l="1"/>
  <c r="K84" s="1"/>
  <c r="Q84"/>
  <c r="I84" s="1"/>
  <c r="O84"/>
  <c r="G84" s="1"/>
  <c r="R84"/>
  <c r="J84" s="1"/>
  <c r="T84"/>
  <c r="L84" s="1"/>
  <c r="P84"/>
  <c r="H84" s="1"/>
  <c r="F85"/>
  <c r="N84"/>
  <c r="K82" i="3"/>
  <c r="G83"/>
  <c r="N82"/>
  <c r="I82" s="1"/>
  <c r="M82"/>
  <c r="H82" s="1"/>
  <c r="J82" s="1"/>
  <c r="S85" i="6" l="1"/>
  <c r="K85" s="1"/>
  <c r="Q85"/>
  <c r="I85" s="1"/>
  <c r="O85"/>
  <c r="G85" s="1"/>
  <c r="T85"/>
  <c r="L85" s="1"/>
  <c r="P85"/>
  <c r="H85" s="1"/>
  <c r="R85"/>
  <c r="J85" s="1"/>
  <c r="F86"/>
  <c r="N85"/>
  <c r="G84" i="3"/>
  <c r="N83"/>
  <c r="I83" s="1"/>
  <c r="K83" s="1"/>
  <c r="M83"/>
  <c r="H83" s="1"/>
  <c r="J83" s="1"/>
  <c r="S86" i="6" l="1"/>
  <c r="K86" s="1"/>
  <c r="Q86"/>
  <c r="I86" s="1"/>
  <c r="O86"/>
  <c r="G86" s="1"/>
  <c r="R86"/>
  <c r="J86" s="1"/>
  <c r="T86"/>
  <c r="L86" s="1"/>
  <c r="P86"/>
  <c r="H86" s="1"/>
  <c r="F87"/>
  <c r="N86"/>
  <c r="K84" i="3"/>
  <c r="G85"/>
  <c r="N84"/>
  <c r="I84" s="1"/>
  <c r="M84"/>
  <c r="H84" s="1"/>
  <c r="J84" s="1"/>
  <c r="S87" i="6" l="1"/>
  <c r="K87" s="1"/>
  <c r="Q87"/>
  <c r="I87" s="1"/>
  <c r="O87"/>
  <c r="G87" s="1"/>
  <c r="T87"/>
  <c r="L87" s="1"/>
  <c r="P87"/>
  <c r="H87" s="1"/>
  <c r="R87"/>
  <c r="J87" s="1"/>
  <c r="F88"/>
  <c r="N87"/>
  <c r="K85" i="3"/>
  <c r="G86"/>
  <c r="N85"/>
  <c r="I85" s="1"/>
  <c r="M85"/>
  <c r="H85" s="1"/>
  <c r="J85" s="1"/>
  <c r="S88" i="6" l="1"/>
  <c r="K88" s="1"/>
  <c r="Q88"/>
  <c r="I88" s="1"/>
  <c r="O88"/>
  <c r="G88" s="1"/>
  <c r="R88"/>
  <c r="J88" s="1"/>
  <c r="T88"/>
  <c r="L88" s="1"/>
  <c r="P88"/>
  <c r="H88" s="1"/>
  <c r="F89"/>
  <c r="N88"/>
  <c r="K86" i="3"/>
  <c r="G87"/>
  <c r="N86"/>
  <c r="I86" s="1"/>
  <c r="M86"/>
  <c r="H86" s="1"/>
  <c r="J86" s="1"/>
  <c r="S89" i="6" l="1"/>
  <c r="K89" s="1"/>
  <c r="Q89"/>
  <c r="I89" s="1"/>
  <c r="O89"/>
  <c r="G89" s="1"/>
  <c r="T89"/>
  <c r="L89" s="1"/>
  <c r="P89"/>
  <c r="H89" s="1"/>
  <c r="R89"/>
  <c r="J89" s="1"/>
  <c r="F90"/>
  <c r="N89"/>
  <c r="G88" i="3"/>
  <c r="N87"/>
  <c r="I87" s="1"/>
  <c r="K87" s="1"/>
  <c r="M87"/>
  <c r="H87" s="1"/>
  <c r="J87" s="1"/>
  <c r="S90" i="6" l="1"/>
  <c r="K90" s="1"/>
  <c r="Q90"/>
  <c r="I90" s="1"/>
  <c r="O90"/>
  <c r="G90" s="1"/>
  <c r="R90"/>
  <c r="J90" s="1"/>
  <c r="T90"/>
  <c r="L90" s="1"/>
  <c r="P90"/>
  <c r="H90" s="1"/>
  <c r="F91"/>
  <c r="N90"/>
  <c r="G89" i="3"/>
  <c r="N88"/>
  <c r="I88" s="1"/>
  <c r="K88" s="1"/>
  <c r="M88"/>
  <c r="H88" s="1"/>
  <c r="J88" s="1"/>
  <c r="S91" i="6" l="1"/>
  <c r="K91" s="1"/>
  <c r="Q91"/>
  <c r="I91" s="1"/>
  <c r="O91"/>
  <c r="G91" s="1"/>
  <c r="T91"/>
  <c r="L91" s="1"/>
  <c r="P91"/>
  <c r="H91" s="1"/>
  <c r="R91"/>
  <c r="J91" s="1"/>
  <c r="F92"/>
  <c r="N91"/>
  <c r="G90" i="3"/>
  <c r="N89"/>
  <c r="I89" s="1"/>
  <c r="K89" s="1"/>
  <c r="M89"/>
  <c r="H89" s="1"/>
  <c r="J89" s="1"/>
  <c r="S92" i="6" l="1"/>
  <c r="K92" s="1"/>
  <c r="Q92"/>
  <c r="I92" s="1"/>
  <c r="O92"/>
  <c r="G92" s="1"/>
  <c r="R92"/>
  <c r="J92" s="1"/>
  <c r="T92"/>
  <c r="L92" s="1"/>
  <c r="P92"/>
  <c r="H92" s="1"/>
  <c r="F93"/>
  <c r="N92"/>
  <c r="G91" i="3"/>
  <c r="N90"/>
  <c r="I90" s="1"/>
  <c r="K90" s="1"/>
  <c r="M90"/>
  <c r="H90" s="1"/>
  <c r="J90" s="1"/>
  <c r="S93" i="6" l="1"/>
  <c r="K93" s="1"/>
  <c r="Q93"/>
  <c r="I93" s="1"/>
  <c r="O93"/>
  <c r="G93" s="1"/>
  <c r="T93"/>
  <c r="L93" s="1"/>
  <c r="P93"/>
  <c r="H93" s="1"/>
  <c r="R93"/>
  <c r="J93" s="1"/>
  <c r="F94"/>
  <c r="N93"/>
  <c r="G92" i="3"/>
  <c r="N91"/>
  <c r="I91" s="1"/>
  <c r="K91" s="1"/>
  <c r="M91"/>
  <c r="H91" s="1"/>
  <c r="J91" s="1"/>
  <c r="S94" i="6" l="1"/>
  <c r="K94" s="1"/>
  <c r="Q94"/>
  <c r="I94" s="1"/>
  <c r="O94"/>
  <c r="G94" s="1"/>
  <c r="R94"/>
  <c r="J94" s="1"/>
  <c r="T94"/>
  <c r="L94" s="1"/>
  <c r="P94"/>
  <c r="H94" s="1"/>
  <c r="F95"/>
  <c r="N94"/>
  <c r="G93" i="3"/>
  <c r="N92"/>
  <c r="I92" s="1"/>
  <c r="K92" s="1"/>
  <c r="M92"/>
  <c r="H92" s="1"/>
  <c r="J92" s="1"/>
  <c r="S95" i="6" l="1"/>
  <c r="K95" s="1"/>
  <c r="Q95"/>
  <c r="I95" s="1"/>
  <c r="O95"/>
  <c r="G95" s="1"/>
  <c r="T95"/>
  <c r="L95" s="1"/>
  <c r="P95"/>
  <c r="H95" s="1"/>
  <c r="R95"/>
  <c r="J95" s="1"/>
  <c r="F96"/>
  <c r="N95"/>
  <c r="G94" i="3"/>
  <c r="N93"/>
  <c r="I93" s="1"/>
  <c r="K93" s="1"/>
  <c r="M93"/>
  <c r="H93" s="1"/>
  <c r="J93" s="1"/>
  <c r="S96" i="6" l="1"/>
  <c r="K96" s="1"/>
  <c r="Q96"/>
  <c r="I96" s="1"/>
  <c r="O96"/>
  <c r="G96" s="1"/>
  <c r="R96"/>
  <c r="J96" s="1"/>
  <c r="T96"/>
  <c r="L96" s="1"/>
  <c r="P96"/>
  <c r="H96" s="1"/>
  <c r="F97"/>
  <c r="N96"/>
  <c r="G95" i="3"/>
  <c r="N94"/>
  <c r="I94" s="1"/>
  <c r="K94" s="1"/>
  <c r="M94"/>
  <c r="H94" s="1"/>
  <c r="J94" s="1"/>
  <c r="S97" i="6" l="1"/>
  <c r="K97" s="1"/>
  <c r="Q97"/>
  <c r="I97" s="1"/>
  <c r="O97"/>
  <c r="G97" s="1"/>
  <c r="T97"/>
  <c r="L97" s="1"/>
  <c r="P97"/>
  <c r="H97" s="1"/>
  <c r="R97"/>
  <c r="J97" s="1"/>
  <c r="F98"/>
  <c r="N97"/>
  <c r="G96" i="3"/>
  <c r="N95"/>
  <c r="I95" s="1"/>
  <c r="K95" s="1"/>
  <c r="M95"/>
  <c r="H95" s="1"/>
  <c r="J95" s="1"/>
  <c r="S98" i="6" l="1"/>
  <c r="K98" s="1"/>
  <c r="Q98"/>
  <c r="I98" s="1"/>
  <c r="O98"/>
  <c r="G98" s="1"/>
  <c r="R98"/>
  <c r="J98" s="1"/>
  <c r="T98"/>
  <c r="L98" s="1"/>
  <c r="P98"/>
  <c r="H98" s="1"/>
  <c r="F99"/>
  <c r="N98"/>
  <c r="G97" i="3"/>
  <c r="N96"/>
  <c r="I96" s="1"/>
  <c r="K96" s="1"/>
  <c r="M96"/>
  <c r="H96" s="1"/>
  <c r="J96" s="1"/>
  <c r="S99" i="6" l="1"/>
  <c r="K99" s="1"/>
  <c r="Q99"/>
  <c r="I99" s="1"/>
  <c r="O99"/>
  <c r="G99" s="1"/>
  <c r="T99"/>
  <c r="L99" s="1"/>
  <c r="P99"/>
  <c r="H99" s="1"/>
  <c r="R99"/>
  <c r="J99" s="1"/>
  <c r="F100"/>
  <c r="N99"/>
  <c r="G98" i="3"/>
  <c r="N97"/>
  <c r="I97" s="1"/>
  <c r="K97" s="1"/>
  <c r="M97"/>
  <c r="H97" s="1"/>
  <c r="J97" s="1"/>
  <c r="S100" i="6" l="1"/>
  <c r="K100" s="1"/>
  <c r="Q100"/>
  <c r="I100" s="1"/>
  <c r="O100"/>
  <c r="G100" s="1"/>
  <c r="R100"/>
  <c r="J100" s="1"/>
  <c r="T100"/>
  <c r="L100" s="1"/>
  <c r="P100"/>
  <c r="H100" s="1"/>
  <c r="F101"/>
  <c r="N100"/>
  <c r="G99" i="3"/>
  <c r="N98"/>
  <c r="I98" s="1"/>
  <c r="K98" s="1"/>
  <c r="M98"/>
  <c r="H98" s="1"/>
  <c r="J98" s="1"/>
  <c r="S101" i="6" l="1"/>
  <c r="K101" s="1"/>
  <c r="Q101"/>
  <c r="I101" s="1"/>
  <c r="O101"/>
  <c r="G101" s="1"/>
  <c r="T101"/>
  <c r="L101" s="1"/>
  <c r="P101"/>
  <c r="H101" s="1"/>
  <c r="R101"/>
  <c r="J101" s="1"/>
  <c r="F102"/>
  <c r="N101"/>
  <c r="N99" i="3"/>
  <c r="I99" s="1"/>
  <c r="K99" s="1"/>
  <c r="M99"/>
  <c r="H99" s="1"/>
  <c r="J99" s="1"/>
  <c r="G100"/>
  <c r="N102" i="6" l="1"/>
  <c r="S102"/>
  <c r="K102" s="1"/>
  <c r="Q102"/>
  <c r="I102" s="1"/>
  <c r="O102"/>
  <c r="G102" s="1"/>
  <c r="R102"/>
  <c r="J102" s="1"/>
  <c r="T102"/>
  <c r="L102" s="1"/>
  <c r="P102"/>
  <c r="H102" s="1"/>
  <c r="N100" i="3"/>
  <c r="I100" s="1"/>
  <c r="K100" s="1"/>
  <c r="G101"/>
  <c r="M100"/>
  <c r="H100" s="1"/>
  <c r="J100" s="1"/>
  <c r="N101" l="1"/>
  <c r="M101"/>
  <c r="I101" l="1"/>
  <c r="K101" s="1"/>
  <c r="I102"/>
  <c r="K102" s="1"/>
  <c r="H101"/>
  <c r="J101" s="1"/>
  <c r="H102"/>
  <c r="J102" s="1"/>
</calcChain>
</file>

<file path=xl/sharedStrings.xml><?xml version="1.0" encoding="utf-8"?>
<sst xmlns="http://schemas.openxmlformats.org/spreadsheetml/2006/main" count="53" uniqueCount="45">
  <si>
    <t>p</t>
  </si>
  <si>
    <t>F</t>
  </si>
  <si>
    <t>n</t>
  </si>
  <si>
    <t>F*</t>
  </si>
  <si>
    <t>Mean</t>
  </si>
  <si>
    <t>SD</t>
  </si>
  <si>
    <t>Idealised Control Group</t>
  </si>
  <si>
    <t>Idealised Experimental Group</t>
  </si>
  <si>
    <t>Experimental Group Sample Size</t>
  </si>
  <si>
    <t>Control Group Sample Size</t>
  </si>
  <si>
    <t>SD (x bar)</t>
  </si>
  <si>
    <t>X bar bar</t>
  </si>
  <si>
    <t>Alpha</t>
  </si>
  <si>
    <t>z(alpha)</t>
  </si>
  <si>
    <t>x critical from control sample</t>
  </si>
  <si>
    <t>Beta</t>
  </si>
  <si>
    <t>Power = 1 - Beta</t>
  </si>
  <si>
    <t>Control</t>
  </si>
  <si>
    <t>Experimental</t>
  </si>
  <si>
    <t>Rejection area, a</t>
  </si>
  <si>
    <t>Anova table</t>
  </si>
  <si>
    <t>Treatment</t>
  </si>
  <si>
    <t>Error</t>
  </si>
  <si>
    <t>Total</t>
  </si>
  <si>
    <t>Sum of squares</t>
  </si>
  <si>
    <t>DF</t>
  </si>
  <si>
    <t>Mean Square</t>
  </si>
  <si>
    <t>Effect, PV</t>
  </si>
  <si>
    <t>Lambda</t>
  </si>
  <si>
    <t>Lambda check</t>
  </si>
  <si>
    <t>Non cent main effect DF, g</t>
  </si>
  <si>
    <t>alpha</t>
  </si>
  <si>
    <t>F(critical)</t>
  </si>
  <si>
    <t>Power</t>
  </si>
  <si>
    <t>Idealised control group</t>
  </si>
  <si>
    <t>pop mean</t>
  </si>
  <si>
    <t>pop sd</t>
  </si>
  <si>
    <t>H0</t>
  </si>
  <si>
    <t>HA mean</t>
  </si>
  <si>
    <t>xH0-xHA</t>
  </si>
  <si>
    <t>lower</t>
  </si>
  <si>
    <t>upper</t>
  </si>
  <si>
    <t>CI NULL</t>
  </si>
  <si>
    <t>denominator</t>
  </si>
  <si>
    <t>power = 1 - beta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</si>
</sst>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'General z-test - one tailed'!$H$1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tailed'!$H$2:$H$102</c:f>
              <c:numCache>
                <c:formatCode>General</c:formatCode>
                <c:ptCount val="101"/>
                <c:pt idx="1">
                  <c:v>3.9049744917596385E-4</c:v>
                </c:pt>
                <c:pt idx="2">
                  <c:v>4.9075886815119762E-4</c:v>
                </c:pt>
                <c:pt idx="3">
                  <c:v>6.1299897481004173E-4</c:v>
                </c:pt>
                <c:pt idx="4">
                  <c:v>7.6101458042643344E-4</c:v>
                </c:pt>
                <c:pt idx="5">
                  <c:v>9.3900486962938956E-4</c:v>
                </c:pt>
                <c:pt idx="6">
                  <c:v>1.1515541084718972E-3</c:v>
                </c:pt>
                <c:pt idx="7">
                  <c:v>1.4035971949726278E-3</c:v>
                </c:pt>
                <c:pt idx="8">
                  <c:v>1.7003654511029698E-3</c:v>
                </c:pt>
                <c:pt idx="9">
                  <c:v>2.04731039209749E-3</c:v>
                </c:pt>
                <c:pt idx="10">
                  <c:v>2.4500037437910072E-3</c:v>
                </c:pt>
                <c:pt idx="11">
                  <c:v>2.9140127227602619E-3</c:v>
                </c:pt>
                <c:pt idx="12">
                  <c:v>3.4447505475007079E-3</c:v>
                </c:pt>
                <c:pt idx="13">
                  <c:v>4.0473032976495738E-3</c:v>
                </c:pt>
                <c:pt idx="14">
                  <c:v>4.7262355526537236E-3</c:v>
                </c:pt>
                <c:pt idx="15">
                  <c:v>5.4853786746397182E-3</c:v>
                </c:pt>
                <c:pt idx="16">
                  <c:v>6.327607089331444E-3</c:v>
                </c:pt>
                <c:pt idx="17">
                  <c:v>7.2546093853702587E-3</c:v>
                </c:pt>
                <c:pt idx="18">
                  <c:v>8.2666624057470273E-3</c:v>
                </c:pt>
                <c:pt idx="19">
                  <c:v>9.362417647082899E-3</c:v>
                </c:pt>
                <c:pt idx="20">
                  <c:v>1.0538710113132121E-2</c:v>
                </c:pt>
                <c:pt idx="21">
                  <c:v>1.1790400192960959E-2</c:v>
                </c:pt>
                <c:pt idx="22">
                  <c:v>1.3110259069221364E-2</c:v>
                </c:pt>
                <c:pt idx="23">
                  <c:v>1.4488907545354146E-2</c:v>
                </c:pt>
                <c:pt idx="24">
                  <c:v>1.5914816977324886E-2</c:v>
                </c:pt>
                <c:pt idx="25">
                  <c:v>1.7374379203842771E-2</c:v>
                </c:pt>
                <c:pt idx="26">
                  <c:v>1.885205002464907E-2</c:v>
                </c:pt>
                <c:pt idx="27">
                  <c:v>2.033056795439192E-2</c:v>
                </c:pt>
                <c:pt idx="28">
                  <c:v>2.1791246793062102E-2</c:v>
                </c:pt>
                <c:pt idx="29">
                  <c:v>2.3214337150468944E-2</c:v>
                </c:pt>
                <c:pt idx="30">
                  <c:v>2.4579448616387611E-2</c:v>
                </c:pt>
                <c:pt idx="31">
                  <c:v>2.5866020972003301E-2</c:v>
                </c:pt>
                <c:pt idx="32">
                  <c:v>2.7053829889684078E-2</c:v>
                </c:pt>
                <c:pt idx="33">
                  <c:v>2.8123510157062048E-2</c:v>
                </c:pt>
                <c:pt idx="34">
                  <c:v>2.9057077756551197E-2</c:v>
                </c:pt>
                <c:pt idx="35">
                  <c:v>2.9838431267486198E-2</c:v>
                </c:pt>
                <c:pt idx="36">
                  <c:v>3.0453813124371121E-2</c:v>
                </c:pt>
                <c:pt idx="37">
                  <c:v>3.089221229718464E-2</c:v>
                </c:pt>
                <c:pt idx="38">
                  <c:v>3.1145691935894004E-2</c:v>
                </c:pt>
                <c:pt idx="39">
                  <c:v>3.1209628360090891E-2</c:v>
                </c:pt>
                <c:pt idx="40">
                  <c:v>3.108285133966826E-2</c:v>
                </c:pt>
                <c:pt idx="41">
                  <c:v>3.0767679720139052E-2</c:v>
                </c:pt>
                <c:pt idx="42">
                  <c:v>3.0269850877328031E-2</c:v>
                </c:pt>
                <c:pt idx="43">
                  <c:v>2.9598346999974101E-2</c:v>
                </c:pt>
                <c:pt idx="44">
                  <c:v>2.8765125549061854E-2</c:v>
                </c:pt>
                <c:pt idx="45">
                  <c:v>2.7784765194088679E-2</c:v>
                </c:pt>
                <c:pt idx="46">
                  <c:v>2.6674041870026755E-2</c:v>
                </c:pt>
                <c:pt idx="47">
                  <c:v>2.5451452165390687E-2</c:v>
                </c:pt>
                <c:pt idx="48">
                  <c:v>2.4136702922763376E-2</c:v>
                </c:pt>
                <c:pt idx="49">
                  <c:v>2.2750186646375847E-2</c:v>
                </c:pt>
                <c:pt idx="50">
                  <c:v>2.1312462063976412E-2</c:v>
                </c:pt>
                <c:pt idx="51">
                  <c:v>1.9843758036523163E-2</c:v>
                </c:pt>
                <c:pt idx="52">
                  <c:v>1.8363517054577949E-2</c:v>
                </c:pt>
                <c:pt idx="53">
                  <c:v>1.6889991951867245E-2</c:v>
                </c:pt>
                <c:pt idx="54">
                  <c:v>1.5439906381623514E-2</c:v>
                </c:pt>
                <c:pt idx="55">
                  <c:v>1.4028186234012363E-2</c:v>
                </c:pt>
                <c:pt idx="56">
                  <c:v>1.2667765720476565E-2</c:v>
                </c:pt>
                <c:pt idx="57">
                  <c:v>1.1369468500767033E-2</c:v>
                </c:pt>
                <c:pt idx="58">
                  <c:v>1.0141961147412282E-2</c:v>
                </c:pt>
                <c:pt idx="59">
                  <c:v>8.9917735672095933E-3</c:v>
                </c:pt>
                <c:pt idx="60">
                  <c:v>7.9233788309960307E-3</c:v>
                </c:pt>
                <c:pt idx="61">
                  <c:v>6.9393232633849777E-3</c:v>
                </c:pt>
                <c:pt idx="62">
                  <c:v>6.040396636426193E-3</c:v>
                </c:pt>
                <c:pt idx="63">
                  <c:v>5.2258318819227156E-3</c:v>
                </c:pt>
                <c:pt idx="64">
                  <c:v>4.4935238414889334E-3</c:v>
                </c:pt>
                <c:pt idx="65">
                  <c:v>3.8402571416201736E-3</c:v>
                </c:pt>
                <c:pt idx="66">
                  <c:v>3.2619342252707684E-3</c:v>
                </c:pt>
                <c:pt idx="67">
                  <c:v>2.7537957943375435E-3</c:v>
                </c:pt>
                <c:pt idx="68">
                  <c:v>2.3106273187114557E-3</c:v>
                </c:pt>
                <c:pt idx="69">
                  <c:v>1.9269467509990257E-3</c:v>
                </c:pt>
                <c:pt idx="70">
                  <c:v>1.5971700646827403E-3</c:v>
                </c:pt>
                <c:pt idx="71">
                  <c:v>1.3157526338059E-3</c:v>
                </c:pt>
                <c:pt idx="72">
                  <c:v>1.0773057362974958E-3</c:v>
                </c:pt>
                <c:pt idx="73">
                  <c:v>8.7668854990230471E-4</c:v>
                </c:pt>
                <c:pt idx="74">
                  <c:v>7.0907689485211201E-4</c:v>
                </c:pt>
                <c:pt idx="75">
                  <c:v>5.7001065181361277E-4</c:v>
                </c:pt>
                <c:pt idx="76">
                  <c:v>4.5542225143690995E-4</c:v>
                </c:pt>
                <c:pt idx="77">
                  <c:v>3.6164890759082802E-4</c:v>
                </c:pt>
                <c:pt idx="78">
                  <c:v>2.8543137270387042E-4</c:v>
                </c:pt>
                <c:pt idx="79">
                  <c:v>2.239019579787227E-4</c:v>
                </c:pt>
                <c:pt idx="80">
                  <c:v>1.7456441333407735E-4</c:v>
                </c:pt>
                <c:pt idx="81">
                  <c:v>1.3526803192120962E-4</c:v>
                </c:pt>
                <c:pt idx="82">
                  <c:v>1.0417805994511475E-4</c:v>
                </c:pt>
                <c:pt idx="83">
                  <c:v>7.9744179819818406E-5</c:v>
                </c:pt>
                <c:pt idx="84">
                  <c:v>6.0668514535011653E-5</c:v>
                </c:pt>
                <c:pt idx="85">
                  <c:v>4.5874290727998535E-5</c:v>
                </c:pt>
                <c:pt idx="86">
                  <c:v>3.4476010078443586E-5</c:v>
                </c:pt>
                <c:pt idx="87">
                  <c:v>2.5751721704936337E-5</c:v>
                </c:pt>
                <c:pt idx="88">
                  <c:v>1.9117767540377528E-5</c:v>
                </c:pt>
                <c:pt idx="89">
                  <c:v>1.4106189602181018E-5</c:v>
                </c:pt>
                <c:pt idx="90">
                  <c:v>1.0344842720555469E-5</c:v>
                </c:pt>
                <c:pt idx="91">
                  <c:v>7.5401450618794996E-6</c:v>
                </c:pt>
                <c:pt idx="92">
                  <c:v>5.4623200416159534E-6</c:v>
                </c:pt>
                <c:pt idx="93">
                  <c:v>3.9329300604018513E-6</c:v>
                </c:pt>
                <c:pt idx="94">
                  <c:v>2.8144719370626348E-6</c:v>
                </c:pt>
                <c:pt idx="95">
                  <c:v>2.0017934714289254E-6</c:v>
                </c:pt>
                <c:pt idx="96">
                  <c:v>1.4150873099971761E-6</c:v>
                </c:pt>
                <c:pt idx="97">
                  <c:v>9.9423461241698874E-7</c:v>
                </c:pt>
                <c:pt idx="98">
                  <c:v>6.9428216531441933E-7</c:v>
                </c:pt>
                <c:pt idx="99">
                  <c:v>4.8186463130761581E-7</c:v>
                </c:pt>
                <c:pt idx="100">
                  <c:v>3.3239586494371309E-7</c:v>
                </c:pt>
              </c:numCache>
            </c:numRef>
          </c:val>
        </c:ser>
        <c:ser>
          <c:idx val="1"/>
          <c:order val="1"/>
          <c:tx>
            <c:strRef>
              <c:f>'General z-test - one tailed'!$I$1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tailed'!$I$2:$I$102</c:f>
              <c:numCache>
                <c:formatCode>General</c:formatCode>
                <c:ptCount val="101"/>
                <c:pt idx="1">
                  <c:v>3.3239600416568038E-7</c:v>
                </c:pt>
                <c:pt idx="2">
                  <c:v>4.8186437562325324E-7</c:v>
                </c:pt>
                <c:pt idx="3">
                  <c:v>6.9428227178480739E-7</c:v>
                </c:pt>
                <c:pt idx="4">
                  <c:v>9.9423460719894052E-7</c:v>
                </c:pt>
                <c:pt idx="5">
                  <c:v>1.4150873347551496E-6</c:v>
                </c:pt>
                <c:pt idx="6">
                  <c:v>2.0017934365679224E-6</c:v>
                </c:pt>
                <c:pt idx="7">
                  <c:v>2.8144719894651615E-6</c:v>
                </c:pt>
                <c:pt idx="8">
                  <c:v>3.9329300143275958E-6</c:v>
                </c:pt>
                <c:pt idx="9">
                  <c:v>5.4623200747005995E-6</c:v>
                </c:pt>
                <c:pt idx="10">
                  <c:v>7.5401450531087377E-6</c:v>
                </c:pt>
                <c:pt idx="11">
                  <c:v>1.0344842707787905E-5</c:v>
                </c:pt>
                <c:pt idx="12">
                  <c:v>1.4106189609841557E-5</c:v>
                </c:pt>
                <c:pt idx="13">
                  <c:v>1.9117767535936636E-5</c:v>
                </c:pt>
                <c:pt idx="14">
                  <c:v>2.5751721710598474E-5</c:v>
                </c:pt>
                <c:pt idx="15">
                  <c:v>3.4476010079442787E-5</c:v>
                </c:pt>
                <c:pt idx="16">
                  <c:v>4.5874290727554445E-5</c:v>
                </c:pt>
                <c:pt idx="17">
                  <c:v>6.0668514533235296E-5</c:v>
                </c:pt>
                <c:pt idx="18">
                  <c:v>7.9744179819485339E-5</c:v>
                </c:pt>
                <c:pt idx="19">
                  <c:v>1.0417805994467066E-4</c:v>
                </c:pt>
                <c:pt idx="20">
                  <c:v>1.3526803192187575E-4</c:v>
                </c:pt>
                <c:pt idx="21">
                  <c:v>1.7456441333418837E-4</c:v>
                </c:pt>
                <c:pt idx="22">
                  <c:v>2.239019579777235E-4</c:v>
                </c:pt>
                <c:pt idx="23">
                  <c:v>2.8543137270431451E-4</c:v>
                </c:pt>
                <c:pt idx="24">
                  <c:v>3.6164890759082802E-4</c:v>
                </c:pt>
                <c:pt idx="25">
                  <c:v>4.5542225143746506E-4</c:v>
                </c:pt>
                <c:pt idx="26">
                  <c:v>5.7001065181361277E-4</c:v>
                </c:pt>
                <c:pt idx="27">
                  <c:v>7.0907689485188996E-4</c:v>
                </c:pt>
                <c:pt idx="28">
                  <c:v>8.766885499027488E-4</c:v>
                </c:pt>
                <c:pt idx="29">
                  <c:v>1.0773057362968297E-3</c:v>
                </c:pt>
                <c:pt idx="30">
                  <c:v>1.3157526338061221E-3</c:v>
                </c:pt>
                <c:pt idx="31">
                  <c:v>1.5971700646826292E-3</c:v>
                </c:pt>
                <c:pt idx="32">
                  <c:v>1.9269467509991367E-3</c:v>
                </c:pt>
                <c:pt idx="33">
                  <c:v>2.3106273187116777E-3</c:v>
                </c:pt>
                <c:pt idx="34">
                  <c:v>2.7537957943373215E-3</c:v>
                </c:pt>
                <c:pt idx="35">
                  <c:v>3.2619342252711014E-3</c:v>
                </c:pt>
                <c:pt idx="36">
                  <c:v>3.8402571416201736E-3</c:v>
                </c:pt>
                <c:pt idx="37">
                  <c:v>4.4935238414889334E-3</c:v>
                </c:pt>
                <c:pt idx="38">
                  <c:v>5.2258318819224936E-3</c:v>
                </c:pt>
                <c:pt idx="39">
                  <c:v>6.040396636426415E-3</c:v>
                </c:pt>
                <c:pt idx="40">
                  <c:v>6.9393232633848667E-3</c:v>
                </c:pt>
                <c:pt idx="41">
                  <c:v>7.9233788309962527E-3</c:v>
                </c:pt>
                <c:pt idx="42">
                  <c:v>8.9917735672097043E-3</c:v>
                </c:pt>
                <c:pt idx="43">
                  <c:v>1.0141961147412393E-2</c:v>
                </c:pt>
                <c:pt idx="44">
                  <c:v>1.1369468500767033E-2</c:v>
                </c:pt>
                <c:pt idx="45">
                  <c:v>1.2667765720476565E-2</c:v>
                </c:pt>
                <c:pt idx="46">
                  <c:v>1.4028186234012585E-2</c:v>
                </c:pt>
                <c:pt idx="47">
                  <c:v>1.5439906381623514E-2</c:v>
                </c:pt>
                <c:pt idx="48">
                  <c:v>1.6889991951867134E-2</c:v>
                </c:pt>
                <c:pt idx="49">
                  <c:v>1.836351705457806E-2</c:v>
                </c:pt>
                <c:pt idx="50">
                  <c:v>1.9843758036523385E-2</c:v>
                </c:pt>
                <c:pt idx="51">
                  <c:v>2.1312462063976301E-2</c:v>
                </c:pt>
                <c:pt idx="52">
                  <c:v>2.2750186646376069E-2</c:v>
                </c:pt>
                <c:pt idx="53">
                  <c:v>2.4136702922763487E-2</c:v>
                </c:pt>
                <c:pt idx="54">
                  <c:v>2.5451452165390798E-2</c:v>
                </c:pt>
                <c:pt idx="55">
                  <c:v>2.6674041870026755E-2</c:v>
                </c:pt>
                <c:pt idx="56">
                  <c:v>2.778476519408879E-2</c:v>
                </c:pt>
                <c:pt idx="57">
                  <c:v>2.8765125549061854E-2</c:v>
                </c:pt>
                <c:pt idx="58">
                  <c:v>2.9598346999974212E-2</c:v>
                </c:pt>
                <c:pt idx="59">
                  <c:v>3.0269850877328142E-2</c:v>
                </c:pt>
                <c:pt idx="60">
                  <c:v>3.0767679720139052E-2</c:v>
                </c:pt>
                <c:pt idx="61">
                  <c:v>3.108285133966826E-2</c:v>
                </c:pt>
                <c:pt idx="62">
                  <c:v>3.1209628360090891E-2</c:v>
                </c:pt>
                <c:pt idx="63">
                  <c:v>3.1145691935893893E-2</c:v>
                </c:pt>
                <c:pt idx="64">
                  <c:v>3.0892212297184751E-2</c:v>
                </c:pt>
                <c:pt idx="65">
                  <c:v>3.0453813124371121E-2</c:v>
                </c:pt>
                <c:pt idx="66">
                  <c:v>2.9838431267486087E-2</c:v>
                </c:pt>
                <c:pt idx="67">
                  <c:v>2.9057077756551197E-2</c:v>
                </c:pt>
                <c:pt idx="68">
                  <c:v>2.8123510157062048E-2</c:v>
                </c:pt>
                <c:pt idx="69">
                  <c:v>2.7053829889684078E-2</c:v>
                </c:pt>
                <c:pt idx="70">
                  <c:v>2.586602097200319E-2</c:v>
                </c:pt>
                <c:pt idx="71">
                  <c:v>2.4579448616387611E-2</c:v>
                </c:pt>
                <c:pt idx="72">
                  <c:v>2.3214337150468722E-2</c:v>
                </c:pt>
                <c:pt idx="73">
                  <c:v>2.1791246793062213E-2</c:v>
                </c:pt>
                <c:pt idx="74">
                  <c:v>2.0330567954391809E-2</c:v>
                </c:pt>
                <c:pt idx="75">
                  <c:v>1.8852050024648959E-2</c:v>
                </c:pt>
                <c:pt idx="76">
                  <c:v>1.737437920384266E-2</c:v>
                </c:pt>
                <c:pt idx="77">
                  <c:v>1.5914816977324775E-2</c:v>
                </c:pt>
                <c:pt idx="78">
                  <c:v>1.4488907545354146E-2</c:v>
                </c:pt>
                <c:pt idx="79">
                  <c:v>1.3110259069221253E-2</c:v>
                </c:pt>
                <c:pt idx="80">
                  <c:v>1.1790400192960737E-2</c:v>
                </c:pt>
                <c:pt idx="81">
                  <c:v>1.0538710113132232E-2</c:v>
                </c:pt>
                <c:pt idx="82">
                  <c:v>9.362417647082677E-3</c:v>
                </c:pt>
                <c:pt idx="83">
                  <c:v>8.2666624057471383E-3</c:v>
                </c:pt>
                <c:pt idx="84">
                  <c:v>7.2546093853702587E-3</c:v>
                </c:pt>
                <c:pt idx="85">
                  <c:v>6.3276070893309999E-3</c:v>
                </c:pt>
                <c:pt idx="86">
                  <c:v>5.4853786746398292E-3</c:v>
                </c:pt>
                <c:pt idx="87">
                  <c:v>4.7262355526537236E-3</c:v>
                </c:pt>
                <c:pt idx="88">
                  <c:v>4.0473032976494627E-3</c:v>
                </c:pt>
                <c:pt idx="89">
                  <c:v>3.4447505475007079E-3</c:v>
                </c:pt>
                <c:pt idx="90">
                  <c:v>2.9140127227602619E-3</c:v>
                </c:pt>
                <c:pt idx="91">
                  <c:v>2.4500037437910072E-3</c:v>
                </c:pt>
                <c:pt idx="92">
                  <c:v>2.04731039209749E-3</c:v>
                </c:pt>
                <c:pt idx="93">
                  <c:v>1.7003654511029698E-3</c:v>
                </c:pt>
                <c:pt idx="94">
                  <c:v>1.4035971949726278E-3</c:v>
                </c:pt>
                <c:pt idx="95">
                  <c:v>1.1515541084720082E-3</c:v>
                </c:pt>
                <c:pt idx="96">
                  <c:v>9.3900486962927854E-4</c:v>
                </c:pt>
                <c:pt idx="97">
                  <c:v>7.6101458042598935E-4</c:v>
                </c:pt>
                <c:pt idx="98">
                  <c:v>6.1299897481015275E-4</c:v>
                </c:pt>
                <c:pt idx="99">
                  <c:v>4.9075886815164171E-4</c:v>
                </c:pt>
                <c:pt idx="100">
                  <c:v>3.9049744917574181E-4</c:v>
                </c:pt>
              </c:numCache>
            </c:numRef>
          </c:val>
        </c:ser>
        <c:ser>
          <c:idx val="2"/>
          <c:order val="2"/>
          <c:tx>
            <c:strRef>
              <c:f>'General z-test - one tailed'!$J$1</c:f>
              <c:strCache>
                <c:ptCount val="1"/>
                <c:pt idx="0">
                  <c:v>Rejection area, a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1.4028186234012363E-2</c:v>
                </c:pt>
                <c:pt idx="56">
                  <c:v>1.2667765720476565E-2</c:v>
                </c:pt>
                <c:pt idx="57">
                  <c:v>1.1369468500767033E-2</c:v>
                </c:pt>
                <c:pt idx="58">
                  <c:v>1.0141961147412282E-2</c:v>
                </c:pt>
                <c:pt idx="59">
                  <c:v>8.9917735672095933E-3</c:v>
                </c:pt>
                <c:pt idx="60">
                  <c:v>7.9233788309960307E-3</c:v>
                </c:pt>
                <c:pt idx="61">
                  <c:v>6.9393232633849777E-3</c:v>
                </c:pt>
                <c:pt idx="62">
                  <c:v>6.040396636426193E-3</c:v>
                </c:pt>
                <c:pt idx="63">
                  <c:v>5.2258318819227156E-3</c:v>
                </c:pt>
                <c:pt idx="64">
                  <c:v>4.4935238414889334E-3</c:v>
                </c:pt>
                <c:pt idx="65">
                  <c:v>3.8402571416201736E-3</c:v>
                </c:pt>
                <c:pt idx="66">
                  <c:v>3.2619342252707684E-3</c:v>
                </c:pt>
                <c:pt idx="67">
                  <c:v>2.7537957943375435E-3</c:v>
                </c:pt>
                <c:pt idx="68">
                  <c:v>2.3106273187114557E-3</c:v>
                </c:pt>
                <c:pt idx="69">
                  <c:v>1.9269467509990257E-3</c:v>
                </c:pt>
                <c:pt idx="70">
                  <c:v>1.5971700646827403E-3</c:v>
                </c:pt>
                <c:pt idx="71">
                  <c:v>1.3157526338059E-3</c:v>
                </c:pt>
                <c:pt idx="72">
                  <c:v>1.0773057362974958E-3</c:v>
                </c:pt>
                <c:pt idx="73">
                  <c:v>8.7668854990230471E-4</c:v>
                </c:pt>
                <c:pt idx="74">
                  <c:v>7.0907689485211201E-4</c:v>
                </c:pt>
                <c:pt idx="75">
                  <c:v>5.7001065181361277E-4</c:v>
                </c:pt>
                <c:pt idx="76">
                  <c:v>4.5542225143690995E-4</c:v>
                </c:pt>
                <c:pt idx="77">
                  <c:v>3.6164890759082802E-4</c:v>
                </c:pt>
                <c:pt idx="78">
                  <c:v>2.8543137270387042E-4</c:v>
                </c:pt>
                <c:pt idx="79">
                  <c:v>2.239019579787227E-4</c:v>
                </c:pt>
                <c:pt idx="80">
                  <c:v>1.7456441333407735E-4</c:v>
                </c:pt>
                <c:pt idx="81">
                  <c:v>1.3526803192120962E-4</c:v>
                </c:pt>
                <c:pt idx="82">
                  <c:v>1.0417805994511475E-4</c:v>
                </c:pt>
                <c:pt idx="83">
                  <c:v>7.9744179819818406E-5</c:v>
                </c:pt>
                <c:pt idx="84">
                  <c:v>6.0668514535011653E-5</c:v>
                </c:pt>
                <c:pt idx="85">
                  <c:v>4.5874290727998535E-5</c:v>
                </c:pt>
                <c:pt idx="86">
                  <c:v>3.4476010078443586E-5</c:v>
                </c:pt>
                <c:pt idx="87">
                  <c:v>2.5751721704936337E-5</c:v>
                </c:pt>
                <c:pt idx="88">
                  <c:v>1.9117767540377528E-5</c:v>
                </c:pt>
                <c:pt idx="89">
                  <c:v>1.4106189602181018E-5</c:v>
                </c:pt>
                <c:pt idx="90">
                  <c:v>1.0344842720555469E-5</c:v>
                </c:pt>
                <c:pt idx="91">
                  <c:v>7.5401450618794996E-6</c:v>
                </c:pt>
                <c:pt idx="92">
                  <c:v>5.4623200416159534E-6</c:v>
                </c:pt>
                <c:pt idx="93">
                  <c:v>3.9329300604018513E-6</c:v>
                </c:pt>
                <c:pt idx="94">
                  <c:v>2.8144719370626348E-6</c:v>
                </c:pt>
                <c:pt idx="95">
                  <c:v>2.0017934714289254E-6</c:v>
                </c:pt>
                <c:pt idx="96">
                  <c:v>1.4150873099971761E-6</c:v>
                </c:pt>
                <c:pt idx="97">
                  <c:v>9.9423461241698874E-7</c:v>
                </c:pt>
                <c:pt idx="98">
                  <c:v>6.9428216531441933E-7</c:v>
                </c:pt>
                <c:pt idx="99">
                  <c:v>4.8186463130761581E-7</c:v>
                </c:pt>
                <c:pt idx="100">
                  <c:v>3.3239586494371309E-7</c:v>
                </c:pt>
              </c:numCache>
            </c:numRef>
          </c:val>
        </c:ser>
        <c:ser>
          <c:idx val="3"/>
          <c:order val="3"/>
          <c:tx>
            <c:strRef>
              <c:f>'General z-test - one tailed'!$K$1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cat>
            <c:numRef>
              <c:f>'General z-test - one tailed'!$G$2:$G$102</c:f>
              <c:numCache>
                <c:formatCode>General</c:formatCode>
                <c:ptCount val="101"/>
                <c:pt idx="0">
                  <c:v>-0.82158383625774911</c:v>
                </c:pt>
                <c:pt idx="1">
                  <c:v>-0.80015215953259411</c:v>
                </c:pt>
                <c:pt idx="2">
                  <c:v>-0.77872048280743911</c:v>
                </c:pt>
                <c:pt idx="3">
                  <c:v>-0.7572888060822841</c:v>
                </c:pt>
                <c:pt idx="4">
                  <c:v>-0.7358571293571291</c:v>
                </c:pt>
                <c:pt idx="5">
                  <c:v>-0.7144254526319741</c:v>
                </c:pt>
                <c:pt idx="6">
                  <c:v>-0.6929937759068191</c:v>
                </c:pt>
                <c:pt idx="7">
                  <c:v>-0.6715620991816641</c:v>
                </c:pt>
                <c:pt idx="8">
                  <c:v>-0.65013042245650909</c:v>
                </c:pt>
                <c:pt idx="9">
                  <c:v>-0.62869874573135409</c:v>
                </c:pt>
                <c:pt idx="10">
                  <c:v>-0.60726706900619909</c:v>
                </c:pt>
                <c:pt idx="11">
                  <c:v>-0.58583539228104409</c:v>
                </c:pt>
                <c:pt idx="12">
                  <c:v>-0.56440371555588909</c:v>
                </c:pt>
                <c:pt idx="13">
                  <c:v>-0.54297203883073408</c:v>
                </c:pt>
                <c:pt idx="14">
                  <c:v>-0.52154036210557908</c:v>
                </c:pt>
                <c:pt idx="15">
                  <c:v>-0.50010868538042408</c:v>
                </c:pt>
                <c:pt idx="16">
                  <c:v>-0.47867700865526908</c:v>
                </c:pt>
                <c:pt idx="17">
                  <c:v>-0.45724533193011407</c:v>
                </c:pt>
                <c:pt idx="18">
                  <c:v>-0.43581365520495907</c:v>
                </c:pt>
                <c:pt idx="19">
                  <c:v>-0.41438197847980407</c:v>
                </c:pt>
                <c:pt idx="20">
                  <c:v>-0.39295030175464907</c:v>
                </c:pt>
                <c:pt idx="21">
                  <c:v>-0.37151862502949407</c:v>
                </c:pt>
                <c:pt idx="22">
                  <c:v>-0.35008694830433906</c:v>
                </c:pt>
                <c:pt idx="23">
                  <c:v>-0.32865527157918406</c:v>
                </c:pt>
                <c:pt idx="24">
                  <c:v>-0.30722359485402906</c:v>
                </c:pt>
                <c:pt idx="25">
                  <c:v>-0.28579191812887406</c:v>
                </c:pt>
                <c:pt idx="26">
                  <c:v>-0.26436024140371905</c:v>
                </c:pt>
                <c:pt idx="27">
                  <c:v>-0.24292856467856408</c:v>
                </c:pt>
                <c:pt idx="28">
                  <c:v>-0.22149688795340911</c:v>
                </c:pt>
                <c:pt idx="29">
                  <c:v>-0.20006521122825413</c:v>
                </c:pt>
                <c:pt idx="30">
                  <c:v>-0.17863353450309916</c:v>
                </c:pt>
                <c:pt idx="31">
                  <c:v>-0.15720185777794418</c:v>
                </c:pt>
                <c:pt idx="32">
                  <c:v>-0.13577018105278921</c:v>
                </c:pt>
                <c:pt idx="33">
                  <c:v>-0.11433850432763422</c:v>
                </c:pt>
                <c:pt idx="34">
                  <c:v>-9.2906827602479231E-2</c:v>
                </c:pt>
                <c:pt idx="35">
                  <c:v>-7.1475150877324242E-2</c:v>
                </c:pt>
                <c:pt idx="36">
                  <c:v>-5.0043474152169254E-2</c:v>
                </c:pt>
                <c:pt idx="37">
                  <c:v>-2.8611797427014269E-2</c:v>
                </c:pt>
                <c:pt idx="38">
                  <c:v>-7.1801207018592841E-3</c:v>
                </c:pt>
                <c:pt idx="39">
                  <c:v>1.4251556023295701E-2</c:v>
                </c:pt>
                <c:pt idx="40">
                  <c:v>3.5683232748450686E-2</c:v>
                </c:pt>
                <c:pt idx="41">
                  <c:v>5.7114909473605674E-2</c:v>
                </c:pt>
                <c:pt idx="42">
                  <c:v>7.8546586198760662E-2</c:v>
                </c:pt>
                <c:pt idx="43">
                  <c:v>9.9978262923915651E-2</c:v>
                </c:pt>
                <c:pt idx="44">
                  <c:v>0.12140993964907064</c:v>
                </c:pt>
                <c:pt idx="45">
                  <c:v>0.14284161637422563</c:v>
                </c:pt>
                <c:pt idx="46">
                  <c:v>0.1642732930993806</c:v>
                </c:pt>
                <c:pt idx="47">
                  <c:v>0.18570496982453558</c:v>
                </c:pt>
                <c:pt idx="48">
                  <c:v>0.20713664654969055</c:v>
                </c:pt>
                <c:pt idx="49">
                  <c:v>0.22856832327484553</c:v>
                </c:pt>
                <c:pt idx="50">
                  <c:v>0.2500000000000005</c:v>
                </c:pt>
                <c:pt idx="51">
                  <c:v>0.2714316767251555</c:v>
                </c:pt>
                <c:pt idx="52">
                  <c:v>0.2928633534503105</c:v>
                </c:pt>
                <c:pt idx="53">
                  <c:v>0.31429503017546551</c:v>
                </c:pt>
                <c:pt idx="54">
                  <c:v>0.33572670690062051</c:v>
                </c:pt>
                <c:pt idx="55">
                  <c:v>0.35715838362577551</c:v>
                </c:pt>
                <c:pt idx="56">
                  <c:v>0.37859006035093051</c:v>
                </c:pt>
                <c:pt idx="57">
                  <c:v>0.40002173707608552</c:v>
                </c:pt>
                <c:pt idx="58">
                  <c:v>0.42145341380124052</c:v>
                </c:pt>
                <c:pt idx="59">
                  <c:v>0.44288509052639552</c:v>
                </c:pt>
                <c:pt idx="60">
                  <c:v>0.46431676725155052</c:v>
                </c:pt>
                <c:pt idx="61">
                  <c:v>0.48574844397670552</c:v>
                </c:pt>
                <c:pt idx="62">
                  <c:v>0.50718012070186047</c:v>
                </c:pt>
                <c:pt idx="63">
                  <c:v>0.52861179742701547</c:v>
                </c:pt>
                <c:pt idx="64">
                  <c:v>0.55004347415217048</c:v>
                </c:pt>
                <c:pt idx="65">
                  <c:v>0.57147515087732548</c:v>
                </c:pt>
                <c:pt idx="66">
                  <c:v>0.59290682760248048</c:v>
                </c:pt>
                <c:pt idx="67">
                  <c:v>0.61433850432763548</c:v>
                </c:pt>
                <c:pt idx="68">
                  <c:v>0.63577018105279048</c:v>
                </c:pt>
                <c:pt idx="69">
                  <c:v>0.65720185777794549</c:v>
                </c:pt>
                <c:pt idx="70">
                  <c:v>0.67863353450310049</c:v>
                </c:pt>
                <c:pt idx="71">
                  <c:v>0.70006521122825549</c:v>
                </c:pt>
                <c:pt idx="72">
                  <c:v>0.72149688795341049</c:v>
                </c:pt>
                <c:pt idx="73">
                  <c:v>0.7429285646785655</c:v>
                </c:pt>
                <c:pt idx="74">
                  <c:v>0.7643602414037205</c:v>
                </c:pt>
                <c:pt idx="75">
                  <c:v>0.7857919181288755</c:v>
                </c:pt>
                <c:pt idx="76">
                  <c:v>0.8072235948540305</c:v>
                </c:pt>
                <c:pt idx="77">
                  <c:v>0.8286552715791855</c:v>
                </c:pt>
                <c:pt idx="78">
                  <c:v>0.85008694830434051</c:v>
                </c:pt>
                <c:pt idx="79">
                  <c:v>0.87151862502949551</c:v>
                </c:pt>
                <c:pt idx="80">
                  <c:v>0.89295030175465051</c:v>
                </c:pt>
                <c:pt idx="81">
                  <c:v>0.91438197847980551</c:v>
                </c:pt>
                <c:pt idx="82">
                  <c:v>0.93581365520496052</c:v>
                </c:pt>
                <c:pt idx="83">
                  <c:v>0.95724533193011552</c:v>
                </c:pt>
                <c:pt idx="84">
                  <c:v>0.97867700865527052</c:v>
                </c:pt>
                <c:pt idx="85">
                  <c:v>1.0001086853804255</c:v>
                </c:pt>
                <c:pt idx="86">
                  <c:v>1.0215403621055805</c:v>
                </c:pt>
                <c:pt idx="87">
                  <c:v>1.0429720388307355</c:v>
                </c:pt>
                <c:pt idx="88">
                  <c:v>1.0644037155558905</c:v>
                </c:pt>
                <c:pt idx="89">
                  <c:v>1.0858353922810455</c:v>
                </c:pt>
                <c:pt idx="90">
                  <c:v>1.1072670690062005</c:v>
                </c:pt>
                <c:pt idx="91">
                  <c:v>1.1286987457313555</c:v>
                </c:pt>
                <c:pt idx="92">
                  <c:v>1.1501304224565105</c:v>
                </c:pt>
                <c:pt idx="93">
                  <c:v>1.1715620991816655</c:v>
                </c:pt>
                <c:pt idx="94">
                  <c:v>1.1929937759068205</c:v>
                </c:pt>
                <c:pt idx="95">
                  <c:v>1.2144254526319755</c:v>
                </c:pt>
                <c:pt idx="96">
                  <c:v>1.2358571293571305</c:v>
                </c:pt>
                <c:pt idx="97">
                  <c:v>1.2572888060822855</c:v>
                </c:pt>
                <c:pt idx="98">
                  <c:v>1.2787204828074406</c:v>
                </c:pt>
                <c:pt idx="99">
                  <c:v>1.3001521595325956</c:v>
                </c:pt>
                <c:pt idx="100">
                  <c:v>1.3215838362577492</c:v>
                </c:pt>
              </c:numCache>
            </c:numRef>
          </c:cat>
          <c:val>
            <c:numRef>
              <c:f>'General z-test - one tailed'!$K$2:$K$102</c:f>
              <c:numCache>
                <c:formatCode>General</c:formatCode>
                <c:ptCount val="101"/>
                <c:pt idx="0">
                  <c:v>0</c:v>
                </c:pt>
                <c:pt idx="1">
                  <c:v>3.3239600416568038E-7</c:v>
                </c:pt>
                <c:pt idx="2">
                  <c:v>4.8186437562325324E-7</c:v>
                </c:pt>
                <c:pt idx="3">
                  <c:v>6.9428227178480739E-7</c:v>
                </c:pt>
                <c:pt idx="4">
                  <c:v>9.9423460719894052E-7</c:v>
                </c:pt>
                <c:pt idx="5">
                  <c:v>1.4150873347551496E-6</c:v>
                </c:pt>
                <c:pt idx="6">
                  <c:v>2.0017934365679224E-6</c:v>
                </c:pt>
                <c:pt idx="7">
                  <c:v>2.8144719894651615E-6</c:v>
                </c:pt>
                <c:pt idx="8">
                  <c:v>3.9329300143275958E-6</c:v>
                </c:pt>
                <c:pt idx="9">
                  <c:v>5.4623200747005995E-6</c:v>
                </c:pt>
                <c:pt idx="10">
                  <c:v>7.5401450531087377E-6</c:v>
                </c:pt>
                <c:pt idx="11">
                  <c:v>1.0344842707787905E-5</c:v>
                </c:pt>
                <c:pt idx="12">
                  <c:v>1.4106189609841557E-5</c:v>
                </c:pt>
                <c:pt idx="13">
                  <c:v>1.9117767535936636E-5</c:v>
                </c:pt>
                <c:pt idx="14">
                  <c:v>2.5751721710598474E-5</c:v>
                </c:pt>
                <c:pt idx="15">
                  <c:v>3.4476010079442787E-5</c:v>
                </c:pt>
                <c:pt idx="16">
                  <c:v>4.5874290727554445E-5</c:v>
                </c:pt>
                <c:pt idx="17">
                  <c:v>6.0668514533235296E-5</c:v>
                </c:pt>
                <c:pt idx="18">
                  <c:v>7.9744179819485339E-5</c:v>
                </c:pt>
                <c:pt idx="19">
                  <c:v>1.0417805994467066E-4</c:v>
                </c:pt>
                <c:pt idx="20">
                  <c:v>1.3526803192187575E-4</c:v>
                </c:pt>
                <c:pt idx="21">
                  <c:v>1.7456441333418837E-4</c:v>
                </c:pt>
                <c:pt idx="22">
                  <c:v>2.239019579777235E-4</c:v>
                </c:pt>
                <c:pt idx="23">
                  <c:v>2.8543137270431451E-4</c:v>
                </c:pt>
                <c:pt idx="24">
                  <c:v>3.6164890759082802E-4</c:v>
                </c:pt>
                <c:pt idx="25">
                  <c:v>4.5542225143746506E-4</c:v>
                </c:pt>
                <c:pt idx="26">
                  <c:v>5.7001065181361277E-4</c:v>
                </c:pt>
                <c:pt idx="27">
                  <c:v>7.0907689485188996E-4</c:v>
                </c:pt>
                <c:pt idx="28">
                  <c:v>8.766885499027488E-4</c:v>
                </c:pt>
                <c:pt idx="29">
                  <c:v>1.0773057362968297E-3</c:v>
                </c:pt>
                <c:pt idx="30">
                  <c:v>1.3157526338061221E-3</c:v>
                </c:pt>
                <c:pt idx="31">
                  <c:v>1.5971700646826292E-3</c:v>
                </c:pt>
                <c:pt idx="32">
                  <c:v>1.9269467509991367E-3</c:v>
                </c:pt>
                <c:pt idx="33">
                  <c:v>2.3106273187116777E-3</c:v>
                </c:pt>
                <c:pt idx="34">
                  <c:v>2.7537957943373215E-3</c:v>
                </c:pt>
                <c:pt idx="35">
                  <c:v>3.2619342252711014E-3</c:v>
                </c:pt>
                <c:pt idx="36">
                  <c:v>3.8402571416201736E-3</c:v>
                </c:pt>
                <c:pt idx="37">
                  <c:v>4.4935238414889334E-3</c:v>
                </c:pt>
                <c:pt idx="38">
                  <c:v>5.2258318819224936E-3</c:v>
                </c:pt>
                <c:pt idx="39">
                  <c:v>6.040396636426415E-3</c:v>
                </c:pt>
                <c:pt idx="40">
                  <c:v>6.9393232633848667E-3</c:v>
                </c:pt>
                <c:pt idx="41">
                  <c:v>7.9233788309962527E-3</c:v>
                </c:pt>
                <c:pt idx="42">
                  <c:v>8.9917735672097043E-3</c:v>
                </c:pt>
                <c:pt idx="43">
                  <c:v>1.0141961147412393E-2</c:v>
                </c:pt>
                <c:pt idx="44">
                  <c:v>1.1369468500767033E-2</c:v>
                </c:pt>
                <c:pt idx="45">
                  <c:v>1.2667765720476565E-2</c:v>
                </c:pt>
                <c:pt idx="46">
                  <c:v>1.4028186234012585E-2</c:v>
                </c:pt>
                <c:pt idx="47">
                  <c:v>1.5439906381623514E-2</c:v>
                </c:pt>
                <c:pt idx="48">
                  <c:v>1.6889991951867134E-2</c:v>
                </c:pt>
                <c:pt idx="49">
                  <c:v>1.836351705457806E-2</c:v>
                </c:pt>
                <c:pt idx="50">
                  <c:v>1.9843758036523385E-2</c:v>
                </c:pt>
                <c:pt idx="51">
                  <c:v>2.1312462063976301E-2</c:v>
                </c:pt>
                <c:pt idx="52">
                  <c:v>2.2750186646376069E-2</c:v>
                </c:pt>
                <c:pt idx="53">
                  <c:v>2.4136702922763487E-2</c:v>
                </c:pt>
                <c:pt idx="54">
                  <c:v>2.5451452165390798E-2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42078592"/>
        <c:axId val="42080128"/>
      </c:lineChart>
      <c:catAx>
        <c:axId val="42078592"/>
        <c:scaling>
          <c:orientation val="minMax"/>
        </c:scaling>
        <c:axPos val="b"/>
        <c:numFmt formatCode="#,##0.0" sourceLinked="0"/>
        <c:tickLblPos val="nextTo"/>
        <c:crossAx val="42080128"/>
        <c:crosses val="autoZero"/>
        <c:auto val="1"/>
        <c:lblAlgn val="ctr"/>
        <c:lblOffset val="100"/>
      </c:catAx>
      <c:valAx>
        <c:axId val="42080128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420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79219149470174"/>
          <c:y val="4.1465993221435585E-2"/>
          <c:w val="0.76859888462078441"/>
          <c:h val="0.63304086989126351"/>
        </c:manualLayout>
      </c:layout>
      <c:lineChart>
        <c:grouping val="standard"/>
        <c:ser>
          <c:idx val="0"/>
          <c:order val="0"/>
          <c:tx>
            <c:strRef>
              <c:f>'2-tailed t-test'!$G$2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t-test'!$G$3:$G$103</c:f>
              <c:numCache>
                <c:formatCode>General</c:formatCode>
                <c:ptCount val="101"/>
                <c:pt idx="0">
                  <c:v>0.64179069334110084</c:v>
                </c:pt>
                <c:pt idx="1">
                  <c:v>0.62552600329764441</c:v>
                </c:pt>
                <c:pt idx="2">
                  <c:v>0.60899887648908746</c:v>
                </c:pt>
                <c:pt idx="3">
                  <c:v>0.59224094930163429</c:v>
                </c:pt>
                <c:pt idx="4">
                  <c:v>0.57528556938902831</c:v>
                </c:pt>
                <c:pt idx="5">
                  <c:v>0.5581675694371907</c:v>
                </c:pt>
                <c:pt idx="6">
                  <c:v>0.54092301965766043</c:v>
                </c:pt>
                <c:pt idx="7">
                  <c:v>0.52358896229380303</c:v>
                </c:pt>
                <c:pt idx="8">
                  <c:v>0.50620313183541665</c:v>
                </c:pt>
                <c:pt idx="9">
                  <c:v>0.48880366496917593</c:v>
                </c:pt>
                <c:pt idx="10">
                  <c:v>0.471428804533229</c:v>
                </c:pt>
                <c:pt idx="11">
                  <c:v>0.45411660188494118</c:v>
                </c:pt>
                <c:pt idx="12">
                  <c:v>0.43690462212956171</c:v>
                </c:pt>
                <c:pt idx="13">
                  <c:v>0.4198296565887718</c:v>
                </c:pt>
                <c:pt idx="14">
                  <c:v>0.40292744671814107</c:v>
                </c:pt>
                <c:pt idx="15">
                  <c:v>0.38623242341461661</c:v>
                </c:pt>
                <c:pt idx="16">
                  <c:v>0.36977746529914646</c:v>
                </c:pt>
                <c:pt idx="17">
                  <c:v>0.35359367912722739</c:v>
                </c:pt>
                <c:pt idx="18">
                  <c:v>0.3377102049852243</c:v>
                </c:pt>
                <c:pt idx="19">
                  <c:v>0.32215404839366935</c:v>
                </c:pt>
                <c:pt idx="20">
                  <c:v>0.30694994084298766</c:v>
                </c:pt>
                <c:pt idx="21">
                  <c:v>0.29212022976040342</c:v>
                </c:pt>
                <c:pt idx="22">
                  <c:v>0.27768479824577108</c:v>
                </c:pt>
                <c:pt idx="23">
                  <c:v>0.26366101442168388</c:v>
                </c:pt>
                <c:pt idx="24">
                  <c:v>0.25006370967923441</c:v>
                </c:pt>
                <c:pt idx="25">
                  <c:v>0.23690518462981325</c:v>
                </c:pt>
                <c:pt idx="26">
                  <c:v>0.22419524114608858</c:v>
                </c:pt>
                <c:pt idx="27">
                  <c:v>0.21194123851292601</c:v>
                </c:pt>
                <c:pt idx="28">
                  <c:v>0.20014817141504615</c:v>
                </c:pt>
                <c:pt idx="29">
                  <c:v>0.18881876726510416</c:v>
                </c:pt>
                <c:pt idx="30">
                  <c:v>0.17795360022372475</c:v>
                </c:pt>
                <c:pt idx="31">
                  <c:v>0.16755121917963223</c:v>
                </c:pt>
                <c:pt idx="32">
                  <c:v>0.15760828688601991</c:v>
                </c:pt>
                <c:pt idx="33">
                  <c:v>0.14811972781287142</c:v>
                </c:pt>
                <c:pt idx="34">
                  <c:v>0.13907888150938486</c:v>
                </c:pt>
                <c:pt idx="35">
                  <c:v>0.13047765969602931</c:v>
                </c:pt>
                <c:pt idx="36">
                  <c:v>0.12230670430832902</c:v>
                </c:pt>
                <c:pt idx="37">
                  <c:v>0.11455554456340455</c:v>
                </c:pt>
                <c:pt idx="38">
                  <c:v>0.10721275114472384</c:v>
                </c:pt>
                <c:pt idx="39">
                  <c:v>0.10026608586333341</c:v>
                </c:pt>
                <c:pt idx="40">
                  <c:v>9.3702645395936202E-2</c:v>
                </c:pt>
                <c:pt idx="41">
                  <c:v>8.7508997941603051E-2</c:v>
                </c:pt>
                <c:pt idx="42">
                  <c:v>8.1671311874256691E-2</c:v>
                </c:pt>
                <c:pt idx="43">
                  <c:v>7.6175475692686678E-2</c:v>
                </c:pt>
                <c:pt idx="44">
                  <c:v>7.1007206535312339E-2</c:v>
                </c:pt>
                <c:pt idx="45">
                  <c:v>6.615216132805779E-2</c:v>
                </c:pt>
                <c:pt idx="46">
                  <c:v>6.1596011935253547E-2</c:v>
                </c:pt>
                <c:pt idx="47">
                  <c:v>5.7324539795609475E-2</c:v>
                </c:pt>
                <c:pt idx="48">
                  <c:v>5.3323704893957435E-2</c:v>
                </c:pt>
                <c:pt idx="49">
                  <c:v>4.957970792186861E-2</c:v>
                </c:pt>
                <c:pt idx="50">
                  <c:v>4.6079051295134787E-2</c:v>
                </c:pt>
                <c:pt idx="51">
                  <c:v>4.9579707921873717E-2</c:v>
                </c:pt>
                <c:pt idx="52">
                  <c:v>5.3323704893962875E-2</c:v>
                </c:pt>
                <c:pt idx="53">
                  <c:v>5.7324539795615359E-2</c:v>
                </c:pt>
                <c:pt idx="54">
                  <c:v>6.1596011935259876E-2</c:v>
                </c:pt>
                <c:pt idx="55">
                  <c:v>6.6152161328064563E-2</c:v>
                </c:pt>
                <c:pt idx="56">
                  <c:v>7.1007206535319556E-2</c:v>
                </c:pt>
                <c:pt idx="57">
                  <c:v>7.6175475692694228E-2</c:v>
                </c:pt>
                <c:pt idx="58">
                  <c:v>8.1671311874264907E-2</c:v>
                </c:pt>
                <c:pt idx="59">
                  <c:v>8.7508997941611377E-2</c:v>
                </c:pt>
                <c:pt idx="60">
                  <c:v>9.3702645395945305E-2</c:v>
                </c:pt>
                <c:pt idx="61">
                  <c:v>0.10026608586334285</c:v>
                </c:pt>
                <c:pt idx="62">
                  <c:v>0.1072127511447335</c:v>
                </c:pt>
                <c:pt idx="63">
                  <c:v>0.11455554456341521</c:v>
                </c:pt>
                <c:pt idx="64">
                  <c:v>0.12230670430834023</c:v>
                </c:pt>
                <c:pt idx="65">
                  <c:v>0.13047765969604141</c:v>
                </c:pt>
                <c:pt idx="66">
                  <c:v>0.13907888150939729</c:v>
                </c:pt>
                <c:pt idx="67">
                  <c:v>0.14811972781288441</c:v>
                </c:pt>
                <c:pt idx="68">
                  <c:v>0.15760828688603368</c:v>
                </c:pt>
                <c:pt idx="69">
                  <c:v>0.16755121917964666</c:v>
                </c:pt>
                <c:pt idx="70">
                  <c:v>0.17795360022374018</c:v>
                </c:pt>
                <c:pt idx="71">
                  <c:v>0.18881876726512004</c:v>
                </c:pt>
                <c:pt idx="72">
                  <c:v>0.20014817141506214</c:v>
                </c:pt>
                <c:pt idx="73">
                  <c:v>0.21194123851294266</c:v>
                </c:pt>
                <c:pt idx="74">
                  <c:v>0.22419524114610589</c:v>
                </c:pt>
                <c:pt idx="75">
                  <c:v>0.23690518462983179</c:v>
                </c:pt>
                <c:pt idx="76">
                  <c:v>0.25006370967925351</c:v>
                </c:pt>
                <c:pt idx="77">
                  <c:v>0.26366101442170309</c:v>
                </c:pt>
                <c:pt idx="78">
                  <c:v>0.27768479824579151</c:v>
                </c:pt>
                <c:pt idx="79">
                  <c:v>0.29212022976042429</c:v>
                </c:pt>
                <c:pt idx="80">
                  <c:v>0.30694994084300897</c:v>
                </c:pt>
                <c:pt idx="81">
                  <c:v>0.32215404839369111</c:v>
                </c:pt>
                <c:pt idx="82">
                  <c:v>0.33771020498524584</c:v>
                </c:pt>
                <c:pt idx="83">
                  <c:v>0.35359367912724959</c:v>
                </c:pt>
                <c:pt idx="84">
                  <c:v>0.3697774652991701</c:v>
                </c:pt>
                <c:pt idx="85">
                  <c:v>0.38623242341463992</c:v>
                </c:pt>
                <c:pt idx="86">
                  <c:v>0.40292744671816538</c:v>
                </c:pt>
                <c:pt idx="87">
                  <c:v>0.41982965658879634</c:v>
                </c:pt>
                <c:pt idx="88">
                  <c:v>0.43690462212958669</c:v>
                </c:pt>
                <c:pt idx="89">
                  <c:v>0.45411660188496294</c:v>
                </c:pt>
                <c:pt idx="90">
                  <c:v>0.47142880453325242</c:v>
                </c:pt>
                <c:pt idx="91">
                  <c:v>0.48880366496919847</c:v>
                </c:pt>
                <c:pt idx="92">
                  <c:v>0.5062031318354302</c:v>
                </c:pt>
                <c:pt idx="93">
                  <c:v>0.52358896229382434</c:v>
                </c:pt>
                <c:pt idx="94">
                  <c:v>0.54092301965768286</c:v>
                </c:pt>
                <c:pt idx="95">
                  <c:v>0.55816756943721346</c:v>
                </c:pt>
                <c:pt idx="96">
                  <c:v>0.5752855693890524</c:v>
                </c:pt>
                <c:pt idx="97">
                  <c:v>0.59224094930165816</c:v>
                </c:pt>
                <c:pt idx="98">
                  <c:v>0.60899887648911188</c:v>
                </c:pt>
                <c:pt idx="99">
                  <c:v>0.62552600329766839</c:v>
                </c:pt>
                <c:pt idx="100">
                  <c:v>0.64179069334110084</c:v>
                </c:pt>
              </c:numCache>
            </c:numRef>
          </c:val>
        </c:ser>
        <c:ser>
          <c:idx val="1"/>
          <c:order val="1"/>
          <c:tx>
            <c:strRef>
              <c:f>'2-tailed t-test'!$H$2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t-test'!$H$3:$H$103</c:f>
              <c:numCache>
                <c:formatCode>General</c:formatCode>
                <c:ptCount val="101"/>
                <c:pt idx="0">
                  <c:v>0.91856456907317097</c:v>
                </c:pt>
                <c:pt idx="1">
                  <c:v>0.90944061720721781</c:v>
                </c:pt>
                <c:pt idx="2">
                  <c:v>0.89951785736550383</c:v>
                </c:pt>
                <c:pt idx="3">
                  <c:v>0.88876083856595478</c:v>
                </c:pt>
                <c:pt idx="4">
                  <c:v>0.87713760879500047</c:v>
                </c:pt>
                <c:pt idx="5">
                  <c:v>0.86462051606156987</c:v>
                </c:pt>
                <c:pt idx="6">
                  <c:v>0.85118701923612838</c:v>
                </c:pt>
                <c:pt idx="7">
                  <c:v>0.83682048998375114</c:v>
                </c:pt>
                <c:pt idx="8">
                  <c:v>0.82151098503283837</c:v>
                </c:pt>
                <c:pt idx="9">
                  <c:v>0.80525596685262424</c:v>
                </c:pt>
                <c:pt idx="10">
                  <c:v>0.78806094882351685</c:v>
                </c:pt>
                <c:pt idx="11">
                  <c:v>0.76994004301369467</c:v>
                </c:pt>
                <c:pt idx="12">
                  <c:v>0.75091638702856245</c:v>
                </c:pt>
                <c:pt idx="13">
                  <c:v>0.73102242980102838</c:v>
                </c:pt>
                <c:pt idx="14">
                  <c:v>0.71030005814565844</c:v>
                </c:pt>
                <c:pt idx="15">
                  <c:v>0.68880054958790549</c:v>
                </c:pt>
                <c:pt idx="16">
                  <c:v>0.66658434137833988</c:v>
                </c:pt>
                <c:pt idx="17">
                  <c:v>0.64372061067976549</c:v>
                </c:pt>
                <c:pt idx="18">
                  <c:v>0.62028666663279541</c:v>
                </c:pt>
                <c:pt idx="19">
                  <c:v>0.59636716078111263</c:v>
                </c:pt>
                <c:pt idx="20">
                  <c:v>0.57205312854000656</c:v>
                </c:pt>
                <c:pt idx="21">
                  <c:v>0.54744088003636937</c:v>
                </c:pt>
                <c:pt idx="22">
                  <c:v>0.52263076403446973</c:v>
                </c:pt>
                <c:pt idx="23">
                  <c:v>0.49772583323083308</c:v>
                </c:pt>
                <c:pt idx="24">
                  <c:v>0.47283044282541997</c:v>
                </c:pt>
                <c:pt idx="25">
                  <c:v>0.44804881675938923</c:v>
                </c:pt>
                <c:pt idx="26">
                  <c:v>0.42348361721544614</c:v>
                </c:pt>
                <c:pt idx="27">
                  <c:v>0.39923455285995901</c:v>
                </c:pt>
                <c:pt idx="28">
                  <c:v>0.37539705985268212</c:v>
                </c:pt>
                <c:pt idx="29">
                  <c:v>0.35206108695170601</c:v>
                </c:pt>
                <c:pt idx="30">
                  <c:v>0.32931001222949252</c:v>
                </c:pt>
                <c:pt idx="31">
                  <c:v>0.30721971416536564</c:v>
                </c:pt>
                <c:pt idx="32">
                  <c:v>0.28585781448561509</c:v>
                </c:pt>
                <c:pt idx="33">
                  <c:v>0.2652831042288033</c:v>
                </c:pt>
                <c:pt idx="34">
                  <c:v>0.24554515853600378</c:v>
                </c:pt>
                <c:pt idx="35">
                  <c:v>0.22668413974533852</c:v>
                </c:pt>
                <c:pt idx="36">
                  <c:v>0.20873078282436741</c:v>
                </c:pt>
                <c:pt idx="37">
                  <c:v>0.19170655218748145</c:v>
                </c:pt>
                <c:pt idx="38">
                  <c:v>0.17562395469454561</c:v>
                </c:pt>
                <c:pt idx="39">
                  <c:v>0.16048699007469946</c:v>
                </c:pt>
                <c:pt idx="40">
                  <c:v>0.1462917183846596</c:v>
                </c:pt>
                <c:pt idx="41">
                  <c:v>0.13302692050831166</c:v>
                </c:pt>
                <c:pt idx="42">
                  <c:v>0.12067483005001334</c:v>
                </c:pt>
                <c:pt idx="43">
                  <c:v>0.10921191262153285</c:v>
                </c:pt>
                <c:pt idx="44">
                  <c:v>9.8609670892745749E-2</c:v>
                </c:pt>
                <c:pt idx="45">
                  <c:v>8.8835454972748917E-2</c:v>
                </c:pt>
                <c:pt idx="46">
                  <c:v>7.985325984413616E-2</c:v>
                </c:pt>
                <c:pt idx="47">
                  <c:v>7.1624494022466734E-2</c:v>
                </c:pt>
                <c:pt idx="48">
                  <c:v>6.4108706942267779E-2</c:v>
                </c:pt>
                <c:pt idx="49">
                  <c:v>5.7264261400595373E-2</c:v>
                </c:pt>
                <c:pt idx="50">
                  <c:v>5.1048947653969279E-2</c:v>
                </c:pt>
                <c:pt idx="51">
                  <c:v>5.7264261400603811E-2</c:v>
                </c:pt>
                <c:pt idx="52">
                  <c:v>6.4108706942278659E-2</c:v>
                </c:pt>
                <c:pt idx="53">
                  <c:v>7.1624494022478169E-2</c:v>
                </c:pt>
                <c:pt idx="54">
                  <c:v>7.9853259844148594E-2</c:v>
                </c:pt>
                <c:pt idx="55">
                  <c:v>8.8835454972761796E-2</c:v>
                </c:pt>
                <c:pt idx="56">
                  <c:v>9.860967089275996E-2</c:v>
                </c:pt>
                <c:pt idx="57">
                  <c:v>0.10921191262154861</c:v>
                </c:pt>
                <c:pt idx="58">
                  <c:v>0.12067483005003021</c:v>
                </c:pt>
                <c:pt idx="59">
                  <c:v>0.13302692050832965</c:v>
                </c:pt>
                <c:pt idx="60">
                  <c:v>0.14629171838467936</c:v>
                </c:pt>
                <c:pt idx="61">
                  <c:v>0.16048699007472023</c:v>
                </c:pt>
                <c:pt idx="62">
                  <c:v>0.17562395469456848</c:v>
                </c:pt>
                <c:pt idx="63">
                  <c:v>0.19170655218750499</c:v>
                </c:pt>
                <c:pt idx="64">
                  <c:v>0.2087307828243925</c:v>
                </c:pt>
                <c:pt idx="65">
                  <c:v>0.22668413974536494</c:v>
                </c:pt>
                <c:pt idx="66">
                  <c:v>0.24554515853603154</c:v>
                </c:pt>
                <c:pt idx="67">
                  <c:v>0.2652831042288325</c:v>
                </c:pt>
                <c:pt idx="68">
                  <c:v>0.28585781448564496</c:v>
                </c:pt>
                <c:pt idx="69">
                  <c:v>0.30721971416539617</c:v>
                </c:pt>
                <c:pt idx="70">
                  <c:v>0.32931001222952494</c:v>
                </c:pt>
                <c:pt idx="71">
                  <c:v>0.3520610869517391</c:v>
                </c:pt>
                <c:pt idx="72">
                  <c:v>0.37539705985271465</c:v>
                </c:pt>
                <c:pt idx="73">
                  <c:v>0.39923455285999343</c:v>
                </c:pt>
                <c:pt idx="74">
                  <c:v>0.42348361721548144</c:v>
                </c:pt>
                <c:pt idx="75">
                  <c:v>0.44804881675941877</c:v>
                </c:pt>
                <c:pt idx="76">
                  <c:v>0.47283044282546416</c:v>
                </c:pt>
                <c:pt idx="77">
                  <c:v>0.49772583323083308</c:v>
                </c:pt>
                <c:pt idx="78">
                  <c:v>0.52263076403450004</c:v>
                </c:pt>
                <c:pt idx="79">
                  <c:v>0.5474408800364019</c:v>
                </c:pt>
                <c:pt idx="80">
                  <c:v>0.57205312854004409</c:v>
                </c:pt>
                <c:pt idx="81">
                  <c:v>0.59636716078114715</c:v>
                </c:pt>
                <c:pt idx="82">
                  <c:v>0.62028666663282783</c:v>
                </c:pt>
                <c:pt idx="83">
                  <c:v>0.64372061067979847</c:v>
                </c:pt>
                <c:pt idx="84">
                  <c:v>0.6665843413783723</c:v>
                </c:pt>
                <c:pt idx="85">
                  <c:v>0.68880054958793713</c:v>
                </c:pt>
                <c:pt idx="86">
                  <c:v>0.71030005814568775</c:v>
                </c:pt>
                <c:pt idx="87">
                  <c:v>0.73102242980105636</c:v>
                </c:pt>
                <c:pt idx="88">
                  <c:v>0.75091638702859032</c:v>
                </c:pt>
                <c:pt idx="89">
                  <c:v>0.76994004301372143</c:v>
                </c:pt>
                <c:pt idx="90">
                  <c:v>0.78806094882354205</c:v>
                </c:pt>
                <c:pt idx="91">
                  <c:v>0.80525596685264778</c:v>
                </c:pt>
                <c:pt idx="92">
                  <c:v>0.82151098503286124</c:v>
                </c:pt>
                <c:pt idx="93">
                  <c:v>0.83682048998377223</c:v>
                </c:pt>
                <c:pt idx="94">
                  <c:v>0.85118701923614837</c:v>
                </c:pt>
                <c:pt idx="95">
                  <c:v>0.86462051606158841</c:v>
                </c:pt>
                <c:pt idx="96">
                  <c:v>0.87713760879501823</c:v>
                </c:pt>
                <c:pt idx="97">
                  <c:v>0.88876083856597066</c:v>
                </c:pt>
                <c:pt idx="98">
                  <c:v>0.8995178573655187</c:v>
                </c:pt>
                <c:pt idx="99">
                  <c:v>0.90944061720723091</c:v>
                </c:pt>
                <c:pt idx="100">
                  <c:v>0.91856456907317097</c:v>
                </c:pt>
              </c:numCache>
            </c:numRef>
          </c:val>
        </c:ser>
        <c:ser>
          <c:idx val="2"/>
          <c:order val="2"/>
          <c:tx>
            <c:strRef>
              <c:f>'2-tailed t-test'!$I$2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t-test'!$I$3:$I$103</c:f>
              <c:numCache>
                <c:formatCode>General</c:formatCode>
                <c:ptCount val="101"/>
                <c:pt idx="0">
                  <c:v>0.98235106701939257</c:v>
                </c:pt>
                <c:pt idx="1">
                  <c:v>0.97912413695171063</c:v>
                </c:pt>
                <c:pt idx="2">
                  <c:v>0.97538291054806869</c:v>
                </c:pt>
                <c:pt idx="3">
                  <c:v>0.97106290302602782</c:v>
                </c:pt>
                <c:pt idx="4">
                  <c:v>0.96609531544955363</c:v>
                </c:pt>
                <c:pt idx="5">
                  <c:v>0.96040752927599227</c:v>
                </c:pt>
                <c:pt idx="6">
                  <c:v>0.95392382620050209</c:v>
                </c:pt>
                <c:pt idx="7">
                  <c:v>0.94656628940684229</c:v>
                </c:pt>
                <c:pt idx="8">
                  <c:v>0.93825596302172121</c:v>
                </c:pt>
                <c:pt idx="9">
                  <c:v>0.9289141968868555</c:v>
                </c:pt>
                <c:pt idx="10">
                  <c:v>0.91846423649562847</c:v>
                </c:pt>
                <c:pt idx="11">
                  <c:v>0.90683299892377311</c:v>
                </c:pt>
                <c:pt idx="12">
                  <c:v>0.89395302227248319</c:v>
                </c:pt>
                <c:pt idx="13">
                  <c:v>0.87976454050273389</c:v>
                </c:pt>
                <c:pt idx="14">
                  <c:v>0.86421763364998783</c:v>
                </c:pt>
                <c:pt idx="15">
                  <c:v>0.84727438638490282</c:v>
                </c:pt>
                <c:pt idx="16">
                  <c:v>0.82891098049960799</c:v>
                </c:pt>
                <c:pt idx="17">
                  <c:v>0.8091196392670077</c:v>
                </c:pt>
                <c:pt idx="18">
                  <c:v>0.7879103379243948</c:v>
                </c:pt>
                <c:pt idx="19">
                  <c:v>0.7653121941094414</c:v>
                </c:pt>
                <c:pt idx="20">
                  <c:v>0.74137445781968903</c:v>
                </c:pt>
                <c:pt idx="21">
                  <c:v>0.71616702862262172</c:v>
                </c:pt>
                <c:pt idx="22">
                  <c:v>0.68978044290664753</c:v>
                </c:pt>
                <c:pt idx="23">
                  <c:v>0.66232529201450729</c:v>
                </c:pt>
                <c:pt idx="24">
                  <c:v>0.63393105417156592</c:v>
                </c:pt>
                <c:pt idx="25">
                  <c:v>0.60474434768734264</c:v>
                </c:pt>
                <c:pt idx="26">
                  <c:v>0.57492663844884906</c:v>
                </c:pt>
                <c:pt idx="27">
                  <c:v>0.54465146021459854</c:v>
                </c:pt>
                <c:pt idx="28">
                  <c:v>0.51410122952559412</c:v>
                </c:pt>
                <c:pt idx="29">
                  <c:v>0.48346375712164391</c:v>
                </c:pt>
                <c:pt idx="30">
                  <c:v>0.45292857300752898</c:v>
                </c:pt>
                <c:pt idx="31">
                  <c:v>0.42268319180576963</c:v>
                </c:pt>
                <c:pt idx="32">
                  <c:v>0.39290944809205375</c:v>
                </c:pt>
                <c:pt idx="33">
                  <c:v>0.36378002782480856</c:v>
                </c:pt>
                <c:pt idx="34">
                  <c:v>0.33545531199897005</c:v>
                </c:pt>
                <c:pt idx="35">
                  <c:v>0.3080806329811121</c:v>
                </c:pt>
                <c:pt idx="36">
                  <c:v>0.28178402357615306</c:v>
                </c:pt>
                <c:pt idx="37">
                  <c:v>0.25667451538487107</c:v>
                </c:pt>
                <c:pt idx="38">
                  <c:v>0.23284101740506169</c:v>
                </c:pt>
                <c:pt idx="39">
                  <c:v>0.21035178035484547</c:v>
                </c:pt>
                <c:pt idx="40">
                  <c:v>0.18925442777021506</c:v>
                </c:pt>
                <c:pt idx="41">
                  <c:v>0.16957651310052746</c:v>
                </c:pt>
                <c:pt idx="42">
                  <c:v>0.15132654434084891</c:v>
                </c:pt>
                <c:pt idx="43">
                  <c:v>0.13449540292969986</c:v>
                </c:pt>
                <c:pt idx="44">
                  <c:v>0.11905807602054064</c:v>
                </c:pt>
                <c:pt idx="45">
                  <c:v>0.10497561573202852</c:v>
                </c:pt>
                <c:pt idx="46">
                  <c:v>9.2197239815038134E-2</c:v>
                </c:pt>
                <c:pt idx="47">
                  <c:v>8.0662492140801456E-2</c:v>
                </c:pt>
                <c:pt idx="48">
                  <c:v>7.0303389316380027E-2</c:v>
                </c:pt>
                <c:pt idx="49">
                  <c:v>6.104648707725846E-2</c:v>
                </c:pt>
                <c:pt idx="50">
                  <c:v>5.2814817737955266E-2</c:v>
                </c:pt>
                <c:pt idx="51">
                  <c:v>6.1046487077270006E-2</c:v>
                </c:pt>
                <c:pt idx="52">
                  <c:v>7.0303389316393794E-2</c:v>
                </c:pt>
                <c:pt idx="53">
                  <c:v>8.0662492140817221E-2</c:v>
                </c:pt>
                <c:pt idx="54">
                  <c:v>9.2197239815055121E-2</c:v>
                </c:pt>
                <c:pt idx="55">
                  <c:v>0.1049756157320475</c:v>
                </c:pt>
                <c:pt idx="56">
                  <c:v>0.11905807602056195</c:v>
                </c:pt>
                <c:pt idx="57">
                  <c:v>0.13449540292972273</c:v>
                </c:pt>
                <c:pt idx="58">
                  <c:v>0.151326544340874</c:v>
                </c:pt>
                <c:pt idx="59">
                  <c:v>0.16957651310055377</c:v>
                </c:pt>
                <c:pt idx="60">
                  <c:v>0.18925442777024326</c:v>
                </c:pt>
                <c:pt idx="61">
                  <c:v>0.21035178035487601</c:v>
                </c:pt>
                <c:pt idx="62">
                  <c:v>0.23284101740509477</c:v>
                </c:pt>
                <c:pt idx="63">
                  <c:v>0.25667451538490571</c:v>
                </c:pt>
                <c:pt idx="64">
                  <c:v>0.28178402357618881</c:v>
                </c:pt>
                <c:pt idx="65">
                  <c:v>0.30808063298115107</c:v>
                </c:pt>
                <c:pt idx="66">
                  <c:v>0.33545531199901124</c:v>
                </c:pt>
                <c:pt idx="67">
                  <c:v>0.36378002782484953</c:v>
                </c:pt>
                <c:pt idx="68">
                  <c:v>0.3929094480920956</c:v>
                </c:pt>
                <c:pt idx="69">
                  <c:v>0.42268319180580916</c:v>
                </c:pt>
                <c:pt idx="70">
                  <c:v>0.45292857300757294</c:v>
                </c:pt>
                <c:pt idx="71">
                  <c:v>0.48346375712169121</c:v>
                </c:pt>
                <c:pt idx="72">
                  <c:v>0.51410122952563109</c:v>
                </c:pt>
                <c:pt idx="73">
                  <c:v>0.54465146021463906</c:v>
                </c:pt>
                <c:pt idx="74">
                  <c:v>0.57492663844889325</c:v>
                </c:pt>
                <c:pt idx="75">
                  <c:v>0.60474434768738528</c:v>
                </c:pt>
                <c:pt idx="76">
                  <c:v>0.63393105417160722</c:v>
                </c:pt>
                <c:pt idx="77">
                  <c:v>0.66232529201454771</c:v>
                </c:pt>
                <c:pt idx="78">
                  <c:v>0.68978044290668494</c:v>
                </c:pt>
                <c:pt idx="79">
                  <c:v>0.71616702862265802</c:v>
                </c:pt>
                <c:pt idx="80">
                  <c:v>0.74137445781972455</c:v>
                </c:pt>
                <c:pt idx="81">
                  <c:v>0.76531219410947382</c:v>
                </c:pt>
                <c:pt idx="82">
                  <c:v>0.78791033792442611</c:v>
                </c:pt>
                <c:pt idx="83">
                  <c:v>0.80911963926703678</c:v>
                </c:pt>
                <c:pt idx="84">
                  <c:v>0.82891098049963607</c:v>
                </c:pt>
                <c:pt idx="85">
                  <c:v>0.8472743863849278</c:v>
                </c:pt>
                <c:pt idx="86">
                  <c:v>0.8642176336500107</c:v>
                </c:pt>
                <c:pt idx="87">
                  <c:v>0.87976454050275499</c:v>
                </c:pt>
                <c:pt idx="88">
                  <c:v>0.89395302227250162</c:v>
                </c:pt>
                <c:pt idx="89">
                  <c:v>0.90683299892379066</c:v>
                </c:pt>
                <c:pt idx="90">
                  <c:v>0.91846423649564357</c:v>
                </c:pt>
                <c:pt idx="91">
                  <c:v>0.92891419688686838</c:v>
                </c:pt>
                <c:pt idx="92">
                  <c:v>0.93825596302173264</c:v>
                </c:pt>
                <c:pt idx="93">
                  <c:v>0.94656628940685406</c:v>
                </c:pt>
                <c:pt idx="94">
                  <c:v>0.95392382620051175</c:v>
                </c:pt>
                <c:pt idx="95">
                  <c:v>0.96040752927600082</c:v>
                </c:pt>
                <c:pt idx="96">
                  <c:v>0.96609531544956107</c:v>
                </c:pt>
                <c:pt idx="97">
                  <c:v>0.97106290302603449</c:v>
                </c:pt>
                <c:pt idx="98">
                  <c:v>0.97538291054807436</c:v>
                </c:pt>
                <c:pt idx="99">
                  <c:v>0.97912413695171563</c:v>
                </c:pt>
                <c:pt idx="100">
                  <c:v>0.98235106701939257</c:v>
                </c:pt>
              </c:numCache>
            </c:numRef>
          </c:val>
        </c:ser>
        <c:ser>
          <c:idx val="3"/>
          <c:order val="3"/>
          <c:tx>
            <c:strRef>
              <c:f>'2-tailed t-test'!$J$2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t-test'!$J$3:$J$103</c:f>
              <c:numCache>
                <c:formatCode>General</c:formatCode>
                <c:ptCount val="101"/>
                <c:pt idx="0">
                  <c:v>0.99633290851454226</c:v>
                </c:pt>
                <c:pt idx="1">
                  <c:v>0.99538415266457436</c:v>
                </c:pt>
                <c:pt idx="2">
                  <c:v>0.99421230166496311</c:v>
                </c:pt>
                <c:pt idx="3">
                  <c:v>0.99277184867281865</c:v>
                </c:pt>
                <c:pt idx="4">
                  <c:v>0.99101002969758201</c:v>
                </c:pt>
                <c:pt idx="5">
                  <c:v>0.98886622158598425</c:v>
                </c:pt>
                <c:pt idx="6">
                  <c:v>0.98627144743817718</c:v>
                </c:pt>
                <c:pt idx="7">
                  <c:v>0.98314803129983863</c:v>
                </c:pt>
                <c:pt idx="8">
                  <c:v>0.97940946822202657</c:v>
                </c:pt>
                <c:pt idx="9">
                  <c:v>0.97496057185791707</c:v>
                </c:pt>
                <c:pt idx="10">
                  <c:v>0.96969794842522372</c:v>
                </c:pt>
                <c:pt idx="11">
                  <c:v>0.96351087266851176</c:v>
                </c:pt>
                <c:pt idx="12">
                  <c:v>0.95628262977507739</c:v>
                </c:pt>
                <c:pt idx="13">
                  <c:v>0.94789231061955159</c:v>
                </c:pt>
                <c:pt idx="14">
                  <c:v>0.93821719489468891</c:v>
                </c:pt>
                <c:pt idx="15">
                  <c:v>0.92713557228342791</c:v>
                </c:pt>
                <c:pt idx="16">
                  <c:v>0.91453011872079404</c:v>
                </c:pt>
                <c:pt idx="17">
                  <c:v>0.90029167744483218</c:v>
                </c:pt>
                <c:pt idx="18">
                  <c:v>0.88432338160300983</c:v>
                </c:pt>
                <c:pt idx="19">
                  <c:v>0.86654497752732529</c:v>
                </c:pt>
                <c:pt idx="20">
                  <c:v>0.84689718498939004</c:v>
                </c:pt>
                <c:pt idx="21">
                  <c:v>0.82534589761610899</c:v>
                </c:pt>
                <c:pt idx="22">
                  <c:v>0.80188600926961195</c:v>
                </c:pt>
                <c:pt idx="23">
                  <c:v>0.7765446415784556</c:v>
                </c:pt>
                <c:pt idx="24">
                  <c:v>0.74938355708133608</c:v>
                </c:pt>
                <c:pt idx="25">
                  <c:v>0.72050055902691357</c:v>
                </c:pt>
                <c:pt idx="26">
                  <c:v>0.69002971862882734</c:v>
                </c:pt>
                <c:pt idx="27">
                  <c:v>0.65814032021953195</c:v>
                </c:pt>
                <c:pt idx="28">
                  <c:v>0.62503447803093282</c:v>
                </c:pt>
                <c:pt idx="29">
                  <c:v>0.59094344946233091</c:v>
                </c:pt>
                <c:pt idx="30">
                  <c:v>0.55612274388196603</c:v>
                </c:pt>
                <c:pt idx="31">
                  <c:v>0.52084619803849597</c:v>
                </c:pt>
                <c:pt idx="32">
                  <c:v>0.48539925293582264</c:v>
                </c:pt>
                <c:pt idx="33">
                  <c:v>0.4500717176451523</c:v>
                </c:pt>
                <c:pt idx="34">
                  <c:v>0.41515033853142469</c:v>
                </c:pt>
                <c:pt idx="35">
                  <c:v>0.38091150499771298</c:v>
                </c:pt>
                <c:pt idx="36">
                  <c:v>0.34761441398702719</c:v>
                </c:pt>
                <c:pt idx="37">
                  <c:v>0.31549498590835146</c:v>
                </c:pt>
                <c:pt idx="38">
                  <c:v>0.28476077687290502</c:v>
                </c:pt>
                <c:pt idx="39">
                  <c:v>0.25558707029715211</c:v>
                </c:pt>
                <c:pt idx="40">
                  <c:v>0.22811425995612056</c:v>
                </c:pt>
                <c:pt idx="41">
                  <c:v>0.202446562350306</c:v>
                </c:pt>
                <c:pt idx="42">
                  <c:v>0.17865202419093618</c:v>
                </c:pt>
                <c:pt idx="43">
                  <c:v>0.15676372584665887</c:v>
                </c:pt>
                <c:pt idx="44">
                  <c:v>0.13678202928395145</c:v>
                </c:pt>
                <c:pt idx="45">
                  <c:v>0.11867767737746904</c:v>
                </c:pt>
                <c:pt idx="46">
                  <c:v>0.10239553105237753</c:v>
                </c:pt>
                <c:pt idx="47">
                  <c:v>8.7858719717519129E-2</c:v>
                </c:pt>
                <c:pt idx="48">
                  <c:v>7.4972987893155985E-2</c:v>
                </c:pt>
                <c:pt idx="49">
                  <c:v>6.3631039592167093E-2</c:v>
                </c:pt>
                <c:pt idx="50">
                  <c:v>5.3716703856368175E-2</c:v>
                </c:pt>
                <c:pt idx="51">
                  <c:v>6.3631039592180749E-2</c:v>
                </c:pt>
                <c:pt idx="52">
                  <c:v>7.4972987893172194E-2</c:v>
                </c:pt>
                <c:pt idx="53">
                  <c:v>8.7858719717540001E-2</c:v>
                </c:pt>
                <c:pt idx="54">
                  <c:v>0.10239553105239896</c:v>
                </c:pt>
                <c:pt idx="55">
                  <c:v>0.11867767737749435</c:v>
                </c:pt>
                <c:pt idx="56">
                  <c:v>0.13678202928397765</c:v>
                </c:pt>
                <c:pt idx="57">
                  <c:v>0.15676372584668763</c:v>
                </c:pt>
                <c:pt idx="58">
                  <c:v>0.17865202419097015</c:v>
                </c:pt>
                <c:pt idx="59">
                  <c:v>0.20244656235034275</c:v>
                </c:pt>
                <c:pt idx="60">
                  <c:v>0.22811425995616008</c:v>
                </c:pt>
                <c:pt idx="61">
                  <c:v>0.25558707029719285</c:v>
                </c:pt>
                <c:pt idx="62">
                  <c:v>0.28476077687294821</c:v>
                </c:pt>
                <c:pt idx="63">
                  <c:v>0.31549498590839575</c:v>
                </c:pt>
                <c:pt idx="64">
                  <c:v>0.34761441398707249</c:v>
                </c:pt>
                <c:pt idx="65">
                  <c:v>0.38091150499775916</c:v>
                </c:pt>
                <c:pt idx="66">
                  <c:v>0.41515033853147643</c:v>
                </c:pt>
                <c:pt idx="67">
                  <c:v>0.45007171764520748</c:v>
                </c:pt>
                <c:pt idx="68">
                  <c:v>0.48539925293587038</c:v>
                </c:pt>
                <c:pt idx="69">
                  <c:v>0.52084619803851284</c:v>
                </c:pt>
                <c:pt idx="70">
                  <c:v>0.55612274388202754</c:v>
                </c:pt>
                <c:pt idx="71">
                  <c:v>0.59094344946237909</c:v>
                </c:pt>
                <c:pt idx="72">
                  <c:v>0.62503447803098267</c:v>
                </c:pt>
                <c:pt idx="73">
                  <c:v>0.65814032021957936</c:v>
                </c:pt>
                <c:pt idx="74">
                  <c:v>0.69002971862887075</c:v>
                </c:pt>
                <c:pt idx="75">
                  <c:v>0.7205005590269562</c:v>
                </c:pt>
                <c:pt idx="76">
                  <c:v>0.74938355708137561</c:v>
                </c:pt>
                <c:pt idx="77">
                  <c:v>0.77654464157849379</c:v>
                </c:pt>
                <c:pt idx="78">
                  <c:v>0.80188600926964826</c:v>
                </c:pt>
                <c:pt idx="79">
                  <c:v>0.82534589761614141</c:v>
                </c:pt>
                <c:pt idx="80">
                  <c:v>0.84689718498941979</c:v>
                </c:pt>
                <c:pt idx="81">
                  <c:v>0.8665449775273516</c:v>
                </c:pt>
                <c:pt idx="82">
                  <c:v>0.88432338160303625</c:v>
                </c:pt>
                <c:pt idx="83">
                  <c:v>0.90029167744485439</c:v>
                </c:pt>
                <c:pt idx="84">
                  <c:v>0.91453011872081413</c:v>
                </c:pt>
                <c:pt idx="85">
                  <c:v>0.92713557228344445</c:v>
                </c:pt>
                <c:pt idx="86">
                  <c:v>0.93821719489470534</c:v>
                </c:pt>
                <c:pt idx="87">
                  <c:v>0.94789231061956436</c:v>
                </c:pt>
                <c:pt idx="88">
                  <c:v>0.9562826297750886</c:v>
                </c:pt>
                <c:pt idx="89">
                  <c:v>0.96351087266852142</c:v>
                </c:pt>
                <c:pt idx="90">
                  <c:v>0.96969794842523171</c:v>
                </c:pt>
                <c:pt idx="91">
                  <c:v>0.97496057185792384</c:v>
                </c:pt>
                <c:pt idx="92">
                  <c:v>0.97940946822203245</c:v>
                </c:pt>
                <c:pt idx="93">
                  <c:v>0.98314803129984352</c:v>
                </c:pt>
                <c:pt idx="94">
                  <c:v>0.98627144743818118</c:v>
                </c:pt>
                <c:pt idx="95">
                  <c:v>0.98886622158598769</c:v>
                </c:pt>
                <c:pt idx="96">
                  <c:v>0.99101002969758467</c:v>
                </c:pt>
                <c:pt idx="97">
                  <c:v>0.99277184867282087</c:v>
                </c:pt>
                <c:pt idx="98">
                  <c:v>0.99421230166496499</c:v>
                </c:pt>
                <c:pt idx="99">
                  <c:v>0.99538415266457592</c:v>
                </c:pt>
                <c:pt idx="100">
                  <c:v>0.99633290851454226</c:v>
                </c:pt>
              </c:numCache>
            </c:numRef>
          </c:val>
        </c:ser>
        <c:ser>
          <c:idx val="4"/>
          <c:order val="4"/>
          <c:tx>
            <c:strRef>
              <c:f>'2-tailed t-test'!$K$2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t-test'!$K$3:$K$103</c:f>
              <c:numCache>
                <c:formatCode>General</c:formatCode>
                <c:ptCount val="101"/>
                <c:pt idx="0">
                  <c:v>0.99926348797596998</c:v>
                </c:pt>
                <c:pt idx="1">
                  <c:v>0.9990130591989238</c:v>
                </c:pt>
                <c:pt idx="2">
                  <c:v>0.99868355529751696</c:v>
                </c:pt>
                <c:pt idx="3">
                  <c:v>0.99825241010868582</c:v>
                </c:pt>
                <c:pt idx="4">
                  <c:v>0.99769151376346299</c:v>
                </c:pt>
                <c:pt idx="5">
                  <c:v>0.99696616535254245</c:v>
                </c:pt>
                <c:pt idx="6">
                  <c:v>0.99603393183820554</c:v>
                </c:pt>
                <c:pt idx="7">
                  <c:v>0.99484344210680853</c:v>
                </c:pt>
                <c:pt idx="8">
                  <c:v>0.99333315803001243</c:v>
                </c:pt>
                <c:pt idx="9">
                  <c:v>0.99143018163992969</c:v>
                </c:pt>
                <c:pt idx="10">
                  <c:v>0.98904917912632329</c:v>
                </c:pt>
                <c:pt idx="11">
                  <c:v>0.98609151193637179</c:v>
                </c:pt>
                <c:pt idx="12">
                  <c:v>0.98244469455839567</c:v>
                </c:pt>
                <c:pt idx="13">
                  <c:v>0.97798230921784735</c:v>
                </c:pt>
                <c:pt idx="14">
                  <c:v>0.97256449721618898</c:v>
                </c:pt>
                <c:pt idx="15">
                  <c:v>0.96603919066789901</c:v>
                </c:pt>
                <c:pt idx="16">
                  <c:v>0.95824416862064832</c:v>
                </c:pt>
                <c:pt idx="17">
                  <c:v>0.94901008096188999</c:v>
                </c:pt>
                <c:pt idx="18">
                  <c:v>0.93816446404643183</c:v>
                </c:pt>
                <c:pt idx="19">
                  <c:v>0.9255367489973314</c:v>
                </c:pt>
                <c:pt idx="20">
                  <c:v>0.91096422509635477</c:v>
                </c:pt>
                <c:pt idx="21">
                  <c:v>0.89429878677642161</c:v>
                </c:pt>
                <c:pt idx="22">
                  <c:v>0.87541423511774363</c:v>
                </c:pt>
                <c:pt idx="23">
                  <c:v>0.85421382614202801</c:v>
                </c:pt>
                <c:pt idx="24">
                  <c:v>0.83063767219443874</c:v>
                </c:pt>
                <c:pt idx="25">
                  <c:v>0.80466955485652281</c:v>
                </c:pt>
                <c:pt idx="26">
                  <c:v>0.77634268001017714</c:v>
                </c:pt>
                <c:pt idx="27">
                  <c:v>0.74574391322262912</c:v>
                </c:pt>
                <c:pt idx="28">
                  <c:v>0.71301608147756257</c:v>
                </c:pt>
                <c:pt idx="29">
                  <c:v>0.67835801288318787</c:v>
                </c:pt>
                <c:pt idx="30">
                  <c:v>0.64202210970317408</c:v>
                </c:pt>
                <c:pt idx="31">
                  <c:v>0.60430940099691566</c:v>
                </c:pt>
                <c:pt idx="32">
                  <c:v>0.56556218928946222</c:v>
                </c:pt>
                <c:pt idx="33">
                  <c:v>0.52615457592994808</c:v>
                </c:pt>
                <c:pt idx="34">
                  <c:v>0.4864813065357747</c:v>
                </c:pt>
                <c:pt idx="35">
                  <c:v>0.44694550580273318</c:v>
                </c:pt>
                <c:pt idx="36">
                  <c:v>0.40794595720294424</c:v>
                </c:pt>
                <c:pt idx="37">
                  <c:v>0.3698646187852731</c:v>
                </c:pt>
                <c:pt idx="38">
                  <c:v>0.33305504775071948</c:v>
                </c:pt>
                <c:pt idx="39">
                  <c:v>0.29783233561478339</c:v>
                </c:pt>
                <c:pt idx="40">
                  <c:v>0.26446503991955872</c:v>
                </c:pt>
                <c:pt idx="41">
                  <c:v>0.2331694493417158</c:v>
                </c:pt>
                <c:pt idx="42">
                  <c:v>0.20410635138101441</c:v>
                </c:pt>
                <c:pt idx="43">
                  <c:v>0.17738030140745287</c:v>
                </c:pt>
                <c:pt idx="44">
                  <c:v>0.15304123348592313</c:v>
                </c:pt>
                <c:pt idx="45">
                  <c:v>0.13108812166232142</c:v>
                </c:pt>
                <c:pt idx="46">
                  <c:v>0.11147429873924475</c:v>
                </c:pt>
                <c:pt idx="47">
                  <c:v>9.411398362920731E-2</c:v>
                </c:pt>
                <c:pt idx="48">
                  <c:v>7.8889545095762514E-2</c:v>
                </c:pt>
                <c:pt idx="49">
                  <c:v>6.5659048447358481E-2</c:v>
                </c:pt>
                <c:pt idx="50">
                  <c:v>5.4263673477864982E-2</c:v>
                </c:pt>
                <c:pt idx="51">
                  <c:v>6.5659048447376023E-2</c:v>
                </c:pt>
                <c:pt idx="52">
                  <c:v>7.8889545095780722E-2</c:v>
                </c:pt>
                <c:pt idx="53">
                  <c:v>9.4113983629231512E-2</c:v>
                </c:pt>
                <c:pt idx="54">
                  <c:v>0.11147429873927117</c:v>
                </c:pt>
                <c:pt idx="55">
                  <c:v>0.1310881216623514</c:v>
                </c:pt>
                <c:pt idx="56">
                  <c:v>0.15304123348595766</c:v>
                </c:pt>
                <c:pt idx="57">
                  <c:v>0.17738030140748984</c:v>
                </c:pt>
                <c:pt idx="58">
                  <c:v>0.20410635138105349</c:v>
                </c:pt>
                <c:pt idx="59">
                  <c:v>0.23316944934175821</c:v>
                </c:pt>
                <c:pt idx="60">
                  <c:v>0.26446503991960324</c:v>
                </c:pt>
                <c:pt idx="61">
                  <c:v>0.29783233561483446</c:v>
                </c:pt>
                <c:pt idx="62">
                  <c:v>0.33305504775077044</c:v>
                </c:pt>
                <c:pt idx="63">
                  <c:v>0.36986461878532939</c:v>
                </c:pt>
                <c:pt idx="64">
                  <c:v>0.40794595720299931</c:v>
                </c:pt>
                <c:pt idx="65">
                  <c:v>0.44694550580279002</c:v>
                </c:pt>
                <c:pt idx="66">
                  <c:v>0.48648130653583932</c:v>
                </c:pt>
                <c:pt idx="67">
                  <c:v>0.5261545759300148</c:v>
                </c:pt>
                <c:pt idx="68">
                  <c:v>0.56556218928952151</c:v>
                </c:pt>
                <c:pt idx="69">
                  <c:v>0.60430940099697161</c:v>
                </c:pt>
                <c:pt idx="70">
                  <c:v>0.64202210970322759</c:v>
                </c:pt>
                <c:pt idx="71">
                  <c:v>0.67835801288323916</c:v>
                </c:pt>
                <c:pt idx="72">
                  <c:v>0.71301608147761253</c:v>
                </c:pt>
                <c:pt idx="73">
                  <c:v>0.74574391322267508</c:v>
                </c:pt>
                <c:pt idx="74">
                  <c:v>0.77634268001021911</c:v>
                </c:pt>
                <c:pt idx="75">
                  <c:v>0.80466955485655944</c:v>
                </c:pt>
                <c:pt idx="76">
                  <c:v>0.83063767219447571</c:v>
                </c:pt>
                <c:pt idx="77">
                  <c:v>0.85421382614205821</c:v>
                </c:pt>
                <c:pt idx="78">
                  <c:v>0.87541423511777183</c:v>
                </c:pt>
                <c:pt idx="79">
                  <c:v>0.89429878677644825</c:v>
                </c:pt>
                <c:pt idx="80">
                  <c:v>0.91096422509637753</c:v>
                </c:pt>
                <c:pt idx="81">
                  <c:v>0.92553674899735161</c:v>
                </c:pt>
                <c:pt idx="82">
                  <c:v>0.9381644640464466</c:v>
                </c:pt>
                <c:pt idx="83">
                  <c:v>0.9490100809619052</c:v>
                </c:pt>
                <c:pt idx="84">
                  <c:v>0.95824416862066064</c:v>
                </c:pt>
                <c:pt idx="85">
                  <c:v>0.96603919066790889</c:v>
                </c:pt>
                <c:pt idx="86">
                  <c:v>0.97256449721619742</c:v>
                </c:pt>
                <c:pt idx="87">
                  <c:v>0.97798230921785423</c:v>
                </c:pt>
                <c:pt idx="88">
                  <c:v>0.98244469455840144</c:v>
                </c:pt>
                <c:pt idx="89">
                  <c:v>0.98609151193637645</c:v>
                </c:pt>
                <c:pt idx="90">
                  <c:v>0.98904917912632706</c:v>
                </c:pt>
                <c:pt idx="91">
                  <c:v>0.99143018163993268</c:v>
                </c:pt>
                <c:pt idx="92">
                  <c:v>0.99333315803001476</c:v>
                </c:pt>
                <c:pt idx="93">
                  <c:v>0.99484344210681042</c:v>
                </c:pt>
                <c:pt idx="94">
                  <c:v>0.99603393183820699</c:v>
                </c:pt>
                <c:pt idx="95">
                  <c:v>0.99696616535254368</c:v>
                </c:pt>
                <c:pt idx="96">
                  <c:v>0.99769151376346399</c:v>
                </c:pt>
                <c:pt idx="97">
                  <c:v>0.99825241010868648</c:v>
                </c:pt>
                <c:pt idx="98">
                  <c:v>0.99868355529751751</c:v>
                </c:pt>
                <c:pt idx="99">
                  <c:v>0.99901305919892425</c:v>
                </c:pt>
                <c:pt idx="100">
                  <c:v>0.99926348797596998</c:v>
                </c:pt>
              </c:numCache>
            </c:numRef>
          </c:val>
        </c:ser>
        <c:ser>
          <c:idx val="5"/>
          <c:order val="5"/>
          <c:tx>
            <c:strRef>
              <c:f>'2-tailed t-test'!$L$2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'2-tailed t-test'!$F$3:$F$103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50</c:v>
                </c:pt>
              </c:numCache>
            </c:numRef>
          </c:cat>
          <c:val>
            <c:numRef>
              <c:f>'2-tailed t-test'!$L$3:$L$103</c:f>
              <c:numCache>
                <c:formatCode>General</c:formatCode>
                <c:ptCount val="101"/>
                <c:pt idx="0">
                  <c:v>0.99985609268907205</c:v>
                </c:pt>
                <c:pt idx="1">
                  <c:v>0.99979463842953042</c:v>
                </c:pt>
                <c:pt idx="2">
                  <c:v>0.99970849686001562</c:v>
                </c:pt>
                <c:pt idx="3">
                  <c:v>0.99958850596920856</c:v>
                </c:pt>
                <c:pt idx="4">
                  <c:v>0.99942245132398511</c:v>
                </c:pt>
                <c:pt idx="5">
                  <c:v>0.99919420020063099</c:v>
                </c:pt>
                <c:pt idx="6">
                  <c:v>0.99888265191415371</c:v>
                </c:pt>
                <c:pt idx="7">
                  <c:v>0.99846048957879019</c:v>
                </c:pt>
                <c:pt idx="8">
                  <c:v>0.99789272747243651</c:v>
                </c:pt>
                <c:pt idx="9">
                  <c:v>0.99713506254095996</c:v>
                </c:pt>
                <c:pt idx="10">
                  <c:v>0.99613205647069303</c:v>
                </c:pt>
                <c:pt idx="11">
                  <c:v>0.9948152021304062</c:v>
                </c:pt>
                <c:pt idx="12">
                  <c:v>0.99310095683079114</c:v>
                </c:pt>
                <c:pt idx="13">
                  <c:v>0.99088886420954769</c:v>
                </c:pt>
                <c:pt idx="14">
                  <c:v>0.98805991826013273</c:v>
                </c:pt>
                <c:pt idx="15">
                  <c:v>0.98447536913648614</c:v>
                </c:pt>
                <c:pt idx="16">
                  <c:v>0.97997620309378264</c:v>
                </c:pt>
                <c:pt idx="17">
                  <c:v>0.97438353256921117</c:v>
                </c:pt>
                <c:pt idx="18">
                  <c:v>0.96750018123150416</c:v>
                </c:pt>
                <c:pt idx="19">
                  <c:v>0.95911366092291594</c:v>
                </c:pt>
                <c:pt idx="20">
                  <c:v>0.94900078251135933</c:v>
                </c:pt>
                <c:pt idx="21">
                  <c:v>0.93693397903061038</c:v>
                </c:pt>
                <c:pt idx="22">
                  <c:v>0.92268932199902132</c:v>
                </c:pt>
                <c:pt idx="23">
                  <c:v>0.90605614111544985</c:v>
                </c:pt>
                <c:pt idx="24">
                  <c:v>0.88684789236342321</c:v>
                </c:pt>
                <c:pt idx="25">
                  <c:v>0.86491380572953114</c:v>
                </c:pt>
                <c:pt idx="26">
                  <c:v>0.84015067347465133</c:v>
                </c:pt>
                <c:pt idx="27">
                  <c:v>0.81251400020421138</c:v>
                </c:pt>
                <c:pt idx="28">
                  <c:v>0.78202766188266393</c:v>
                </c:pt>
                <c:pt idx="29">
                  <c:v>0.74879120931186349</c:v>
                </c:pt>
                <c:pt idx="30">
                  <c:v>0.71298402592813748</c:v>
                </c:pt>
                <c:pt idx="31">
                  <c:v>0.67486570686073399</c:v>
                </c:pt>
                <c:pt idx="32">
                  <c:v>0.63477226643234419</c:v>
                </c:pt>
                <c:pt idx="33">
                  <c:v>0.59310808161814399</c:v>
                </c:pt>
                <c:pt idx="34">
                  <c:v>0.55033381513044743</c:v>
                </c:pt>
                <c:pt idx="35">
                  <c:v>0.50695089855557196</c:v>
                </c:pt>
                <c:pt idx="36">
                  <c:v>0.46348345673411484</c:v>
                </c:pt>
                <c:pt idx="37">
                  <c:v>0.42045878479210541</c:v>
                </c:pt>
                <c:pt idx="38">
                  <c:v>0.37838762170305951</c:v>
                </c:pt>
                <c:pt idx="39">
                  <c:v>0.33774548300011209</c:v>
                </c:pt>
                <c:pt idx="40">
                  <c:v>0.29895621803025274</c:v>
                </c:pt>
                <c:pt idx="41">
                  <c:v>0.26237875558751667</c:v>
                </c:pt>
                <c:pt idx="42">
                  <c:v>0.22829772017772332</c:v>
                </c:pt>
                <c:pt idx="43">
                  <c:v>0.19691827173701981</c:v>
                </c:pt>
                <c:pt idx="44">
                  <c:v>0.16836518150330104</c:v>
                </c:pt>
                <c:pt idx="45">
                  <c:v>0.14268584147007335</c:v>
                </c:pt>
                <c:pt idx="46">
                  <c:v>0.11985664305317578</c:v>
                </c:pt>
                <c:pt idx="47">
                  <c:v>9.9791975852877801E-2</c:v>
                </c:pt>
                <c:pt idx="48">
                  <c:v>8.2354996234114131E-2</c:v>
                </c:pt>
                <c:pt idx="49">
                  <c:v>6.7369300919639219E-2</c:v>
                </c:pt>
                <c:pt idx="50">
                  <c:v>5.4630696508614962E-2</c:v>
                </c:pt>
                <c:pt idx="51">
                  <c:v>6.7369300919658093E-2</c:v>
                </c:pt>
                <c:pt idx="52">
                  <c:v>8.2354996234133893E-2</c:v>
                </c:pt>
                <c:pt idx="53">
                  <c:v>9.9791975852907666E-2</c:v>
                </c:pt>
                <c:pt idx="54">
                  <c:v>0.11985664305320998</c:v>
                </c:pt>
                <c:pt idx="55">
                  <c:v>0.1426858414701071</c:v>
                </c:pt>
                <c:pt idx="56">
                  <c:v>0.16836518150334101</c:v>
                </c:pt>
                <c:pt idx="57">
                  <c:v>0.19691827173706189</c:v>
                </c:pt>
                <c:pt idx="58">
                  <c:v>0.22829772017776873</c:v>
                </c:pt>
                <c:pt idx="59">
                  <c:v>0.26237875558756651</c:v>
                </c:pt>
                <c:pt idx="60">
                  <c:v>0.2989562180303067</c:v>
                </c:pt>
                <c:pt idx="61">
                  <c:v>0.33774548300016538</c:v>
                </c:pt>
                <c:pt idx="62">
                  <c:v>0.37838762170311513</c:v>
                </c:pt>
                <c:pt idx="63">
                  <c:v>0.42045878479216936</c:v>
                </c:pt>
                <c:pt idx="64">
                  <c:v>0.46348345673417235</c:v>
                </c:pt>
                <c:pt idx="65">
                  <c:v>0.50695089855564768</c:v>
                </c:pt>
                <c:pt idx="66">
                  <c:v>0.55033381513051971</c:v>
                </c:pt>
                <c:pt idx="67">
                  <c:v>0.59310808161820328</c:v>
                </c:pt>
                <c:pt idx="68">
                  <c:v>0.63477226643240092</c:v>
                </c:pt>
                <c:pt idx="69">
                  <c:v>0.67486570686078962</c:v>
                </c:pt>
                <c:pt idx="70">
                  <c:v>0.71298402592818977</c:v>
                </c:pt>
                <c:pt idx="71">
                  <c:v>0.7487912093119129</c:v>
                </c:pt>
                <c:pt idx="72">
                  <c:v>0.782027661882708</c:v>
                </c:pt>
                <c:pt idx="73">
                  <c:v>0.81251400020425457</c:v>
                </c:pt>
                <c:pt idx="74">
                  <c:v>0.84015067347468875</c:v>
                </c:pt>
                <c:pt idx="75">
                  <c:v>0.864913805729566</c:v>
                </c:pt>
                <c:pt idx="76">
                  <c:v>0.88684789236345396</c:v>
                </c:pt>
                <c:pt idx="77">
                  <c:v>0.90605614111547661</c:v>
                </c:pt>
                <c:pt idx="78">
                  <c:v>0.92268932199904263</c:v>
                </c:pt>
                <c:pt idx="79">
                  <c:v>0.93693397903063258</c:v>
                </c:pt>
                <c:pt idx="80">
                  <c:v>0.94900078251137576</c:v>
                </c:pt>
                <c:pt idx="81">
                  <c:v>0.95911366092292938</c:v>
                </c:pt>
                <c:pt idx="82">
                  <c:v>0.96750018123151438</c:v>
                </c:pt>
                <c:pt idx="83">
                  <c:v>0.97438353256921983</c:v>
                </c:pt>
                <c:pt idx="84">
                  <c:v>0.97997620309378963</c:v>
                </c:pt>
                <c:pt idx="85">
                  <c:v>0.98447536913649192</c:v>
                </c:pt>
                <c:pt idx="86">
                  <c:v>0.98805991826013728</c:v>
                </c:pt>
                <c:pt idx="87">
                  <c:v>0.99088886420955136</c:v>
                </c:pt>
                <c:pt idx="88">
                  <c:v>0.99310095683079391</c:v>
                </c:pt>
                <c:pt idx="89">
                  <c:v>0.9948152021304083</c:v>
                </c:pt>
                <c:pt idx="90">
                  <c:v>0.9961320564706948</c:v>
                </c:pt>
                <c:pt idx="91">
                  <c:v>0.99713506254096129</c:v>
                </c:pt>
                <c:pt idx="92">
                  <c:v>0.9978927274724374</c:v>
                </c:pt>
                <c:pt idx="93">
                  <c:v>0.99846048957879086</c:v>
                </c:pt>
                <c:pt idx="94">
                  <c:v>0.99888265191415426</c:v>
                </c:pt>
                <c:pt idx="95">
                  <c:v>0.99919420020063132</c:v>
                </c:pt>
                <c:pt idx="96">
                  <c:v>0.99942245132398533</c:v>
                </c:pt>
                <c:pt idx="97">
                  <c:v>0.99958850596920867</c:v>
                </c:pt>
                <c:pt idx="98">
                  <c:v>0.99970849686001573</c:v>
                </c:pt>
                <c:pt idx="99">
                  <c:v>0.99979463842953054</c:v>
                </c:pt>
                <c:pt idx="100">
                  <c:v>0.99985609268907205</c:v>
                </c:pt>
              </c:numCache>
            </c:numRef>
          </c:val>
        </c:ser>
        <c:marker val="1"/>
        <c:axId val="66295296"/>
        <c:axId val="66297216"/>
      </c:lineChart>
      <c:catAx>
        <c:axId val="662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HA</a:t>
                </a:r>
                <a:r>
                  <a:rPr lang="en-GB" baseline="0"/>
                  <a:t> mean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6297216"/>
        <c:crosses val="autoZero"/>
        <c:auto val="1"/>
        <c:lblAlgn val="ctr"/>
        <c:lblOffset val="100"/>
      </c:catAx>
      <c:valAx>
        <c:axId val="6629721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6629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180975</xdr:rowOff>
    </xdr:from>
    <xdr:to>
      <xdr:col>12</xdr:col>
      <xdr:colOff>228600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95250</xdr:rowOff>
    </xdr:from>
    <xdr:to>
      <xdr:col>14</xdr:col>
      <xdr:colOff>190499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workbookViewId="0">
      <selection activeCell="B10" sqref="B10"/>
    </sheetView>
  </sheetViews>
  <sheetFormatPr defaultRowHeight="15"/>
  <cols>
    <col min="1" max="1" width="31.7109375" customWidth="1"/>
    <col min="14" max="14" width="12" bestFit="1" customWidth="1"/>
  </cols>
  <sheetData>
    <row r="1" spans="1:14">
      <c r="C1" t="s">
        <v>4</v>
      </c>
      <c r="D1" t="s">
        <v>5</v>
      </c>
      <c r="H1" t="s">
        <v>17</v>
      </c>
      <c r="I1" t="s">
        <v>18</v>
      </c>
      <c r="J1" t="s">
        <v>19</v>
      </c>
      <c r="K1" t="s">
        <v>15</v>
      </c>
      <c r="M1" t="s">
        <v>17</v>
      </c>
      <c r="N1" t="s">
        <v>18</v>
      </c>
    </row>
    <row r="2" spans="1:14">
      <c r="A2" t="s">
        <v>6</v>
      </c>
      <c r="C2">
        <v>0</v>
      </c>
      <c r="D2">
        <v>1.5</v>
      </c>
      <c r="G2">
        <f>MIN(C8-D8*3,C9-D9*3)</f>
        <v>-0.82158383625774911</v>
      </c>
      <c r="J2" t="str">
        <f>IF(C$8&lt;C$9,IF(G2&gt;C$11,H2,""),IF(G2&lt;C$11,H2,""))</f>
        <v/>
      </c>
      <c r="K2">
        <f>IF(C$9&gt;C$8,IF(G2&lt;C$11,I2,""),IF(G2&gt;C$11,I2,""))</f>
        <v>0</v>
      </c>
      <c r="M2">
        <f>NORMDIST(G2,C$8,D$8,1)</f>
        <v>1.3498980316301035E-3</v>
      </c>
      <c r="N2">
        <f>NORMDIST(G2,C$9,D$9,1)</f>
        <v>6.9741531072420315E-7</v>
      </c>
    </row>
    <row r="3" spans="1:14">
      <c r="A3" t="s">
        <v>7</v>
      </c>
      <c r="C3">
        <v>0.5</v>
      </c>
      <c r="D3">
        <v>1.5</v>
      </c>
      <c r="G3">
        <f t="shared" ref="G3:G34" si="0">G2+(G$102-G$2)/100</f>
        <v>-0.80015215953259411</v>
      </c>
      <c r="H3">
        <f>M3-M2</f>
        <v>3.9049744917596385E-4</v>
      </c>
      <c r="I3">
        <f t="shared" ref="I3:I66" si="1">N3-N2</f>
        <v>3.3239600416568038E-7</v>
      </c>
      <c r="J3" t="str">
        <f t="shared" ref="J3:J66" si="2">IF(C$8&lt;C$9,IF(G3&gt;C$11,H3,""),IF(G3&lt;C$11,H3,""))</f>
        <v/>
      </c>
      <c r="K3">
        <f t="shared" ref="K3:K66" si="3">IF(C$9&gt;C$8,IF(G3&lt;C$11,I3,""),IF(G3&gt;C$11,I3,""))</f>
        <v>3.3239600416568038E-7</v>
      </c>
      <c r="M3">
        <f t="shared" ref="M3:M66" si="4">NORMDIST(G3,C$8,D$8,1)</f>
        <v>1.7403954808060673E-3</v>
      </c>
      <c r="N3">
        <f t="shared" ref="N3:N66" si="5">NORMDIST(G3,C$9,D$9,1)</f>
        <v>1.0298113148898835E-6</v>
      </c>
    </row>
    <row r="4" spans="1:14">
      <c r="G4">
        <f t="shared" si="0"/>
        <v>-0.77872048280743911</v>
      </c>
      <c r="H4">
        <f t="shared" ref="H4:H67" si="6">M4-M3</f>
        <v>4.9075886815119762E-4</v>
      </c>
      <c r="I4">
        <f t="shared" si="1"/>
        <v>4.8186437562325324E-7</v>
      </c>
      <c r="J4" t="str">
        <f t="shared" si="2"/>
        <v/>
      </c>
      <c r="K4">
        <f t="shared" si="3"/>
        <v>4.8186437562325324E-7</v>
      </c>
      <c r="M4">
        <f t="shared" si="4"/>
        <v>2.2311543489572649E-3</v>
      </c>
      <c r="N4">
        <f t="shared" si="5"/>
        <v>1.5116756905131368E-6</v>
      </c>
    </row>
    <row r="5" spans="1:14">
      <c r="A5" t="s">
        <v>12</v>
      </c>
      <c r="B5">
        <v>0.1</v>
      </c>
      <c r="D5" t="s">
        <v>13</v>
      </c>
      <c r="E5">
        <f>NORMSINV(1-B5)</f>
        <v>1.2815515655446004</v>
      </c>
      <c r="G5">
        <f t="shared" si="0"/>
        <v>-0.7572888060822841</v>
      </c>
      <c r="H5">
        <f t="shared" si="6"/>
        <v>6.1299897481004173E-4</v>
      </c>
      <c r="I5">
        <f t="shared" si="1"/>
        <v>6.9428227178480739E-7</v>
      </c>
      <c r="J5" t="str">
        <f t="shared" si="2"/>
        <v/>
      </c>
      <c r="K5">
        <f t="shared" si="3"/>
        <v>6.9428227178480739E-7</v>
      </c>
      <c r="M5">
        <f t="shared" si="4"/>
        <v>2.8441533237673067E-3</v>
      </c>
      <c r="N5">
        <f t="shared" si="5"/>
        <v>2.2059579622979442E-6</v>
      </c>
    </row>
    <row r="6" spans="1:14">
      <c r="G6">
        <f t="shared" si="0"/>
        <v>-0.7358571293571291</v>
      </c>
      <c r="H6">
        <f t="shared" si="6"/>
        <v>7.6101458042643344E-4</v>
      </c>
      <c r="I6">
        <f t="shared" si="1"/>
        <v>9.9423460719894052E-7</v>
      </c>
      <c r="J6" t="str">
        <f t="shared" si="2"/>
        <v/>
      </c>
      <c r="K6">
        <f t="shared" si="3"/>
        <v>9.9423460719894052E-7</v>
      </c>
      <c r="M6">
        <f t="shared" si="4"/>
        <v>3.6051679041937401E-3</v>
      </c>
      <c r="N6">
        <f t="shared" si="5"/>
        <v>3.2001925694968847E-6</v>
      </c>
    </row>
    <row r="7" spans="1:14">
      <c r="B7" t="s">
        <v>2</v>
      </c>
      <c r="C7" t="s">
        <v>11</v>
      </c>
      <c r="D7" t="s">
        <v>10</v>
      </c>
      <c r="G7">
        <f t="shared" si="0"/>
        <v>-0.7144254526319741</v>
      </c>
      <c r="H7">
        <f t="shared" si="6"/>
        <v>9.3900486962938956E-4</v>
      </c>
      <c r="I7">
        <f t="shared" si="1"/>
        <v>1.4150873347551496E-6</v>
      </c>
      <c r="J7" t="str">
        <f t="shared" si="2"/>
        <v/>
      </c>
      <c r="K7">
        <f t="shared" si="3"/>
        <v>1.4150873347551496E-6</v>
      </c>
      <c r="M7">
        <f t="shared" si="4"/>
        <v>4.5441727738231297E-3</v>
      </c>
      <c r="N7">
        <f t="shared" si="5"/>
        <v>4.6152799042520343E-6</v>
      </c>
    </row>
    <row r="8" spans="1:14">
      <c r="A8" t="s">
        <v>9</v>
      </c>
      <c r="B8">
        <v>30</v>
      </c>
      <c r="C8">
        <f>C2</f>
        <v>0</v>
      </c>
      <c r="D8">
        <f>D2/SQRT(B8)</f>
        <v>0.27386127875258304</v>
      </c>
      <c r="G8">
        <f t="shared" si="0"/>
        <v>-0.6929937759068191</v>
      </c>
      <c r="H8">
        <f t="shared" si="6"/>
        <v>1.1515541084718972E-3</v>
      </c>
      <c r="I8">
        <f t="shared" si="1"/>
        <v>2.0017934365679224E-6</v>
      </c>
      <c r="J8" t="str">
        <f t="shared" si="2"/>
        <v/>
      </c>
      <c r="K8">
        <f t="shared" si="3"/>
        <v>2.0017934365679224E-6</v>
      </c>
      <c r="M8">
        <f t="shared" si="4"/>
        <v>5.6957268822950269E-3</v>
      </c>
      <c r="N8">
        <f t="shared" si="5"/>
        <v>6.6170733408199567E-6</v>
      </c>
    </row>
    <row r="9" spans="1:14">
      <c r="A9" t="s">
        <v>8</v>
      </c>
      <c r="B9">
        <v>30</v>
      </c>
      <c r="C9">
        <f>C3</f>
        <v>0.5</v>
      </c>
      <c r="D9">
        <f>D3/SQRT(B9)</f>
        <v>0.27386127875258304</v>
      </c>
      <c r="G9">
        <f t="shared" si="0"/>
        <v>-0.6715620991816641</v>
      </c>
      <c r="H9">
        <f t="shared" si="6"/>
        <v>1.4035971949726278E-3</v>
      </c>
      <c r="I9">
        <f t="shared" si="1"/>
        <v>2.8144719894651615E-6</v>
      </c>
      <c r="J9" t="str">
        <f t="shared" si="2"/>
        <v/>
      </c>
      <c r="K9">
        <f t="shared" si="3"/>
        <v>2.8144719894651615E-6</v>
      </c>
      <c r="M9">
        <f t="shared" si="4"/>
        <v>7.0993240772676547E-3</v>
      </c>
      <c r="N9">
        <f t="shared" si="5"/>
        <v>9.4315453302851182E-6</v>
      </c>
    </row>
    <row r="10" spans="1:14">
      <c r="G10">
        <f t="shared" si="0"/>
        <v>-0.65013042245650909</v>
      </c>
      <c r="H10">
        <f t="shared" si="6"/>
        <v>1.7003654511029698E-3</v>
      </c>
      <c r="I10">
        <f t="shared" si="1"/>
        <v>3.9329300143275958E-6</v>
      </c>
      <c r="J10" t="str">
        <f t="shared" si="2"/>
        <v/>
      </c>
      <c r="K10">
        <f t="shared" si="3"/>
        <v>3.9329300143275958E-6</v>
      </c>
      <c r="M10">
        <f t="shared" si="4"/>
        <v>8.7996895283706245E-3</v>
      </c>
      <c r="N10">
        <f t="shared" si="5"/>
        <v>1.3364475344612714E-5</v>
      </c>
    </row>
    <row r="11" spans="1:14">
      <c r="A11" t="s">
        <v>14</v>
      </c>
      <c r="C11">
        <f>IF(C8&lt;C9,C8+D8*E5,C8-D8*E5)</f>
        <v>0.35096735052741901</v>
      </c>
      <c r="G11">
        <f t="shared" si="0"/>
        <v>-0.62869874573135409</v>
      </c>
      <c r="H11">
        <f t="shared" si="6"/>
        <v>2.04731039209749E-3</v>
      </c>
      <c r="I11">
        <f t="shared" si="1"/>
        <v>5.4623200747005995E-6</v>
      </c>
      <c r="J11" t="str">
        <f t="shared" si="2"/>
        <v/>
      </c>
      <c r="K11">
        <f t="shared" si="3"/>
        <v>5.4623200747005995E-6</v>
      </c>
      <c r="M11">
        <f t="shared" si="4"/>
        <v>1.0846999920468114E-2</v>
      </c>
      <c r="N11">
        <f t="shared" si="5"/>
        <v>1.8826795419313314E-5</v>
      </c>
    </row>
    <row r="12" spans="1:14">
      <c r="G12">
        <f t="shared" si="0"/>
        <v>-0.60726706900619909</v>
      </c>
      <c r="H12">
        <f t="shared" si="6"/>
        <v>2.4500037437910072E-3</v>
      </c>
      <c r="I12">
        <f t="shared" si="1"/>
        <v>7.5401450531087377E-6</v>
      </c>
      <c r="J12" t="str">
        <f t="shared" si="2"/>
        <v/>
      </c>
      <c r="K12">
        <f t="shared" si="3"/>
        <v>7.5401450531087377E-6</v>
      </c>
      <c r="M12">
        <f t="shared" si="4"/>
        <v>1.3297003664259122E-2</v>
      </c>
      <c r="N12">
        <f t="shared" si="5"/>
        <v>2.6366940472422051E-5</v>
      </c>
    </row>
    <row r="13" spans="1:14">
      <c r="A13" t="s">
        <v>15</v>
      </c>
      <c r="B13">
        <f>IF(C9&gt;C8,NORMDIST(C11,C9,D9,1),1-(NORMDIST(C11,C9,D9,1)))</f>
        <v>0.29315526553025528</v>
      </c>
      <c r="G13">
        <f t="shared" si="0"/>
        <v>-0.58583539228104409</v>
      </c>
      <c r="H13">
        <f t="shared" si="6"/>
        <v>2.9140127227602619E-3</v>
      </c>
      <c r="I13">
        <f t="shared" si="1"/>
        <v>1.0344842707787905E-5</v>
      </c>
      <c r="J13" t="str">
        <f t="shared" si="2"/>
        <v/>
      </c>
      <c r="K13">
        <f t="shared" si="3"/>
        <v>1.0344842707787905E-5</v>
      </c>
      <c r="M13">
        <f t="shared" si="4"/>
        <v>1.6211016387019384E-2</v>
      </c>
      <c r="N13">
        <f t="shared" si="5"/>
        <v>3.6711783180209956E-5</v>
      </c>
    </row>
    <row r="14" spans="1:14">
      <c r="G14">
        <f t="shared" si="0"/>
        <v>-0.56440371555588909</v>
      </c>
      <c r="H14">
        <f t="shared" si="6"/>
        <v>3.4447505475007079E-3</v>
      </c>
      <c r="I14">
        <f t="shared" si="1"/>
        <v>1.4106189609841557E-5</v>
      </c>
      <c r="J14" t="str">
        <f t="shared" si="2"/>
        <v/>
      </c>
      <c r="K14">
        <f t="shared" si="3"/>
        <v>1.4106189609841557E-5</v>
      </c>
      <c r="M14">
        <f t="shared" si="4"/>
        <v>1.9655766934520091E-2</v>
      </c>
      <c r="N14">
        <f t="shared" si="5"/>
        <v>5.0817972790051513E-5</v>
      </c>
    </row>
    <row r="15" spans="1:14">
      <c r="A15" t="s">
        <v>16</v>
      </c>
      <c r="B15">
        <f>1-B13</f>
        <v>0.70684473446974472</v>
      </c>
      <c r="G15">
        <f t="shared" si="0"/>
        <v>-0.54297203883073408</v>
      </c>
      <c r="H15">
        <f t="shared" si="6"/>
        <v>4.0473032976495738E-3</v>
      </c>
      <c r="I15">
        <f t="shared" si="1"/>
        <v>1.9117767535936636E-5</v>
      </c>
      <c r="J15" t="str">
        <f t="shared" si="2"/>
        <v/>
      </c>
      <c r="K15">
        <f t="shared" si="3"/>
        <v>1.9117767535936636E-5</v>
      </c>
      <c r="M15">
        <f t="shared" si="4"/>
        <v>2.3703070232169665E-2</v>
      </c>
      <c r="N15">
        <f t="shared" si="5"/>
        <v>6.9935740325988149E-5</v>
      </c>
    </row>
    <row r="16" spans="1:14">
      <c r="G16">
        <f t="shared" si="0"/>
        <v>-0.52154036210557908</v>
      </c>
      <c r="H16">
        <f t="shared" si="6"/>
        <v>4.7262355526537236E-3</v>
      </c>
      <c r="I16">
        <f t="shared" si="1"/>
        <v>2.5751721710598474E-5</v>
      </c>
      <c r="J16" t="str">
        <f t="shared" si="2"/>
        <v/>
      </c>
      <c r="K16">
        <f t="shared" si="3"/>
        <v>2.5751721710598474E-5</v>
      </c>
      <c r="M16">
        <f t="shared" si="4"/>
        <v>2.8429305784823389E-2</v>
      </c>
      <c r="N16">
        <f t="shared" si="5"/>
        <v>9.5687462036586624E-5</v>
      </c>
    </row>
    <row r="17" spans="7:14">
      <c r="G17">
        <f t="shared" si="0"/>
        <v>-0.50010868538042408</v>
      </c>
      <c r="H17">
        <f t="shared" si="6"/>
        <v>5.4853786746397182E-3</v>
      </c>
      <c r="I17">
        <f t="shared" si="1"/>
        <v>3.4476010079442787E-5</v>
      </c>
      <c r="J17" t="str">
        <f t="shared" si="2"/>
        <v/>
      </c>
      <c r="K17">
        <f t="shared" si="3"/>
        <v>3.4476010079442787E-5</v>
      </c>
      <c r="M17">
        <f t="shared" si="4"/>
        <v>3.3914684459463107E-2</v>
      </c>
      <c r="N17">
        <f t="shared" si="5"/>
        <v>1.3016347211602941E-4</v>
      </c>
    </row>
    <row r="18" spans="7:14">
      <c r="G18">
        <f t="shared" si="0"/>
        <v>-0.47867700865526908</v>
      </c>
      <c r="H18">
        <f t="shared" si="6"/>
        <v>6.327607089331444E-3</v>
      </c>
      <c r="I18">
        <f t="shared" si="1"/>
        <v>4.5874290727554445E-5</v>
      </c>
      <c r="J18" t="str">
        <f t="shared" si="2"/>
        <v/>
      </c>
      <c r="K18">
        <f t="shared" si="3"/>
        <v>4.5874290727554445E-5</v>
      </c>
      <c r="M18">
        <f t="shared" si="4"/>
        <v>4.0242291548794551E-2</v>
      </c>
      <c r="N18">
        <f t="shared" si="5"/>
        <v>1.7603776284358386E-4</v>
      </c>
    </row>
    <row r="19" spans="7:14">
      <c r="G19">
        <f t="shared" si="0"/>
        <v>-0.45724533193011407</v>
      </c>
      <c r="H19">
        <f t="shared" si="6"/>
        <v>7.2546093853702587E-3</v>
      </c>
      <c r="I19">
        <f t="shared" si="1"/>
        <v>6.0668514533235296E-5</v>
      </c>
      <c r="J19" t="str">
        <f t="shared" si="2"/>
        <v/>
      </c>
      <c r="K19">
        <f t="shared" si="3"/>
        <v>6.0668514533235296E-5</v>
      </c>
      <c r="M19">
        <f t="shared" si="4"/>
        <v>4.749690093416481E-2</v>
      </c>
      <c r="N19">
        <f t="shared" si="5"/>
        <v>2.3670627737681915E-4</v>
      </c>
    </row>
    <row r="20" spans="7:14">
      <c r="G20">
        <f t="shared" si="0"/>
        <v>-0.43581365520495907</v>
      </c>
      <c r="H20">
        <f t="shared" si="6"/>
        <v>8.2666624057470273E-3</v>
      </c>
      <c r="I20">
        <f t="shared" si="1"/>
        <v>7.9744179819485339E-5</v>
      </c>
      <c r="J20" t="str">
        <f t="shared" si="2"/>
        <v/>
      </c>
      <c r="K20">
        <f t="shared" si="3"/>
        <v>7.9744179819485339E-5</v>
      </c>
      <c r="M20">
        <f t="shared" si="4"/>
        <v>5.5763563339911837E-2</v>
      </c>
      <c r="N20">
        <f t="shared" si="5"/>
        <v>3.1645045719630449E-4</v>
      </c>
    </row>
    <row r="21" spans="7:14">
      <c r="G21">
        <f t="shared" si="0"/>
        <v>-0.41438197847980407</v>
      </c>
      <c r="H21">
        <f t="shared" si="6"/>
        <v>9.362417647082899E-3</v>
      </c>
      <c r="I21">
        <f t="shared" si="1"/>
        <v>1.0417805994467066E-4</v>
      </c>
      <c r="J21" t="str">
        <f t="shared" si="2"/>
        <v/>
      </c>
      <c r="K21">
        <f t="shared" si="3"/>
        <v>1.0417805994467066E-4</v>
      </c>
      <c r="M21">
        <f t="shared" si="4"/>
        <v>6.5125980986994736E-2</v>
      </c>
      <c r="N21">
        <f t="shared" si="5"/>
        <v>4.2062851714097516E-4</v>
      </c>
    </row>
    <row r="22" spans="7:14">
      <c r="G22">
        <f t="shared" si="0"/>
        <v>-0.39295030175464907</v>
      </c>
      <c r="H22">
        <f t="shared" si="6"/>
        <v>1.0538710113132121E-2</v>
      </c>
      <c r="I22">
        <f t="shared" si="1"/>
        <v>1.3526803192187575E-4</v>
      </c>
      <c r="J22" t="str">
        <f t="shared" si="2"/>
        <v/>
      </c>
      <c r="K22">
        <f t="shared" si="3"/>
        <v>1.3526803192187575E-4</v>
      </c>
      <c r="M22">
        <f t="shared" si="4"/>
        <v>7.5664691100126857E-2</v>
      </c>
      <c r="N22">
        <f t="shared" si="5"/>
        <v>5.5589654906285091E-4</v>
      </c>
    </row>
    <row r="23" spans="7:14">
      <c r="G23">
        <f t="shared" si="0"/>
        <v>-0.37151862502949407</v>
      </c>
      <c r="H23">
        <f t="shared" si="6"/>
        <v>1.1790400192960959E-2</v>
      </c>
      <c r="I23">
        <f t="shared" si="1"/>
        <v>1.7456441333418837E-4</v>
      </c>
      <c r="J23" t="str">
        <f t="shared" si="2"/>
        <v/>
      </c>
      <c r="K23">
        <f t="shared" si="3"/>
        <v>1.7456441333418837E-4</v>
      </c>
      <c r="M23">
        <f t="shared" si="4"/>
        <v>8.7455091293087817E-2</v>
      </c>
      <c r="N23">
        <f t="shared" si="5"/>
        <v>7.3046096239703928E-4</v>
      </c>
    </row>
    <row r="24" spans="7:14">
      <c r="G24">
        <f t="shared" si="0"/>
        <v>-0.35008694830433906</v>
      </c>
      <c r="H24">
        <f t="shared" si="6"/>
        <v>1.3110259069221364E-2</v>
      </c>
      <c r="I24">
        <f t="shared" si="1"/>
        <v>2.239019579777235E-4</v>
      </c>
      <c r="J24" t="str">
        <f t="shared" si="2"/>
        <v/>
      </c>
      <c r="K24">
        <f t="shared" si="3"/>
        <v>2.239019579777235E-4</v>
      </c>
      <c r="M24">
        <f t="shared" si="4"/>
        <v>0.10056535036230918</v>
      </c>
      <c r="N24">
        <f t="shared" si="5"/>
        <v>9.5436292037476278E-4</v>
      </c>
    </row>
    <row r="25" spans="7:14">
      <c r="G25">
        <f t="shared" si="0"/>
        <v>-0.32865527157918406</v>
      </c>
      <c r="H25">
        <f t="shared" si="6"/>
        <v>1.4488907545354146E-2</v>
      </c>
      <c r="I25">
        <f t="shared" si="1"/>
        <v>2.8543137270431451E-4</v>
      </c>
      <c r="J25" t="str">
        <f t="shared" si="2"/>
        <v/>
      </c>
      <c r="K25">
        <f t="shared" si="3"/>
        <v>2.8543137270431451E-4</v>
      </c>
      <c r="M25">
        <f t="shared" si="4"/>
        <v>0.11505425790766333</v>
      </c>
      <c r="N25">
        <f t="shared" si="5"/>
        <v>1.2397942930790773E-3</v>
      </c>
    </row>
    <row r="26" spans="7:14">
      <c r="G26">
        <f t="shared" si="0"/>
        <v>-0.30722359485402906</v>
      </c>
      <c r="H26">
        <f t="shared" si="6"/>
        <v>1.5914816977324886E-2</v>
      </c>
      <c r="I26">
        <f t="shared" si="1"/>
        <v>3.6164890759082802E-4</v>
      </c>
      <c r="J26" t="str">
        <f t="shared" si="2"/>
        <v/>
      </c>
      <c r="K26">
        <f t="shared" si="3"/>
        <v>3.6164890759082802E-4</v>
      </c>
      <c r="M26">
        <f t="shared" si="4"/>
        <v>0.13096907488498821</v>
      </c>
      <c r="N26">
        <f t="shared" si="5"/>
        <v>1.6014432006699053E-3</v>
      </c>
    </row>
    <row r="27" spans="7:14">
      <c r="G27">
        <f t="shared" si="0"/>
        <v>-0.28579191812887406</v>
      </c>
      <c r="H27">
        <f t="shared" si="6"/>
        <v>1.7374379203842771E-2</v>
      </c>
      <c r="I27">
        <f t="shared" si="1"/>
        <v>4.5542225143746506E-4</v>
      </c>
      <c r="J27" t="str">
        <f t="shared" si="2"/>
        <v/>
      </c>
      <c r="K27">
        <f t="shared" si="3"/>
        <v>4.5542225143746506E-4</v>
      </c>
      <c r="M27">
        <f t="shared" si="4"/>
        <v>0.14834345408883098</v>
      </c>
      <c r="N27">
        <f t="shared" si="5"/>
        <v>2.0568654521073704E-3</v>
      </c>
    </row>
    <row r="28" spans="7:14">
      <c r="G28">
        <f t="shared" si="0"/>
        <v>-0.26436024140371905</v>
      </c>
      <c r="H28">
        <f t="shared" si="6"/>
        <v>1.885205002464907E-2</v>
      </c>
      <c r="I28">
        <f t="shared" si="1"/>
        <v>5.7001065181361277E-4</v>
      </c>
      <c r="J28" t="str">
        <f t="shared" si="2"/>
        <v/>
      </c>
      <c r="K28">
        <f t="shared" si="3"/>
        <v>5.7001065181361277E-4</v>
      </c>
      <c r="M28">
        <f t="shared" si="4"/>
        <v>0.16719550411348005</v>
      </c>
      <c r="N28">
        <f t="shared" si="5"/>
        <v>2.6268761039209831E-3</v>
      </c>
    </row>
    <row r="29" spans="7:14">
      <c r="G29">
        <f t="shared" si="0"/>
        <v>-0.24292856467856408</v>
      </c>
      <c r="H29">
        <f t="shared" si="6"/>
        <v>2.033056795439192E-2</v>
      </c>
      <c r="I29">
        <f t="shared" si="1"/>
        <v>7.0907689485188996E-4</v>
      </c>
      <c r="J29" t="str">
        <f t="shared" si="2"/>
        <v/>
      </c>
      <c r="K29">
        <f t="shared" si="3"/>
        <v>7.0907689485188996E-4</v>
      </c>
      <c r="M29">
        <f t="shared" si="4"/>
        <v>0.18752607206787197</v>
      </c>
      <c r="N29">
        <f t="shared" si="5"/>
        <v>3.3359529987728731E-3</v>
      </c>
    </row>
    <row r="30" spans="7:14">
      <c r="G30">
        <f t="shared" si="0"/>
        <v>-0.22149688795340911</v>
      </c>
      <c r="H30">
        <f t="shared" si="6"/>
        <v>2.1791246793062102E-2</v>
      </c>
      <c r="I30">
        <f t="shared" si="1"/>
        <v>8.766885499027488E-4</v>
      </c>
      <c r="J30" t="str">
        <f t="shared" si="2"/>
        <v/>
      </c>
      <c r="K30">
        <f t="shared" si="3"/>
        <v>8.766885499027488E-4</v>
      </c>
      <c r="M30">
        <f t="shared" si="4"/>
        <v>0.20931731886093408</v>
      </c>
      <c r="N30">
        <f t="shared" si="5"/>
        <v>4.2126415486756219E-3</v>
      </c>
    </row>
    <row r="31" spans="7:14">
      <c r="G31">
        <f t="shared" si="0"/>
        <v>-0.20006521122825413</v>
      </c>
      <c r="H31">
        <f t="shared" si="6"/>
        <v>2.3214337150468944E-2</v>
      </c>
      <c r="I31">
        <f t="shared" si="1"/>
        <v>1.0773057362968297E-3</v>
      </c>
      <c r="J31" t="str">
        <f t="shared" si="2"/>
        <v/>
      </c>
      <c r="K31">
        <f t="shared" si="3"/>
        <v>1.0773057362968297E-3</v>
      </c>
      <c r="M31">
        <f t="shared" si="4"/>
        <v>0.23253165601140302</v>
      </c>
      <c r="N31">
        <f t="shared" si="5"/>
        <v>5.2899472849724516E-3</v>
      </c>
    </row>
    <row r="32" spans="7:14">
      <c r="G32">
        <f t="shared" si="0"/>
        <v>-0.17863353450309916</v>
      </c>
      <c r="H32">
        <f t="shared" si="6"/>
        <v>2.4579448616387611E-2</v>
      </c>
      <c r="I32">
        <f t="shared" si="1"/>
        <v>1.3157526338061221E-3</v>
      </c>
      <c r="J32" t="str">
        <f t="shared" si="2"/>
        <v/>
      </c>
      <c r="K32">
        <f t="shared" si="3"/>
        <v>1.3157526338061221E-3</v>
      </c>
      <c r="M32">
        <f t="shared" si="4"/>
        <v>0.25711110462779063</v>
      </c>
      <c r="N32">
        <f t="shared" si="5"/>
        <v>6.6056999187785737E-3</v>
      </c>
    </row>
    <row r="33" spans="7:14">
      <c r="G33">
        <f t="shared" si="0"/>
        <v>-0.15720185777794418</v>
      </c>
      <c r="H33">
        <f t="shared" si="6"/>
        <v>2.5866020972003301E-2</v>
      </c>
      <c r="I33">
        <f t="shared" si="1"/>
        <v>1.5971700646826292E-3</v>
      </c>
      <c r="J33" t="str">
        <f t="shared" si="2"/>
        <v/>
      </c>
      <c r="K33">
        <f t="shared" si="3"/>
        <v>1.5971700646826292E-3</v>
      </c>
      <c r="M33">
        <f t="shared" si="4"/>
        <v>0.28297712559979393</v>
      </c>
      <c r="N33">
        <f t="shared" si="5"/>
        <v>8.2028699834612029E-3</v>
      </c>
    </row>
    <row r="34" spans="7:14">
      <c r="G34">
        <f t="shared" si="0"/>
        <v>-0.13577018105278921</v>
      </c>
      <c r="H34">
        <f t="shared" si="6"/>
        <v>2.7053829889684078E-2</v>
      </c>
      <c r="I34">
        <f t="shared" si="1"/>
        <v>1.9269467509991367E-3</v>
      </c>
      <c r="J34" t="str">
        <f t="shared" si="2"/>
        <v/>
      </c>
      <c r="K34">
        <f t="shared" si="3"/>
        <v>1.9269467509991367E-3</v>
      </c>
      <c r="M34">
        <f t="shared" si="4"/>
        <v>0.31003095548947801</v>
      </c>
      <c r="N34">
        <f t="shared" si="5"/>
        <v>1.012981673446034E-2</v>
      </c>
    </row>
    <row r="35" spans="7:14">
      <c r="G35">
        <f t="shared" ref="G35:G66" si="7">G34+(G$102-G$2)/100</f>
        <v>-0.11433850432763422</v>
      </c>
      <c r="H35">
        <f t="shared" si="6"/>
        <v>2.8123510157062048E-2</v>
      </c>
      <c r="I35">
        <f t="shared" si="1"/>
        <v>2.3106273187116777E-3</v>
      </c>
      <c r="J35" t="str">
        <f t="shared" si="2"/>
        <v/>
      </c>
      <c r="K35">
        <f t="shared" si="3"/>
        <v>2.3106273187116777E-3</v>
      </c>
      <c r="M35">
        <f t="shared" si="4"/>
        <v>0.33815446564654006</v>
      </c>
      <c r="N35">
        <f t="shared" si="5"/>
        <v>1.2440444053172017E-2</v>
      </c>
    </row>
    <row r="36" spans="7:14">
      <c r="G36">
        <f t="shared" si="7"/>
        <v>-9.2906827602479231E-2</v>
      </c>
      <c r="H36">
        <f t="shared" si="6"/>
        <v>2.9057077756551197E-2</v>
      </c>
      <c r="I36">
        <f t="shared" si="1"/>
        <v>2.7537957943373215E-3</v>
      </c>
      <c r="J36" t="str">
        <f t="shared" si="2"/>
        <v/>
      </c>
      <c r="K36">
        <f t="shared" si="3"/>
        <v>2.7537957943373215E-3</v>
      </c>
      <c r="M36">
        <f t="shared" si="4"/>
        <v>0.36721154340309126</v>
      </c>
      <c r="N36">
        <f t="shared" si="5"/>
        <v>1.5194239847509339E-2</v>
      </c>
    </row>
    <row r="37" spans="7:14">
      <c r="G37">
        <f t="shared" si="7"/>
        <v>-7.1475150877324242E-2</v>
      </c>
      <c r="H37">
        <f t="shared" si="6"/>
        <v>2.9838431267486198E-2</v>
      </c>
      <c r="I37">
        <f t="shared" si="1"/>
        <v>3.2619342252711014E-3</v>
      </c>
      <c r="J37" t="str">
        <f t="shared" si="2"/>
        <v/>
      </c>
      <c r="K37">
        <f t="shared" si="3"/>
        <v>3.2619342252711014E-3</v>
      </c>
      <c r="M37">
        <f t="shared" si="4"/>
        <v>0.39704997467057745</v>
      </c>
      <c r="N37">
        <f t="shared" si="5"/>
        <v>1.845617407278044E-2</v>
      </c>
    </row>
    <row r="38" spans="7:14">
      <c r="G38">
        <f t="shared" si="7"/>
        <v>-5.0043474152169254E-2</v>
      </c>
      <c r="H38">
        <f t="shared" si="6"/>
        <v>3.0453813124371121E-2</v>
      </c>
      <c r="I38">
        <f t="shared" si="1"/>
        <v>3.8402571416201736E-3</v>
      </c>
      <c r="J38" t="str">
        <f t="shared" si="2"/>
        <v/>
      </c>
      <c r="K38">
        <f t="shared" si="3"/>
        <v>3.8402571416201736E-3</v>
      </c>
      <c r="M38">
        <f t="shared" si="4"/>
        <v>0.42750378779494858</v>
      </c>
      <c r="N38">
        <f t="shared" si="5"/>
        <v>2.2296431214400614E-2</v>
      </c>
    </row>
    <row r="39" spans="7:14">
      <c r="G39">
        <f t="shared" si="7"/>
        <v>-2.8611797427014269E-2</v>
      </c>
      <c r="H39">
        <f t="shared" si="6"/>
        <v>3.089221229718464E-2</v>
      </c>
      <c r="I39">
        <f t="shared" si="1"/>
        <v>4.4935238414889334E-3</v>
      </c>
      <c r="J39" t="str">
        <f t="shared" si="2"/>
        <v/>
      </c>
      <c r="K39">
        <f t="shared" si="3"/>
        <v>4.4935238414889334E-3</v>
      </c>
      <c r="M39">
        <f t="shared" si="4"/>
        <v>0.45839600009213322</v>
      </c>
      <c r="N39">
        <f t="shared" si="5"/>
        <v>2.6789955055889547E-2</v>
      </c>
    </row>
    <row r="40" spans="7:14">
      <c r="G40">
        <f t="shared" si="7"/>
        <v>-7.1801207018592841E-3</v>
      </c>
      <c r="H40">
        <f t="shared" si="6"/>
        <v>3.1145691935894004E-2</v>
      </c>
      <c r="I40">
        <f t="shared" si="1"/>
        <v>5.2258318819224936E-3</v>
      </c>
      <c r="J40" t="str">
        <f t="shared" si="2"/>
        <v/>
      </c>
      <c r="K40">
        <f t="shared" si="3"/>
        <v>5.2258318819224936E-3</v>
      </c>
      <c r="M40">
        <f t="shared" si="4"/>
        <v>0.48954169202802722</v>
      </c>
      <c r="N40">
        <f t="shared" si="5"/>
        <v>3.2015786937812041E-2</v>
      </c>
    </row>
    <row r="41" spans="7:14">
      <c r="G41">
        <f t="shared" si="7"/>
        <v>1.4251556023295701E-2</v>
      </c>
      <c r="H41">
        <f t="shared" si="6"/>
        <v>3.1209628360090891E-2</v>
      </c>
      <c r="I41">
        <f t="shared" si="1"/>
        <v>6.040396636426415E-3</v>
      </c>
      <c r="J41" t="str">
        <f t="shared" si="2"/>
        <v/>
      </c>
      <c r="K41">
        <f t="shared" si="3"/>
        <v>6.040396636426415E-3</v>
      </c>
      <c r="M41">
        <f t="shared" si="4"/>
        <v>0.52075132038811811</v>
      </c>
      <c r="N41">
        <f t="shared" si="5"/>
        <v>3.8056183574238456E-2</v>
      </c>
    </row>
    <row r="42" spans="7:14">
      <c r="G42">
        <f t="shared" si="7"/>
        <v>3.5683232748450686E-2</v>
      </c>
      <c r="H42">
        <f t="shared" si="6"/>
        <v>3.108285133966826E-2</v>
      </c>
      <c r="I42">
        <f t="shared" si="1"/>
        <v>6.9393232633848667E-3</v>
      </c>
      <c r="J42" t="str">
        <f t="shared" si="2"/>
        <v/>
      </c>
      <c r="K42">
        <f t="shared" si="3"/>
        <v>6.9393232633848667E-3</v>
      </c>
      <c r="M42">
        <f t="shared" si="4"/>
        <v>0.55183417172778637</v>
      </c>
      <c r="N42">
        <f t="shared" si="5"/>
        <v>4.4995506837623322E-2</v>
      </c>
    </row>
    <row r="43" spans="7:14">
      <c r="G43">
        <f t="shared" si="7"/>
        <v>5.7114909473605674E-2</v>
      </c>
      <c r="H43">
        <f t="shared" si="6"/>
        <v>3.0767679720139052E-2</v>
      </c>
      <c r="I43">
        <f t="shared" si="1"/>
        <v>7.9233788309962527E-3</v>
      </c>
      <c r="J43" t="str">
        <f t="shared" si="2"/>
        <v/>
      </c>
      <c r="K43">
        <f t="shared" si="3"/>
        <v>7.9233788309962527E-3</v>
      </c>
      <c r="M43">
        <f t="shared" si="4"/>
        <v>0.58260185144792542</v>
      </c>
      <c r="N43">
        <f t="shared" si="5"/>
        <v>5.2918885668619575E-2</v>
      </c>
    </row>
    <row r="44" spans="7:14">
      <c r="G44">
        <f t="shared" si="7"/>
        <v>7.8546586198760662E-2</v>
      </c>
      <c r="H44">
        <f t="shared" si="6"/>
        <v>3.0269850877328031E-2</v>
      </c>
      <c r="I44">
        <f t="shared" si="1"/>
        <v>8.9917735672097043E-3</v>
      </c>
      <c r="J44" t="str">
        <f t="shared" si="2"/>
        <v/>
      </c>
      <c r="K44">
        <f t="shared" si="3"/>
        <v>8.9917735672097043E-3</v>
      </c>
      <c r="M44">
        <f t="shared" si="4"/>
        <v>0.61287170232525345</v>
      </c>
      <c r="N44">
        <f t="shared" si="5"/>
        <v>6.191065923582928E-2</v>
      </c>
    </row>
    <row r="45" spans="7:14">
      <c r="G45">
        <f t="shared" si="7"/>
        <v>9.9978262923915651E-2</v>
      </c>
      <c r="H45">
        <f t="shared" si="6"/>
        <v>2.9598346999974101E-2</v>
      </c>
      <c r="I45">
        <f t="shared" si="1"/>
        <v>1.0141961147412393E-2</v>
      </c>
      <c r="J45" t="str">
        <f t="shared" si="2"/>
        <v/>
      </c>
      <c r="K45">
        <f t="shared" si="3"/>
        <v>1.0141961147412393E-2</v>
      </c>
      <c r="M45">
        <f t="shared" si="4"/>
        <v>0.64247004932522755</v>
      </c>
      <c r="N45">
        <f t="shared" si="5"/>
        <v>7.2052620383241672E-2</v>
      </c>
    </row>
    <row r="46" spans="7:14">
      <c r="G46">
        <f t="shared" si="7"/>
        <v>0.12140993964907064</v>
      </c>
      <c r="H46">
        <f t="shared" si="6"/>
        <v>2.8765125549061854E-2</v>
      </c>
      <c r="I46">
        <f t="shared" si="1"/>
        <v>1.1369468500767033E-2</v>
      </c>
      <c r="J46" t="str">
        <f t="shared" si="2"/>
        <v/>
      </c>
      <c r="K46">
        <f t="shared" si="3"/>
        <v>1.1369468500767033E-2</v>
      </c>
      <c r="M46">
        <f t="shared" si="4"/>
        <v>0.67123517487428941</v>
      </c>
      <c r="N46">
        <f t="shared" si="5"/>
        <v>8.3422088884008705E-2</v>
      </c>
    </row>
    <row r="47" spans="7:14">
      <c r="G47">
        <f t="shared" si="7"/>
        <v>0.14284161637422563</v>
      </c>
      <c r="H47">
        <f t="shared" si="6"/>
        <v>2.7784765194088679E-2</v>
      </c>
      <c r="I47">
        <f t="shared" si="1"/>
        <v>1.2667765720476565E-2</v>
      </c>
      <c r="J47" t="str">
        <f t="shared" si="2"/>
        <v/>
      </c>
      <c r="K47">
        <f t="shared" si="3"/>
        <v>1.2667765720476565E-2</v>
      </c>
      <c r="M47">
        <f t="shared" si="4"/>
        <v>0.69901994006837809</v>
      </c>
      <c r="N47">
        <f t="shared" si="5"/>
        <v>9.608985460448527E-2</v>
      </c>
    </row>
    <row r="48" spans="7:14">
      <c r="G48">
        <f t="shared" si="7"/>
        <v>0.1642732930993806</v>
      </c>
      <c r="H48">
        <f t="shared" si="6"/>
        <v>2.6674041870026755E-2</v>
      </c>
      <c r="I48">
        <f t="shared" si="1"/>
        <v>1.4028186234012585E-2</v>
      </c>
      <c r="J48" t="str">
        <f t="shared" si="2"/>
        <v/>
      </c>
      <c r="K48">
        <f t="shared" si="3"/>
        <v>1.4028186234012585E-2</v>
      </c>
      <c r="M48">
        <f t="shared" si="4"/>
        <v>0.72569398193840484</v>
      </c>
      <c r="N48">
        <f t="shared" si="5"/>
        <v>0.11011804083849785</v>
      </c>
    </row>
    <row r="49" spans="7:14">
      <c r="G49">
        <f t="shared" si="7"/>
        <v>0.18570496982453558</v>
      </c>
      <c r="H49">
        <f t="shared" si="6"/>
        <v>2.5451452165390687E-2</v>
      </c>
      <c r="I49">
        <f t="shared" si="1"/>
        <v>1.5439906381623514E-2</v>
      </c>
      <c r="J49" t="str">
        <f t="shared" si="2"/>
        <v/>
      </c>
      <c r="K49">
        <f t="shared" si="3"/>
        <v>1.5439906381623514E-2</v>
      </c>
      <c r="M49">
        <f t="shared" si="4"/>
        <v>0.75114543410379553</v>
      </c>
      <c r="N49">
        <f t="shared" si="5"/>
        <v>0.12555794722012137</v>
      </c>
    </row>
    <row r="50" spans="7:14">
      <c r="G50">
        <f t="shared" si="7"/>
        <v>0.20713664654969055</v>
      </c>
      <c r="H50">
        <f t="shared" si="6"/>
        <v>2.4136702922763376E-2</v>
      </c>
      <c r="I50">
        <f t="shared" si="1"/>
        <v>1.6889991951867134E-2</v>
      </c>
      <c r="J50" t="str">
        <f t="shared" si="2"/>
        <v/>
      </c>
      <c r="K50">
        <f t="shared" si="3"/>
        <v>1.6889991951867134E-2</v>
      </c>
      <c r="M50">
        <f t="shared" si="4"/>
        <v>0.7752821370265589</v>
      </c>
      <c r="N50">
        <f t="shared" si="5"/>
        <v>0.1424479391719885</v>
      </c>
    </row>
    <row r="51" spans="7:14">
      <c r="G51">
        <f t="shared" si="7"/>
        <v>0.22856832327484553</v>
      </c>
      <c r="H51">
        <f t="shared" si="6"/>
        <v>2.2750186646375847E-2</v>
      </c>
      <c r="I51">
        <f t="shared" si="1"/>
        <v>1.836351705457806E-2</v>
      </c>
      <c r="J51" t="str">
        <f t="shared" si="2"/>
        <v/>
      </c>
      <c r="K51">
        <f t="shared" si="3"/>
        <v>1.836351705457806E-2</v>
      </c>
      <c r="M51">
        <f t="shared" si="4"/>
        <v>0.79803232367293475</v>
      </c>
      <c r="N51">
        <f t="shared" si="5"/>
        <v>0.16081145622656656</v>
      </c>
    </row>
    <row r="52" spans="7:14">
      <c r="G52">
        <f t="shared" si="7"/>
        <v>0.2500000000000005</v>
      </c>
      <c r="H52">
        <f t="shared" si="6"/>
        <v>2.1312462063976412E-2</v>
      </c>
      <c r="I52">
        <f t="shared" si="1"/>
        <v>1.9843758036523385E-2</v>
      </c>
      <c r="J52" t="str">
        <f t="shared" si="2"/>
        <v/>
      </c>
      <c r="K52">
        <f t="shared" si="3"/>
        <v>1.9843758036523385E-2</v>
      </c>
      <c r="M52">
        <f t="shared" si="4"/>
        <v>0.81934478573691116</v>
      </c>
      <c r="N52">
        <f t="shared" si="5"/>
        <v>0.18065521426308995</v>
      </c>
    </row>
    <row r="53" spans="7:14">
      <c r="G53">
        <f t="shared" si="7"/>
        <v>0.2714316767251555</v>
      </c>
      <c r="H53">
        <f t="shared" si="6"/>
        <v>1.9843758036523163E-2</v>
      </c>
      <c r="I53">
        <f t="shared" si="1"/>
        <v>2.1312462063976301E-2</v>
      </c>
      <c r="J53" t="str">
        <f t="shared" si="2"/>
        <v/>
      </c>
      <c r="K53">
        <f t="shared" si="3"/>
        <v>2.1312462063976301E-2</v>
      </c>
      <c r="M53">
        <f t="shared" si="4"/>
        <v>0.83918854377343433</v>
      </c>
      <c r="N53">
        <f t="shared" si="5"/>
        <v>0.20196767632706625</v>
      </c>
    </row>
    <row r="54" spans="7:14">
      <c r="G54">
        <f t="shared" si="7"/>
        <v>0.2928633534503105</v>
      </c>
      <c r="H54">
        <f t="shared" si="6"/>
        <v>1.8363517054577949E-2</v>
      </c>
      <c r="I54">
        <f t="shared" si="1"/>
        <v>2.2750186646376069E-2</v>
      </c>
      <c r="J54" t="str">
        <f t="shared" si="2"/>
        <v/>
      </c>
      <c r="K54">
        <f t="shared" si="3"/>
        <v>2.2750186646376069E-2</v>
      </c>
      <c r="M54">
        <f t="shared" si="4"/>
        <v>0.85755206082801227</v>
      </c>
      <c r="N54">
        <f t="shared" si="5"/>
        <v>0.22471786297344232</v>
      </c>
    </row>
    <row r="55" spans="7:14">
      <c r="G55">
        <f t="shared" si="7"/>
        <v>0.31429503017546551</v>
      </c>
      <c r="H55">
        <f t="shared" si="6"/>
        <v>1.6889991951867245E-2</v>
      </c>
      <c r="I55">
        <f t="shared" si="1"/>
        <v>2.4136702922763487E-2</v>
      </c>
      <c r="J55" t="str">
        <f t="shared" si="2"/>
        <v/>
      </c>
      <c r="K55">
        <f t="shared" si="3"/>
        <v>2.4136702922763487E-2</v>
      </c>
      <c r="M55">
        <f t="shared" si="4"/>
        <v>0.87444205277987952</v>
      </c>
      <c r="N55">
        <f t="shared" si="5"/>
        <v>0.2488545658962058</v>
      </c>
    </row>
    <row r="56" spans="7:14">
      <c r="G56">
        <f t="shared" si="7"/>
        <v>0.33572670690062051</v>
      </c>
      <c r="H56">
        <f t="shared" si="6"/>
        <v>1.5439906381623514E-2</v>
      </c>
      <c r="I56">
        <f t="shared" si="1"/>
        <v>2.5451452165390798E-2</v>
      </c>
      <c r="J56" t="str">
        <f t="shared" si="2"/>
        <v/>
      </c>
      <c r="K56">
        <f t="shared" si="3"/>
        <v>2.5451452165390798E-2</v>
      </c>
      <c r="M56">
        <f t="shared" si="4"/>
        <v>0.88988195916150303</v>
      </c>
      <c r="N56">
        <f t="shared" si="5"/>
        <v>0.2743060180615966</v>
      </c>
    </row>
    <row r="57" spans="7:14">
      <c r="G57">
        <f t="shared" si="7"/>
        <v>0.35715838362577551</v>
      </c>
      <c r="H57">
        <f t="shared" si="6"/>
        <v>1.4028186234012363E-2</v>
      </c>
      <c r="I57">
        <f t="shared" si="1"/>
        <v>2.6674041870026755E-2</v>
      </c>
      <c r="J57">
        <f t="shared" si="2"/>
        <v>1.4028186234012363E-2</v>
      </c>
      <c r="K57" t="str">
        <f t="shared" si="3"/>
        <v/>
      </c>
      <c r="M57">
        <f t="shared" si="4"/>
        <v>0.9039101453955154</v>
      </c>
      <c r="N57">
        <f t="shared" si="5"/>
        <v>0.30098005993162336</v>
      </c>
    </row>
    <row r="58" spans="7:14">
      <c r="G58">
        <f t="shared" si="7"/>
        <v>0.37859006035093051</v>
      </c>
      <c r="H58">
        <f t="shared" si="6"/>
        <v>1.2667765720476565E-2</v>
      </c>
      <c r="I58">
        <f t="shared" si="1"/>
        <v>2.778476519408879E-2</v>
      </c>
      <c r="J58">
        <f t="shared" si="2"/>
        <v>1.2667765720476565E-2</v>
      </c>
      <c r="K58" t="str">
        <f t="shared" si="3"/>
        <v/>
      </c>
      <c r="M58">
        <f t="shared" si="4"/>
        <v>0.91657791111599196</v>
      </c>
      <c r="N58">
        <f t="shared" si="5"/>
        <v>0.32876482512571215</v>
      </c>
    </row>
    <row r="59" spans="7:14">
      <c r="G59">
        <f t="shared" si="7"/>
        <v>0.40002173707608552</v>
      </c>
      <c r="H59">
        <f t="shared" si="6"/>
        <v>1.1369468500767033E-2</v>
      </c>
      <c r="I59">
        <f t="shared" si="1"/>
        <v>2.8765125549061854E-2</v>
      </c>
      <c r="J59">
        <f t="shared" si="2"/>
        <v>1.1369468500767033E-2</v>
      </c>
      <c r="K59" t="str">
        <f t="shared" si="3"/>
        <v/>
      </c>
      <c r="M59">
        <f t="shared" si="4"/>
        <v>0.92794737961675899</v>
      </c>
      <c r="N59">
        <f t="shared" si="5"/>
        <v>0.357529950674774</v>
      </c>
    </row>
    <row r="60" spans="7:14">
      <c r="G60">
        <f t="shared" si="7"/>
        <v>0.42145341380124052</v>
      </c>
      <c r="H60">
        <f t="shared" si="6"/>
        <v>1.0141961147412282E-2</v>
      </c>
      <c r="I60">
        <f t="shared" si="1"/>
        <v>2.9598346999974212E-2</v>
      </c>
      <c r="J60">
        <f t="shared" si="2"/>
        <v>1.0141961147412282E-2</v>
      </c>
      <c r="K60" t="str">
        <f t="shared" si="3"/>
        <v/>
      </c>
      <c r="M60">
        <f t="shared" si="4"/>
        <v>0.93808934076417128</v>
      </c>
      <c r="N60">
        <f t="shared" si="5"/>
        <v>0.38712829767474821</v>
      </c>
    </row>
    <row r="61" spans="7:14">
      <c r="G61">
        <f t="shared" si="7"/>
        <v>0.44288509052639552</v>
      </c>
      <c r="H61">
        <f t="shared" si="6"/>
        <v>8.9917735672095933E-3</v>
      </c>
      <c r="I61">
        <f t="shared" si="1"/>
        <v>3.0269850877328142E-2</v>
      </c>
      <c r="J61">
        <f t="shared" si="2"/>
        <v>8.9917735672095933E-3</v>
      </c>
      <c r="K61" t="str">
        <f t="shared" si="3"/>
        <v/>
      </c>
      <c r="M61">
        <f t="shared" si="4"/>
        <v>0.94708111433138087</v>
      </c>
      <c r="N61">
        <f t="shared" si="5"/>
        <v>0.41739814855207635</v>
      </c>
    </row>
    <row r="62" spans="7:14">
      <c r="G62">
        <f t="shared" si="7"/>
        <v>0.46431676725155052</v>
      </c>
      <c r="H62">
        <f t="shared" si="6"/>
        <v>7.9233788309960307E-3</v>
      </c>
      <c r="I62">
        <f t="shared" si="1"/>
        <v>3.0767679720139052E-2</v>
      </c>
      <c r="J62">
        <f t="shared" si="2"/>
        <v>7.9233788309960307E-3</v>
      </c>
      <c r="K62" t="str">
        <f t="shared" si="3"/>
        <v/>
      </c>
      <c r="M62">
        <f t="shared" si="4"/>
        <v>0.9550044931623769</v>
      </c>
      <c r="N62">
        <f t="shared" si="5"/>
        <v>0.44816582827221541</v>
      </c>
    </row>
    <row r="63" spans="7:14">
      <c r="G63">
        <f t="shared" si="7"/>
        <v>0.48574844397670552</v>
      </c>
      <c r="H63">
        <f t="shared" si="6"/>
        <v>6.9393232633849777E-3</v>
      </c>
      <c r="I63">
        <f t="shared" si="1"/>
        <v>3.108285133966826E-2</v>
      </c>
      <c r="J63">
        <f t="shared" si="2"/>
        <v>6.9393232633849777E-3</v>
      </c>
      <c r="K63" t="str">
        <f t="shared" si="3"/>
        <v/>
      </c>
      <c r="M63">
        <f t="shared" si="4"/>
        <v>0.96194381642576188</v>
      </c>
      <c r="N63">
        <f t="shared" si="5"/>
        <v>0.47924867961188367</v>
      </c>
    </row>
    <row r="64" spans="7:14">
      <c r="G64">
        <f t="shared" si="7"/>
        <v>0.50718012070186047</v>
      </c>
      <c r="H64">
        <f t="shared" si="6"/>
        <v>6.040396636426193E-3</v>
      </c>
      <c r="I64">
        <f t="shared" si="1"/>
        <v>3.1209628360090891E-2</v>
      </c>
      <c r="J64">
        <f t="shared" si="2"/>
        <v>6.040396636426193E-3</v>
      </c>
      <c r="K64" t="str">
        <f t="shared" si="3"/>
        <v/>
      </c>
      <c r="M64">
        <f t="shared" si="4"/>
        <v>0.96798421306218807</v>
      </c>
      <c r="N64">
        <f t="shared" si="5"/>
        <v>0.51045830797197456</v>
      </c>
    </row>
    <row r="65" spans="7:14">
      <c r="G65">
        <f t="shared" si="7"/>
        <v>0.52861179742701547</v>
      </c>
      <c r="H65">
        <f t="shared" si="6"/>
        <v>5.2258318819227156E-3</v>
      </c>
      <c r="I65">
        <f t="shared" si="1"/>
        <v>3.1145691935893893E-2</v>
      </c>
      <c r="J65">
        <f t="shared" si="2"/>
        <v>5.2258318819227156E-3</v>
      </c>
      <c r="K65" t="str">
        <f t="shared" si="3"/>
        <v/>
      </c>
      <c r="M65">
        <f t="shared" si="4"/>
        <v>0.97321004494411079</v>
      </c>
      <c r="N65">
        <f t="shared" si="5"/>
        <v>0.54160399990786845</v>
      </c>
    </row>
    <row r="66" spans="7:14">
      <c r="G66">
        <f t="shared" si="7"/>
        <v>0.55004347415217048</v>
      </c>
      <c r="H66">
        <f t="shared" si="6"/>
        <v>4.4935238414889334E-3</v>
      </c>
      <c r="I66">
        <f t="shared" si="1"/>
        <v>3.0892212297184751E-2</v>
      </c>
      <c r="J66">
        <f t="shared" si="2"/>
        <v>4.4935238414889334E-3</v>
      </c>
      <c r="K66" t="str">
        <f t="shared" si="3"/>
        <v/>
      </c>
      <c r="M66">
        <f t="shared" si="4"/>
        <v>0.97770356878559972</v>
      </c>
      <c r="N66">
        <f t="shared" si="5"/>
        <v>0.5724962122050532</v>
      </c>
    </row>
    <row r="67" spans="7:14">
      <c r="G67">
        <f t="shared" ref="G67:G101" si="8">G66+(G$102-G$2)/100</f>
        <v>0.57147515087732548</v>
      </c>
      <c r="H67">
        <f t="shared" si="6"/>
        <v>3.8402571416201736E-3</v>
      </c>
      <c r="I67">
        <f t="shared" ref="I67:I102" si="9">N67-N66</f>
        <v>3.0453813124371121E-2</v>
      </c>
      <c r="J67">
        <f t="shared" ref="J67:J102" si="10">IF(C$8&lt;C$9,IF(G67&gt;C$11,H67,""),IF(G67&lt;C$11,H67,""))</f>
        <v>3.8402571416201736E-3</v>
      </c>
      <c r="K67" t="str">
        <f t="shared" ref="K67:K102" si="11">IF(C$9&gt;C$8,IF(G67&lt;C$11,I67,""),IF(G67&gt;C$11,I67,""))</f>
        <v/>
      </c>
      <c r="M67">
        <f t="shared" ref="M67:M102" si="12">NORMDIST(G67,C$8,D$8,1)</f>
        <v>0.98154382592721989</v>
      </c>
      <c r="N67">
        <f t="shared" ref="N67:N102" si="13">NORMDIST(G67,C$9,D$9,1)</f>
        <v>0.60295002532942432</v>
      </c>
    </row>
    <row r="68" spans="7:14">
      <c r="G68">
        <f t="shared" si="8"/>
        <v>0.59290682760248048</v>
      </c>
      <c r="H68">
        <f t="shared" ref="H68:H102" si="14">M68-M67</f>
        <v>3.2619342252707684E-3</v>
      </c>
      <c r="I68">
        <f t="shared" si="9"/>
        <v>2.9838431267486087E-2</v>
      </c>
      <c r="J68">
        <f t="shared" si="10"/>
        <v>3.2619342252707684E-3</v>
      </c>
      <c r="K68" t="str">
        <f t="shared" si="11"/>
        <v/>
      </c>
      <c r="M68">
        <f t="shared" si="12"/>
        <v>0.98480576015249066</v>
      </c>
      <c r="N68">
        <f t="shared" si="13"/>
        <v>0.63278845659691041</v>
      </c>
    </row>
    <row r="69" spans="7:14">
      <c r="G69">
        <f t="shared" si="8"/>
        <v>0.61433850432763548</v>
      </c>
      <c r="H69">
        <f t="shared" si="14"/>
        <v>2.7537957943375435E-3</v>
      </c>
      <c r="I69">
        <f t="shared" si="9"/>
        <v>2.9057077756551197E-2</v>
      </c>
      <c r="J69">
        <f t="shared" si="10"/>
        <v>2.7537957943375435E-3</v>
      </c>
      <c r="K69" t="str">
        <f t="shared" si="11"/>
        <v/>
      </c>
      <c r="M69">
        <f t="shared" si="12"/>
        <v>0.9875595559468282</v>
      </c>
      <c r="N69">
        <f t="shared" si="13"/>
        <v>0.66184553435346161</v>
      </c>
    </row>
    <row r="70" spans="7:14">
      <c r="G70">
        <f t="shared" si="8"/>
        <v>0.63577018105279048</v>
      </c>
      <c r="H70">
        <f t="shared" si="14"/>
        <v>2.3106273187114557E-3</v>
      </c>
      <c r="I70">
        <f t="shared" si="9"/>
        <v>2.8123510157062048E-2</v>
      </c>
      <c r="J70">
        <f t="shared" si="10"/>
        <v>2.3106273187114557E-3</v>
      </c>
      <c r="K70" t="str">
        <f t="shared" si="11"/>
        <v/>
      </c>
      <c r="M70">
        <f t="shared" si="12"/>
        <v>0.98987018326553966</v>
      </c>
      <c r="N70">
        <f t="shared" si="13"/>
        <v>0.68996904451052365</v>
      </c>
    </row>
    <row r="71" spans="7:14">
      <c r="G71">
        <f t="shared" si="8"/>
        <v>0.65720185777794549</v>
      </c>
      <c r="H71">
        <f t="shared" si="14"/>
        <v>1.9269467509990257E-3</v>
      </c>
      <c r="I71">
        <f t="shared" si="9"/>
        <v>2.7053829889684078E-2</v>
      </c>
      <c r="J71">
        <f t="shared" si="10"/>
        <v>1.9269467509990257E-3</v>
      </c>
      <c r="K71" t="str">
        <f t="shared" si="11"/>
        <v/>
      </c>
      <c r="M71">
        <f t="shared" si="12"/>
        <v>0.99179713001653869</v>
      </c>
      <c r="N71">
        <f t="shared" si="13"/>
        <v>0.71702287440020773</v>
      </c>
    </row>
    <row r="72" spans="7:14">
      <c r="G72">
        <f t="shared" si="8"/>
        <v>0.67863353450310049</v>
      </c>
      <c r="H72">
        <f t="shared" si="14"/>
        <v>1.5971700646827403E-3</v>
      </c>
      <c r="I72">
        <f t="shared" si="9"/>
        <v>2.586602097200319E-2</v>
      </c>
      <c r="J72">
        <f t="shared" si="10"/>
        <v>1.5971700646827403E-3</v>
      </c>
      <c r="K72" t="str">
        <f t="shared" si="11"/>
        <v/>
      </c>
      <c r="M72">
        <f t="shared" si="12"/>
        <v>0.99339430008122143</v>
      </c>
      <c r="N72">
        <f t="shared" si="13"/>
        <v>0.74288889537221092</v>
      </c>
    </row>
    <row r="73" spans="7:14">
      <c r="G73">
        <f t="shared" si="8"/>
        <v>0.70006521122825549</v>
      </c>
      <c r="H73">
        <f t="shared" si="14"/>
        <v>1.3157526338059E-3</v>
      </c>
      <c r="I73">
        <f t="shared" si="9"/>
        <v>2.4579448616387611E-2</v>
      </c>
      <c r="J73">
        <f t="shared" si="10"/>
        <v>1.3157526338059E-3</v>
      </c>
      <c r="K73" t="str">
        <f t="shared" si="11"/>
        <v/>
      </c>
      <c r="M73">
        <f t="shared" si="12"/>
        <v>0.99471005271502733</v>
      </c>
      <c r="N73">
        <f t="shared" si="13"/>
        <v>0.76746834398859853</v>
      </c>
    </row>
    <row r="74" spans="7:14">
      <c r="G74">
        <f t="shared" si="8"/>
        <v>0.72149688795341049</v>
      </c>
      <c r="H74">
        <f t="shared" si="14"/>
        <v>1.0773057362974958E-3</v>
      </c>
      <c r="I74">
        <f t="shared" si="9"/>
        <v>2.3214337150468722E-2</v>
      </c>
      <c r="J74">
        <f t="shared" si="10"/>
        <v>1.0773057362974958E-3</v>
      </c>
      <c r="K74" t="str">
        <f t="shared" si="11"/>
        <v/>
      </c>
      <c r="M74">
        <f t="shared" si="12"/>
        <v>0.99578735845132482</v>
      </c>
      <c r="N74">
        <f t="shared" si="13"/>
        <v>0.79068268113906726</v>
      </c>
    </row>
    <row r="75" spans="7:14">
      <c r="G75">
        <f t="shared" si="8"/>
        <v>0.7429285646785655</v>
      </c>
      <c r="H75">
        <f t="shared" si="14"/>
        <v>8.7668854990230471E-4</v>
      </c>
      <c r="I75">
        <f t="shared" si="9"/>
        <v>2.1791246793062213E-2</v>
      </c>
      <c r="J75">
        <f t="shared" si="10"/>
        <v>8.7668854990230471E-4</v>
      </c>
      <c r="K75" t="str">
        <f t="shared" si="11"/>
        <v/>
      </c>
      <c r="M75">
        <f t="shared" si="12"/>
        <v>0.99666404700122713</v>
      </c>
      <c r="N75">
        <f t="shared" si="13"/>
        <v>0.81247392793212947</v>
      </c>
    </row>
    <row r="76" spans="7:14">
      <c r="G76">
        <f t="shared" si="8"/>
        <v>0.7643602414037205</v>
      </c>
      <c r="H76">
        <f t="shared" si="14"/>
        <v>7.0907689485211201E-4</v>
      </c>
      <c r="I76">
        <f t="shared" si="9"/>
        <v>2.0330567954391809E-2</v>
      </c>
      <c r="J76">
        <f t="shared" si="10"/>
        <v>7.0907689485211201E-4</v>
      </c>
      <c r="K76" t="str">
        <f t="shared" si="11"/>
        <v/>
      </c>
      <c r="M76">
        <f t="shared" si="12"/>
        <v>0.99737312389607924</v>
      </c>
      <c r="N76">
        <f t="shared" si="13"/>
        <v>0.83280449588652128</v>
      </c>
    </row>
    <row r="77" spans="7:14">
      <c r="G77">
        <f t="shared" si="8"/>
        <v>0.7857919181288755</v>
      </c>
      <c r="H77">
        <f t="shared" si="14"/>
        <v>5.7001065181361277E-4</v>
      </c>
      <c r="I77">
        <f t="shared" si="9"/>
        <v>1.8852050024648959E-2</v>
      </c>
      <c r="J77">
        <f t="shared" si="10"/>
        <v>5.7001065181361277E-4</v>
      </c>
      <c r="K77" t="str">
        <f t="shared" si="11"/>
        <v/>
      </c>
      <c r="M77">
        <f t="shared" si="12"/>
        <v>0.99794313454789285</v>
      </c>
      <c r="N77">
        <f t="shared" si="13"/>
        <v>0.85165654591117024</v>
      </c>
    </row>
    <row r="78" spans="7:14">
      <c r="G78">
        <f t="shared" si="8"/>
        <v>0.8072235948540305</v>
      </c>
      <c r="H78">
        <f t="shared" si="14"/>
        <v>4.5542225143690995E-4</v>
      </c>
      <c r="I78">
        <f t="shared" si="9"/>
        <v>1.737437920384266E-2</v>
      </c>
      <c r="J78">
        <f t="shared" si="10"/>
        <v>4.5542225143690995E-4</v>
      </c>
      <c r="K78" t="str">
        <f t="shared" si="11"/>
        <v/>
      </c>
      <c r="M78">
        <f t="shared" si="12"/>
        <v>0.99839855679932976</v>
      </c>
      <c r="N78">
        <f t="shared" si="13"/>
        <v>0.8690309251150129</v>
      </c>
    </row>
    <row r="79" spans="7:14">
      <c r="G79">
        <f t="shared" si="8"/>
        <v>0.8286552715791855</v>
      </c>
      <c r="H79">
        <f t="shared" si="14"/>
        <v>3.6164890759082802E-4</v>
      </c>
      <c r="I79">
        <f t="shared" si="9"/>
        <v>1.5914816977324775E-2</v>
      </c>
      <c r="J79">
        <f t="shared" si="10"/>
        <v>3.6164890759082802E-4</v>
      </c>
      <c r="K79" t="str">
        <f t="shared" si="11"/>
        <v/>
      </c>
      <c r="M79">
        <f t="shared" si="12"/>
        <v>0.99876020570692059</v>
      </c>
      <c r="N79">
        <f t="shared" si="13"/>
        <v>0.88494574209233767</v>
      </c>
    </row>
    <row r="80" spans="7:14">
      <c r="G80">
        <f t="shared" si="8"/>
        <v>0.85008694830434051</v>
      </c>
      <c r="H80">
        <f t="shared" si="14"/>
        <v>2.8543137270387042E-4</v>
      </c>
      <c r="I80">
        <f t="shared" si="9"/>
        <v>1.4488907545354146E-2</v>
      </c>
      <c r="J80">
        <f t="shared" si="10"/>
        <v>2.8543137270387042E-4</v>
      </c>
      <c r="K80" t="str">
        <f t="shared" si="11"/>
        <v/>
      </c>
      <c r="M80">
        <f t="shared" si="12"/>
        <v>0.99904563707962446</v>
      </c>
      <c r="N80">
        <f t="shared" si="13"/>
        <v>0.89943464963769182</v>
      </c>
    </row>
    <row r="81" spans="7:14">
      <c r="G81">
        <f t="shared" si="8"/>
        <v>0.87151862502949551</v>
      </c>
      <c r="H81">
        <f t="shared" si="14"/>
        <v>2.239019579787227E-4</v>
      </c>
      <c r="I81">
        <f t="shared" si="9"/>
        <v>1.3110259069221253E-2</v>
      </c>
      <c r="J81">
        <f t="shared" si="10"/>
        <v>2.239019579787227E-4</v>
      </c>
      <c r="K81" t="str">
        <f t="shared" si="11"/>
        <v/>
      </c>
      <c r="M81">
        <f t="shared" si="12"/>
        <v>0.99926953903760318</v>
      </c>
      <c r="N81">
        <f t="shared" si="13"/>
        <v>0.91254490870691307</v>
      </c>
    </row>
    <row r="82" spans="7:14">
      <c r="G82">
        <f t="shared" si="8"/>
        <v>0.89295030175465051</v>
      </c>
      <c r="H82">
        <f t="shared" si="14"/>
        <v>1.7456441333407735E-4</v>
      </c>
      <c r="I82">
        <f t="shared" si="9"/>
        <v>1.1790400192960737E-2</v>
      </c>
      <c r="J82">
        <f t="shared" si="10"/>
        <v>1.7456441333407735E-4</v>
      </c>
      <c r="K82" t="str">
        <f t="shared" si="11"/>
        <v/>
      </c>
      <c r="M82">
        <f t="shared" si="12"/>
        <v>0.99944410345093726</v>
      </c>
      <c r="N82">
        <f t="shared" si="13"/>
        <v>0.92433530889987381</v>
      </c>
    </row>
    <row r="83" spans="7:14">
      <c r="G83">
        <f t="shared" si="8"/>
        <v>0.91438197847980551</v>
      </c>
      <c r="H83">
        <f t="shared" si="14"/>
        <v>1.3526803192120962E-4</v>
      </c>
      <c r="I83">
        <f t="shared" si="9"/>
        <v>1.0538710113132232E-2</v>
      </c>
      <c r="J83">
        <f t="shared" si="10"/>
        <v>1.3526803192120962E-4</v>
      </c>
      <c r="K83" t="str">
        <f t="shared" si="11"/>
        <v/>
      </c>
      <c r="M83">
        <f t="shared" si="12"/>
        <v>0.99957937148285847</v>
      </c>
      <c r="N83">
        <f t="shared" si="13"/>
        <v>0.93487401901300604</v>
      </c>
    </row>
    <row r="84" spans="7:14">
      <c r="G84">
        <f t="shared" si="8"/>
        <v>0.93581365520496052</v>
      </c>
      <c r="H84">
        <f t="shared" si="14"/>
        <v>1.0417805994511475E-4</v>
      </c>
      <c r="I84">
        <f t="shared" si="9"/>
        <v>9.362417647082677E-3</v>
      </c>
      <c r="J84">
        <f t="shared" si="10"/>
        <v>1.0417805994511475E-4</v>
      </c>
      <c r="K84" t="str">
        <f t="shared" si="11"/>
        <v/>
      </c>
      <c r="M84">
        <f t="shared" si="12"/>
        <v>0.99968354954280358</v>
      </c>
      <c r="N84">
        <f t="shared" si="13"/>
        <v>0.94423643666008872</v>
      </c>
    </row>
    <row r="85" spans="7:14">
      <c r="G85">
        <f t="shared" si="8"/>
        <v>0.95724533193011552</v>
      </c>
      <c r="H85">
        <f t="shared" si="14"/>
        <v>7.9744179819818406E-5</v>
      </c>
      <c r="I85">
        <f t="shared" si="9"/>
        <v>8.2666624057471383E-3</v>
      </c>
      <c r="J85">
        <f t="shared" si="10"/>
        <v>7.9744179819818406E-5</v>
      </c>
      <c r="K85" t="str">
        <f t="shared" si="11"/>
        <v/>
      </c>
      <c r="M85">
        <f t="shared" si="12"/>
        <v>0.9997632937226234</v>
      </c>
      <c r="N85">
        <f t="shared" si="13"/>
        <v>0.95250309906583586</v>
      </c>
    </row>
    <row r="86" spans="7:14">
      <c r="G86">
        <f t="shared" si="8"/>
        <v>0.97867700865527052</v>
      </c>
      <c r="H86">
        <f t="shared" si="14"/>
        <v>6.0668514535011653E-5</v>
      </c>
      <c r="I86">
        <f t="shared" si="9"/>
        <v>7.2546093853702587E-3</v>
      </c>
      <c r="J86">
        <f t="shared" si="10"/>
        <v>6.0668514535011653E-5</v>
      </c>
      <c r="K86" t="str">
        <f t="shared" si="11"/>
        <v/>
      </c>
      <c r="M86">
        <f t="shared" si="12"/>
        <v>0.99982396223715841</v>
      </c>
      <c r="N86">
        <f t="shared" si="13"/>
        <v>0.95975770845120612</v>
      </c>
    </row>
    <row r="87" spans="7:14">
      <c r="G87">
        <f t="shared" si="8"/>
        <v>1.0001086853804255</v>
      </c>
      <c r="H87">
        <f t="shared" si="14"/>
        <v>4.5874290727998535E-5</v>
      </c>
      <c r="I87">
        <f t="shared" si="9"/>
        <v>6.3276070893309999E-3</v>
      </c>
      <c r="J87">
        <f t="shared" si="10"/>
        <v>4.5874290727998535E-5</v>
      </c>
      <c r="K87" t="str">
        <f t="shared" si="11"/>
        <v/>
      </c>
      <c r="M87">
        <f t="shared" si="12"/>
        <v>0.99986983652788641</v>
      </c>
      <c r="N87">
        <f t="shared" si="13"/>
        <v>0.96608531554053712</v>
      </c>
    </row>
    <row r="88" spans="7:14">
      <c r="G88">
        <f t="shared" si="8"/>
        <v>1.0215403621055805</v>
      </c>
      <c r="H88">
        <f t="shared" si="14"/>
        <v>3.4476010078443586E-5</v>
      </c>
      <c r="I88">
        <f t="shared" si="9"/>
        <v>5.4853786746398292E-3</v>
      </c>
      <c r="J88">
        <f t="shared" si="10"/>
        <v>3.4476010078443586E-5</v>
      </c>
      <c r="K88" t="str">
        <f t="shared" si="11"/>
        <v/>
      </c>
      <c r="M88">
        <f t="shared" si="12"/>
        <v>0.99990431253796486</v>
      </c>
      <c r="N88">
        <f t="shared" si="13"/>
        <v>0.97157069421517694</v>
      </c>
    </row>
    <row r="89" spans="7:14">
      <c r="G89">
        <f t="shared" si="8"/>
        <v>1.0429720388307355</v>
      </c>
      <c r="H89">
        <f t="shared" si="14"/>
        <v>2.5751721704936337E-5</v>
      </c>
      <c r="I89">
        <f t="shared" si="9"/>
        <v>4.7262355526537236E-3</v>
      </c>
      <c r="J89">
        <f t="shared" si="10"/>
        <v>2.5751721704936337E-5</v>
      </c>
      <c r="K89" t="str">
        <f t="shared" si="11"/>
        <v/>
      </c>
      <c r="M89">
        <f t="shared" si="12"/>
        <v>0.99993006425966979</v>
      </c>
      <c r="N89">
        <f t="shared" si="13"/>
        <v>0.97629692976783067</v>
      </c>
    </row>
    <row r="90" spans="7:14">
      <c r="G90">
        <f t="shared" si="8"/>
        <v>1.0644037155558905</v>
      </c>
      <c r="H90">
        <f t="shared" si="14"/>
        <v>1.9117767540377528E-5</v>
      </c>
      <c r="I90">
        <f t="shared" si="9"/>
        <v>4.0473032976494627E-3</v>
      </c>
      <c r="J90">
        <f t="shared" si="10"/>
        <v>1.9117767540377528E-5</v>
      </c>
      <c r="K90" t="str">
        <f t="shared" si="11"/>
        <v/>
      </c>
      <c r="M90">
        <f t="shared" si="12"/>
        <v>0.99994918202721017</v>
      </c>
      <c r="N90">
        <f t="shared" si="13"/>
        <v>0.98034423306548013</v>
      </c>
    </row>
    <row r="91" spans="7:14">
      <c r="G91">
        <f t="shared" si="8"/>
        <v>1.0858353922810455</v>
      </c>
      <c r="H91">
        <f t="shared" si="14"/>
        <v>1.4106189602181018E-5</v>
      </c>
      <c r="I91">
        <f t="shared" si="9"/>
        <v>3.4447505475007079E-3</v>
      </c>
      <c r="J91">
        <f t="shared" si="10"/>
        <v>1.4106189602181018E-5</v>
      </c>
      <c r="K91" t="str">
        <f t="shared" si="11"/>
        <v/>
      </c>
      <c r="M91">
        <f t="shared" si="12"/>
        <v>0.99996328821681235</v>
      </c>
      <c r="N91">
        <f t="shared" si="13"/>
        <v>0.98378898361298084</v>
      </c>
    </row>
    <row r="92" spans="7:14">
      <c r="G92">
        <f t="shared" si="8"/>
        <v>1.1072670690062005</v>
      </c>
      <c r="H92">
        <f t="shared" si="14"/>
        <v>1.0344842720555469E-5</v>
      </c>
      <c r="I92">
        <f t="shared" si="9"/>
        <v>2.9140127227602619E-3</v>
      </c>
      <c r="J92">
        <f t="shared" si="10"/>
        <v>1.0344842720555469E-5</v>
      </c>
      <c r="K92" t="str">
        <f t="shared" si="11"/>
        <v/>
      </c>
      <c r="M92">
        <f t="shared" si="12"/>
        <v>0.99997363305953291</v>
      </c>
      <c r="N92">
        <f t="shared" si="13"/>
        <v>0.9867029963357411</v>
      </c>
    </row>
    <row r="93" spans="7:14">
      <c r="G93">
        <f t="shared" si="8"/>
        <v>1.1286987457313555</v>
      </c>
      <c r="H93">
        <f t="shared" si="14"/>
        <v>7.5401450618794996E-6</v>
      </c>
      <c r="I93">
        <f t="shared" si="9"/>
        <v>2.4500037437910072E-3</v>
      </c>
      <c r="J93">
        <f t="shared" si="10"/>
        <v>7.5401450618794996E-6</v>
      </c>
      <c r="K93" t="str">
        <f t="shared" si="11"/>
        <v/>
      </c>
      <c r="M93">
        <f t="shared" si="12"/>
        <v>0.99998117320459479</v>
      </c>
      <c r="N93">
        <f t="shared" si="13"/>
        <v>0.98915300007953211</v>
      </c>
    </row>
    <row r="94" spans="7:14">
      <c r="G94">
        <f t="shared" si="8"/>
        <v>1.1501304224565105</v>
      </c>
      <c r="H94">
        <f t="shared" si="14"/>
        <v>5.4623200416159534E-6</v>
      </c>
      <c r="I94">
        <f t="shared" si="9"/>
        <v>2.04731039209749E-3</v>
      </c>
      <c r="J94">
        <f t="shared" si="10"/>
        <v>5.4623200416159534E-6</v>
      </c>
      <c r="K94" t="str">
        <f t="shared" si="11"/>
        <v/>
      </c>
      <c r="M94">
        <f t="shared" si="12"/>
        <v>0.9999866355246364</v>
      </c>
      <c r="N94">
        <f t="shared" si="13"/>
        <v>0.9912003104716296</v>
      </c>
    </row>
    <row r="95" spans="7:14">
      <c r="G95">
        <f t="shared" si="8"/>
        <v>1.1715620991816655</v>
      </c>
      <c r="H95">
        <f t="shared" si="14"/>
        <v>3.9329300604018513E-6</v>
      </c>
      <c r="I95">
        <f t="shared" si="9"/>
        <v>1.7003654511029698E-3</v>
      </c>
      <c r="J95">
        <f t="shared" si="10"/>
        <v>3.9329300604018513E-6</v>
      </c>
      <c r="K95" t="str">
        <f t="shared" si="11"/>
        <v/>
      </c>
      <c r="M95">
        <f t="shared" si="12"/>
        <v>0.9999905684546968</v>
      </c>
      <c r="N95">
        <f t="shared" si="13"/>
        <v>0.99290067592273257</v>
      </c>
    </row>
    <row r="96" spans="7:14">
      <c r="G96">
        <f t="shared" si="8"/>
        <v>1.1929937759068205</v>
      </c>
      <c r="H96">
        <f t="shared" si="14"/>
        <v>2.8144719370626348E-6</v>
      </c>
      <c r="I96">
        <f t="shared" si="9"/>
        <v>1.4035971949726278E-3</v>
      </c>
      <c r="J96">
        <f t="shared" si="10"/>
        <v>2.8144719370626348E-6</v>
      </c>
      <c r="K96" t="str">
        <f t="shared" si="11"/>
        <v/>
      </c>
      <c r="M96">
        <f t="shared" si="12"/>
        <v>0.99999338292663387</v>
      </c>
      <c r="N96">
        <f t="shared" si="13"/>
        <v>0.9943042731177052</v>
      </c>
    </row>
    <row r="97" spans="7:14">
      <c r="G97">
        <f t="shared" si="8"/>
        <v>1.2144254526319755</v>
      </c>
      <c r="H97">
        <f t="shared" si="14"/>
        <v>2.0017934714289254E-6</v>
      </c>
      <c r="I97">
        <f t="shared" si="9"/>
        <v>1.1515541084720082E-3</v>
      </c>
      <c r="J97">
        <f t="shared" si="10"/>
        <v>2.0017934714289254E-6</v>
      </c>
      <c r="K97" t="str">
        <f t="shared" si="11"/>
        <v/>
      </c>
      <c r="M97">
        <f t="shared" si="12"/>
        <v>0.9999953847201053</v>
      </c>
      <c r="N97">
        <f t="shared" si="13"/>
        <v>0.9954558272261772</v>
      </c>
    </row>
    <row r="98" spans="7:14">
      <c r="G98">
        <f t="shared" si="8"/>
        <v>1.2358571293571305</v>
      </c>
      <c r="H98">
        <f t="shared" si="14"/>
        <v>1.4150873099971761E-6</v>
      </c>
      <c r="I98">
        <f t="shared" si="9"/>
        <v>9.3900486962927854E-4</v>
      </c>
      <c r="J98">
        <f t="shared" si="10"/>
        <v>1.4150873099971761E-6</v>
      </c>
      <c r="K98" t="str">
        <f t="shared" si="11"/>
        <v/>
      </c>
      <c r="M98">
        <f t="shared" si="12"/>
        <v>0.99999679980741529</v>
      </c>
      <c r="N98">
        <f t="shared" si="13"/>
        <v>0.99639483209580648</v>
      </c>
    </row>
    <row r="99" spans="7:14">
      <c r="G99">
        <f t="shared" si="8"/>
        <v>1.2572888060822855</v>
      </c>
      <c r="H99">
        <f t="shared" si="14"/>
        <v>9.9423461241698874E-7</v>
      </c>
      <c r="I99">
        <f t="shared" si="9"/>
        <v>7.6101458042598935E-4</v>
      </c>
      <c r="J99">
        <f t="shared" si="10"/>
        <v>9.9423461241698874E-7</v>
      </c>
      <c r="K99" t="str">
        <f t="shared" si="11"/>
        <v/>
      </c>
      <c r="M99">
        <f t="shared" si="12"/>
        <v>0.99999779404202771</v>
      </c>
      <c r="N99">
        <f t="shared" si="13"/>
        <v>0.99715584667623247</v>
      </c>
    </row>
    <row r="100" spans="7:14">
      <c r="G100">
        <f t="shared" si="8"/>
        <v>1.2787204828074406</v>
      </c>
      <c r="H100">
        <f t="shared" si="14"/>
        <v>6.9428216531441933E-7</v>
      </c>
      <c r="I100">
        <f t="shared" si="9"/>
        <v>6.1299897481015275E-4</v>
      </c>
      <c r="J100">
        <f t="shared" si="10"/>
        <v>6.9428216531441933E-7</v>
      </c>
      <c r="K100" t="str">
        <f t="shared" si="11"/>
        <v/>
      </c>
      <c r="M100">
        <f t="shared" si="12"/>
        <v>0.99999848832419302</v>
      </c>
      <c r="N100">
        <f t="shared" si="13"/>
        <v>0.99776884565104262</v>
      </c>
    </row>
    <row r="101" spans="7:14">
      <c r="G101">
        <f t="shared" si="8"/>
        <v>1.3001521595325956</v>
      </c>
      <c r="H101">
        <f t="shared" si="14"/>
        <v>4.8186463130761581E-7</v>
      </c>
      <c r="I101">
        <f t="shared" si="9"/>
        <v>4.9075886815164171E-4</v>
      </c>
      <c r="J101">
        <f t="shared" si="10"/>
        <v>4.8186463130761581E-7</v>
      </c>
      <c r="K101" t="str">
        <f t="shared" si="11"/>
        <v/>
      </c>
      <c r="M101">
        <f t="shared" si="12"/>
        <v>0.99999897018882433</v>
      </c>
      <c r="N101">
        <f t="shared" si="13"/>
        <v>0.99825960451919427</v>
      </c>
    </row>
    <row r="102" spans="7:14">
      <c r="G102">
        <f>MAX(C8+3*D8,C9+3*D9)</f>
        <v>1.3215838362577492</v>
      </c>
      <c r="H102">
        <f t="shared" si="14"/>
        <v>3.3239586494371309E-7</v>
      </c>
      <c r="I102">
        <f t="shared" si="9"/>
        <v>3.9049744917574181E-4</v>
      </c>
      <c r="J102">
        <f t="shared" si="10"/>
        <v>3.3239586494371309E-7</v>
      </c>
      <c r="K102" t="str">
        <f t="shared" si="11"/>
        <v/>
      </c>
      <c r="M102">
        <f t="shared" si="12"/>
        <v>0.99999930258468928</v>
      </c>
      <c r="N102">
        <f t="shared" si="13"/>
        <v>0.99865010196837001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32" sqref="D32"/>
    </sheetView>
  </sheetViews>
  <sheetFormatPr defaultRowHeight="15"/>
  <cols>
    <col min="1" max="1" width="25.7109375" customWidth="1"/>
    <col min="2" max="2" width="15.5703125" customWidth="1"/>
    <col min="4" max="4" width="13.7109375" customWidth="1"/>
  </cols>
  <sheetData>
    <row r="1" spans="1:6">
      <c r="A1" t="s">
        <v>20</v>
      </c>
    </row>
    <row r="2" spans="1:6">
      <c r="B2" t="s">
        <v>24</v>
      </c>
      <c r="C2" t="s">
        <v>25</v>
      </c>
      <c r="D2" t="s">
        <v>26</v>
      </c>
      <c r="E2" t="s">
        <v>1</v>
      </c>
      <c r="F2" t="s">
        <v>0</v>
      </c>
    </row>
    <row r="3" spans="1:6">
      <c r="A3" t="s">
        <v>21</v>
      </c>
      <c r="B3" s="2">
        <v>10</v>
      </c>
      <c r="C3" s="1">
        <v>2</v>
      </c>
      <c r="D3" s="3">
        <f>B3/C3</f>
        <v>5</v>
      </c>
      <c r="E3" s="3">
        <f>D3/D4</f>
        <v>2.5</v>
      </c>
      <c r="F3" s="3">
        <f>FDIST(E3,C3,C4)</f>
        <v>8.6352314488830934E-2</v>
      </c>
    </row>
    <row r="4" spans="1:6">
      <c r="A4" t="s">
        <v>22</v>
      </c>
      <c r="B4" s="2">
        <v>240</v>
      </c>
      <c r="C4" s="1">
        <v>120</v>
      </c>
      <c r="D4" s="3">
        <f>B4/C4</f>
        <v>2</v>
      </c>
      <c r="E4" s="3"/>
      <c r="F4" s="3"/>
    </row>
    <row r="5" spans="1:6">
      <c r="A5" t="s">
        <v>23</v>
      </c>
      <c r="B5" s="3">
        <f>SUM(B3:B4)</f>
        <v>250</v>
      </c>
    </row>
    <row r="6" spans="1:6">
      <c r="B6" s="3"/>
    </row>
    <row r="7" spans="1:6">
      <c r="A7" t="s">
        <v>31</v>
      </c>
      <c r="B7" s="2">
        <v>0.05</v>
      </c>
    </row>
    <row r="8" spans="1:6">
      <c r="B8" s="3"/>
    </row>
    <row r="9" spans="1:6">
      <c r="A9" t="s">
        <v>27</v>
      </c>
      <c r="B9" s="3">
        <f>(C3*E3)/(C3*E3+C4)</f>
        <v>0.04</v>
      </c>
    </row>
    <row r="10" spans="1:6">
      <c r="B10" s="3"/>
    </row>
    <row r="11" spans="1:6">
      <c r="A11" t="s">
        <v>28</v>
      </c>
      <c r="B11" s="3">
        <f>C4*B9/(1-B9)</f>
        <v>5</v>
      </c>
    </row>
    <row r="12" spans="1:6">
      <c r="A12" t="s">
        <v>29</v>
      </c>
      <c r="B12" s="3">
        <f>B3/D4</f>
        <v>5</v>
      </c>
    </row>
    <row r="13" spans="1:6">
      <c r="B13" s="3"/>
    </row>
    <row r="14" spans="1:6">
      <c r="A14" t="s">
        <v>30</v>
      </c>
      <c r="B14" s="3">
        <f>POWER(C3+B11,2)/(C3+2*B11)</f>
        <v>4.083333333333333</v>
      </c>
    </row>
    <row r="15" spans="1:6">
      <c r="B15" s="3"/>
    </row>
    <row r="16" spans="1:6">
      <c r="A16" t="s">
        <v>32</v>
      </c>
      <c r="B16" s="3">
        <f>FINV(B7,C3,C4)</f>
        <v>3.071779404704035</v>
      </c>
    </row>
    <row r="17" spans="1:2">
      <c r="B17" s="3"/>
    </row>
    <row r="18" spans="1:2">
      <c r="A18" t="s">
        <v>3</v>
      </c>
      <c r="B18" s="3">
        <f>B16/((C3+B11)/C3)</f>
        <v>0.87765125848686709</v>
      </c>
    </row>
    <row r="19" spans="1:2">
      <c r="B19" s="3"/>
    </row>
    <row r="20" spans="1:2">
      <c r="A20" t="s">
        <v>33</v>
      </c>
      <c r="B20" s="3">
        <f>FDIST(B18,B14,C4)</f>
        <v>0.47957110559099414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3"/>
  <sheetViews>
    <sheetView tabSelected="1" workbookViewId="0">
      <selection activeCell="A25" sqref="A25"/>
    </sheetView>
  </sheetViews>
  <sheetFormatPr defaultRowHeight="15"/>
  <cols>
    <col min="1" max="1" width="29.7109375" customWidth="1"/>
    <col min="2" max="2" width="10.7109375" customWidth="1"/>
    <col min="3" max="3" width="11.42578125" customWidth="1"/>
  </cols>
  <sheetData>
    <row r="1" spans="1:28">
      <c r="F1" t="s">
        <v>38</v>
      </c>
      <c r="G1" t="s">
        <v>25</v>
      </c>
      <c r="I1" t="s">
        <v>44</v>
      </c>
      <c r="N1" t="s">
        <v>39</v>
      </c>
      <c r="O1" t="s">
        <v>25</v>
      </c>
      <c r="Q1" t="s">
        <v>15</v>
      </c>
      <c r="W1" t="s">
        <v>25</v>
      </c>
      <c r="Y1" t="s">
        <v>42</v>
      </c>
    </row>
    <row r="2" spans="1:28">
      <c r="B2" t="s">
        <v>37</v>
      </c>
      <c r="G2" s="1">
        <v>10</v>
      </c>
      <c r="H2" s="1">
        <v>20</v>
      </c>
      <c r="I2" s="1">
        <v>30</v>
      </c>
      <c r="J2" s="1">
        <v>40</v>
      </c>
      <c r="K2" s="1">
        <v>50</v>
      </c>
      <c r="L2" s="1">
        <v>60</v>
      </c>
      <c r="O2">
        <f>G2</f>
        <v>10</v>
      </c>
      <c r="P2">
        <f t="shared" ref="P2:T2" si="0">H2</f>
        <v>20</v>
      </c>
      <c r="Q2">
        <f t="shared" si="0"/>
        <v>30</v>
      </c>
      <c r="R2">
        <f t="shared" si="0"/>
        <v>40</v>
      </c>
      <c r="S2">
        <f t="shared" si="0"/>
        <v>50</v>
      </c>
      <c r="T2">
        <f t="shared" si="0"/>
        <v>60</v>
      </c>
      <c r="W2">
        <f>G2</f>
        <v>10</v>
      </c>
      <c r="X2">
        <f t="shared" ref="X2:AB2" si="1">H2</f>
        <v>20</v>
      </c>
      <c r="Y2">
        <f t="shared" si="1"/>
        <v>30</v>
      </c>
      <c r="Z2">
        <f t="shared" si="1"/>
        <v>40</v>
      </c>
      <c r="AA2">
        <f t="shared" si="1"/>
        <v>50</v>
      </c>
      <c r="AB2">
        <f t="shared" si="1"/>
        <v>60</v>
      </c>
    </row>
    <row r="3" spans="1:28">
      <c r="B3" t="s">
        <v>35</v>
      </c>
      <c r="C3" t="s">
        <v>36</v>
      </c>
      <c r="F3">
        <f>B4-C4</f>
        <v>40</v>
      </c>
      <c r="G3">
        <f>1-O3</f>
        <v>0.64179069334110084</v>
      </c>
      <c r="H3">
        <f t="shared" ref="H3:H66" si="2">1-P3</f>
        <v>0.91856456907317097</v>
      </c>
      <c r="I3">
        <f t="shared" ref="I3:I66" si="3">1-Q3</f>
        <v>0.98235106701939257</v>
      </c>
      <c r="J3">
        <f t="shared" ref="J3:J66" si="4">1-R3</f>
        <v>0.99633290851454226</v>
      </c>
      <c r="K3">
        <f t="shared" ref="K3:K66" si="5">1-S3</f>
        <v>0.99926348797596998</v>
      </c>
      <c r="L3">
        <f t="shared" ref="L3:L66" si="6">1-T3</f>
        <v>0.99985609268907205</v>
      </c>
      <c r="N3">
        <f>F3-B$4</f>
        <v>-5</v>
      </c>
      <c r="O3">
        <f>IF($F3&lt;W$3,TDIST((W$3-$F3)/W$5,O$2,1),IF($F3&gt;W$4,TDIST(($F3-W$4)/W$5,O$2,1),IF($F3&lt;$B$4,1-TDIST(($F3-W$3)/W$5,O$2,1),1-TDIST((W$4-$F3)/W$5,O$2,1))))</f>
        <v>0.35820930665889922</v>
      </c>
      <c r="P3">
        <f t="shared" ref="P3:P66" si="7">IF($F3&lt;X$3,TDIST((X$3-$F3)/X$5,P$2,1),IF($F3&gt;X$4,TDIST(($F3-X$4)/X$5,P$2,1),IF($F3&lt;$B$4,1-TDIST(($F3-X$3)/X$5,P$2,1),1-TDIST((X$4-$F3)/X$5,P$2,1))))</f>
        <v>8.1435430926828978E-2</v>
      </c>
      <c r="Q3">
        <f t="shared" ref="Q3:Q66" si="8">IF($F3&lt;Y$3,TDIST((Y$3-$F3)/Y$5,Q$2,1),IF($F3&gt;Y$4,TDIST(($F3-Y$4)/Y$5,Q$2,1),IF($F3&lt;$B$4,1-TDIST(($F3-Y$3)/Y$5,Q$2,1),1-TDIST((Y$4-$F3)/Y$5,Q$2,1))))</f>
        <v>1.764893298060739E-2</v>
      </c>
      <c r="R3">
        <f t="shared" ref="R3:R66" si="9">IF($F3&lt;Z$3,TDIST((Z$3-$F3)/Z$5,R$2,1),IF($F3&gt;Z$4,TDIST(($F3-Z$4)/Z$5,R$2,1),IF($F3&lt;$B$4,1-TDIST(($F3-Z$3)/Z$5,R$2,1),1-TDIST((Z$4-$F3)/Z$5,R$2,1))))</f>
        <v>3.6670914854577143E-3</v>
      </c>
      <c r="S3">
        <f t="shared" ref="S3:S66" si="10">IF($F3&lt;AA$3,TDIST((AA$3-$F3)/AA$5,S$2,1),IF($F3&gt;AA$4,TDIST(($F3-AA$4)/AA$5,S$2,1),IF($F3&lt;$B$4,1-TDIST(($F3-AA$3)/AA$5,S$2,1),1-TDIST((AA$4-$F3)/AA$5,S$2,1))))</f>
        <v>7.3651202402999624E-4</v>
      </c>
      <c r="T3">
        <f t="shared" ref="T3:T66" si="11">IF($F3&lt;AB$3,TDIST((AB$3-$F3)/AB$5,T$2,1),IF($F3&gt;AB$4,TDIST(($F3-AB$4)/AB$5,T$2,1),IF($F3&lt;$B$4,1-TDIST(($F3-AB$3)/AB$5,T$2,1),1-TDIST((AB$4-$F3)/AB$5,T$2,1))))</f>
        <v>1.4390731092798426E-4</v>
      </c>
      <c r="V3" t="s">
        <v>40</v>
      </c>
      <c r="W3">
        <f>$B$4-TINV($B$6/2,W$2)*$C$4/SQRT(W$2)</f>
        <v>40.835648861254761</v>
      </c>
      <c r="X3">
        <f t="shared" ref="X3:AB3" si="12">$B$4-TINV($B$6/2,X$2)*$C$4/SQRT(X$2)</f>
        <v>42.290873353996972</v>
      </c>
      <c r="Y3">
        <f t="shared" si="12"/>
        <v>42.846024045646111</v>
      </c>
      <c r="Z3">
        <f t="shared" si="12"/>
        <v>43.1588154106839</v>
      </c>
      <c r="AA3">
        <f t="shared" si="12"/>
        <v>43.365937098494989</v>
      </c>
      <c r="AB3">
        <f t="shared" si="12"/>
        <v>43.515972476812017</v>
      </c>
    </row>
    <row r="4" spans="1:28">
      <c r="A4" t="s">
        <v>34</v>
      </c>
      <c r="B4" s="1">
        <v>45</v>
      </c>
      <c r="C4" s="1">
        <v>5</v>
      </c>
      <c r="F4">
        <f>F3+(F$103-F$3)/100</f>
        <v>40.1</v>
      </c>
      <c r="G4">
        <f t="shared" ref="G4:G67" si="13">1-O4</f>
        <v>0.62552600329764441</v>
      </c>
      <c r="H4">
        <f t="shared" si="2"/>
        <v>0.90944061720721781</v>
      </c>
      <c r="I4">
        <f t="shared" si="3"/>
        <v>0.97912413695171063</v>
      </c>
      <c r="J4">
        <f t="shared" si="4"/>
        <v>0.99538415266457436</v>
      </c>
      <c r="K4">
        <f t="shared" si="5"/>
        <v>0.9990130591989238</v>
      </c>
      <c r="L4">
        <f t="shared" si="6"/>
        <v>0.99979463842953042</v>
      </c>
      <c r="N4">
        <f t="shared" ref="N4:N67" si="14">F4-B$4</f>
        <v>-4.8999999999999986</v>
      </c>
      <c r="O4">
        <f t="shared" ref="O4:O67" si="15">IF($F4&lt;W$3,TDIST((W$3-$F4)/W$5,O$2,1),IF($F4&gt;W$4,TDIST(($F4-W$4)/W$5,O$2,1),IF($F4&lt;$B$4,1-TDIST(($F4-W$3)/W$5,O$2,1),1-TDIST((W$4-$F4)/W$5,O$2,1))))</f>
        <v>0.37447399670235559</v>
      </c>
      <c r="P4">
        <f t="shared" si="7"/>
        <v>9.0559382792782139E-2</v>
      </c>
      <c r="Q4">
        <f t="shared" si="8"/>
        <v>2.0875863048289384E-2</v>
      </c>
      <c r="R4">
        <f t="shared" si="9"/>
        <v>4.6158473354255825E-3</v>
      </c>
      <c r="S4">
        <f t="shared" si="10"/>
        <v>9.8694080107620511E-4</v>
      </c>
      <c r="T4">
        <f t="shared" si="11"/>
        <v>2.0536157046959763E-4</v>
      </c>
      <c r="V4" t="s">
        <v>41</v>
      </c>
      <c r="W4">
        <f>$B$4+TINV($B$6/2,W$2)*$C$4/SQRT(W$2)</f>
        <v>49.164351138745239</v>
      </c>
      <c r="X4">
        <f t="shared" ref="X4:AB4" si="16">$B$4+TINV($B$6/2,X$2)*$C$4/SQRT(X$2)</f>
        <v>47.709126646003028</v>
      </c>
      <c r="Y4">
        <f t="shared" si="16"/>
        <v>47.153975954353889</v>
      </c>
      <c r="Z4">
        <f t="shared" si="16"/>
        <v>46.8411845893161</v>
      </c>
      <c r="AA4">
        <f t="shared" si="16"/>
        <v>46.634062901505011</v>
      </c>
      <c r="AB4">
        <f t="shared" si="16"/>
        <v>46.484027523187983</v>
      </c>
    </row>
    <row r="5" spans="1:28">
      <c r="F5">
        <f t="shared" ref="F5:F68" si="17">F4+(F$103-F$3)/100</f>
        <v>40.200000000000003</v>
      </c>
      <c r="G5">
        <f t="shared" si="13"/>
        <v>0.60899887648908746</v>
      </c>
      <c r="H5">
        <f t="shared" si="2"/>
        <v>0.89951785736550383</v>
      </c>
      <c r="I5">
        <f t="shared" si="3"/>
        <v>0.97538291054806869</v>
      </c>
      <c r="J5">
        <f t="shared" si="4"/>
        <v>0.99421230166496311</v>
      </c>
      <c r="K5">
        <f t="shared" si="5"/>
        <v>0.99868355529751696</v>
      </c>
      <c r="L5">
        <f t="shared" si="6"/>
        <v>0.99970849686001562</v>
      </c>
      <c r="N5">
        <f t="shared" si="14"/>
        <v>-4.7999999999999972</v>
      </c>
      <c r="O5">
        <f t="shared" si="15"/>
        <v>0.39100112351091248</v>
      </c>
      <c r="P5">
        <f t="shared" si="7"/>
        <v>0.10048214263449617</v>
      </c>
      <c r="Q5">
        <f t="shared" si="8"/>
        <v>2.4617089451931296E-2</v>
      </c>
      <c r="R5">
        <f t="shared" si="9"/>
        <v>5.7876983350368932E-3</v>
      </c>
      <c r="S5">
        <f t="shared" si="10"/>
        <v>1.3164447024830112E-3</v>
      </c>
      <c r="T5">
        <f t="shared" si="11"/>
        <v>2.915031399844268E-4</v>
      </c>
      <c r="V5" t="s">
        <v>43</v>
      </c>
      <c r="W5">
        <f>SQRT($C$4*$C$4*2/W$2)</f>
        <v>2.2360679774997898</v>
      </c>
      <c r="X5">
        <f t="shared" ref="X5:AB5" si="18">SQRT($C$4*$C$4*2/X$2)</f>
        <v>1.5811388300841898</v>
      </c>
      <c r="Y5">
        <f t="shared" si="18"/>
        <v>1.2909944487358056</v>
      </c>
      <c r="Z5">
        <f t="shared" si="18"/>
        <v>1.1180339887498949</v>
      </c>
      <c r="AA5">
        <f t="shared" si="18"/>
        <v>1</v>
      </c>
      <c r="AB5">
        <f t="shared" si="18"/>
        <v>0.9128709291752769</v>
      </c>
    </row>
    <row r="6" spans="1:28">
      <c r="A6" t="s">
        <v>12</v>
      </c>
      <c r="B6" s="1">
        <v>0.05</v>
      </c>
      <c r="F6">
        <f t="shared" si="17"/>
        <v>40.300000000000004</v>
      </c>
      <c r="G6">
        <f t="shared" si="13"/>
        <v>0.59224094930163429</v>
      </c>
      <c r="H6">
        <f t="shared" si="2"/>
        <v>0.88876083856595478</v>
      </c>
      <c r="I6">
        <f t="shared" si="3"/>
        <v>0.97106290302602782</v>
      </c>
      <c r="J6">
        <f t="shared" si="4"/>
        <v>0.99277184867281865</v>
      </c>
      <c r="K6">
        <f t="shared" si="5"/>
        <v>0.99825241010868582</v>
      </c>
      <c r="L6">
        <f t="shared" si="6"/>
        <v>0.99958850596920856</v>
      </c>
      <c r="N6">
        <f t="shared" si="14"/>
        <v>-4.6999999999999957</v>
      </c>
      <c r="O6">
        <f t="shared" si="15"/>
        <v>0.40775905069836571</v>
      </c>
      <c r="P6">
        <f t="shared" si="7"/>
        <v>0.11123916143404522</v>
      </c>
      <c r="Q6">
        <f t="shared" si="8"/>
        <v>2.8937096973972173E-2</v>
      </c>
      <c r="R6">
        <f t="shared" si="9"/>
        <v>7.2281513271813492E-3</v>
      </c>
      <c r="S6">
        <f t="shared" si="10"/>
        <v>1.7475898913141678E-3</v>
      </c>
      <c r="T6">
        <f t="shared" si="11"/>
        <v>4.1149403079147521E-4</v>
      </c>
    </row>
    <row r="7" spans="1:28">
      <c r="F7">
        <f t="shared" si="17"/>
        <v>40.400000000000006</v>
      </c>
      <c r="G7">
        <f t="shared" si="13"/>
        <v>0.57528556938902831</v>
      </c>
      <c r="H7">
        <f t="shared" si="2"/>
        <v>0.87713760879500047</v>
      </c>
      <c r="I7">
        <f t="shared" si="3"/>
        <v>0.96609531544955363</v>
      </c>
      <c r="J7">
        <f t="shared" si="4"/>
        <v>0.99101002969758201</v>
      </c>
      <c r="K7">
        <f t="shared" si="5"/>
        <v>0.99769151376346299</v>
      </c>
      <c r="L7">
        <f t="shared" si="6"/>
        <v>0.99942245132398511</v>
      </c>
      <c r="N7">
        <f t="shared" si="14"/>
        <v>-4.5999999999999943</v>
      </c>
      <c r="O7">
        <f t="shared" si="15"/>
        <v>0.42471443061097169</v>
      </c>
      <c r="P7">
        <f t="shared" si="7"/>
        <v>0.12286239120499948</v>
      </c>
      <c r="Q7">
        <f t="shared" si="8"/>
        <v>3.3904684550446408E-2</v>
      </c>
      <c r="R7">
        <f t="shared" si="9"/>
        <v>8.9899703024180454E-3</v>
      </c>
      <c r="S7">
        <f t="shared" si="10"/>
        <v>2.3084862365369647E-3</v>
      </c>
      <c r="T7">
        <f t="shared" si="11"/>
        <v>5.7754867601491169E-4</v>
      </c>
    </row>
    <row r="8" spans="1:28">
      <c r="B8" s="4"/>
      <c r="F8">
        <f t="shared" si="17"/>
        <v>40.500000000000007</v>
      </c>
      <c r="G8">
        <f t="shared" si="13"/>
        <v>0.5581675694371907</v>
      </c>
      <c r="H8">
        <f t="shared" si="2"/>
        <v>0.86462051606156987</v>
      </c>
      <c r="I8">
        <f t="shared" si="3"/>
        <v>0.96040752927599227</v>
      </c>
      <c r="J8">
        <f t="shared" si="4"/>
        <v>0.98886622158598425</v>
      </c>
      <c r="K8">
        <f t="shared" si="5"/>
        <v>0.99696616535254245</v>
      </c>
      <c r="L8">
        <f t="shared" si="6"/>
        <v>0.99919420020063099</v>
      </c>
      <c r="N8">
        <f t="shared" si="14"/>
        <v>-4.4999999999999929</v>
      </c>
      <c r="O8">
        <f t="shared" si="15"/>
        <v>0.4418324305628093</v>
      </c>
      <c r="P8">
        <f t="shared" si="7"/>
        <v>0.13537948393843013</v>
      </c>
      <c r="Q8">
        <f t="shared" si="8"/>
        <v>3.9592470724007754E-2</v>
      </c>
      <c r="R8">
        <f t="shared" si="9"/>
        <v>1.1133778414015697E-2</v>
      </c>
      <c r="S8">
        <f t="shared" si="10"/>
        <v>3.0338346474575294E-3</v>
      </c>
      <c r="T8">
        <f t="shared" si="11"/>
        <v>8.0579979936902209E-4</v>
      </c>
    </row>
    <row r="9" spans="1:28">
      <c r="B9" s="4"/>
      <c r="F9">
        <f t="shared" si="17"/>
        <v>40.600000000000009</v>
      </c>
      <c r="G9">
        <f t="shared" si="13"/>
        <v>0.54092301965766043</v>
      </c>
      <c r="H9">
        <f t="shared" si="2"/>
        <v>0.85118701923612838</v>
      </c>
      <c r="I9">
        <f t="shared" si="3"/>
        <v>0.95392382620050209</v>
      </c>
      <c r="J9">
        <f t="shared" si="4"/>
        <v>0.98627144743817718</v>
      </c>
      <c r="K9">
        <f t="shared" si="5"/>
        <v>0.99603393183820554</v>
      </c>
      <c r="L9">
        <f t="shared" si="6"/>
        <v>0.99888265191415371</v>
      </c>
      <c r="N9">
        <f t="shared" si="14"/>
        <v>-4.3999999999999915</v>
      </c>
      <c r="O9">
        <f t="shared" si="15"/>
        <v>0.45907698034233962</v>
      </c>
      <c r="P9">
        <f t="shared" si="7"/>
        <v>0.14881298076387167</v>
      </c>
      <c r="Q9">
        <f t="shared" si="8"/>
        <v>4.607617379949789E-2</v>
      </c>
      <c r="R9">
        <f t="shared" si="9"/>
        <v>1.372855256182281E-2</v>
      </c>
      <c r="S9">
        <f t="shared" si="10"/>
        <v>3.9660681617944785E-3</v>
      </c>
      <c r="T9">
        <f t="shared" si="11"/>
        <v>1.1173480858462795E-3</v>
      </c>
    </row>
    <row r="10" spans="1:28">
      <c r="F10">
        <f t="shared" si="17"/>
        <v>40.70000000000001</v>
      </c>
      <c r="G10">
        <f t="shared" si="13"/>
        <v>0.52358896229380303</v>
      </c>
      <c r="H10">
        <f t="shared" si="2"/>
        <v>0.83682048998375114</v>
      </c>
      <c r="I10">
        <f t="shared" si="3"/>
        <v>0.94656628940684229</v>
      </c>
      <c r="J10">
        <f t="shared" si="4"/>
        <v>0.98314803129983863</v>
      </c>
      <c r="K10">
        <f t="shared" si="5"/>
        <v>0.99484344210680853</v>
      </c>
      <c r="L10">
        <f t="shared" si="6"/>
        <v>0.99846048957879019</v>
      </c>
      <c r="N10">
        <f t="shared" si="14"/>
        <v>-4.2999999999999901</v>
      </c>
      <c r="O10">
        <f t="shared" si="15"/>
        <v>0.47641103770619697</v>
      </c>
      <c r="P10">
        <f t="shared" si="7"/>
        <v>0.16317951001624886</v>
      </c>
      <c r="Q10">
        <f t="shared" si="8"/>
        <v>5.3433710593157713E-2</v>
      </c>
      <c r="R10">
        <f t="shared" si="9"/>
        <v>1.6851968700161361E-2</v>
      </c>
      <c r="S10">
        <f t="shared" si="10"/>
        <v>5.1565578931915112E-3</v>
      </c>
      <c r="T10">
        <f t="shared" si="11"/>
        <v>1.5395104212098359E-3</v>
      </c>
    </row>
    <row r="11" spans="1:28">
      <c r="F11">
        <f t="shared" si="17"/>
        <v>40.800000000000011</v>
      </c>
      <c r="G11">
        <f t="shared" si="13"/>
        <v>0.50620313183541665</v>
      </c>
      <c r="H11">
        <f t="shared" si="2"/>
        <v>0.82151098503283837</v>
      </c>
      <c r="I11">
        <f t="shared" si="3"/>
        <v>0.93825596302172121</v>
      </c>
      <c r="J11">
        <f t="shared" si="4"/>
        <v>0.97940946822202657</v>
      </c>
      <c r="K11">
        <f t="shared" si="5"/>
        <v>0.99333315803001243</v>
      </c>
      <c r="L11">
        <f t="shared" si="6"/>
        <v>0.99789272747243651</v>
      </c>
      <c r="N11">
        <f t="shared" si="14"/>
        <v>-4.1999999999999886</v>
      </c>
      <c r="O11">
        <f t="shared" si="15"/>
        <v>0.49379686816458335</v>
      </c>
      <c r="P11">
        <f t="shared" si="7"/>
        <v>0.17848901496716169</v>
      </c>
      <c r="Q11">
        <f t="shared" si="8"/>
        <v>6.1744036978278793E-2</v>
      </c>
      <c r="R11">
        <f t="shared" si="9"/>
        <v>2.0590531777973479E-2</v>
      </c>
      <c r="S11">
        <f t="shared" si="10"/>
        <v>6.6668419699876134E-3</v>
      </c>
      <c r="T11">
        <f t="shared" si="11"/>
        <v>2.1072725275634858E-3</v>
      </c>
    </row>
    <row r="12" spans="1:28">
      <c r="F12">
        <f t="shared" si="17"/>
        <v>40.900000000000013</v>
      </c>
      <c r="G12">
        <f t="shared" si="13"/>
        <v>0.48880366496917593</v>
      </c>
      <c r="H12">
        <f t="shared" si="2"/>
        <v>0.80525596685262424</v>
      </c>
      <c r="I12">
        <f t="shared" si="3"/>
        <v>0.9289141968868555</v>
      </c>
      <c r="J12">
        <f t="shared" si="4"/>
        <v>0.97496057185791707</v>
      </c>
      <c r="K12">
        <f t="shared" si="5"/>
        <v>0.99143018163992969</v>
      </c>
      <c r="L12">
        <f t="shared" si="6"/>
        <v>0.99713506254095996</v>
      </c>
      <c r="N12">
        <f t="shared" si="14"/>
        <v>-4.0999999999999872</v>
      </c>
      <c r="O12">
        <f t="shared" si="15"/>
        <v>0.51119633503082407</v>
      </c>
      <c r="P12">
        <f t="shared" si="7"/>
        <v>0.19474403314737582</v>
      </c>
      <c r="Q12">
        <f t="shared" si="8"/>
        <v>7.1085803113144497E-2</v>
      </c>
      <c r="R12">
        <f t="shared" si="9"/>
        <v>2.5039428142082976E-2</v>
      </c>
      <c r="S12">
        <f t="shared" si="10"/>
        <v>8.5698183600703415E-3</v>
      </c>
      <c r="T12">
        <f t="shared" si="11"/>
        <v>2.8649374590400253E-3</v>
      </c>
    </row>
    <row r="13" spans="1:28">
      <c r="F13">
        <f t="shared" si="17"/>
        <v>41.000000000000014</v>
      </c>
      <c r="G13">
        <f t="shared" si="13"/>
        <v>0.471428804533229</v>
      </c>
      <c r="H13">
        <f t="shared" si="2"/>
        <v>0.78806094882351685</v>
      </c>
      <c r="I13">
        <f t="shared" si="3"/>
        <v>0.91846423649562847</v>
      </c>
      <c r="J13">
        <f t="shared" si="4"/>
        <v>0.96969794842522372</v>
      </c>
      <c r="K13">
        <f t="shared" si="5"/>
        <v>0.98904917912632329</v>
      </c>
      <c r="L13">
        <f t="shared" si="6"/>
        <v>0.99613205647069303</v>
      </c>
      <c r="N13">
        <f t="shared" si="14"/>
        <v>-3.9999999999999858</v>
      </c>
      <c r="O13">
        <f t="shared" si="15"/>
        <v>0.528571195466771</v>
      </c>
      <c r="P13">
        <f t="shared" si="7"/>
        <v>0.21193905117648315</v>
      </c>
      <c r="Q13">
        <f t="shared" si="8"/>
        <v>8.1535763504371528E-2</v>
      </c>
      <c r="R13">
        <f t="shared" si="9"/>
        <v>3.0302051574776268E-2</v>
      </c>
      <c r="S13">
        <f t="shared" si="10"/>
        <v>1.0950820873676716E-2</v>
      </c>
      <c r="T13">
        <f t="shared" si="11"/>
        <v>3.8679435293069195E-3</v>
      </c>
    </row>
    <row r="14" spans="1:28">
      <c r="F14">
        <f t="shared" si="17"/>
        <v>41.100000000000016</v>
      </c>
      <c r="G14">
        <f t="shared" si="13"/>
        <v>0.45411660188494118</v>
      </c>
      <c r="H14">
        <f t="shared" si="2"/>
        <v>0.76994004301369467</v>
      </c>
      <c r="I14">
        <f t="shared" si="3"/>
        <v>0.90683299892377311</v>
      </c>
      <c r="J14">
        <f t="shared" si="4"/>
        <v>0.96351087266851176</v>
      </c>
      <c r="K14">
        <f t="shared" si="5"/>
        <v>0.98609151193637179</v>
      </c>
      <c r="L14">
        <f t="shared" si="6"/>
        <v>0.9948152021304062</v>
      </c>
      <c r="N14">
        <f t="shared" si="14"/>
        <v>-3.8999999999999844</v>
      </c>
      <c r="O14">
        <f t="shared" si="15"/>
        <v>0.54588339811505882</v>
      </c>
      <c r="P14">
        <f t="shared" si="7"/>
        <v>0.23005995698630538</v>
      </c>
      <c r="Q14">
        <f t="shared" si="8"/>
        <v>9.3167001076226941E-2</v>
      </c>
      <c r="R14">
        <f t="shared" si="9"/>
        <v>3.648912733148825E-2</v>
      </c>
      <c r="S14">
        <f t="shared" si="10"/>
        <v>1.390848806362819E-2</v>
      </c>
      <c r="T14">
        <f t="shared" si="11"/>
        <v>5.1847978695938081E-3</v>
      </c>
    </row>
    <row r="15" spans="1:28">
      <c r="F15">
        <f t="shared" si="17"/>
        <v>41.200000000000017</v>
      </c>
      <c r="G15">
        <f t="shared" si="13"/>
        <v>0.43690462212956171</v>
      </c>
      <c r="H15">
        <f t="shared" si="2"/>
        <v>0.75091638702856245</v>
      </c>
      <c r="I15">
        <f t="shared" si="3"/>
        <v>0.89395302227248319</v>
      </c>
      <c r="J15">
        <f t="shared" si="4"/>
        <v>0.95628262977507739</v>
      </c>
      <c r="K15">
        <f t="shared" si="5"/>
        <v>0.98244469455839567</v>
      </c>
      <c r="L15">
        <f t="shared" si="6"/>
        <v>0.99310095683079114</v>
      </c>
      <c r="N15">
        <f t="shared" si="14"/>
        <v>-3.7999999999999829</v>
      </c>
      <c r="O15">
        <f t="shared" si="15"/>
        <v>0.56309537787043829</v>
      </c>
      <c r="P15">
        <f t="shared" si="7"/>
        <v>0.24908361297143755</v>
      </c>
      <c r="Q15">
        <f t="shared" si="8"/>
        <v>0.10604697772751681</v>
      </c>
      <c r="R15">
        <f t="shared" si="9"/>
        <v>4.3717370224922572E-2</v>
      </c>
      <c r="S15">
        <f t="shared" si="10"/>
        <v>1.7555305441604323E-2</v>
      </c>
      <c r="T15">
        <f t="shared" si="11"/>
        <v>6.8990431692088723E-3</v>
      </c>
    </row>
    <row r="16" spans="1:28">
      <c r="F16">
        <f t="shared" si="17"/>
        <v>41.300000000000018</v>
      </c>
      <c r="G16">
        <f t="shared" si="13"/>
        <v>0.4198296565887718</v>
      </c>
      <c r="H16">
        <f t="shared" si="2"/>
        <v>0.73102242980102838</v>
      </c>
      <c r="I16">
        <f t="shared" si="3"/>
        <v>0.87976454050273389</v>
      </c>
      <c r="J16">
        <f t="shared" si="4"/>
        <v>0.94789231061955159</v>
      </c>
      <c r="K16">
        <f t="shared" si="5"/>
        <v>0.97798230921784735</v>
      </c>
      <c r="L16">
        <f t="shared" si="6"/>
        <v>0.99088886420954769</v>
      </c>
      <c r="N16">
        <f t="shared" si="14"/>
        <v>-3.6999999999999815</v>
      </c>
      <c r="O16">
        <f t="shared" si="15"/>
        <v>0.5801703434112282</v>
      </c>
      <c r="P16">
        <f t="shared" si="7"/>
        <v>0.26897757019897167</v>
      </c>
      <c r="Q16">
        <f t="shared" si="8"/>
        <v>0.12023545949726616</v>
      </c>
      <c r="R16">
        <f t="shared" si="9"/>
        <v>5.2107689380448463E-2</v>
      </c>
      <c r="S16">
        <f t="shared" si="10"/>
        <v>2.2017690782152707E-2</v>
      </c>
      <c r="T16">
        <f t="shared" si="11"/>
        <v>9.1111357904523158E-3</v>
      </c>
    </row>
    <row r="17" spans="6:20">
      <c r="F17">
        <f t="shared" si="17"/>
        <v>41.40000000000002</v>
      </c>
      <c r="G17">
        <f t="shared" si="13"/>
        <v>0.40292744671814107</v>
      </c>
      <c r="H17">
        <f t="shared" si="2"/>
        <v>0.71030005814565844</v>
      </c>
      <c r="I17">
        <f t="shared" si="3"/>
        <v>0.86421763364998783</v>
      </c>
      <c r="J17">
        <f t="shared" si="4"/>
        <v>0.93821719489468891</v>
      </c>
      <c r="K17">
        <f t="shared" si="5"/>
        <v>0.97256449721618898</v>
      </c>
      <c r="L17">
        <f t="shared" si="6"/>
        <v>0.98805991826013273</v>
      </c>
      <c r="N17">
        <f t="shared" si="14"/>
        <v>-3.5999999999999801</v>
      </c>
      <c r="O17">
        <f t="shared" si="15"/>
        <v>0.59707255328185893</v>
      </c>
      <c r="P17">
        <f t="shared" si="7"/>
        <v>0.28969994185434156</v>
      </c>
      <c r="Q17">
        <f t="shared" si="8"/>
        <v>0.13578236635001212</v>
      </c>
      <c r="R17">
        <f t="shared" si="9"/>
        <v>6.1782805105311089E-2</v>
      </c>
      <c r="S17">
        <f t="shared" si="10"/>
        <v>2.7435502783811044E-2</v>
      </c>
      <c r="T17">
        <f t="shared" si="11"/>
        <v>1.1940081739867246E-2</v>
      </c>
    </row>
    <row r="18" spans="6:20">
      <c r="F18">
        <f t="shared" si="17"/>
        <v>41.500000000000021</v>
      </c>
      <c r="G18">
        <f t="shared" si="13"/>
        <v>0.38623242341461661</v>
      </c>
      <c r="H18">
        <f t="shared" si="2"/>
        <v>0.68880054958790549</v>
      </c>
      <c r="I18">
        <f t="shared" si="3"/>
        <v>0.84727438638490282</v>
      </c>
      <c r="J18">
        <f t="shared" si="4"/>
        <v>0.92713557228342791</v>
      </c>
      <c r="K18">
        <f t="shared" si="5"/>
        <v>0.96603919066789901</v>
      </c>
      <c r="L18">
        <f t="shared" si="6"/>
        <v>0.98447536913648614</v>
      </c>
      <c r="N18">
        <f t="shared" si="14"/>
        <v>-3.4999999999999787</v>
      </c>
      <c r="O18">
        <f t="shared" si="15"/>
        <v>0.61376757658538339</v>
      </c>
      <c r="P18">
        <f t="shared" si="7"/>
        <v>0.31119945041209446</v>
      </c>
      <c r="Q18">
        <f t="shared" si="8"/>
        <v>0.15272561361509723</v>
      </c>
      <c r="R18">
        <f t="shared" si="9"/>
        <v>7.2864427716572089E-2</v>
      </c>
      <c r="S18">
        <f t="shared" si="10"/>
        <v>3.396080933210098E-2</v>
      </c>
      <c r="T18">
        <f t="shared" si="11"/>
        <v>1.5524630863513834E-2</v>
      </c>
    </row>
    <row r="19" spans="6:20">
      <c r="F19">
        <f t="shared" si="17"/>
        <v>41.600000000000023</v>
      </c>
      <c r="G19">
        <f t="shared" si="13"/>
        <v>0.36977746529914646</v>
      </c>
      <c r="H19">
        <f t="shared" si="2"/>
        <v>0.66658434137833988</v>
      </c>
      <c r="I19">
        <f t="shared" si="3"/>
        <v>0.82891098049960799</v>
      </c>
      <c r="J19">
        <f t="shared" si="4"/>
        <v>0.91453011872079404</v>
      </c>
      <c r="K19">
        <f t="shared" si="5"/>
        <v>0.95824416862064832</v>
      </c>
      <c r="L19">
        <f t="shared" si="6"/>
        <v>0.97997620309378264</v>
      </c>
      <c r="N19">
        <f t="shared" si="14"/>
        <v>-3.3999999999999773</v>
      </c>
      <c r="O19">
        <f t="shared" si="15"/>
        <v>0.63022253470085354</v>
      </c>
      <c r="P19">
        <f t="shared" si="7"/>
        <v>0.33341565862166012</v>
      </c>
      <c r="Q19">
        <f t="shared" si="8"/>
        <v>0.17108901950039196</v>
      </c>
      <c r="R19">
        <f t="shared" si="9"/>
        <v>8.5469881279205961E-2</v>
      </c>
      <c r="S19">
        <f t="shared" si="10"/>
        <v>4.1755831379351675E-2</v>
      </c>
      <c r="T19">
        <f t="shared" si="11"/>
        <v>2.0023796906217407E-2</v>
      </c>
    </row>
    <row r="20" spans="6:20">
      <c r="F20">
        <f t="shared" si="17"/>
        <v>41.700000000000024</v>
      </c>
      <c r="G20">
        <f t="shared" si="13"/>
        <v>0.35359367912722739</v>
      </c>
      <c r="H20">
        <f t="shared" si="2"/>
        <v>0.64372061067976549</v>
      </c>
      <c r="I20">
        <f t="shared" si="3"/>
        <v>0.8091196392670077</v>
      </c>
      <c r="J20">
        <f t="shared" si="4"/>
        <v>0.90029167744483218</v>
      </c>
      <c r="K20">
        <f t="shared" si="5"/>
        <v>0.94901008096188999</v>
      </c>
      <c r="L20">
        <f t="shared" si="6"/>
        <v>0.97438353256921117</v>
      </c>
      <c r="N20">
        <f t="shared" si="14"/>
        <v>-3.2999999999999758</v>
      </c>
      <c r="O20">
        <f t="shared" si="15"/>
        <v>0.64640632087277261</v>
      </c>
      <c r="P20">
        <f t="shared" si="7"/>
        <v>0.35627938932023451</v>
      </c>
      <c r="Q20">
        <f t="shared" si="8"/>
        <v>0.19088036073299236</v>
      </c>
      <c r="R20">
        <f t="shared" si="9"/>
        <v>9.9708322555167761E-2</v>
      </c>
      <c r="S20">
        <f t="shared" si="10"/>
        <v>5.0989919038109954E-2</v>
      </c>
      <c r="T20">
        <f t="shared" si="11"/>
        <v>2.5616467430788815E-2</v>
      </c>
    </row>
    <row r="21" spans="6:20">
      <c r="F21">
        <f t="shared" si="17"/>
        <v>41.800000000000026</v>
      </c>
      <c r="G21">
        <f t="shared" si="13"/>
        <v>0.3377102049852243</v>
      </c>
      <c r="H21">
        <f t="shared" si="2"/>
        <v>0.62028666663279541</v>
      </c>
      <c r="I21">
        <f t="shared" si="3"/>
        <v>0.7879103379243948</v>
      </c>
      <c r="J21">
        <f t="shared" si="4"/>
        <v>0.88432338160300983</v>
      </c>
      <c r="K21">
        <f t="shared" si="5"/>
        <v>0.93816446404643183</v>
      </c>
      <c r="L21">
        <f t="shared" si="6"/>
        <v>0.96750018123150416</v>
      </c>
      <c r="N21">
        <f t="shared" si="14"/>
        <v>-3.1999999999999744</v>
      </c>
      <c r="O21">
        <f t="shared" si="15"/>
        <v>0.6622897950147757</v>
      </c>
      <c r="P21">
        <f t="shared" si="7"/>
        <v>0.37971333336720459</v>
      </c>
      <c r="Q21">
        <f t="shared" si="8"/>
        <v>0.21208966207560526</v>
      </c>
      <c r="R21">
        <f t="shared" si="9"/>
        <v>0.11567661839699012</v>
      </c>
      <c r="S21">
        <f t="shared" si="10"/>
        <v>6.1835535953568166E-2</v>
      </c>
      <c r="T21">
        <f t="shared" si="11"/>
        <v>3.2499818768495864E-2</v>
      </c>
    </row>
    <row r="22" spans="6:20">
      <c r="F22">
        <f t="shared" si="17"/>
        <v>41.900000000000027</v>
      </c>
      <c r="G22">
        <f t="shared" si="13"/>
        <v>0.32215404839366935</v>
      </c>
      <c r="H22">
        <f t="shared" si="2"/>
        <v>0.59636716078111263</v>
      </c>
      <c r="I22">
        <f t="shared" si="3"/>
        <v>0.7653121941094414</v>
      </c>
      <c r="J22">
        <f t="shared" si="4"/>
        <v>0.86654497752732529</v>
      </c>
      <c r="K22">
        <f t="shared" si="5"/>
        <v>0.9255367489973314</v>
      </c>
      <c r="L22">
        <f t="shared" si="6"/>
        <v>0.95911366092291594</v>
      </c>
      <c r="N22">
        <f t="shared" si="14"/>
        <v>-3.099999999999973</v>
      </c>
      <c r="O22">
        <f t="shared" si="15"/>
        <v>0.67784595160633065</v>
      </c>
      <c r="P22">
        <f t="shared" si="7"/>
        <v>0.40363283921888737</v>
      </c>
      <c r="Q22">
        <f t="shared" si="8"/>
        <v>0.23468780589055865</v>
      </c>
      <c r="R22">
        <f t="shared" si="9"/>
        <v>0.13345502247267477</v>
      </c>
      <c r="S22">
        <f t="shared" si="10"/>
        <v>7.4463251002668596E-2</v>
      </c>
      <c r="T22">
        <f t="shared" si="11"/>
        <v>4.0886339077084007E-2</v>
      </c>
    </row>
    <row r="23" spans="6:20">
      <c r="F23">
        <f t="shared" si="17"/>
        <v>42.000000000000028</v>
      </c>
      <c r="G23">
        <f t="shared" si="13"/>
        <v>0.30694994084298766</v>
      </c>
      <c r="H23">
        <f t="shared" si="2"/>
        <v>0.57205312854000656</v>
      </c>
      <c r="I23">
        <f t="shared" si="3"/>
        <v>0.74137445781968903</v>
      </c>
      <c r="J23">
        <f t="shared" si="4"/>
        <v>0.84689718498939004</v>
      </c>
      <c r="K23">
        <f t="shared" si="5"/>
        <v>0.91096422509635477</v>
      </c>
      <c r="L23">
        <f t="shared" si="6"/>
        <v>0.94900078251135933</v>
      </c>
      <c r="N23">
        <f t="shared" si="14"/>
        <v>-2.9999999999999716</v>
      </c>
      <c r="O23">
        <f t="shared" si="15"/>
        <v>0.69305005915701234</v>
      </c>
      <c r="P23">
        <f t="shared" si="7"/>
        <v>0.42794687145999338</v>
      </c>
      <c r="Q23">
        <f t="shared" si="8"/>
        <v>0.25862554218031097</v>
      </c>
      <c r="R23">
        <f t="shared" si="9"/>
        <v>0.15310281501060991</v>
      </c>
      <c r="S23">
        <f t="shared" si="10"/>
        <v>8.9035774903645282E-2</v>
      </c>
      <c r="T23">
        <f t="shared" si="11"/>
        <v>5.0999217488640614E-2</v>
      </c>
    </row>
    <row r="24" spans="6:20">
      <c r="F24">
        <f t="shared" si="17"/>
        <v>42.10000000000003</v>
      </c>
      <c r="G24">
        <f t="shared" si="13"/>
        <v>0.29212022976040342</v>
      </c>
      <c r="H24">
        <f t="shared" si="2"/>
        <v>0.54744088003636937</v>
      </c>
      <c r="I24">
        <f t="shared" si="3"/>
        <v>0.71616702862262172</v>
      </c>
      <c r="J24">
        <f t="shared" si="4"/>
        <v>0.82534589761610899</v>
      </c>
      <c r="K24">
        <f t="shared" si="5"/>
        <v>0.89429878677642161</v>
      </c>
      <c r="L24">
        <f t="shared" si="6"/>
        <v>0.93693397903061038</v>
      </c>
      <c r="N24">
        <f t="shared" si="14"/>
        <v>-2.8999999999999702</v>
      </c>
      <c r="O24">
        <f t="shared" si="15"/>
        <v>0.70787977023959658</v>
      </c>
      <c r="P24">
        <f t="shared" si="7"/>
        <v>0.45255911996363063</v>
      </c>
      <c r="Q24">
        <f t="shared" si="8"/>
        <v>0.28383297137737828</v>
      </c>
      <c r="R24">
        <f t="shared" si="9"/>
        <v>0.17465410238389095</v>
      </c>
      <c r="S24">
        <f t="shared" si="10"/>
        <v>0.10570121322357834</v>
      </c>
      <c r="T24">
        <f t="shared" si="11"/>
        <v>6.3066020969389625E-2</v>
      </c>
    </row>
    <row r="25" spans="6:20">
      <c r="F25">
        <f t="shared" si="17"/>
        <v>42.200000000000031</v>
      </c>
      <c r="G25">
        <f t="shared" si="13"/>
        <v>0.27768479824577108</v>
      </c>
      <c r="H25">
        <f t="shared" si="2"/>
        <v>0.52263076403446973</v>
      </c>
      <c r="I25">
        <f t="shared" si="3"/>
        <v>0.68978044290664753</v>
      </c>
      <c r="J25">
        <f t="shared" si="4"/>
        <v>0.80188600926961195</v>
      </c>
      <c r="K25">
        <f t="shared" si="5"/>
        <v>0.87541423511774363</v>
      </c>
      <c r="L25">
        <f t="shared" si="6"/>
        <v>0.92268932199902132</v>
      </c>
      <c r="N25">
        <f t="shared" si="14"/>
        <v>-2.7999999999999687</v>
      </c>
      <c r="O25">
        <f t="shared" si="15"/>
        <v>0.72231520175422892</v>
      </c>
      <c r="P25">
        <f t="shared" si="7"/>
        <v>0.47736923596553027</v>
      </c>
      <c r="Q25">
        <f t="shared" si="8"/>
        <v>0.31021955709335247</v>
      </c>
      <c r="R25">
        <f t="shared" si="9"/>
        <v>0.19811399073038805</v>
      </c>
      <c r="S25">
        <f t="shared" si="10"/>
        <v>0.12458576488225631</v>
      </c>
      <c r="T25">
        <f t="shared" si="11"/>
        <v>7.7310678000978683E-2</v>
      </c>
    </row>
    <row r="26" spans="6:20">
      <c r="F26">
        <f t="shared" si="17"/>
        <v>42.300000000000033</v>
      </c>
      <c r="G26">
        <f t="shared" si="13"/>
        <v>0.26366101442168388</v>
      </c>
      <c r="H26">
        <f t="shared" si="2"/>
        <v>0.49772583323083308</v>
      </c>
      <c r="I26">
        <f t="shared" si="3"/>
        <v>0.66232529201450729</v>
      </c>
      <c r="J26">
        <f t="shared" si="4"/>
        <v>0.7765446415784556</v>
      </c>
      <c r="K26">
        <f t="shared" si="5"/>
        <v>0.85421382614202801</v>
      </c>
      <c r="L26">
        <f t="shared" si="6"/>
        <v>0.90605614111544985</v>
      </c>
      <c r="N26">
        <f t="shared" si="14"/>
        <v>-2.6999999999999673</v>
      </c>
      <c r="O26">
        <f t="shared" si="15"/>
        <v>0.73633898557831612</v>
      </c>
      <c r="P26">
        <f t="shared" si="7"/>
        <v>0.50227416676916692</v>
      </c>
      <c r="Q26">
        <f t="shared" si="8"/>
        <v>0.33767470798549271</v>
      </c>
      <c r="R26">
        <f t="shared" si="9"/>
        <v>0.22345535842154435</v>
      </c>
      <c r="S26">
        <f t="shared" si="10"/>
        <v>0.14578617385797193</v>
      </c>
      <c r="T26">
        <f t="shared" si="11"/>
        <v>9.3943858884550147E-2</v>
      </c>
    </row>
    <row r="27" spans="6:20">
      <c r="F27">
        <f t="shared" si="17"/>
        <v>42.400000000000034</v>
      </c>
      <c r="G27">
        <f t="shared" si="13"/>
        <v>0.25006370967923441</v>
      </c>
      <c r="H27">
        <f t="shared" si="2"/>
        <v>0.47283044282541997</v>
      </c>
      <c r="I27">
        <f t="shared" si="3"/>
        <v>0.63393105417156592</v>
      </c>
      <c r="J27">
        <f t="shared" si="4"/>
        <v>0.74938355708133608</v>
      </c>
      <c r="K27">
        <f t="shared" si="5"/>
        <v>0.83063767219443874</v>
      </c>
      <c r="L27">
        <f t="shared" si="6"/>
        <v>0.88684789236342321</v>
      </c>
      <c r="N27">
        <f t="shared" si="14"/>
        <v>-2.5999999999999659</v>
      </c>
      <c r="O27">
        <f t="shared" si="15"/>
        <v>0.74993629032076559</v>
      </c>
      <c r="P27">
        <f t="shared" si="7"/>
        <v>0.52716955717458003</v>
      </c>
      <c r="Q27">
        <f t="shared" si="8"/>
        <v>0.36606894582843408</v>
      </c>
      <c r="R27">
        <f t="shared" si="9"/>
        <v>0.25061644291866392</v>
      </c>
      <c r="S27">
        <f t="shared" si="10"/>
        <v>0.16936232780556126</v>
      </c>
      <c r="T27">
        <f t="shared" si="11"/>
        <v>0.11315210763657679</v>
      </c>
    </row>
    <row r="28" spans="6:20">
      <c r="F28">
        <f t="shared" si="17"/>
        <v>42.500000000000036</v>
      </c>
      <c r="G28">
        <f t="shared" si="13"/>
        <v>0.23690518462981325</v>
      </c>
      <c r="H28">
        <f t="shared" si="2"/>
        <v>0.44804881675938923</v>
      </c>
      <c r="I28">
        <f t="shared" si="3"/>
        <v>0.60474434768734264</v>
      </c>
      <c r="J28">
        <f t="shared" si="4"/>
        <v>0.72050055902691357</v>
      </c>
      <c r="K28">
        <f t="shared" si="5"/>
        <v>0.80466955485652281</v>
      </c>
      <c r="L28">
        <f t="shared" si="6"/>
        <v>0.86491380572953114</v>
      </c>
      <c r="N28">
        <f t="shared" si="14"/>
        <v>-2.4999999999999645</v>
      </c>
      <c r="O28">
        <f t="shared" si="15"/>
        <v>0.76309481537018675</v>
      </c>
      <c r="P28">
        <f t="shared" si="7"/>
        <v>0.55195118324061077</v>
      </c>
      <c r="Q28">
        <f t="shared" si="8"/>
        <v>0.39525565231265741</v>
      </c>
      <c r="R28">
        <f t="shared" si="9"/>
        <v>0.27949944097308643</v>
      </c>
      <c r="S28">
        <f t="shared" si="10"/>
        <v>0.19533044514347714</v>
      </c>
      <c r="T28">
        <f t="shared" si="11"/>
        <v>0.13508619427046892</v>
      </c>
    </row>
    <row r="29" spans="6:20">
      <c r="F29">
        <f t="shared" si="17"/>
        <v>42.600000000000037</v>
      </c>
      <c r="G29">
        <f t="shared" si="13"/>
        <v>0.22419524114608858</v>
      </c>
      <c r="H29">
        <f t="shared" si="2"/>
        <v>0.42348361721544614</v>
      </c>
      <c r="I29">
        <f t="shared" si="3"/>
        <v>0.57492663844884906</v>
      </c>
      <c r="J29">
        <f t="shared" si="4"/>
        <v>0.69002971862882734</v>
      </c>
      <c r="K29">
        <f t="shared" si="5"/>
        <v>0.77634268001017714</v>
      </c>
      <c r="L29">
        <f t="shared" si="6"/>
        <v>0.84015067347465133</v>
      </c>
      <c r="N29">
        <f t="shared" si="14"/>
        <v>-2.3999999999999631</v>
      </c>
      <c r="O29">
        <f t="shared" si="15"/>
        <v>0.77580475885391142</v>
      </c>
      <c r="P29">
        <f t="shared" si="7"/>
        <v>0.57651638278455386</v>
      </c>
      <c r="Q29">
        <f t="shared" si="8"/>
        <v>0.42507336155115094</v>
      </c>
      <c r="R29">
        <f t="shared" si="9"/>
        <v>0.30997028137117266</v>
      </c>
      <c r="S29">
        <f t="shared" si="10"/>
        <v>0.22365731998982286</v>
      </c>
      <c r="T29">
        <f t="shared" si="11"/>
        <v>0.15984932652534867</v>
      </c>
    </row>
    <row r="30" spans="6:20">
      <c r="F30">
        <f t="shared" si="17"/>
        <v>42.700000000000038</v>
      </c>
      <c r="G30">
        <f t="shared" si="13"/>
        <v>0.21194123851292601</v>
      </c>
      <c r="H30">
        <f t="shared" si="2"/>
        <v>0.39923455285995901</v>
      </c>
      <c r="I30">
        <f t="shared" si="3"/>
        <v>0.54465146021459854</v>
      </c>
      <c r="J30">
        <f t="shared" si="4"/>
        <v>0.65814032021953195</v>
      </c>
      <c r="K30">
        <f t="shared" si="5"/>
        <v>0.74574391322262912</v>
      </c>
      <c r="L30">
        <f t="shared" si="6"/>
        <v>0.81251400020421138</v>
      </c>
      <c r="N30">
        <f t="shared" si="14"/>
        <v>-2.2999999999999616</v>
      </c>
      <c r="O30">
        <f t="shared" si="15"/>
        <v>0.78805876148707399</v>
      </c>
      <c r="P30">
        <f t="shared" si="7"/>
        <v>0.60076544714004099</v>
      </c>
      <c r="Q30">
        <f t="shared" si="8"/>
        <v>0.45534853978540146</v>
      </c>
      <c r="R30">
        <f t="shared" si="9"/>
        <v>0.34185967978046805</v>
      </c>
      <c r="S30">
        <f t="shared" si="10"/>
        <v>0.25425608677737094</v>
      </c>
      <c r="T30">
        <f t="shared" si="11"/>
        <v>0.18748599979578862</v>
      </c>
    </row>
    <row r="31" spans="6:20">
      <c r="F31">
        <f t="shared" si="17"/>
        <v>42.80000000000004</v>
      </c>
      <c r="G31">
        <f t="shared" si="13"/>
        <v>0.20014817141504615</v>
      </c>
      <c r="H31">
        <f t="shared" si="2"/>
        <v>0.37539705985268212</v>
      </c>
      <c r="I31">
        <f t="shared" si="3"/>
        <v>0.51410122952559412</v>
      </c>
      <c r="J31">
        <f t="shared" si="4"/>
        <v>0.62503447803093282</v>
      </c>
      <c r="K31">
        <f t="shared" si="5"/>
        <v>0.71301608147756257</v>
      </c>
      <c r="L31">
        <f t="shared" si="6"/>
        <v>0.78202766188266393</v>
      </c>
      <c r="N31">
        <f t="shared" si="14"/>
        <v>-2.1999999999999602</v>
      </c>
      <c r="O31">
        <f t="shared" si="15"/>
        <v>0.79985182858495385</v>
      </c>
      <c r="P31">
        <f t="shared" si="7"/>
        <v>0.62460294014731788</v>
      </c>
      <c r="Q31">
        <f t="shared" si="8"/>
        <v>0.48589877047440588</v>
      </c>
      <c r="R31">
        <f t="shared" si="9"/>
        <v>0.37496552196906718</v>
      </c>
      <c r="S31">
        <f t="shared" si="10"/>
        <v>0.28698391852243738</v>
      </c>
      <c r="T31">
        <f t="shared" si="11"/>
        <v>0.21797233811733607</v>
      </c>
    </row>
    <row r="32" spans="6:20">
      <c r="F32">
        <f t="shared" si="17"/>
        <v>42.900000000000041</v>
      </c>
      <c r="G32">
        <f t="shared" si="13"/>
        <v>0.18881876726510416</v>
      </c>
      <c r="H32">
        <f t="shared" si="2"/>
        <v>0.35206108695170601</v>
      </c>
      <c r="I32">
        <f t="shared" si="3"/>
        <v>0.48346375712164391</v>
      </c>
      <c r="J32">
        <f t="shared" si="4"/>
        <v>0.59094344946233091</v>
      </c>
      <c r="K32">
        <f t="shared" si="5"/>
        <v>0.67835801288318787</v>
      </c>
      <c r="L32">
        <f t="shared" si="6"/>
        <v>0.74879120931186349</v>
      </c>
      <c r="N32">
        <f t="shared" si="14"/>
        <v>-2.0999999999999588</v>
      </c>
      <c r="O32">
        <f t="shared" si="15"/>
        <v>0.81118123273489584</v>
      </c>
      <c r="P32">
        <f t="shared" si="7"/>
        <v>0.64793891304829399</v>
      </c>
      <c r="Q32">
        <f t="shared" si="8"/>
        <v>0.51653624287835609</v>
      </c>
      <c r="R32">
        <f t="shared" si="9"/>
        <v>0.40905655053766915</v>
      </c>
      <c r="S32">
        <f t="shared" si="10"/>
        <v>0.32164198711681213</v>
      </c>
      <c r="T32">
        <f t="shared" si="11"/>
        <v>0.25120879068813651</v>
      </c>
    </row>
    <row r="33" spans="6:20">
      <c r="F33">
        <f t="shared" si="17"/>
        <v>43.000000000000043</v>
      </c>
      <c r="G33">
        <f t="shared" si="13"/>
        <v>0.17795360022372475</v>
      </c>
      <c r="H33">
        <f t="shared" si="2"/>
        <v>0.32931001222949252</v>
      </c>
      <c r="I33">
        <f t="shared" si="3"/>
        <v>0.45292857300752898</v>
      </c>
      <c r="J33">
        <f t="shared" si="4"/>
        <v>0.55612274388196603</v>
      </c>
      <c r="K33">
        <f t="shared" si="5"/>
        <v>0.64202210970317408</v>
      </c>
      <c r="L33">
        <f t="shared" si="6"/>
        <v>0.71298402592813748</v>
      </c>
      <c r="N33">
        <f t="shared" si="14"/>
        <v>-1.9999999999999574</v>
      </c>
      <c r="O33">
        <f t="shared" si="15"/>
        <v>0.82204639977627525</v>
      </c>
      <c r="P33">
        <f t="shared" si="7"/>
        <v>0.67068998777050748</v>
      </c>
      <c r="Q33">
        <f t="shared" si="8"/>
        <v>0.54707142699247102</v>
      </c>
      <c r="R33">
        <f t="shared" si="9"/>
        <v>0.44387725611803397</v>
      </c>
      <c r="S33">
        <f t="shared" si="10"/>
        <v>0.35797789029682592</v>
      </c>
      <c r="T33">
        <f t="shared" si="11"/>
        <v>0.28701597407186252</v>
      </c>
    </row>
    <row r="34" spans="6:20">
      <c r="F34">
        <f t="shared" si="17"/>
        <v>43.100000000000044</v>
      </c>
      <c r="G34">
        <f t="shared" si="13"/>
        <v>0.16755121917963223</v>
      </c>
      <c r="H34">
        <f t="shared" si="2"/>
        <v>0.30721971416536564</v>
      </c>
      <c r="I34">
        <f t="shared" si="3"/>
        <v>0.42268319180576963</v>
      </c>
      <c r="J34">
        <f t="shared" si="4"/>
        <v>0.52084619803849597</v>
      </c>
      <c r="K34">
        <f t="shared" si="5"/>
        <v>0.60430940099691566</v>
      </c>
      <c r="L34">
        <f t="shared" si="6"/>
        <v>0.67486570686073399</v>
      </c>
      <c r="N34">
        <f t="shared" si="14"/>
        <v>-1.8999999999999559</v>
      </c>
      <c r="O34">
        <f t="shared" si="15"/>
        <v>0.83244878082036777</v>
      </c>
      <c r="P34">
        <f t="shared" si="7"/>
        <v>0.69278028583463436</v>
      </c>
      <c r="Q34">
        <f t="shared" si="8"/>
        <v>0.57731680819423037</v>
      </c>
      <c r="R34">
        <f t="shared" si="9"/>
        <v>0.47915380196150398</v>
      </c>
      <c r="S34">
        <f t="shared" si="10"/>
        <v>0.3956905990030844</v>
      </c>
      <c r="T34">
        <f t="shared" si="11"/>
        <v>0.32513429313926601</v>
      </c>
    </row>
    <row r="35" spans="6:20">
      <c r="F35">
        <f t="shared" si="17"/>
        <v>43.200000000000045</v>
      </c>
      <c r="G35">
        <f t="shared" si="13"/>
        <v>0.15760828688601991</v>
      </c>
      <c r="H35">
        <f t="shared" si="2"/>
        <v>0.28585781448561509</v>
      </c>
      <c r="I35">
        <f t="shared" si="3"/>
        <v>0.39290944809205375</v>
      </c>
      <c r="J35">
        <f t="shared" si="4"/>
        <v>0.48539925293582264</v>
      </c>
      <c r="K35">
        <f t="shared" si="5"/>
        <v>0.56556218928946222</v>
      </c>
      <c r="L35">
        <f t="shared" si="6"/>
        <v>0.63477226643234419</v>
      </c>
      <c r="N35">
        <f t="shared" si="14"/>
        <v>-1.7999999999999545</v>
      </c>
      <c r="O35">
        <f t="shared" si="15"/>
        <v>0.84239171311398009</v>
      </c>
      <c r="P35">
        <f t="shared" si="7"/>
        <v>0.71414218551438491</v>
      </c>
      <c r="Q35">
        <f t="shared" si="8"/>
        <v>0.60709055190794625</v>
      </c>
      <c r="R35">
        <f t="shared" si="9"/>
        <v>0.51460074706417736</v>
      </c>
      <c r="S35">
        <f t="shared" si="10"/>
        <v>0.43443781071053778</v>
      </c>
      <c r="T35">
        <f t="shared" si="11"/>
        <v>0.36522773356765581</v>
      </c>
    </row>
    <row r="36" spans="6:20">
      <c r="F36">
        <f t="shared" si="17"/>
        <v>43.300000000000047</v>
      </c>
      <c r="G36">
        <f t="shared" si="13"/>
        <v>0.14811972781287142</v>
      </c>
      <c r="H36">
        <f t="shared" si="2"/>
        <v>0.2652831042288033</v>
      </c>
      <c r="I36">
        <f t="shared" si="3"/>
        <v>0.36378002782480856</v>
      </c>
      <c r="J36">
        <f t="shared" si="4"/>
        <v>0.4500717176451523</v>
      </c>
      <c r="K36">
        <f t="shared" si="5"/>
        <v>0.52615457592994808</v>
      </c>
      <c r="L36">
        <f t="shared" si="6"/>
        <v>0.59310808161814399</v>
      </c>
      <c r="N36">
        <f t="shared" si="14"/>
        <v>-1.6999999999999531</v>
      </c>
      <c r="O36">
        <f t="shared" si="15"/>
        <v>0.85188027218712858</v>
      </c>
      <c r="P36">
        <f t="shared" si="7"/>
        <v>0.7347168957711967</v>
      </c>
      <c r="Q36">
        <f t="shared" si="8"/>
        <v>0.63621997217519144</v>
      </c>
      <c r="R36">
        <f t="shared" si="9"/>
        <v>0.5499282823548477</v>
      </c>
      <c r="S36">
        <f t="shared" si="10"/>
        <v>0.47384542407005192</v>
      </c>
      <c r="T36">
        <f t="shared" si="11"/>
        <v>0.40689191838185601</v>
      </c>
    </row>
    <row r="37" spans="6:20">
      <c r="F37">
        <f t="shared" si="17"/>
        <v>43.400000000000048</v>
      </c>
      <c r="G37">
        <f t="shared" si="13"/>
        <v>0.13907888150938486</v>
      </c>
      <c r="H37">
        <f t="shared" si="2"/>
        <v>0.24554515853600378</v>
      </c>
      <c r="I37">
        <f t="shared" si="3"/>
        <v>0.33545531199897005</v>
      </c>
      <c r="J37">
        <f t="shared" si="4"/>
        <v>0.41515033853142469</v>
      </c>
      <c r="K37">
        <f t="shared" si="5"/>
        <v>0.4864813065357747</v>
      </c>
      <c r="L37">
        <f t="shared" si="6"/>
        <v>0.55033381513044743</v>
      </c>
      <c r="N37">
        <f t="shared" si="14"/>
        <v>-1.5999999999999517</v>
      </c>
      <c r="O37">
        <f t="shared" si="15"/>
        <v>0.86092111849061514</v>
      </c>
      <c r="P37">
        <f t="shared" si="7"/>
        <v>0.75445484146399622</v>
      </c>
      <c r="Q37">
        <f t="shared" si="8"/>
        <v>0.66454468800102995</v>
      </c>
      <c r="R37">
        <f t="shared" si="9"/>
        <v>0.58484966146857531</v>
      </c>
      <c r="S37">
        <f t="shared" si="10"/>
        <v>0.5135186934642253</v>
      </c>
      <c r="T37">
        <f t="shared" si="11"/>
        <v>0.44966618486955257</v>
      </c>
    </row>
    <row r="38" spans="6:20">
      <c r="F38">
        <f t="shared" si="17"/>
        <v>43.50000000000005</v>
      </c>
      <c r="G38">
        <f t="shared" si="13"/>
        <v>0.13047765969602931</v>
      </c>
      <c r="H38">
        <f t="shared" si="2"/>
        <v>0.22668413974533852</v>
      </c>
      <c r="I38">
        <f t="shared" si="3"/>
        <v>0.3080806329811121</v>
      </c>
      <c r="J38">
        <f t="shared" si="4"/>
        <v>0.38091150499771298</v>
      </c>
      <c r="K38">
        <f t="shared" si="5"/>
        <v>0.44694550580273318</v>
      </c>
      <c r="L38">
        <f t="shared" si="6"/>
        <v>0.50695089855557196</v>
      </c>
      <c r="N38">
        <f t="shared" si="14"/>
        <v>-1.4999999999999503</v>
      </c>
      <c r="O38">
        <f t="shared" si="15"/>
        <v>0.86952234030397069</v>
      </c>
      <c r="P38">
        <f t="shared" si="7"/>
        <v>0.77331586025466148</v>
      </c>
      <c r="Q38">
        <f t="shared" si="8"/>
        <v>0.6919193670188879</v>
      </c>
      <c r="R38">
        <f t="shared" si="9"/>
        <v>0.61908849500228702</v>
      </c>
      <c r="S38">
        <f t="shared" si="10"/>
        <v>0.55305449419726682</v>
      </c>
      <c r="T38">
        <f t="shared" si="11"/>
        <v>0.49304910144442804</v>
      </c>
    </row>
    <row r="39" spans="6:20">
      <c r="F39">
        <f t="shared" si="17"/>
        <v>43.600000000000051</v>
      </c>
      <c r="G39">
        <f t="shared" si="13"/>
        <v>0.12230670430832902</v>
      </c>
      <c r="H39">
        <f t="shared" si="2"/>
        <v>0.20873078282436741</v>
      </c>
      <c r="I39">
        <f t="shared" si="3"/>
        <v>0.28178402357615306</v>
      </c>
      <c r="J39">
        <f t="shared" si="4"/>
        <v>0.34761441398702719</v>
      </c>
      <c r="K39">
        <f t="shared" si="5"/>
        <v>0.40794595720294424</v>
      </c>
      <c r="L39">
        <f t="shared" si="6"/>
        <v>0.46348345673411484</v>
      </c>
      <c r="N39">
        <f t="shared" si="14"/>
        <v>-1.3999999999999488</v>
      </c>
      <c r="O39">
        <f t="shared" si="15"/>
        <v>0.87769329569167098</v>
      </c>
      <c r="P39">
        <f t="shared" si="7"/>
        <v>0.79126921717563259</v>
      </c>
      <c r="Q39">
        <f t="shared" si="8"/>
        <v>0.71821597642384694</v>
      </c>
      <c r="R39">
        <f t="shared" si="9"/>
        <v>0.65238558601297281</v>
      </c>
      <c r="S39">
        <f t="shared" si="10"/>
        <v>0.59205404279705576</v>
      </c>
      <c r="T39">
        <f t="shared" si="11"/>
        <v>0.53651654326588516</v>
      </c>
    </row>
    <row r="40" spans="6:20">
      <c r="F40">
        <f t="shared" si="17"/>
        <v>43.700000000000053</v>
      </c>
      <c r="G40">
        <f t="shared" si="13"/>
        <v>0.11455554456340455</v>
      </c>
      <c r="H40">
        <f t="shared" si="2"/>
        <v>0.19170655218748145</v>
      </c>
      <c r="I40">
        <f t="shared" si="3"/>
        <v>0.25667451538487107</v>
      </c>
      <c r="J40">
        <f t="shared" si="4"/>
        <v>0.31549498590835146</v>
      </c>
      <c r="K40">
        <f t="shared" si="5"/>
        <v>0.3698646187852731</v>
      </c>
      <c r="L40">
        <f t="shared" si="6"/>
        <v>0.42045878479210541</v>
      </c>
      <c r="N40">
        <f t="shared" si="14"/>
        <v>-1.2999999999999474</v>
      </c>
      <c r="O40">
        <f t="shared" si="15"/>
        <v>0.88544445543659545</v>
      </c>
      <c r="P40">
        <f t="shared" si="7"/>
        <v>0.80829344781251855</v>
      </c>
      <c r="Q40">
        <f t="shared" si="8"/>
        <v>0.74332548461512893</v>
      </c>
      <c r="R40">
        <f t="shared" si="9"/>
        <v>0.68450501409164854</v>
      </c>
      <c r="S40">
        <f t="shared" si="10"/>
        <v>0.6301353812147269</v>
      </c>
      <c r="T40">
        <f t="shared" si="11"/>
        <v>0.57954121520789459</v>
      </c>
    </row>
    <row r="41" spans="6:20">
      <c r="F41">
        <f t="shared" si="17"/>
        <v>43.800000000000054</v>
      </c>
      <c r="G41">
        <f t="shared" si="13"/>
        <v>0.10721275114472384</v>
      </c>
      <c r="H41">
        <f t="shared" si="2"/>
        <v>0.17562395469454561</v>
      </c>
      <c r="I41">
        <f t="shared" si="3"/>
        <v>0.23284101740506169</v>
      </c>
      <c r="J41">
        <f t="shared" si="4"/>
        <v>0.28476077687290502</v>
      </c>
      <c r="K41">
        <f t="shared" si="5"/>
        <v>0.33305504775071948</v>
      </c>
      <c r="L41">
        <f t="shared" si="6"/>
        <v>0.37838762170305951</v>
      </c>
      <c r="N41">
        <f t="shared" si="14"/>
        <v>-1.199999999999946</v>
      </c>
      <c r="O41">
        <f t="shared" si="15"/>
        <v>0.89278724885527616</v>
      </c>
      <c r="P41">
        <f t="shared" si="7"/>
        <v>0.82437604530545439</v>
      </c>
      <c r="Q41">
        <f t="shared" si="8"/>
        <v>0.76715898259493831</v>
      </c>
      <c r="R41">
        <f t="shared" si="9"/>
        <v>0.71523922312709498</v>
      </c>
      <c r="S41">
        <f t="shared" si="10"/>
        <v>0.66694495224928052</v>
      </c>
      <c r="T41">
        <f t="shared" si="11"/>
        <v>0.62161237829694049</v>
      </c>
    </row>
    <row r="42" spans="6:20">
      <c r="F42">
        <f t="shared" si="17"/>
        <v>43.900000000000055</v>
      </c>
      <c r="G42">
        <f t="shared" si="13"/>
        <v>0.10026608586333341</v>
      </c>
      <c r="H42">
        <f t="shared" si="2"/>
        <v>0.16048699007469946</v>
      </c>
      <c r="I42">
        <f t="shared" si="3"/>
        <v>0.21035178035484547</v>
      </c>
      <c r="J42">
        <f t="shared" si="4"/>
        <v>0.25558707029715211</v>
      </c>
      <c r="K42">
        <f t="shared" si="5"/>
        <v>0.29783233561478339</v>
      </c>
      <c r="L42">
        <f t="shared" si="6"/>
        <v>0.33774548300011209</v>
      </c>
      <c r="N42">
        <f t="shared" si="14"/>
        <v>-1.0999999999999446</v>
      </c>
      <c r="O42">
        <f t="shared" si="15"/>
        <v>0.89973391413666659</v>
      </c>
      <c r="P42">
        <f t="shared" si="7"/>
        <v>0.83951300992530054</v>
      </c>
      <c r="Q42">
        <f t="shared" si="8"/>
        <v>0.78964821964515453</v>
      </c>
      <c r="R42">
        <f t="shared" si="9"/>
        <v>0.74441292970284789</v>
      </c>
      <c r="S42">
        <f t="shared" si="10"/>
        <v>0.70216766438521661</v>
      </c>
      <c r="T42">
        <f t="shared" si="11"/>
        <v>0.66225451699988791</v>
      </c>
    </row>
    <row r="43" spans="6:20">
      <c r="F43">
        <f t="shared" si="17"/>
        <v>44.000000000000057</v>
      </c>
      <c r="G43">
        <f t="shared" si="13"/>
        <v>9.3702645395936202E-2</v>
      </c>
      <c r="H43">
        <f t="shared" si="2"/>
        <v>0.1462917183846596</v>
      </c>
      <c r="I43">
        <f t="shared" si="3"/>
        <v>0.18925442777021506</v>
      </c>
      <c r="J43">
        <f t="shared" si="4"/>
        <v>0.22811425995612056</v>
      </c>
      <c r="K43">
        <f t="shared" si="5"/>
        <v>0.26446503991955872</v>
      </c>
      <c r="L43">
        <f t="shared" si="6"/>
        <v>0.29895621803025274</v>
      </c>
      <c r="N43">
        <f t="shared" si="14"/>
        <v>-0.99999999999994316</v>
      </c>
      <c r="O43">
        <f t="shared" si="15"/>
        <v>0.9062973546040638</v>
      </c>
      <c r="P43">
        <f t="shared" si="7"/>
        <v>0.8537082816153404</v>
      </c>
      <c r="Q43">
        <f t="shared" si="8"/>
        <v>0.81074557222978494</v>
      </c>
      <c r="R43">
        <f t="shared" si="9"/>
        <v>0.77188574004387944</v>
      </c>
      <c r="S43">
        <f t="shared" si="10"/>
        <v>0.73553496008044128</v>
      </c>
      <c r="T43">
        <f t="shared" si="11"/>
        <v>0.70104378196974726</v>
      </c>
    </row>
    <row r="44" spans="6:20">
      <c r="F44">
        <f t="shared" si="17"/>
        <v>44.100000000000058</v>
      </c>
      <c r="G44">
        <f t="shared" si="13"/>
        <v>8.7508997941603051E-2</v>
      </c>
      <c r="H44">
        <f t="shared" si="2"/>
        <v>0.13302692050831166</v>
      </c>
      <c r="I44">
        <f t="shared" si="3"/>
        <v>0.16957651310052746</v>
      </c>
      <c r="J44">
        <f t="shared" si="4"/>
        <v>0.202446562350306</v>
      </c>
      <c r="K44">
        <f t="shared" si="5"/>
        <v>0.2331694493417158</v>
      </c>
      <c r="L44">
        <f t="shared" si="6"/>
        <v>0.26237875558751667</v>
      </c>
      <c r="N44">
        <f t="shared" si="14"/>
        <v>-0.89999999999994174</v>
      </c>
      <c r="O44">
        <f t="shared" si="15"/>
        <v>0.91249100205839695</v>
      </c>
      <c r="P44">
        <f t="shared" si="7"/>
        <v>0.86697307949168834</v>
      </c>
      <c r="Q44">
        <f t="shared" si="8"/>
        <v>0.83042348689947254</v>
      </c>
      <c r="R44">
        <f t="shared" si="9"/>
        <v>0.797553437649694</v>
      </c>
      <c r="S44">
        <f t="shared" si="10"/>
        <v>0.7668305506582842</v>
      </c>
      <c r="T44">
        <f t="shared" si="11"/>
        <v>0.73762124441248333</v>
      </c>
    </row>
    <row r="45" spans="6:20">
      <c r="F45">
        <f t="shared" si="17"/>
        <v>44.20000000000006</v>
      </c>
      <c r="G45">
        <f t="shared" si="13"/>
        <v>8.1671311874256691E-2</v>
      </c>
      <c r="H45">
        <f t="shared" si="2"/>
        <v>0.12067483005001334</v>
      </c>
      <c r="I45">
        <f t="shared" si="3"/>
        <v>0.15132654434084891</v>
      </c>
      <c r="J45">
        <f t="shared" si="4"/>
        <v>0.17865202419093618</v>
      </c>
      <c r="K45">
        <f t="shared" si="5"/>
        <v>0.20410635138101441</v>
      </c>
      <c r="L45">
        <f t="shared" si="6"/>
        <v>0.22829772017772332</v>
      </c>
      <c r="N45">
        <f t="shared" si="14"/>
        <v>-0.79999999999994031</v>
      </c>
      <c r="O45">
        <f t="shared" si="15"/>
        <v>0.91832868812574331</v>
      </c>
      <c r="P45">
        <f t="shared" si="7"/>
        <v>0.87932516994998666</v>
      </c>
      <c r="Q45">
        <f t="shared" si="8"/>
        <v>0.84867345565915109</v>
      </c>
      <c r="R45">
        <f t="shared" si="9"/>
        <v>0.82134797580906382</v>
      </c>
      <c r="S45">
        <f t="shared" si="10"/>
        <v>0.79589364861898559</v>
      </c>
      <c r="T45">
        <f t="shared" si="11"/>
        <v>0.77170227982227668</v>
      </c>
    </row>
    <row r="46" spans="6:20">
      <c r="F46">
        <f t="shared" si="17"/>
        <v>44.300000000000061</v>
      </c>
      <c r="G46">
        <f t="shared" si="13"/>
        <v>7.6175475692686678E-2</v>
      </c>
      <c r="H46">
        <f t="shared" si="2"/>
        <v>0.10921191262153285</v>
      </c>
      <c r="I46">
        <f t="shared" si="3"/>
        <v>0.13449540292969986</v>
      </c>
      <c r="J46">
        <f t="shared" si="4"/>
        <v>0.15676372584665887</v>
      </c>
      <c r="K46">
        <f t="shared" si="5"/>
        <v>0.17738030140745287</v>
      </c>
      <c r="L46">
        <f t="shared" si="6"/>
        <v>0.19691827173701981</v>
      </c>
      <c r="N46">
        <f t="shared" si="14"/>
        <v>-0.69999999999993889</v>
      </c>
      <c r="O46">
        <f t="shared" si="15"/>
        <v>0.92382452430731332</v>
      </c>
      <c r="P46">
        <f t="shared" si="7"/>
        <v>0.89078808737846715</v>
      </c>
      <c r="Q46">
        <f t="shared" si="8"/>
        <v>0.86550459707030014</v>
      </c>
      <c r="R46">
        <f t="shared" si="9"/>
        <v>0.84323627415334113</v>
      </c>
      <c r="S46">
        <f t="shared" si="10"/>
        <v>0.82261969859254713</v>
      </c>
      <c r="T46">
        <f t="shared" si="11"/>
        <v>0.80308172826298019</v>
      </c>
    </row>
    <row r="47" spans="6:20">
      <c r="F47">
        <f t="shared" si="17"/>
        <v>44.400000000000063</v>
      </c>
      <c r="G47">
        <f t="shared" si="13"/>
        <v>7.1007206535312339E-2</v>
      </c>
      <c r="H47">
        <f t="shared" si="2"/>
        <v>9.8609670892745749E-2</v>
      </c>
      <c r="I47">
        <f t="shared" si="3"/>
        <v>0.11905807602054064</v>
      </c>
      <c r="J47">
        <f t="shared" si="4"/>
        <v>0.13678202928395145</v>
      </c>
      <c r="K47">
        <f t="shared" si="5"/>
        <v>0.15304123348592313</v>
      </c>
      <c r="L47">
        <f t="shared" si="6"/>
        <v>0.16836518150330104</v>
      </c>
      <c r="N47">
        <f t="shared" si="14"/>
        <v>-0.59999999999993747</v>
      </c>
      <c r="O47">
        <f t="shared" si="15"/>
        <v>0.92899279346468766</v>
      </c>
      <c r="P47">
        <f t="shared" si="7"/>
        <v>0.90139032910725425</v>
      </c>
      <c r="Q47">
        <f t="shared" si="8"/>
        <v>0.88094192397945936</v>
      </c>
      <c r="R47">
        <f t="shared" si="9"/>
        <v>0.86321797071604855</v>
      </c>
      <c r="S47">
        <f t="shared" si="10"/>
        <v>0.84695876651407687</v>
      </c>
      <c r="T47">
        <f t="shared" si="11"/>
        <v>0.83163481849669896</v>
      </c>
    </row>
    <row r="48" spans="6:20">
      <c r="F48">
        <f t="shared" si="17"/>
        <v>44.500000000000064</v>
      </c>
      <c r="G48">
        <f t="shared" si="13"/>
        <v>6.615216132805779E-2</v>
      </c>
      <c r="H48">
        <f t="shared" si="2"/>
        <v>8.8835454972748917E-2</v>
      </c>
      <c r="I48">
        <f t="shared" si="3"/>
        <v>0.10497561573202852</v>
      </c>
      <c r="J48">
        <f t="shared" si="4"/>
        <v>0.11867767737746904</v>
      </c>
      <c r="K48">
        <f t="shared" si="5"/>
        <v>0.13108812166232142</v>
      </c>
      <c r="L48">
        <f t="shared" si="6"/>
        <v>0.14268584147007335</v>
      </c>
      <c r="N48">
        <f t="shared" si="14"/>
        <v>-0.49999999999993605</v>
      </c>
      <c r="O48">
        <f t="shared" si="15"/>
        <v>0.93384783867194221</v>
      </c>
      <c r="P48">
        <f t="shared" si="7"/>
        <v>0.91116454502725108</v>
      </c>
      <c r="Q48">
        <f t="shared" si="8"/>
        <v>0.89502438426797148</v>
      </c>
      <c r="R48">
        <f t="shared" si="9"/>
        <v>0.88132232262253096</v>
      </c>
      <c r="S48">
        <f t="shared" si="10"/>
        <v>0.86891187833767858</v>
      </c>
      <c r="T48">
        <f t="shared" si="11"/>
        <v>0.85731415852992665</v>
      </c>
    </row>
    <row r="49" spans="6:20">
      <c r="F49">
        <f t="shared" si="17"/>
        <v>44.600000000000065</v>
      </c>
      <c r="G49">
        <f t="shared" si="13"/>
        <v>6.1596011935253547E-2</v>
      </c>
      <c r="H49">
        <f t="shared" si="2"/>
        <v>7.985325984413616E-2</v>
      </c>
      <c r="I49">
        <f t="shared" si="3"/>
        <v>9.2197239815038134E-2</v>
      </c>
      <c r="J49">
        <f t="shared" si="4"/>
        <v>0.10239553105237753</v>
      </c>
      <c r="K49">
        <f t="shared" si="5"/>
        <v>0.11147429873924475</v>
      </c>
      <c r="L49">
        <f t="shared" si="6"/>
        <v>0.11985664305317578</v>
      </c>
      <c r="N49">
        <f t="shared" si="14"/>
        <v>-0.39999999999993463</v>
      </c>
      <c r="O49">
        <f t="shared" si="15"/>
        <v>0.93840398806474645</v>
      </c>
      <c r="P49">
        <f t="shared" si="7"/>
        <v>0.92014674015586384</v>
      </c>
      <c r="Q49">
        <f t="shared" si="8"/>
        <v>0.90780276018496187</v>
      </c>
      <c r="R49">
        <f t="shared" si="9"/>
        <v>0.89760446894762247</v>
      </c>
      <c r="S49">
        <f t="shared" si="10"/>
        <v>0.88852570126075525</v>
      </c>
      <c r="T49">
        <f t="shared" si="11"/>
        <v>0.88014335694682422</v>
      </c>
    </row>
    <row r="50" spans="6:20">
      <c r="F50">
        <f t="shared" si="17"/>
        <v>44.700000000000067</v>
      </c>
      <c r="G50">
        <f t="shared" si="13"/>
        <v>5.7324539795609475E-2</v>
      </c>
      <c r="H50">
        <f t="shared" si="2"/>
        <v>7.1624494022466734E-2</v>
      </c>
      <c r="I50">
        <f t="shared" si="3"/>
        <v>8.0662492140801456E-2</v>
      </c>
      <c r="J50">
        <f t="shared" si="4"/>
        <v>8.7858719717519129E-2</v>
      </c>
      <c r="K50">
        <f t="shared" si="5"/>
        <v>9.411398362920731E-2</v>
      </c>
      <c r="L50">
        <f t="shared" si="6"/>
        <v>9.9791975852877801E-2</v>
      </c>
      <c r="N50">
        <f t="shared" si="14"/>
        <v>-0.29999999999993321</v>
      </c>
      <c r="O50">
        <f t="shared" si="15"/>
        <v>0.94267546020439053</v>
      </c>
      <c r="P50">
        <f t="shared" si="7"/>
        <v>0.92837550597753327</v>
      </c>
      <c r="Q50">
        <f t="shared" si="8"/>
        <v>0.91933750785919854</v>
      </c>
      <c r="R50">
        <f t="shared" si="9"/>
        <v>0.91214128028248087</v>
      </c>
      <c r="S50">
        <f t="shared" si="10"/>
        <v>0.90588601637079269</v>
      </c>
      <c r="T50">
        <f t="shared" si="11"/>
        <v>0.9002080241471222</v>
      </c>
    </row>
    <row r="51" spans="6:20">
      <c r="F51">
        <f t="shared" si="17"/>
        <v>44.800000000000068</v>
      </c>
      <c r="G51">
        <f t="shared" si="13"/>
        <v>5.3323704893957435E-2</v>
      </c>
      <c r="H51">
        <f t="shared" si="2"/>
        <v>6.4108706942267779E-2</v>
      </c>
      <c r="I51">
        <f t="shared" si="3"/>
        <v>7.0303389316380027E-2</v>
      </c>
      <c r="J51">
        <f t="shared" si="4"/>
        <v>7.4972987893155985E-2</v>
      </c>
      <c r="K51">
        <f t="shared" si="5"/>
        <v>7.8889545095762514E-2</v>
      </c>
      <c r="L51">
        <f t="shared" si="6"/>
        <v>8.2354996234114131E-2</v>
      </c>
      <c r="N51">
        <f t="shared" si="14"/>
        <v>-0.19999999999993179</v>
      </c>
      <c r="O51">
        <f t="shared" si="15"/>
        <v>0.94667629510604256</v>
      </c>
      <c r="P51">
        <f t="shared" si="7"/>
        <v>0.93589129305773222</v>
      </c>
      <c r="Q51">
        <f t="shared" si="8"/>
        <v>0.92969661068361997</v>
      </c>
      <c r="R51">
        <f t="shared" si="9"/>
        <v>0.92502701210684402</v>
      </c>
      <c r="S51">
        <f t="shared" si="10"/>
        <v>0.92111045490423749</v>
      </c>
      <c r="T51">
        <f t="shared" si="11"/>
        <v>0.91764500376588587</v>
      </c>
    </row>
    <row r="52" spans="6:20">
      <c r="F52">
        <f t="shared" si="17"/>
        <v>44.90000000000007</v>
      </c>
      <c r="G52">
        <f t="shared" si="13"/>
        <v>4.957970792186861E-2</v>
      </c>
      <c r="H52">
        <f t="shared" si="2"/>
        <v>5.7264261400595373E-2</v>
      </c>
      <c r="I52">
        <f t="shared" si="3"/>
        <v>6.104648707725846E-2</v>
      </c>
      <c r="J52">
        <f t="shared" si="4"/>
        <v>6.3631039592167093E-2</v>
      </c>
      <c r="K52">
        <f t="shared" si="5"/>
        <v>6.5659048447358481E-2</v>
      </c>
      <c r="L52">
        <f t="shared" si="6"/>
        <v>6.7369300919639219E-2</v>
      </c>
      <c r="N52">
        <f t="shared" si="14"/>
        <v>-9.9999999999930367E-2</v>
      </c>
      <c r="O52">
        <f t="shared" si="15"/>
        <v>0.95042029207813139</v>
      </c>
      <c r="P52">
        <f t="shared" si="7"/>
        <v>0.94273573859940463</v>
      </c>
      <c r="Q52">
        <f t="shared" si="8"/>
        <v>0.93895351292274154</v>
      </c>
      <c r="R52">
        <f t="shared" si="9"/>
        <v>0.93636896040783291</v>
      </c>
      <c r="S52">
        <f t="shared" si="10"/>
        <v>0.93434095155264152</v>
      </c>
      <c r="T52">
        <f t="shared" si="11"/>
        <v>0.93263069908036078</v>
      </c>
    </row>
    <row r="53" spans="6:20">
      <c r="F53">
        <f t="shared" si="17"/>
        <v>45.000000000000071</v>
      </c>
      <c r="G53">
        <f t="shared" si="13"/>
        <v>4.6079051295134787E-2</v>
      </c>
      <c r="H53">
        <f t="shared" si="2"/>
        <v>5.1048947653969279E-2</v>
      </c>
      <c r="I53">
        <f t="shared" si="3"/>
        <v>5.2814817737955266E-2</v>
      </c>
      <c r="J53">
        <f t="shared" si="4"/>
        <v>5.3716703856368175E-2</v>
      </c>
      <c r="K53">
        <f t="shared" si="5"/>
        <v>5.4263673477864982E-2</v>
      </c>
      <c r="L53">
        <f t="shared" si="6"/>
        <v>5.4630696508614962E-2</v>
      </c>
      <c r="N53">
        <f t="shared" si="14"/>
        <v>7.1054273576010019E-14</v>
      </c>
      <c r="O53">
        <f t="shared" si="15"/>
        <v>0.95392094870486521</v>
      </c>
      <c r="P53">
        <f t="shared" si="7"/>
        <v>0.94895105234603072</v>
      </c>
      <c r="Q53">
        <f t="shared" si="8"/>
        <v>0.94718518226204473</v>
      </c>
      <c r="R53">
        <f t="shared" si="9"/>
        <v>0.94628329614363182</v>
      </c>
      <c r="S53">
        <f t="shared" si="10"/>
        <v>0.94573632652213502</v>
      </c>
      <c r="T53">
        <f t="shared" si="11"/>
        <v>0.94536930349138504</v>
      </c>
    </row>
    <row r="54" spans="6:20">
      <c r="F54">
        <f t="shared" si="17"/>
        <v>45.100000000000072</v>
      </c>
      <c r="G54">
        <f t="shared" si="13"/>
        <v>4.9579707921873717E-2</v>
      </c>
      <c r="H54">
        <f t="shared" si="2"/>
        <v>5.7264261400603811E-2</v>
      </c>
      <c r="I54">
        <f t="shared" si="3"/>
        <v>6.1046487077270006E-2</v>
      </c>
      <c r="J54">
        <f t="shared" si="4"/>
        <v>6.3631039592180749E-2</v>
      </c>
      <c r="K54">
        <f t="shared" si="5"/>
        <v>6.5659048447376023E-2</v>
      </c>
      <c r="L54">
        <f t="shared" si="6"/>
        <v>6.7369300919658093E-2</v>
      </c>
      <c r="N54">
        <f t="shared" si="14"/>
        <v>0.10000000000007248</v>
      </c>
      <c r="O54">
        <f t="shared" si="15"/>
        <v>0.95042029207812628</v>
      </c>
      <c r="P54">
        <f t="shared" si="7"/>
        <v>0.94273573859939619</v>
      </c>
      <c r="Q54">
        <f t="shared" si="8"/>
        <v>0.93895351292272999</v>
      </c>
      <c r="R54">
        <f t="shared" si="9"/>
        <v>0.93636896040781925</v>
      </c>
      <c r="S54">
        <f t="shared" si="10"/>
        <v>0.93434095155262398</v>
      </c>
      <c r="T54">
        <f t="shared" si="11"/>
        <v>0.93263069908034191</v>
      </c>
    </row>
    <row r="55" spans="6:20">
      <c r="F55">
        <f t="shared" si="17"/>
        <v>45.200000000000074</v>
      </c>
      <c r="G55">
        <f t="shared" si="13"/>
        <v>5.3323704893962875E-2</v>
      </c>
      <c r="H55">
        <f t="shared" si="2"/>
        <v>6.4108706942278659E-2</v>
      </c>
      <c r="I55">
        <f t="shared" si="3"/>
        <v>7.0303389316393794E-2</v>
      </c>
      <c r="J55">
        <f t="shared" si="4"/>
        <v>7.4972987893172194E-2</v>
      </c>
      <c r="K55">
        <f t="shared" si="5"/>
        <v>7.8889545095780722E-2</v>
      </c>
      <c r="L55">
        <f t="shared" si="6"/>
        <v>8.2354996234133893E-2</v>
      </c>
      <c r="N55">
        <f t="shared" si="14"/>
        <v>0.2000000000000739</v>
      </c>
      <c r="O55">
        <f t="shared" si="15"/>
        <v>0.94667629510603712</v>
      </c>
      <c r="P55">
        <f t="shared" si="7"/>
        <v>0.93589129305772134</v>
      </c>
      <c r="Q55">
        <f t="shared" si="8"/>
        <v>0.92969661068360621</v>
      </c>
      <c r="R55">
        <f t="shared" si="9"/>
        <v>0.92502701210682781</v>
      </c>
      <c r="S55">
        <f t="shared" si="10"/>
        <v>0.92111045490421928</v>
      </c>
      <c r="T55">
        <f t="shared" si="11"/>
        <v>0.91764500376586611</v>
      </c>
    </row>
    <row r="56" spans="6:20">
      <c r="F56">
        <f t="shared" si="17"/>
        <v>45.300000000000075</v>
      </c>
      <c r="G56">
        <f t="shared" si="13"/>
        <v>5.7324539795615359E-2</v>
      </c>
      <c r="H56">
        <f t="shared" si="2"/>
        <v>7.1624494022478169E-2</v>
      </c>
      <c r="I56">
        <f t="shared" si="3"/>
        <v>8.0662492140817221E-2</v>
      </c>
      <c r="J56">
        <f t="shared" si="4"/>
        <v>8.7858719717540001E-2</v>
      </c>
      <c r="K56">
        <f t="shared" si="5"/>
        <v>9.4113983629231512E-2</v>
      </c>
      <c r="L56">
        <f t="shared" si="6"/>
        <v>9.9791975852907666E-2</v>
      </c>
      <c r="N56">
        <f t="shared" si="14"/>
        <v>0.30000000000007532</v>
      </c>
      <c r="O56">
        <f t="shared" si="15"/>
        <v>0.94267546020438464</v>
      </c>
      <c r="P56">
        <f t="shared" si="7"/>
        <v>0.92837550597752183</v>
      </c>
      <c r="Q56">
        <f t="shared" si="8"/>
        <v>0.91933750785918278</v>
      </c>
      <c r="R56">
        <f t="shared" si="9"/>
        <v>0.91214128028246</v>
      </c>
      <c r="S56">
        <f t="shared" si="10"/>
        <v>0.90588601637076849</v>
      </c>
      <c r="T56">
        <f t="shared" si="11"/>
        <v>0.90020802414709233</v>
      </c>
    </row>
    <row r="57" spans="6:20">
      <c r="F57">
        <f t="shared" si="17"/>
        <v>45.400000000000077</v>
      </c>
      <c r="G57">
        <f t="shared" si="13"/>
        <v>6.1596011935259876E-2</v>
      </c>
      <c r="H57">
        <f t="shared" si="2"/>
        <v>7.9853259844148594E-2</v>
      </c>
      <c r="I57">
        <f t="shared" si="3"/>
        <v>9.2197239815055121E-2</v>
      </c>
      <c r="J57">
        <f t="shared" si="4"/>
        <v>0.10239553105239896</v>
      </c>
      <c r="K57">
        <f t="shared" si="5"/>
        <v>0.11147429873927117</v>
      </c>
      <c r="L57">
        <f t="shared" si="6"/>
        <v>0.11985664305320998</v>
      </c>
      <c r="N57">
        <f t="shared" si="14"/>
        <v>0.40000000000007674</v>
      </c>
      <c r="O57">
        <f t="shared" si="15"/>
        <v>0.93840398806474012</v>
      </c>
      <c r="P57">
        <f t="shared" si="7"/>
        <v>0.92014674015585141</v>
      </c>
      <c r="Q57">
        <f t="shared" si="8"/>
        <v>0.90780276018494488</v>
      </c>
      <c r="R57">
        <f t="shared" si="9"/>
        <v>0.89760446894760104</v>
      </c>
      <c r="S57">
        <f t="shared" si="10"/>
        <v>0.88852570126072883</v>
      </c>
      <c r="T57">
        <f t="shared" si="11"/>
        <v>0.88014335694679002</v>
      </c>
    </row>
    <row r="58" spans="6:20">
      <c r="F58">
        <f t="shared" si="17"/>
        <v>45.500000000000078</v>
      </c>
      <c r="G58">
        <f t="shared" si="13"/>
        <v>6.6152161328064563E-2</v>
      </c>
      <c r="H58">
        <f t="shared" si="2"/>
        <v>8.8835454972761796E-2</v>
      </c>
      <c r="I58">
        <f t="shared" si="3"/>
        <v>0.1049756157320475</v>
      </c>
      <c r="J58">
        <f t="shared" si="4"/>
        <v>0.11867767737749435</v>
      </c>
      <c r="K58">
        <f t="shared" si="5"/>
        <v>0.1310881216623514</v>
      </c>
      <c r="L58">
        <f t="shared" si="6"/>
        <v>0.1426858414701071</v>
      </c>
      <c r="N58">
        <f t="shared" si="14"/>
        <v>0.50000000000007816</v>
      </c>
      <c r="O58">
        <f t="shared" si="15"/>
        <v>0.93384783867193544</v>
      </c>
      <c r="P58">
        <f t="shared" si="7"/>
        <v>0.9111645450272382</v>
      </c>
      <c r="Q58">
        <f t="shared" si="8"/>
        <v>0.8950243842679525</v>
      </c>
      <c r="R58">
        <f t="shared" si="9"/>
        <v>0.88132232262250565</v>
      </c>
      <c r="S58">
        <f t="shared" si="10"/>
        <v>0.8689118783376486</v>
      </c>
      <c r="T58">
        <f t="shared" si="11"/>
        <v>0.8573141585298929</v>
      </c>
    </row>
    <row r="59" spans="6:20">
      <c r="F59">
        <f t="shared" si="17"/>
        <v>45.60000000000008</v>
      </c>
      <c r="G59">
        <f t="shared" si="13"/>
        <v>7.1007206535319556E-2</v>
      </c>
      <c r="H59">
        <f t="shared" si="2"/>
        <v>9.860967089275996E-2</v>
      </c>
      <c r="I59">
        <f t="shared" si="3"/>
        <v>0.11905807602056195</v>
      </c>
      <c r="J59">
        <f t="shared" si="4"/>
        <v>0.13678202928397765</v>
      </c>
      <c r="K59">
        <f t="shared" si="5"/>
        <v>0.15304123348595766</v>
      </c>
      <c r="L59">
        <f t="shared" si="6"/>
        <v>0.16836518150334101</v>
      </c>
      <c r="N59">
        <f t="shared" si="14"/>
        <v>0.60000000000007958</v>
      </c>
      <c r="O59">
        <f t="shared" si="15"/>
        <v>0.92899279346468044</v>
      </c>
      <c r="P59">
        <f t="shared" si="7"/>
        <v>0.90139032910724004</v>
      </c>
      <c r="Q59">
        <f t="shared" si="8"/>
        <v>0.88094192397943805</v>
      </c>
      <c r="R59">
        <f t="shared" si="9"/>
        <v>0.86321797071602235</v>
      </c>
      <c r="S59">
        <f t="shared" si="10"/>
        <v>0.84695876651404234</v>
      </c>
      <c r="T59">
        <f t="shared" si="11"/>
        <v>0.83163481849665899</v>
      </c>
    </row>
    <row r="60" spans="6:20">
      <c r="F60">
        <f t="shared" si="17"/>
        <v>45.700000000000081</v>
      </c>
      <c r="G60">
        <f t="shared" si="13"/>
        <v>7.6175475692694228E-2</v>
      </c>
      <c r="H60">
        <f t="shared" si="2"/>
        <v>0.10921191262154861</v>
      </c>
      <c r="I60">
        <f t="shared" si="3"/>
        <v>0.13449540292972273</v>
      </c>
      <c r="J60">
        <f t="shared" si="4"/>
        <v>0.15676372584668763</v>
      </c>
      <c r="K60">
        <f t="shared" si="5"/>
        <v>0.17738030140748984</v>
      </c>
      <c r="L60">
        <f t="shared" si="6"/>
        <v>0.19691827173706189</v>
      </c>
      <c r="N60">
        <f t="shared" si="14"/>
        <v>0.700000000000081</v>
      </c>
      <c r="O60">
        <f t="shared" si="15"/>
        <v>0.92382452430730577</v>
      </c>
      <c r="P60">
        <f t="shared" si="7"/>
        <v>0.89078808737845139</v>
      </c>
      <c r="Q60">
        <f t="shared" si="8"/>
        <v>0.86550459707027727</v>
      </c>
      <c r="R60">
        <f t="shared" si="9"/>
        <v>0.84323627415331237</v>
      </c>
      <c r="S60">
        <f t="shared" si="10"/>
        <v>0.82261969859251016</v>
      </c>
      <c r="T60">
        <f t="shared" si="11"/>
        <v>0.80308172826293811</v>
      </c>
    </row>
    <row r="61" spans="6:20">
      <c r="F61">
        <f t="shared" si="17"/>
        <v>45.800000000000082</v>
      </c>
      <c r="G61">
        <f t="shared" si="13"/>
        <v>8.1671311874264907E-2</v>
      </c>
      <c r="H61">
        <f t="shared" si="2"/>
        <v>0.12067483005003021</v>
      </c>
      <c r="I61">
        <f t="shared" si="3"/>
        <v>0.151326544340874</v>
      </c>
      <c r="J61">
        <f t="shared" si="4"/>
        <v>0.17865202419097015</v>
      </c>
      <c r="K61">
        <f t="shared" si="5"/>
        <v>0.20410635138105349</v>
      </c>
      <c r="L61">
        <f t="shared" si="6"/>
        <v>0.22829772017776873</v>
      </c>
      <c r="N61">
        <f t="shared" si="14"/>
        <v>0.80000000000008242</v>
      </c>
      <c r="O61">
        <f t="shared" si="15"/>
        <v>0.91832868812573509</v>
      </c>
      <c r="P61">
        <f t="shared" si="7"/>
        <v>0.87932516994996979</v>
      </c>
      <c r="Q61">
        <f t="shared" si="8"/>
        <v>0.848673455659126</v>
      </c>
      <c r="R61">
        <f t="shared" si="9"/>
        <v>0.82134797580902985</v>
      </c>
      <c r="S61">
        <f t="shared" si="10"/>
        <v>0.79589364861894651</v>
      </c>
      <c r="T61">
        <f t="shared" si="11"/>
        <v>0.77170227982223127</v>
      </c>
    </row>
    <row r="62" spans="6:20">
      <c r="F62">
        <f t="shared" si="17"/>
        <v>45.900000000000084</v>
      </c>
      <c r="G62">
        <f t="shared" si="13"/>
        <v>8.7508997941611377E-2</v>
      </c>
      <c r="H62">
        <f t="shared" si="2"/>
        <v>0.13302692050832965</v>
      </c>
      <c r="I62">
        <f t="shared" si="3"/>
        <v>0.16957651310055377</v>
      </c>
      <c r="J62">
        <f t="shared" si="4"/>
        <v>0.20244656235034275</v>
      </c>
      <c r="K62">
        <f t="shared" si="5"/>
        <v>0.23316944934175821</v>
      </c>
      <c r="L62">
        <f t="shared" si="6"/>
        <v>0.26237875558756651</v>
      </c>
      <c r="N62">
        <f t="shared" si="14"/>
        <v>0.90000000000008384</v>
      </c>
      <c r="O62">
        <f t="shared" si="15"/>
        <v>0.91249100205838862</v>
      </c>
      <c r="P62">
        <f t="shared" si="7"/>
        <v>0.86697307949167035</v>
      </c>
      <c r="Q62">
        <f t="shared" si="8"/>
        <v>0.83042348689944623</v>
      </c>
      <c r="R62">
        <f t="shared" si="9"/>
        <v>0.79755343764965725</v>
      </c>
      <c r="S62">
        <f t="shared" si="10"/>
        <v>0.76683055065824179</v>
      </c>
      <c r="T62">
        <f t="shared" si="11"/>
        <v>0.73762124441243349</v>
      </c>
    </row>
    <row r="63" spans="6:20">
      <c r="F63">
        <f t="shared" si="17"/>
        <v>46.000000000000085</v>
      </c>
      <c r="G63">
        <f t="shared" si="13"/>
        <v>9.3702645395945305E-2</v>
      </c>
      <c r="H63">
        <f t="shared" si="2"/>
        <v>0.14629171838467936</v>
      </c>
      <c r="I63">
        <f t="shared" si="3"/>
        <v>0.18925442777024326</v>
      </c>
      <c r="J63">
        <f t="shared" si="4"/>
        <v>0.22811425995616008</v>
      </c>
      <c r="K63">
        <f t="shared" si="5"/>
        <v>0.26446503991960324</v>
      </c>
      <c r="L63">
        <f t="shared" si="6"/>
        <v>0.2989562180303067</v>
      </c>
      <c r="N63">
        <f t="shared" si="14"/>
        <v>1.0000000000000853</v>
      </c>
      <c r="O63">
        <f t="shared" si="15"/>
        <v>0.90629735460405469</v>
      </c>
      <c r="P63">
        <f t="shared" si="7"/>
        <v>0.85370828161532064</v>
      </c>
      <c r="Q63">
        <f t="shared" si="8"/>
        <v>0.81074557222975674</v>
      </c>
      <c r="R63">
        <f t="shared" si="9"/>
        <v>0.77188574004383992</v>
      </c>
      <c r="S63">
        <f t="shared" si="10"/>
        <v>0.73553496008039676</v>
      </c>
      <c r="T63">
        <f t="shared" si="11"/>
        <v>0.7010437819696933</v>
      </c>
    </row>
    <row r="64" spans="6:20">
      <c r="F64">
        <f t="shared" si="17"/>
        <v>46.100000000000087</v>
      </c>
      <c r="G64">
        <f t="shared" si="13"/>
        <v>0.10026608586334285</v>
      </c>
      <c r="H64">
        <f t="shared" si="2"/>
        <v>0.16048699007472023</v>
      </c>
      <c r="I64">
        <f t="shared" si="3"/>
        <v>0.21035178035487601</v>
      </c>
      <c r="J64">
        <f t="shared" si="4"/>
        <v>0.25558707029719285</v>
      </c>
      <c r="K64">
        <f t="shared" si="5"/>
        <v>0.29783233561483446</v>
      </c>
      <c r="L64">
        <f t="shared" si="6"/>
        <v>0.33774548300016538</v>
      </c>
      <c r="N64">
        <f t="shared" si="14"/>
        <v>1.1000000000000867</v>
      </c>
      <c r="O64">
        <f t="shared" si="15"/>
        <v>0.89973391413665715</v>
      </c>
      <c r="P64">
        <f t="shared" si="7"/>
        <v>0.83951300992527977</v>
      </c>
      <c r="Q64">
        <f t="shared" si="8"/>
        <v>0.78964821964512399</v>
      </c>
      <c r="R64">
        <f t="shared" si="9"/>
        <v>0.74441292970280715</v>
      </c>
      <c r="S64">
        <f t="shared" si="10"/>
        <v>0.70216766438516554</v>
      </c>
      <c r="T64">
        <f t="shared" si="11"/>
        <v>0.66225451699983462</v>
      </c>
    </row>
    <row r="65" spans="6:20">
      <c r="F65">
        <f t="shared" si="17"/>
        <v>46.200000000000088</v>
      </c>
      <c r="G65">
        <f t="shared" si="13"/>
        <v>0.1072127511447335</v>
      </c>
      <c r="H65">
        <f t="shared" si="2"/>
        <v>0.17562395469456848</v>
      </c>
      <c r="I65">
        <f t="shared" si="3"/>
        <v>0.23284101740509477</v>
      </c>
      <c r="J65">
        <f t="shared" si="4"/>
        <v>0.28476077687294821</v>
      </c>
      <c r="K65">
        <f t="shared" si="5"/>
        <v>0.33305504775077044</v>
      </c>
      <c r="L65">
        <f t="shared" si="6"/>
        <v>0.37838762170311513</v>
      </c>
      <c r="N65">
        <f t="shared" si="14"/>
        <v>1.2000000000000881</v>
      </c>
      <c r="O65">
        <f t="shared" si="15"/>
        <v>0.8927872488552665</v>
      </c>
      <c r="P65">
        <f t="shared" si="7"/>
        <v>0.82437604530543152</v>
      </c>
      <c r="Q65">
        <f t="shared" si="8"/>
        <v>0.76715898259490523</v>
      </c>
      <c r="R65">
        <f t="shared" si="9"/>
        <v>0.71523922312705179</v>
      </c>
      <c r="S65">
        <f t="shared" si="10"/>
        <v>0.66694495224922956</v>
      </c>
      <c r="T65">
        <f t="shared" si="11"/>
        <v>0.62161237829688487</v>
      </c>
    </row>
    <row r="66" spans="6:20">
      <c r="F66">
        <f t="shared" si="17"/>
        <v>46.30000000000009</v>
      </c>
      <c r="G66">
        <f t="shared" si="13"/>
        <v>0.11455554456341521</v>
      </c>
      <c r="H66">
        <f t="shared" si="2"/>
        <v>0.19170655218750499</v>
      </c>
      <c r="I66">
        <f t="shared" si="3"/>
        <v>0.25667451538490571</v>
      </c>
      <c r="J66">
        <f t="shared" si="4"/>
        <v>0.31549498590839575</v>
      </c>
      <c r="K66">
        <f t="shared" si="5"/>
        <v>0.36986461878532939</v>
      </c>
      <c r="L66">
        <f t="shared" si="6"/>
        <v>0.42045878479216936</v>
      </c>
      <c r="N66">
        <f t="shared" si="14"/>
        <v>1.3000000000000895</v>
      </c>
      <c r="O66">
        <f t="shared" si="15"/>
        <v>0.88544445543658479</v>
      </c>
      <c r="P66">
        <f t="shared" si="7"/>
        <v>0.80829344781249501</v>
      </c>
      <c r="Q66">
        <f t="shared" si="8"/>
        <v>0.74332548461509429</v>
      </c>
      <c r="R66">
        <f t="shared" si="9"/>
        <v>0.68450501409160425</v>
      </c>
      <c r="S66">
        <f t="shared" si="10"/>
        <v>0.63013538121467061</v>
      </c>
      <c r="T66">
        <f t="shared" si="11"/>
        <v>0.57954121520783064</v>
      </c>
    </row>
    <row r="67" spans="6:20">
      <c r="F67">
        <f t="shared" si="17"/>
        <v>46.400000000000091</v>
      </c>
      <c r="G67">
        <f t="shared" si="13"/>
        <v>0.12230670430834023</v>
      </c>
      <c r="H67">
        <f t="shared" ref="H67:H103" si="19">1-P67</f>
        <v>0.2087307828243925</v>
      </c>
      <c r="I67">
        <f t="shared" ref="I67:I103" si="20">1-Q67</f>
        <v>0.28178402357618881</v>
      </c>
      <c r="J67">
        <f t="shared" ref="J67:J103" si="21">1-R67</f>
        <v>0.34761441398707249</v>
      </c>
      <c r="K67">
        <f t="shared" ref="K67:K103" si="22">1-S67</f>
        <v>0.40794595720299931</v>
      </c>
      <c r="L67">
        <f t="shared" ref="L67:L103" si="23">1-T67</f>
        <v>0.46348345673417235</v>
      </c>
      <c r="N67">
        <f t="shared" si="14"/>
        <v>1.4000000000000909</v>
      </c>
      <c r="O67">
        <f t="shared" si="15"/>
        <v>0.87769329569165977</v>
      </c>
      <c r="P67">
        <f t="shared" ref="P67:P103" si="24">IF($F67&lt;X$3,TDIST((X$3-$F67)/X$5,P$2,1),IF($F67&gt;X$4,TDIST(($F67-X$4)/X$5,P$2,1),IF($F67&lt;$B$4,1-TDIST(($F67-X$3)/X$5,P$2,1),1-TDIST((X$4-$F67)/X$5,P$2,1))))</f>
        <v>0.7912692171756075</v>
      </c>
      <c r="Q67">
        <f t="shared" ref="Q67:Q103" si="25">IF($F67&lt;Y$3,TDIST((Y$3-$F67)/Y$5,Q$2,1),IF($F67&gt;Y$4,TDIST(($F67-Y$4)/Y$5,Q$2,1),IF($F67&lt;$B$4,1-TDIST(($F67-Y$3)/Y$5,Q$2,1),1-TDIST((Y$4-$F67)/Y$5,Q$2,1))))</f>
        <v>0.71821597642381119</v>
      </c>
      <c r="R67">
        <f t="shared" ref="R67:R103" si="26">IF($F67&lt;Z$3,TDIST((Z$3-$F67)/Z$5,R$2,1),IF($F67&gt;Z$4,TDIST(($F67-Z$4)/Z$5,R$2,1),IF($F67&lt;$B$4,1-TDIST(($F67-Z$3)/Z$5,R$2,1),1-TDIST((Z$4-$F67)/Z$5,R$2,1))))</f>
        <v>0.65238558601292751</v>
      </c>
      <c r="S67">
        <f t="shared" ref="S67:S103" si="27">IF($F67&lt;AA$3,TDIST((AA$3-$F67)/AA$5,S$2,1),IF($F67&gt;AA$4,TDIST(($F67-AA$4)/AA$5,S$2,1),IF($F67&lt;$B$4,1-TDIST(($F67-AA$3)/AA$5,S$2,1),1-TDIST((AA$4-$F67)/AA$5,S$2,1))))</f>
        <v>0.59205404279700069</v>
      </c>
      <c r="T67">
        <f t="shared" ref="T67:T103" si="28">IF($F67&lt;AB$3,TDIST((AB$3-$F67)/AB$5,T$2,1),IF($F67&gt;AB$4,TDIST(($F67-AB$4)/AB$5,T$2,1),IF($F67&lt;$B$4,1-TDIST(($F67-AB$3)/AB$5,T$2,1),1-TDIST((AB$4-$F67)/AB$5,T$2,1))))</f>
        <v>0.53651654326582765</v>
      </c>
    </row>
    <row r="68" spans="6:20">
      <c r="F68">
        <f t="shared" si="17"/>
        <v>46.500000000000092</v>
      </c>
      <c r="G68">
        <f t="shared" ref="G68:G103" si="29">1-O68</f>
        <v>0.13047765969604141</v>
      </c>
      <c r="H68">
        <f t="shared" si="19"/>
        <v>0.22668413974536494</v>
      </c>
      <c r="I68">
        <f t="shared" si="20"/>
        <v>0.30808063298115107</v>
      </c>
      <c r="J68">
        <f t="shared" si="21"/>
        <v>0.38091150499775916</v>
      </c>
      <c r="K68">
        <f t="shared" si="22"/>
        <v>0.44694550580279002</v>
      </c>
      <c r="L68">
        <f t="shared" si="23"/>
        <v>0.50695089855564768</v>
      </c>
      <c r="N68">
        <f t="shared" ref="N68:N103" si="30">F68-B$4</f>
        <v>1.5000000000000924</v>
      </c>
      <c r="O68">
        <f t="shared" ref="O68:O103" si="31">IF($F68&lt;W$3,TDIST((W$3-$F68)/W$5,O$2,1),IF($F68&gt;W$4,TDIST(($F68-W$4)/W$5,O$2,1),IF($F68&lt;$B$4,1-TDIST(($F68-W$3)/W$5,O$2,1),1-TDIST((W$4-$F68)/W$5,O$2,1))))</f>
        <v>0.86952234030395859</v>
      </c>
      <c r="P68">
        <f t="shared" si="24"/>
        <v>0.77331586025463506</v>
      </c>
      <c r="Q68">
        <f t="shared" si="25"/>
        <v>0.69191936701884893</v>
      </c>
      <c r="R68">
        <f t="shared" si="26"/>
        <v>0.61908849500224084</v>
      </c>
      <c r="S68">
        <f t="shared" si="27"/>
        <v>0.55305449419720998</v>
      </c>
      <c r="T68">
        <f t="shared" si="28"/>
        <v>0.49304910144435238</v>
      </c>
    </row>
    <row r="69" spans="6:20">
      <c r="F69">
        <f t="shared" ref="F69:F102" si="32">F68+(F$103-F$3)/100</f>
        <v>46.600000000000094</v>
      </c>
      <c r="G69">
        <f t="shared" si="29"/>
        <v>0.13907888150939729</v>
      </c>
      <c r="H69">
        <f t="shared" si="19"/>
        <v>0.24554515853603154</v>
      </c>
      <c r="I69">
        <f t="shared" si="20"/>
        <v>0.33545531199901124</v>
      </c>
      <c r="J69">
        <f t="shared" si="21"/>
        <v>0.41515033853147643</v>
      </c>
      <c r="K69">
        <f t="shared" si="22"/>
        <v>0.48648130653583932</v>
      </c>
      <c r="L69">
        <f t="shared" si="23"/>
        <v>0.55033381513051971</v>
      </c>
      <c r="N69">
        <f t="shared" si="30"/>
        <v>1.6000000000000938</v>
      </c>
      <c r="O69">
        <f t="shared" si="31"/>
        <v>0.86092111849060271</v>
      </c>
      <c r="P69">
        <f t="shared" si="24"/>
        <v>0.75445484146396846</v>
      </c>
      <c r="Q69">
        <f t="shared" si="25"/>
        <v>0.66454468800098876</v>
      </c>
      <c r="R69">
        <f t="shared" si="26"/>
        <v>0.58484966146852357</v>
      </c>
      <c r="S69">
        <f t="shared" si="27"/>
        <v>0.51351869346416068</v>
      </c>
      <c r="T69">
        <f t="shared" si="28"/>
        <v>0.44966618486948023</v>
      </c>
    </row>
    <row r="70" spans="6:20">
      <c r="F70">
        <f t="shared" si="32"/>
        <v>46.700000000000095</v>
      </c>
      <c r="G70">
        <f t="shared" si="29"/>
        <v>0.14811972781288441</v>
      </c>
      <c r="H70">
        <f t="shared" si="19"/>
        <v>0.2652831042288325</v>
      </c>
      <c r="I70">
        <f t="shared" si="20"/>
        <v>0.36378002782484953</v>
      </c>
      <c r="J70">
        <f t="shared" si="21"/>
        <v>0.45007171764520748</v>
      </c>
      <c r="K70">
        <f t="shared" si="22"/>
        <v>0.5261545759300148</v>
      </c>
      <c r="L70">
        <f t="shared" si="23"/>
        <v>0.59310808161820328</v>
      </c>
      <c r="N70">
        <f t="shared" si="30"/>
        <v>1.7000000000000952</v>
      </c>
      <c r="O70">
        <f t="shared" si="31"/>
        <v>0.85188027218711559</v>
      </c>
      <c r="P70">
        <f t="shared" si="24"/>
        <v>0.7347168957711675</v>
      </c>
      <c r="Q70">
        <f t="shared" si="25"/>
        <v>0.63621997217515047</v>
      </c>
      <c r="R70">
        <f t="shared" si="26"/>
        <v>0.54992828235479252</v>
      </c>
      <c r="S70">
        <f t="shared" si="27"/>
        <v>0.4738454240699852</v>
      </c>
      <c r="T70">
        <f t="shared" si="28"/>
        <v>0.40689191838179678</v>
      </c>
    </row>
    <row r="71" spans="6:20">
      <c r="F71">
        <f t="shared" si="32"/>
        <v>46.800000000000097</v>
      </c>
      <c r="G71">
        <f t="shared" si="29"/>
        <v>0.15760828688603368</v>
      </c>
      <c r="H71">
        <f t="shared" si="19"/>
        <v>0.28585781448564496</v>
      </c>
      <c r="I71">
        <f t="shared" si="20"/>
        <v>0.3929094480920956</v>
      </c>
      <c r="J71">
        <f t="shared" si="21"/>
        <v>0.48539925293587038</v>
      </c>
      <c r="K71">
        <f t="shared" si="22"/>
        <v>0.56556218928952151</v>
      </c>
      <c r="L71">
        <f t="shared" si="23"/>
        <v>0.63477226643240092</v>
      </c>
      <c r="N71">
        <f t="shared" si="30"/>
        <v>1.8000000000000966</v>
      </c>
      <c r="O71">
        <f t="shared" si="31"/>
        <v>0.84239171311396632</v>
      </c>
      <c r="P71">
        <f t="shared" si="24"/>
        <v>0.71414218551435504</v>
      </c>
      <c r="Q71">
        <f t="shared" si="25"/>
        <v>0.6070905519079044</v>
      </c>
      <c r="R71">
        <f t="shared" si="26"/>
        <v>0.51460074706412962</v>
      </c>
      <c r="S71">
        <f t="shared" si="27"/>
        <v>0.43443781071047843</v>
      </c>
      <c r="T71">
        <f t="shared" si="28"/>
        <v>0.36522773356759908</v>
      </c>
    </row>
    <row r="72" spans="6:20">
      <c r="F72">
        <f t="shared" si="32"/>
        <v>46.900000000000098</v>
      </c>
      <c r="G72">
        <f t="shared" si="29"/>
        <v>0.16755121917964666</v>
      </c>
      <c r="H72">
        <f t="shared" si="19"/>
        <v>0.30721971416539617</v>
      </c>
      <c r="I72">
        <f t="shared" si="20"/>
        <v>0.42268319180580916</v>
      </c>
      <c r="J72">
        <f t="shared" si="21"/>
        <v>0.52084619803851284</v>
      </c>
      <c r="K72">
        <f t="shared" si="22"/>
        <v>0.60430940099697161</v>
      </c>
      <c r="L72">
        <f t="shared" si="23"/>
        <v>0.67486570686078962</v>
      </c>
      <c r="N72">
        <f t="shared" si="30"/>
        <v>1.9000000000000981</v>
      </c>
      <c r="O72">
        <f t="shared" si="31"/>
        <v>0.83244878082035334</v>
      </c>
      <c r="P72">
        <f t="shared" si="24"/>
        <v>0.69278028583460383</v>
      </c>
      <c r="Q72">
        <f t="shared" si="25"/>
        <v>0.57731680819419084</v>
      </c>
      <c r="R72">
        <f t="shared" si="26"/>
        <v>0.47915380196148721</v>
      </c>
      <c r="S72">
        <f t="shared" si="27"/>
        <v>0.39569059900302833</v>
      </c>
      <c r="T72">
        <f t="shared" si="28"/>
        <v>0.32513429313921038</v>
      </c>
    </row>
    <row r="73" spans="6:20">
      <c r="F73">
        <f t="shared" si="32"/>
        <v>47.000000000000099</v>
      </c>
      <c r="G73">
        <f t="shared" si="29"/>
        <v>0.17795360022374018</v>
      </c>
      <c r="H73">
        <f t="shared" si="19"/>
        <v>0.32931001222952494</v>
      </c>
      <c r="I73">
        <f t="shared" si="20"/>
        <v>0.45292857300757294</v>
      </c>
      <c r="J73">
        <f t="shared" si="21"/>
        <v>0.55612274388202754</v>
      </c>
      <c r="K73">
        <f t="shared" si="22"/>
        <v>0.64202210970322759</v>
      </c>
      <c r="L73">
        <f t="shared" si="23"/>
        <v>0.71298402592818977</v>
      </c>
      <c r="N73">
        <f t="shared" si="30"/>
        <v>2.0000000000000995</v>
      </c>
      <c r="O73">
        <f t="shared" si="31"/>
        <v>0.82204639977625982</v>
      </c>
      <c r="P73">
        <f t="shared" si="24"/>
        <v>0.67068998777047506</v>
      </c>
      <c r="Q73">
        <f t="shared" si="25"/>
        <v>0.54707142699242706</v>
      </c>
      <c r="R73">
        <f t="shared" si="26"/>
        <v>0.44387725611797246</v>
      </c>
      <c r="S73">
        <f t="shared" si="27"/>
        <v>0.35797789029677241</v>
      </c>
      <c r="T73">
        <f t="shared" si="28"/>
        <v>0.28701597407181023</v>
      </c>
    </row>
    <row r="74" spans="6:20">
      <c r="F74">
        <f t="shared" si="32"/>
        <v>47.100000000000101</v>
      </c>
      <c r="G74">
        <f t="shared" si="29"/>
        <v>0.18881876726512004</v>
      </c>
      <c r="H74">
        <f t="shared" si="19"/>
        <v>0.3520610869517391</v>
      </c>
      <c r="I74">
        <f t="shared" si="20"/>
        <v>0.48346375712169121</v>
      </c>
      <c r="J74">
        <f t="shared" si="21"/>
        <v>0.59094344946237909</v>
      </c>
      <c r="K74">
        <f t="shared" si="22"/>
        <v>0.67835801288323916</v>
      </c>
      <c r="L74">
        <f t="shared" si="23"/>
        <v>0.7487912093119129</v>
      </c>
      <c r="N74">
        <f t="shared" si="30"/>
        <v>2.1000000000001009</v>
      </c>
      <c r="O74">
        <f t="shared" si="31"/>
        <v>0.81118123273487996</v>
      </c>
      <c r="P74">
        <f t="shared" si="24"/>
        <v>0.6479389130482609</v>
      </c>
      <c r="Q74">
        <f t="shared" si="25"/>
        <v>0.51653624287830879</v>
      </c>
      <c r="R74">
        <f t="shared" si="26"/>
        <v>0.40905655053762086</v>
      </c>
      <c r="S74">
        <f t="shared" si="27"/>
        <v>0.32164198711676084</v>
      </c>
      <c r="T74">
        <f t="shared" si="28"/>
        <v>0.2512087906880871</v>
      </c>
    </row>
    <row r="75" spans="6:20">
      <c r="F75">
        <f t="shared" si="32"/>
        <v>47.200000000000102</v>
      </c>
      <c r="G75">
        <f t="shared" si="29"/>
        <v>0.20014817141506214</v>
      </c>
      <c r="H75">
        <f t="shared" si="19"/>
        <v>0.37539705985271465</v>
      </c>
      <c r="I75">
        <f t="shared" si="20"/>
        <v>0.51410122952563109</v>
      </c>
      <c r="J75">
        <f t="shared" si="21"/>
        <v>0.62503447803098267</v>
      </c>
      <c r="K75">
        <f t="shared" si="22"/>
        <v>0.71301608147761253</v>
      </c>
      <c r="L75">
        <f t="shared" si="23"/>
        <v>0.782027661882708</v>
      </c>
      <c r="N75">
        <f t="shared" si="30"/>
        <v>2.2000000000001023</v>
      </c>
      <c r="O75">
        <f t="shared" si="31"/>
        <v>0.79985182858493786</v>
      </c>
      <c r="P75">
        <f t="shared" si="24"/>
        <v>0.62460294014728535</v>
      </c>
      <c r="Q75">
        <f t="shared" si="25"/>
        <v>0.48589877047436886</v>
      </c>
      <c r="R75">
        <f t="shared" si="26"/>
        <v>0.37496552196901739</v>
      </c>
      <c r="S75">
        <f t="shared" si="27"/>
        <v>0.28698391852238753</v>
      </c>
      <c r="T75">
        <f t="shared" si="28"/>
        <v>0.217972338117292</v>
      </c>
    </row>
    <row r="76" spans="6:20">
      <c r="F76">
        <f t="shared" si="32"/>
        <v>47.300000000000104</v>
      </c>
      <c r="G76">
        <f t="shared" si="29"/>
        <v>0.21194123851294266</v>
      </c>
      <c r="H76">
        <f t="shared" si="19"/>
        <v>0.39923455285999343</v>
      </c>
      <c r="I76">
        <f t="shared" si="20"/>
        <v>0.54465146021463906</v>
      </c>
      <c r="J76">
        <f t="shared" si="21"/>
        <v>0.65814032021957936</v>
      </c>
      <c r="K76">
        <f t="shared" si="22"/>
        <v>0.74574391322267508</v>
      </c>
      <c r="L76">
        <f t="shared" si="23"/>
        <v>0.81251400020425457</v>
      </c>
      <c r="N76">
        <f t="shared" si="30"/>
        <v>2.3000000000001037</v>
      </c>
      <c r="O76">
        <f t="shared" si="31"/>
        <v>0.78805876148705734</v>
      </c>
      <c r="P76">
        <f t="shared" si="24"/>
        <v>0.60076544714000657</v>
      </c>
      <c r="Q76">
        <f t="shared" si="25"/>
        <v>0.45534853978536094</v>
      </c>
      <c r="R76">
        <f t="shared" si="26"/>
        <v>0.34185967978042064</v>
      </c>
      <c r="S76">
        <f t="shared" si="27"/>
        <v>0.25425608677732486</v>
      </c>
      <c r="T76">
        <f t="shared" si="28"/>
        <v>0.18748599979574537</v>
      </c>
    </row>
    <row r="77" spans="6:20">
      <c r="F77">
        <f t="shared" si="32"/>
        <v>47.400000000000105</v>
      </c>
      <c r="G77">
        <f t="shared" si="29"/>
        <v>0.22419524114610589</v>
      </c>
      <c r="H77">
        <f t="shared" si="19"/>
        <v>0.42348361721548144</v>
      </c>
      <c r="I77">
        <f t="shared" si="20"/>
        <v>0.57492663844889325</v>
      </c>
      <c r="J77">
        <f t="shared" si="21"/>
        <v>0.69002971862887075</v>
      </c>
      <c r="K77">
        <f t="shared" si="22"/>
        <v>0.77634268001021911</v>
      </c>
      <c r="L77">
        <f t="shared" si="23"/>
        <v>0.84015067347468875</v>
      </c>
      <c r="N77">
        <f t="shared" si="30"/>
        <v>2.4000000000001052</v>
      </c>
      <c r="O77">
        <f t="shared" si="31"/>
        <v>0.77580475885389411</v>
      </c>
      <c r="P77">
        <f t="shared" si="24"/>
        <v>0.57651638278451856</v>
      </c>
      <c r="Q77">
        <f t="shared" si="25"/>
        <v>0.42507336155110675</v>
      </c>
      <c r="R77">
        <f t="shared" si="26"/>
        <v>0.30997028137112925</v>
      </c>
      <c r="S77">
        <f t="shared" si="27"/>
        <v>0.22365731998978089</v>
      </c>
      <c r="T77">
        <f t="shared" si="28"/>
        <v>0.15984932652531125</v>
      </c>
    </row>
    <row r="78" spans="6:20">
      <c r="F78">
        <f t="shared" si="32"/>
        <v>47.500000000000107</v>
      </c>
      <c r="G78">
        <f t="shared" si="29"/>
        <v>0.23690518462983179</v>
      </c>
      <c r="H78">
        <f t="shared" si="19"/>
        <v>0.44804881675941877</v>
      </c>
      <c r="I78">
        <f t="shared" si="20"/>
        <v>0.60474434768738528</v>
      </c>
      <c r="J78">
        <f t="shared" si="21"/>
        <v>0.7205005590269562</v>
      </c>
      <c r="K78">
        <f t="shared" si="22"/>
        <v>0.80466955485655944</v>
      </c>
      <c r="L78">
        <f t="shared" si="23"/>
        <v>0.864913805729566</v>
      </c>
      <c r="N78">
        <f t="shared" si="30"/>
        <v>2.5000000000001066</v>
      </c>
      <c r="O78">
        <f t="shared" si="31"/>
        <v>0.76309481537016821</v>
      </c>
      <c r="P78">
        <f t="shared" si="24"/>
        <v>0.55195118324058123</v>
      </c>
      <c r="Q78">
        <f t="shared" si="25"/>
        <v>0.39525565231261472</v>
      </c>
      <c r="R78">
        <f t="shared" si="26"/>
        <v>0.27949944097304374</v>
      </c>
      <c r="S78">
        <f t="shared" si="27"/>
        <v>0.19533044514344061</v>
      </c>
      <c r="T78">
        <f t="shared" si="28"/>
        <v>0.135086194270434</v>
      </c>
    </row>
    <row r="79" spans="6:20">
      <c r="F79">
        <f t="shared" si="32"/>
        <v>47.600000000000108</v>
      </c>
      <c r="G79">
        <f t="shared" si="29"/>
        <v>0.25006370967925351</v>
      </c>
      <c r="H79">
        <f t="shared" si="19"/>
        <v>0.47283044282546416</v>
      </c>
      <c r="I79">
        <f t="shared" si="20"/>
        <v>0.63393105417160722</v>
      </c>
      <c r="J79">
        <f t="shared" si="21"/>
        <v>0.74938355708137561</v>
      </c>
      <c r="K79">
        <f t="shared" si="22"/>
        <v>0.83063767219447571</v>
      </c>
      <c r="L79">
        <f t="shared" si="23"/>
        <v>0.88684789236345396</v>
      </c>
      <c r="N79">
        <f t="shared" si="30"/>
        <v>2.600000000000108</v>
      </c>
      <c r="O79">
        <f t="shared" si="31"/>
        <v>0.74993629032074649</v>
      </c>
      <c r="P79">
        <f t="shared" si="24"/>
        <v>0.52716955717453584</v>
      </c>
      <c r="Q79">
        <f t="shared" si="25"/>
        <v>0.36606894582839283</v>
      </c>
      <c r="R79">
        <f t="shared" si="26"/>
        <v>0.25061644291862439</v>
      </c>
      <c r="S79">
        <f t="shared" si="27"/>
        <v>0.16936232780552429</v>
      </c>
      <c r="T79">
        <f t="shared" si="28"/>
        <v>0.1131521076365461</v>
      </c>
    </row>
    <row r="80" spans="6:20">
      <c r="F80">
        <f t="shared" si="32"/>
        <v>47.700000000000109</v>
      </c>
      <c r="G80">
        <f t="shared" si="29"/>
        <v>0.26366101442170309</v>
      </c>
      <c r="H80">
        <f t="shared" si="19"/>
        <v>0.49772583323083308</v>
      </c>
      <c r="I80">
        <f t="shared" si="20"/>
        <v>0.66232529201454771</v>
      </c>
      <c r="J80">
        <f t="shared" si="21"/>
        <v>0.77654464157849379</v>
      </c>
      <c r="K80">
        <f t="shared" si="22"/>
        <v>0.85421382614205821</v>
      </c>
      <c r="L80">
        <f t="shared" si="23"/>
        <v>0.90605614111547661</v>
      </c>
      <c r="N80">
        <f t="shared" si="30"/>
        <v>2.7000000000001094</v>
      </c>
      <c r="O80">
        <f t="shared" si="31"/>
        <v>0.73633898557829691</v>
      </c>
      <c r="P80">
        <f t="shared" si="24"/>
        <v>0.50227416676916692</v>
      </c>
      <c r="Q80">
        <f t="shared" si="25"/>
        <v>0.33767470798545224</v>
      </c>
      <c r="R80">
        <f t="shared" si="26"/>
        <v>0.22345535842150621</v>
      </c>
      <c r="S80">
        <f t="shared" si="27"/>
        <v>0.14578617385794179</v>
      </c>
      <c r="T80">
        <f t="shared" si="28"/>
        <v>9.3943858884523335E-2</v>
      </c>
    </row>
    <row r="81" spans="6:20">
      <c r="F81">
        <f t="shared" si="32"/>
        <v>47.800000000000111</v>
      </c>
      <c r="G81">
        <f t="shared" si="29"/>
        <v>0.27768479824579151</v>
      </c>
      <c r="H81">
        <f t="shared" si="19"/>
        <v>0.52263076403450004</v>
      </c>
      <c r="I81">
        <f t="shared" si="20"/>
        <v>0.68978044290668494</v>
      </c>
      <c r="J81">
        <f t="shared" si="21"/>
        <v>0.80188600926964826</v>
      </c>
      <c r="K81">
        <f t="shared" si="22"/>
        <v>0.87541423511777183</v>
      </c>
      <c r="L81">
        <f t="shared" si="23"/>
        <v>0.92268932199904263</v>
      </c>
      <c r="N81">
        <f t="shared" si="30"/>
        <v>2.8000000000001108</v>
      </c>
      <c r="O81">
        <f t="shared" si="31"/>
        <v>0.72231520175420849</v>
      </c>
      <c r="P81">
        <f t="shared" si="24"/>
        <v>0.47736923596549991</v>
      </c>
      <c r="Q81">
        <f t="shared" si="25"/>
        <v>0.310219557093315</v>
      </c>
      <c r="R81">
        <f t="shared" si="26"/>
        <v>0.19811399073035169</v>
      </c>
      <c r="S81">
        <f t="shared" si="27"/>
        <v>0.12458576488222817</v>
      </c>
      <c r="T81">
        <f t="shared" si="28"/>
        <v>7.7310678000957311E-2</v>
      </c>
    </row>
    <row r="82" spans="6:20">
      <c r="F82">
        <f t="shared" si="32"/>
        <v>47.900000000000112</v>
      </c>
      <c r="G82">
        <f t="shared" si="29"/>
        <v>0.29212022976042429</v>
      </c>
      <c r="H82">
        <f t="shared" si="19"/>
        <v>0.5474408800364019</v>
      </c>
      <c r="I82">
        <f t="shared" si="20"/>
        <v>0.71616702862265802</v>
      </c>
      <c r="J82">
        <f t="shared" si="21"/>
        <v>0.82534589761614141</v>
      </c>
      <c r="K82">
        <f t="shared" si="22"/>
        <v>0.89429878677644825</v>
      </c>
      <c r="L82">
        <f t="shared" si="23"/>
        <v>0.93693397903063258</v>
      </c>
      <c r="N82">
        <f t="shared" si="30"/>
        <v>2.9000000000001123</v>
      </c>
      <c r="O82">
        <f t="shared" si="31"/>
        <v>0.70787977023957571</v>
      </c>
      <c r="P82">
        <f t="shared" si="24"/>
        <v>0.45255911996359816</v>
      </c>
      <c r="Q82">
        <f t="shared" si="25"/>
        <v>0.28383297137734192</v>
      </c>
      <c r="R82">
        <f t="shared" si="26"/>
        <v>0.17465410238385853</v>
      </c>
      <c r="S82">
        <f t="shared" si="27"/>
        <v>0.10570121322355175</v>
      </c>
      <c r="T82">
        <f t="shared" si="28"/>
        <v>6.3066020969367476E-2</v>
      </c>
    </row>
    <row r="83" spans="6:20">
      <c r="F83">
        <f t="shared" si="32"/>
        <v>48.000000000000114</v>
      </c>
      <c r="G83">
        <f t="shared" si="29"/>
        <v>0.30694994084300897</v>
      </c>
      <c r="H83">
        <f t="shared" si="19"/>
        <v>0.57205312854004409</v>
      </c>
      <c r="I83">
        <f t="shared" si="20"/>
        <v>0.74137445781972455</v>
      </c>
      <c r="J83">
        <f t="shared" si="21"/>
        <v>0.84689718498941979</v>
      </c>
      <c r="K83">
        <f t="shared" si="22"/>
        <v>0.91096422509637753</v>
      </c>
      <c r="L83">
        <f t="shared" si="23"/>
        <v>0.94900078251137576</v>
      </c>
      <c r="N83">
        <f t="shared" si="30"/>
        <v>3.0000000000001137</v>
      </c>
      <c r="O83">
        <f t="shared" si="31"/>
        <v>0.69305005915699103</v>
      </c>
      <c r="P83">
        <f t="shared" si="24"/>
        <v>0.42794687145995591</v>
      </c>
      <c r="Q83">
        <f t="shared" si="25"/>
        <v>0.2586255421802755</v>
      </c>
      <c r="R83">
        <f t="shared" si="26"/>
        <v>0.15310281501058021</v>
      </c>
      <c r="S83">
        <f t="shared" si="27"/>
        <v>8.9035774903622467E-2</v>
      </c>
      <c r="T83">
        <f t="shared" si="28"/>
        <v>5.0999217488624293E-2</v>
      </c>
    </row>
    <row r="84" spans="6:20">
      <c r="F84">
        <f t="shared" si="32"/>
        <v>48.100000000000115</v>
      </c>
      <c r="G84">
        <f t="shared" si="29"/>
        <v>0.32215404839369111</v>
      </c>
      <c r="H84">
        <f t="shared" si="19"/>
        <v>0.59636716078114715</v>
      </c>
      <c r="I84">
        <f t="shared" si="20"/>
        <v>0.76531219410947382</v>
      </c>
      <c r="J84">
        <f t="shared" si="21"/>
        <v>0.8665449775273516</v>
      </c>
      <c r="K84">
        <f t="shared" si="22"/>
        <v>0.92553674899735161</v>
      </c>
      <c r="L84">
        <f t="shared" si="23"/>
        <v>0.95911366092292938</v>
      </c>
      <c r="N84">
        <f t="shared" si="30"/>
        <v>3.1000000000001151</v>
      </c>
      <c r="O84">
        <f t="shared" si="31"/>
        <v>0.67784595160630889</v>
      </c>
      <c r="P84">
        <f t="shared" si="24"/>
        <v>0.40363283921885285</v>
      </c>
      <c r="Q84">
        <f t="shared" si="25"/>
        <v>0.23468780589052618</v>
      </c>
      <c r="R84">
        <f t="shared" si="26"/>
        <v>0.1334550224726484</v>
      </c>
      <c r="S84">
        <f t="shared" si="27"/>
        <v>7.446325100264839E-2</v>
      </c>
      <c r="T84">
        <f t="shared" si="28"/>
        <v>4.088633907707058E-2</v>
      </c>
    </row>
    <row r="85" spans="6:20">
      <c r="F85">
        <f t="shared" si="32"/>
        <v>48.200000000000117</v>
      </c>
      <c r="G85">
        <f t="shared" si="29"/>
        <v>0.33771020498524584</v>
      </c>
      <c r="H85">
        <f t="shared" si="19"/>
        <v>0.62028666663282783</v>
      </c>
      <c r="I85">
        <f t="shared" si="20"/>
        <v>0.78791033792442611</v>
      </c>
      <c r="J85">
        <f t="shared" si="21"/>
        <v>0.88432338160303625</v>
      </c>
      <c r="K85">
        <f t="shared" si="22"/>
        <v>0.9381644640464466</v>
      </c>
      <c r="L85">
        <f t="shared" si="23"/>
        <v>0.96750018123151438</v>
      </c>
      <c r="N85">
        <f t="shared" si="30"/>
        <v>3.2000000000001165</v>
      </c>
      <c r="O85">
        <f t="shared" si="31"/>
        <v>0.66228979501475416</v>
      </c>
      <c r="P85">
        <f t="shared" si="24"/>
        <v>0.37971333336717217</v>
      </c>
      <c r="Q85">
        <f t="shared" si="25"/>
        <v>0.21208966207557389</v>
      </c>
      <c r="R85">
        <f t="shared" si="26"/>
        <v>0.1156766183969638</v>
      </c>
      <c r="S85">
        <f t="shared" si="27"/>
        <v>6.1835535953553455E-2</v>
      </c>
      <c r="T85">
        <f t="shared" si="28"/>
        <v>3.2499818768485643E-2</v>
      </c>
    </row>
    <row r="86" spans="6:20">
      <c r="F86">
        <f t="shared" si="32"/>
        <v>48.300000000000118</v>
      </c>
      <c r="G86">
        <f t="shared" si="29"/>
        <v>0.35359367912724959</v>
      </c>
      <c r="H86">
        <f t="shared" si="19"/>
        <v>0.64372061067979847</v>
      </c>
      <c r="I86">
        <f t="shared" si="20"/>
        <v>0.80911963926703678</v>
      </c>
      <c r="J86">
        <f t="shared" si="21"/>
        <v>0.90029167744485439</v>
      </c>
      <c r="K86">
        <f t="shared" si="22"/>
        <v>0.9490100809619052</v>
      </c>
      <c r="L86">
        <f t="shared" si="23"/>
        <v>0.97438353256921983</v>
      </c>
      <c r="N86">
        <f t="shared" si="30"/>
        <v>3.300000000000118</v>
      </c>
      <c r="O86">
        <f t="shared" si="31"/>
        <v>0.64640632087275041</v>
      </c>
      <c r="P86">
        <f t="shared" si="24"/>
        <v>0.35627938932020153</v>
      </c>
      <c r="Q86">
        <f t="shared" si="25"/>
        <v>0.19088036073296327</v>
      </c>
      <c r="R86">
        <f t="shared" si="26"/>
        <v>9.9708322555145668E-2</v>
      </c>
      <c r="S86">
        <f t="shared" si="27"/>
        <v>5.09899190380948E-2</v>
      </c>
      <c r="T86">
        <f t="shared" si="28"/>
        <v>2.5616467430780179E-2</v>
      </c>
    </row>
    <row r="87" spans="6:20">
      <c r="F87">
        <f t="shared" si="32"/>
        <v>48.400000000000119</v>
      </c>
      <c r="G87">
        <f t="shared" si="29"/>
        <v>0.3697774652991701</v>
      </c>
      <c r="H87">
        <f t="shared" si="19"/>
        <v>0.6665843413783723</v>
      </c>
      <c r="I87">
        <f t="shared" si="20"/>
        <v>0.82891098049963607</v>
      </c>
      <c r="J87">
        <f t="shared" si="21"/>
        <v>0.91453011872081413</v>
      </c>
      <c r="K87">
        <f t="shared" si="22"/>
        <v>0.95824416862066064</v>
      </c>
      <c r="L87">
        <f t="shared" si="23"/>
        <v>0.97997620309378963</v>
      </c>
      <c r="N87">
        <f t="shared" si="30"/>
        <v>3.4000000000001194</v>
      </c>
      <c r="O87">
        <f t="shared" si="31"/>
        <v>0.6302225347008299</v>
      </c>
      <c r="P87">
        <f t="shared" si="24"/>
        <v>0.33341565862162764</v>
      </c>
      <c r="Q87">
        <f t="shared" si="25"/>
        <v>0.17108901950036393</v>
      </c>
      <c r="R87">
        <f t="shared" si="26"/>
        <v>8.5469881279185922E-2</v>
      </c>
      <c r="S87">
        <f t="shared" si="27"/>
        <v>4.1755831379339359E-2</v>
      </c>
      <c r="T87">
        <f t="shared" si="28"/>
        <v>2.0023796906210319E-2</v>
      </c>
    </row>
    <row r="88" spans="6:20">
      <c r="F88">
        <f t="shared" si="32"/>
        <v>48.500000000000121</v>
      </c>
      <c r="G88">
        <f t="shared" si="29"/>
        <v>0.38623242341463992</v>
      </c>
      <c r="H88">
        <f t="shared" si="19"/>
        <v>0.68880054958793713</v>
      </c>
      <c r="I88">
        <f t="shared" si="20"/>
        <v>0.8472743863849278</v>
      </c>
      <c r="J88">
        <f t="shared" si="21"/>
        <v>0.92713557228344445</v>
      </c>
      <c r="K88">
        <f t="shared" si="22"/>
        <v>0.96603919066790889</v>
      </c>
      <c r="L88">
        <f t="shared" si="23"/>
        <v>0.98447536913649192</v>
      </c>
      <c r="N88">
        <f t="shared" si="30"/>
        <v>3.5000000000001208</v>
      </c>
      <c r="O88">
        <f t="shared" si="31"/>
        <v>0.61376757658536008</v>
      </c>
      <c r="P88">
        <f t="shared" si="24"/>
        <v>0.31119945041206287</v>
      </c>
      <c r="Q88">
        <f t="shared" si="25"/>
        <v>0.1527256136150722</v>
      </c>
      <c r="R88">
        <f t="shared" si="26"/>
        <v>7.2864427716555491E-2</v>
      </c>
      <c r="S88">
        <f t="shared" si="27"/>
        <v>3.3960809332091092E-2</v>
      </c>
      <c r="T88">
        <f t="shared" si="28"/>
        <v>1.5524630863508087E-2</v>
      </c>
    </row>
    <row r="89" spans="6:20">
      <c r="F89">
        <f t="shared" si="32"/>
        <v>48.600000000000122</v>
      </c>
      <c r="G89">
        <f t="shared" si="29"/>
        <v>0.40292744671816538</v>
      </c>
      <c r="H89">
        <f t="shared" si="19"/>
        <v>0.71030005814568775</v>
      </c>
      <c r="I89">
        <f t="shared" si="20"/>
        <v>0.8642176336500107</v>
      </c>
      <c r="J89">
        <f t="shared" si="21"/>
        <v>0.93821719489470534</v>
      </c>
      <c r="K89">
        <f t="shared" si="22"/>
        <v>0.97256449721619742</v>
      </c>
      <c r="L89">
        <f t="shared" si="23"/>
        <v>0.98805991826013728</v>
      </c>
      <c r="N89">
        <f t="shared" si="30"/>
        <v>3.6000000000001222</v>
      </c>
      <c r="O89">
        <f t="shared" si="31"/>
        <v>0.59707255328183462</v>
      </c>
      <c r="P89">
        <f t="shared" si="24"/>
        <v>0.28969994185431225</v>
      </c>
      <c r="Q89">
        <f t="shared" si="25"/>
        <v>0.13578236634998936</v>
      </c>
      <c r="R89">
        <f t="shared" si="26"/>
        <v>6.1782805105294603E-2</v>
      </c>
      <c r="S89">
        <f t="shared" si="27"/>
        <v>2.7435502783802614E-2</v>
      </c>
      <c r="T89">
        <f t="shared" si="28"/>
        <v>1.1940081739862735E-2</v>
      </c>
    </row>
    <row r="90" spans="6:20">
      <c r="F90">
        <f t="shared" si="32"/>
        <v>48.700000000000124</v>
      </c>
      <c r="G90">
        <f t="shared" si="29"/>
        <v>0.41982965658879634</v>
      </c>
      <c r="H90">
        <f t="shared" si="19"/>
        <v>0.73102242980105636</v>
      </c>
      <c r="I90">
        <f t="shared" si="20"/>
        <v>0.87976454050275499</v>
      </c>
      <c r="J90">
        <f t="shared" si="21"/>
        <v>0.94789231061956436</v>
      </c>
      <c r="K90">
        <f t="shared" si="22"/>
        <v>0.97798230921785423</v>
      </c>
      <c r="L90">
        <f t="shared" si="23"/>
        <v>0.99088886420955136</v>
      </c>
      <c r="N90">
        <f t="shared" si="30"/>
        <v>3.7000000000001236</v>
      </c>
      <c r="O90">
        <f t="shared" si="31"/>
        <v>0.58017034341120366</v>
      </c>
      <c r="P90">
        <f t="shared" si="24"/>
        <v>0.26897757019894364</v>
      </c>
      <c r="Q90">
        <f t="shared" si="25"/>
        <v>0.12023545949724501</v>
      </c>
      <c r="R90">
        <f t="shared" si="26"/>
        <v>5.210768938043564E-2</v>
      </c>
      <c r="S90">
        <f t="shared" si="27"/>
        <v>2.2017690782145775E-2</v>
      </c>
      <c r="T90">
        <f t="shared" si="28"/>
        <v>9.111135790448659E-3</v>
      </c>
    </row>
    <row r="91" spans="6:20">
      <c r="F91">
        <f t="shared" si="32"/>
        <v>48.800000000000125</v>
      </c>
      <c r="G91">
        <f t="shared" si="29"/>
        <v>0.43690462212958669</v>
      </c>
      <c r="H91">
        <f t="shared" si="19"/>
        <v>0.75091638702859032</v>
      </c>
      <c r="I91">
        <f t="shared" si="20"/>
        <v>0.89395302227250162</v>
      </c>
      <c r="J91">
        <f t="shared" si="21"/>
        <v>0.9562826297750886</v>
      </c>
      <c r="K91">
        <f t="shared" si="22"/>
        <v>0.98244469455840144</v>
      </c>
      <c r="L91">
        <f t="shared" si="23"/>
        <v>0.99310095683079391</v>
      </c>
      <c r="N91">
        <f t="shared" si="30"/>
        <v>3.8000000000001251</v>
      </c>
      <c r="O91">
        <f t="shared" si="31"/>
        <v>0.56309537787041331</v>
      </c>
      <c r="P91">
        <f t="shared" si="24"/>
        <v>0.24908361297140968</v>
      </c>
      <c r="Q91">
        <f t="shared" si="25"/>
        <v>0.10604697772749838</v>
      </c>
      <c r="R91">
        <f t="shared" si="26"/>
        <v>4.3717370224911373E-2</v>
      </c>
      <c r="S91">
        <f t="shared" si="27"/>
        <v>1.7555305441598609E-2</v>
      </c>
      <c r="T91">
        <f t="shared" si="28"/>
        <v>6.8990431692061375E-3</v>
      </c>
    </row>
    <row r="92" spans="6:20">
      <c r="F92">
        <f t="shared" si="32"/>
        <v>48.900000000000126</v>
      </c>
      <c r="G92">
        <f t="shared" si="29"/>
        <v>0.45411660188496294</v>
      </c>
      <c r="H92">
        <f t="shared" si="19"/>
        <v>0.76994004301372143</v>
      </c>
      <c r="I92">
        <f t="shared" si="20"/>
        <v>0.90683299892379066</v>
      </c>
      <c r="J92">
        <f t="shared" si="21"/>
        <v>0.96351087266852142</v>
      </c>
      <c r="K92">
        <f t="shared" si="22"/>
        <v>0.98609151193637645</v>
      </c>
      <c r="L92">
        <f t="shared" si="23"/>
        <v>0.9948152021304083</v>
      </c>
      <c r="N92">
        <f t="shared" si="30"/>
        <v>3.9000000000001265</v>
      </c>
      <c r="O92">
        <f t="shared" si="31"/>
        <v>0.54588339811503706</v>
      </c>
      <c r="P92">
        <f t="shared" si="24"/>
        <v>0.23005995698627857</v>
      </c>
      <c r="Q92">
        <f t="shared" si="25"/>
        <v>9.3167001076209344E-2</v>
      </c>
      <c r="R92">
        <f t="shared" si="26"/>
        <v>3.6489127331478619E-2</v>
      </c>
      <c r="S92">
        <f t="shared" si="27"/>
        <v>1.3908488063623523E-2</v>
      </c>
      <c r="T92">
        <f t="shared" si="28"/>
        <v>5.1847978695917056E-3</v>
      </c>
    </row>
    <row r="93" spans="6:20">
      <c r="F93">
        <f t="shared" si="32"/>
        <v>49.000000000000128</v>
      </c>
      <c r="G93">
        <f t="shared" si="29"/>
        <v>0.47142880453325242</v>
      </c>
      <c r="H93">
        <f t="shared" si="19"/>
        <v>0.78806094882354205</v>
      </c>
      <c r="I93">
        <f t="shared" si="20"/>
        <v>0.91846423649564357</v>
      </c>
      <c r="J93">
        <f t="shared" si="21"/>
        <v>0.96969794842523171</v>
      </c>
      <c r="K93">
        <f t="shared" si="22"/>
        <v>0.98904917912632706</v>
      </c>
      <c r="L93">
        <f t="shared" si="23"/>
        <v>0.9961320564706948</v>
      </c>
      <c r="N93">
        <f t="shared" si="30"/>
        <v>4.0000000000001279</v>
      </c>
      <c r="O93">
        <f t="shared" si="31"/>
        <v>0.52857119546674758</v>
      </c>
      <c r="P93">
        <f t="shared" si="24"/>
        <v>0.21193905117645795</v>
      </c>
      <c r="Q93">
        <f t="shared" si="25"/>
        <v>8.1535763504356429E-2</v>
      </c>
      <c r="R93">
        <f t="shared" si="26"/>
        <v>3.030205157476823E-2</v>
      </c>
      <c r="S93">
        <f t="shared" si="27"/>
        <v>1.095082087367296E-2</v>
      </c>
      <c r="T93">
        <f t="shared" si="28"/>
        <v>3.8679435293052385E-3</v>
      </c>
    </row>
    <row r="94" spans="6:20">
      <c r="F94">
        <f t="shared" si="32"/>
        <v>49.100000000000129</v>
      </c>
      <c r="G94">
        <f t="shared" si="29"/>
        <v>0.48880366496919847</v>
      </c>
      <c r="H94">
        <f t="shared" si="19"/>
        <v>0.80525596685264778</v>
      </c>
      <c r="I94">
        <f t="shared" si="20"/>
        <v>0.92891419688686838</v>
      </c>
      <c r="J94">
        <f t="shared" si="21"/>
        <v>0.97496057185792384</v>
      </c>
      <c r="K94">
        <f t="shared" si="22"/>
        <v>0.99143018163993268</v>
      </c>
      <c r="L94">
        <f t="shared" si="23"/>
        <v>0.99713506254096129</v>
      </c>
      <c r="N94">
        <f t="shared" si="30"/>
        <v>4.1000000000001293</v>
      </c>
      <c r="O94">
        <f t="shared" si="31"/>
        <v>0.51119633503080153</v>
      </c>
      <c r="P94">
        <f t="shared" si="24"/>
        <v>0.19474403314735228</v>
      </c>
      <c r="Q94">
        <f t="shared" si="25"/>
        <v>7.1085803113131563E-2</v>
      </c>
      <c r="R94">
        <f t="shared" si="26"/>
        <v>2.5039428142076169E-2</v>
      </c>
      <c r="S94">
        <f t="shared" si="27"/>
        <v>8.5698183600673074E-3</v>
      </c>
      <c r="T94">
        <f t="shared" si="28"/>
        <v>2.8649374590387607E-3</v>
      </c>
    </row>
    <row r="95" spans="6:20">
      <c r="F95">
        <f t="shared" si="32"/>
        <v>49.200000000000131</v>
      </c>
      <c r="G95">
        <f t="shared" si="29"/>
        <v>0.5062031318354302</v>
      </c>
      <c r="H95">
        <f t="shared" si="19"/>
        <v>0.82151098503286124</v>
      </c>
      <c r="I95">
        <f t="shared" si="20"/>
        <v>0.93825596302173264</v>
      </c>
      <c r="J95">
        <f t="shared" si="21"/>
        <v>0.97940946822203245</v>
      </c>
      <c r="K95">
        <f t="shared" si="22"/>
        <v>0.99333315803001476</v>
      </c>
      <c r="L95">
        <f t="shared" si="23"/>
        <v>0.9978927274724374</v>
      </c>
      <c r="N95">
        <f t="shared" si="30"/>
        <v>4.2000000000001307</v>
      </c>
      <c r="O95">
        <f t="shared" si="31"/>
        <v>0.4937968681645698</v>
      </c>
      <c r="P95">
        <f t="shared" si="24"/>
        <v>0.17848901496713881</v>
      </c>
      <c r="Q95">
        <f t="shared" si="25"/>
        <v>6.1744036978267303E-2</v>
      </c>
      <c r="R95">
        <f t="shared" si="26"/>
        <v>2.0590531777967554E-2</v>
      </c>
      <c r="S95">
        <f t="shared" si="27"/>
        <v>6.6668419699852256E-3</v>
      </c>
      <c r="T95">
        <f t="shared" si="28"/>
        <v>2.1072725275625625E-3</v>
      </c>
    </row>
    <row r="96" spans="6:20">
      <c r="F96">
        <f t="shared" si="32"/>
        <v>49.300000000000132</v>
      </c>
      <c r="G96">
        <f t="shared" si="29"/>
        <v>0.52358896229382434</v>
      </c>
      <c r="H96">
        <f t="shared" si="19"/>
        <v>0.83682048998377223</v>
      </c>
      <c r="I96">
        <f t="shared" si="20"/>
        <v>0.94656628940685406</v>
      </c>
      <c r="J96">
        <f t="shared" si="21"/>
        <v>0.98314803129984352</v>
      </c>
      <c r="K96">
        <f t="shared" si="22"/>
        <v>0.99484344210681042</v>
      </c>
      <c r="L96">
        <f t="shared" si="23"/>
        <v>0.99846048957879086</v>
      </c>
      <c r="N96">
        <f t="shared" si="30"/>
        <v>4.3000000000001322</v>
      </c>
      <c r="O96">
        <f t="shared" si="31"/>
        <v>0.47641103770617566</v>
      </c>
      <c r="P96">
        <f t="shared" si="24"/>
        <v>0.16317951001622777</v>
      </c>
      <c r="Q96">
        <f t="shared" si="25"/>
        <v>5.3433710593145944E-2</v>
      </c>
      <c r="R96">
        <f t="shared" si="26"/>
        <v>1.6851968700156494E-2</v>
      </c>
      <c r="S96">
        <f t="shared" si="27"/>
        <v>5.1565578931896125E-3</v>
      </c>
      <c r="T96">
        <f t="shared" si="28"/>
        <v>1.5395104212091472E-3</v>
      </c>
    </row>
    <row r="97" spans="6:20">
      <c r="F97">
        <f t="shared" si="32"/>
        <v>49.400000000000134</v>
      </c>
      <c r="G97">
        <f t="shared" si="29"/>
        <v>0.54092301965768286</v>
      </c>
      <c r="H97">
        <f t="shared" si="19"/>
        <v>0.85118701923614837</v>
      </c>
      <c r="I97">
        <f t="shared" si="20"/>
        <v>0.95392382620051175</v>
      </c>
      <c r="J97">
        <f t="shared" si="21"/>
        <v>0.98627144743818118</v>
      </c>
      <c r="K97">
        <f t="shared" si="22"/>
        <v>0.99603393183820699</v>
      </c>
      <c r="L97">
        <f t="shared" si="23"/>
        <v>0.99888265191415426</v>
      </c>
      <c r="N97">
        <f t="shared" si="30"/>
        <v>4.4000000000001336</v>
      </c>
      <c r="O97">
        <f t="shared" si="31"/>
        <v>0.4590769803423172</v>
      </c>
      <c r="P97">
        <f t="shared" si="24"/>
        <v>0.14881298076385158</v>
      </c>
      <c r="Q97">
        <f t="shared" si="25"/>
        <v>4.6076173799488265E-2</v>
      </c>
      <c r="R97">
        <f t="shared" si="26"/>
        <v>1.3728552561818787E-2</v>
      </c>
      <c r="S97">
        <f t="shared" si="27"/>
        <v>3.966068161793011E-3</v>
      </c>
      <c r="T97">
        <f t="shared" si="28"/>
        <v>1.1173480858457678E-3</v>
      </c>
    </row>
    <row r="98" spans="6:20">
      <c r="F98">
        <f t="shared" si="32"/>
        <v>49.500000000000135</v>
      </c>
      <c r="G98">
        <f t="shared" si="29"/>
        <v>0.55816756943721346</v>
      </c>
      <c r="H98">
        <f t="shared" si="19"/>
        <v>0.86462051606158841</v>
      </c>
      <c r="I98">
        <f t="shared" si="20"/>
        <v>0.96040752927600082</v>
      </c>
      <c r="J98">
        <f t="shared" si="21"/>
        <v>0.98886622158598769</v>
      </c>
      <c r="K98">
        <f t="shared" si="22"/>
        <v>0.99696616535254368</v>
      </c>
      <c r="L98">
        <f t="shared" si="23"/>
        <v>0.99919420020063132</v>
      </c>
      <c r="N98">
        <f t="shared" si="30"/>
        <v>4.500000000000135</v>
      </c>
      <c r="O98">
        <f t="shared" si="31"/>
        <v>0.44183243056278648</v>
      </c>
      <c r="P98">
        <f t="shared" si="24"/>
        <v>0.13537948393841159</v>
      </c>
      <c r="Q98">
        <f t="shared" si="25"/>
        <v>3.9592470723999226E-2</v>
      </c>
      <c r="R98">
        <f t="shared" si="26"/>
        <v>1.1133778414012311E-2</v>
      </c>
      <c r="S98">
        <f t="shared" si="27"/>
        <v>3.0338346474563438E-3</v>
      </c>
      <c r="T98">
        <f t="shared" si="28"/>
        <v>8.0579979936865466E-4</v>
      </c>
    </row>
    <row r="99" spans="6:20">
      <c r="F99">
        <f t="shared" si="32"/>
        <v>49.600000000000136</v>
      </c>
      <c r="G99">
        <f t="shared" si="29"/>
        <v>0.5752855693890524</v>
      </c>
      <c r="H99">
        <f t="shared" si="19"/>
        <v>0.87713760879501823</v>
      </c>
      <c r="I99">
        <f t="shared" si="20"/>
        <v>0.96609531544956107</v>
      </c>
      <c r="J99">
        <f t="shared" si="21"/>
        <v>0.99101002969758467</v>
      </c>
      <c r="K99">
        <f t="shared" si="22"/>
        <v>0.99769151376346399</v>
      </c>
      <c r="L99">
        <f t="shared" si="23"/>
        <v>0.99942245132398533</v>
      </c>
      <c r="N99">
        <f t="shared" si="30"/>
        <v>4.6000000000001364</v>
      </c>
      <c r="O99">
        <f t="shared" si="31"/>
        <v>0.4247144306109476</v>
      </c>
      <c r="P99">
        <f t="shared" si="24"/>
        <v>0.12286239120498182</v>
      </c>
      <c r="Q99">
        <f t="shared" si="25"/>
        <v>3.3904684550438928E-2</v>
      </c>
      <c r="R99">
        <f t="shared" si="26"/>
        <v>8.9899703024152768E-3</v>
      </c>
      <c r="S99">
        <f t="shared" si="27"/>
        <v>2.3084862365360544E-3</v>
      </c>
      <c r="T99">
        <f t="shared" si="28"/>
        <v>5.7754867601464129E-4</v>
      </c>
    </row>
    <row r="100" spans="6:20">
      <c r="F100">
        <f t="shared" si="32"/>
        <v>49.700000000000138</v>
      </c>
      <c r="G100">
        <f t="shared" si="29"/>
        <v>0.59224094930165816</v>
      </c>
      <c r="H100">
        <f t="shared" si="19"/>
        <v>0.88876083856597066</v>
      </c>
      <c r="I100">
        <f t="shared" si="20"/>
        <v>0.97106290302603449</v>
      </c>
      <c r="J100">
        <f t="shared" si="21"/>
        <v>0.99277184867282087</v>
      </c>
      <c r="K100">
        <f t="shared" si="22"/>
        <v>0.99825241010868648</v>
      </c>
      <c r="L100">
        <f t="shared" si="23"/>
        <v>0.99958850596920867</v>
      </c>
      <c r="N100">
        <f t="shared" si="30"/>
        <v>4.7000000000001378</v>
      </c>
      <c r="O100">
        <f t="shared" si="31"/>
        <v>0.40775905069834184</v>
      </c>
      <c r="P100">
        <f t="shared" si="24"/>
        <v>0.11123916143402934</v>
      </c>
      <c r="Q100">
        <f t="shared" si="25"/>
        <v>2.8937096973965556E-2</v>
      </c>
      <c r="R100">
        <f t="shared" si="26"/>
        <v>7.2281513271791071E-3</v>
      </c>
      <c r="S100">
        <f t="shared" si="27"/>
        <v>1.74758989131347E-3</v>
      </c>
      <c r="T100">
        <f t="shared" si="28"/>
        <v>4.1149403079127799E-4</v>
      </c>
    </row>
    <row r="101" spans="6:20">
      <c r="F101">
        <f t="shared" si="32"/>
        <v>49.800000000000139</v>
      </c>
      <c r="G101">
        <f t="shared" si="29"/>
        <v>0.60899887648911188</v>
      </c>
      <c r="H101">
        <f t="shared" si="19"/>
        <v>0.8995178573655187</v>
      </c>
      <c r="I101">
        <f t="shared" si="20"/>
        <v>0.97538291054807436</v>
      </c>
      <c r="J101">
        <f t="shared" si="21"/>
        <v>0.99421230166496499</v>
      </c>
      <c r="K101">
        <f t="shared" si="22"/>
        <v>0.99868355529751751</v>
      </c>
      <c r="L101">
        <f t="shared" si="23"/>
        <v>0.99970849686001573</v>
      </c>
      <c r="N101">
        <f t="shared" si="30"/>
        <v>4.8000000000001393</v>
      </c>
      <c r="O101">
        <f t="shared" si="31"/>
        <v>0.39100112351088812</v>
      </c>
      <c r="P101">
        <f t="shared" si="24"/>
        <v>0.10048214263448135</v>
      </c>
      <c r="Q101">
        <f t="shared" si="25"/>
        <v>2.4617089451925651E-2</v>
      </c>
      <c r="R101">
        <f t="shared" si="26"/>
        <v>5.7876983350350292E-3</v>
      </c>
      <c r="S101">
        <f t="shared" si="27"/>
        <v>1.3164447024824827E-3</v>
      </c>
      <c r="T101">
        <f t="shared" si="28"/>
        <v>2.9150313998428358E-4</v>
      </c>
    </row>
    <row r="102" spans="6:20">
      <c r="F102">
        <f t="shared" si="32"/>
        <v>49.900000000000141</v>
      </c>
      <c r="G102">
        <f t="shared" si="29"/>
        <v>0.62552600329766839</v>
      </c>
      <c r="H102">
        <f t="shared" si="19"/>
        <v>0.90944061720723091</v>
      </c>
      <c r="I102">
        <f t="shared" si="20"/>
        <v>0.97912413695171563</v>
      </c>
      <c r="J102">
        <f t="shared" si="21"/>
        <v>0.99538415266457592</v>
      </c>
      <c r="K102">
        <f t="shared" si="22"/>
        <v>0.99901305919892425</v>
      </c>
      <c r="L102">
        <f t="shared" si="23"/>
        <v>0.99979463842953054</v>
      </c>
      <c r="N102">
        <f t="shared" si="30"/>
        <v>4.9000000000001407</v>
      </c>
      <c r="O102">
        <f t="shared" si="31"/>
        <v>0.37447399670233161</v>
      </c>
      <c r="P102">
        <f t="shared" si="24"/>
        <v>9.055938279276915E-2</v>
      </c>
      <c r="Q102">
        <f t="shared" si="25"/>
        <v>2.0875863048284406E-2</v>
      </c>
      <c r="R102">
        <f t="shared" si="26"/>
        <v>4.6158473354240741E-3</v>
      </c>
      <c r="S102">
        <f t="shared" si="27"/>
        <v>9.869408010757968E-4</v>
      </c>
      <c r="T102">
        <f t="shared" si="28"/>
        <v>2.0536157046949409E-4</v>
      </c>
    </row>
    <row r="103" spans="6:20">
      <c r="F103">
        <f>B4+C4</f>
        <v>50</v>
      </c>
      <c r="G103">
        <f t="shared" si="29"/>
        <v>0.64179069334110084</v>
      </c>
      <c r="H103">
        <f t="shared" si="19"/>
        <v>0.91856456907317097</v>
      </c>
      <c r="I103">
        <f t="shared" si="20"/>
        <v>0.98235106701939257</v>
      </c>
      <c r="J103">
        <f t="shared" si="21"/>
        <v>0.99633290851454226</v>
      </c>
      <c r="K103">
        <f t="shared" si="22"/>
        <v>0.99926348797596998</v>
      </c>
      <c r="L103">
        <f t="shared" si="23"/>
        <v>0.99985609268907205</v>
      </c>
      <c r="N103">
        <f t="shared" si="30"/>
        <v>5</v>
      </c>
      <c r="O103">
        <f t="shared" si="31"/>
        <v>0.35820930665889922</v>
      </c>
      <c r="P103">
        <f t="shared" si="24"/>
        <v>8.1435430926828978E-2</v>
      </c>
      <c r="Q103">
        <f t="shared" si="25"/>
        <v>1.764893298060739E-2</v>
      </c>
      <c r="R103">
        <f t="shared" si="26"/>
        <v>3.6670914854577143E-3</v>
      </c>
      <c r="S103">
        <f t="shared" si="27"/>
        <v>7.3651202402999624E-4</v>
      </c>
      <c r="T103">
        <f t="shared" si="28"/>
        <v>1.4390731092798426E-4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z-test - one tailed</vt:lpstr>
      <vt:lpstr>Murphy et al noncentral F</vt:lpstr>
      <vt:lpstr>2-tailed t-test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2011-08-06T20:32:46Z</dcterms:created>
  <dcterms:modified xsi:type="dcterms:W3CDTF">2011-12-05T15:37:48Z</dcterms:modified>
</cp:coreProperties>
</file>