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tens" sheetId="1" state="visible" r:id="rId3"/>
    <sheet name="dados_prontos" sheetId="2" state="visible" r:id="rId4"/>
    <sheet name="PROCV" sheetId="3" state="visible" r:id="rId5"/>
    <sheet name="Dados_tratados" sheetId="4" state="visible" r:id="rId6"/>
    <sheet name="legenda_de_respostas" sheetId="5" state="visible" r:id="rId7"/>
    <sheet name="Respostas" sheetId="6" state="visible" r:id="rId8"/>
    <sheet name="correlacao" sheetId="7" state="visible" r:id="rId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<sst xmlns="http://schemas.openxmlformats.org/spreadsheetml/2006/main" count="3288" uniqueCount="480">
  <si>
    <t xml:space="preserve">item</t>
  </si>
  <si>
    <t xml:space="preserve">texto</t>
  </si>
  <si>
    <t xml:space="preserve">Marcador</t>
  </si>
  <si>
    <t xml:space="preserve">Alfinete</t>
  </si>
  <si>
    <t xml:space="preserve">Retângulo</t>
  </si>
  <si>
    <t xml:space="preserve">Riscador</t>
  </si>
  <si>
    <t xml:space="preserve">Caneta</t>
  </si>
  <si>
    <t xml:space="preserve">Pergunta visível para todos - com identificação</t>
  </si>
  <si>
    <t xml:space="preserve">Pergunta visível para todos – anônima</t>
  </si>
  <si>
    <t xml:space="preserve">Nota pessoal</t>
  </si>
  <si>
    <t xml:space="preserve">Comentário privado - visível pelo professor</t>
  </si>
  <si>
    <t xml:space="preserve">Responder pergunta - com identificação</t>
  </si>
  <si>
    <t xml:space="preserve">Responder pergunta - sem identificação</t>
  </si>
  <si>
    <t xml:space="preserve">Notificação</t>
  </si>
  <si>
    <t xml:space="preserve">Classificação da Pergunta</t>
  </si>
  <si>
    <t xml:space="preserve">Classificação da Resposta</t>
  </si>
  <si>
    <t xml:space="preserve">Reportar</t>
  </si>
  <si>
    <t xml:space="preserve">Inscrever</t>
  </si>
  <si>
    <t xml:space="preserve">Lista de perguntas</t>
  </si>
  <si>
    <t xml:space="preserve">Lista respostas</t>
  </si>
  <si>
    <t xml:space="preserve">Lista das suas postagens</t>
  </si>
  <si>
    <t xml:space="preserve">Gráficos (anotações)</t>
  </si>
  <si>
    <t xml:space="preserve">Gráficos (por data)</t>
  </si>
  <si>
    <t xml:space="preserve">Comunicação com o professor</t>
  </si>
  <si>
    <t xml:space="preserve">Comunicação com os colegas</t>
  </si>
  <si>
    <t xml:space="preserve">Acompanhamento Geral das observações dos colegas ou dúvidas sobre o texto.</t>
  </si>
  <si>
    <t xml:space="preserve">Acompanhamento das suas anotações</t>
  </si>
  <si>
    <t xml:space="preserve">Acompanhamento das suas respostas</t>
  </si>
  <si>
    <t xml:space="preserve">Acompanhamento das suas interações</t>
  </si>
  <si>
    <t xml:space="preserve">Comparação das suas interações</t>
  </si>
  <si>
    <t xml:space="preserve">Melhorar o seu grau de engajamento</t>
  </si>
  <si>
    <t xml:space="preserve">Tornar visível o seu grau de engajamento com a atividade</t>
  </si>
  <si>
    <t xml:space="preserve">Visualizar o grau de engajamento dos colegas com a atividade</t>
  </si>
  <si>
    <t xml:space="preserve">participante</t>
  </si>
  <si>
    <t xml:space="preserve">PII.Q1</t>
  </si>
  <si>
    <t xml:space="preserve">PII.Q2</t>
  </si>
  <si>
    <t xml:space="preserve">PII.Q3</t>
  </si>
  <si>
    <t xml:space="preserve">PII.Q4</t>
  </si>
  <si>
    <t xml:space="preserve">PII.Q5</t>
  </si>
  <si>
    <t xml:space="preserve">PII.Q6</t>
  </si>
  <si>
    <t xml:space="preserve">PII.Q7</t>
  </si>
  <si>
    <t xml:space="preserve">PII.Q8</t>
  </si>
  <si>
    <t xml:space="preserve">PII.Q9</t>
  </si>
  <si>
    <t xml:space="preserve">PII.Q10</t>
  </si>
  <si>
    <t xml:space="preserve">PII.Q11</t>
  </si>
  <si>
    <t xml:space="preserve">PII.Q12</t>
  </si>
  <si>
    <t xml:space="preserve">PII.Q13</t>
  </si>
  <si>
    <t xml:space="preserve">PII.Q14</t>
  </si>
  <si>
    <t xml:space="preserve">PII.Q15</t>
  </si>
  <si>
    <t xml:space="preserve">PII.Q16</t>
  </si>
  <si>
    <t xml:space="preserve">PII.Q17</t>
  </si>
  <si>
    <t xml:space="preserve">PII.Q18</t>
  </si>
  <si>
    <t xml:space="preserve">PII.Q19</t>
  </si>
  <si>
    <t xml:space="preserve">PII.Q20</t>
  </si>
  <si>
    <t xml:space="preserve">PII.Q21</t>
  </si>
  <si>
    <t xml:space="preserve">PII.Q22</t>
  </si>
  <si>
    <t xml:space="preserve">PII.Q23</t>
  </si>
  <si>
    <t xml:space="preserve">PII.Q24</t>
  </si>
  <si>
    <t xml:space="preserve">PII.Q25</t>
  </si>
  <si>
    <t xml:space="preserve">PII.Q26</t>
  </si>
  <si>
    <t xml:space="preserve">PII.Q27</t>
  </si>
  <si>
    <t xml:space="preserve">PII.Q28</t>
  </si>
  <si>
    <t xml:space="preserve">PII.Q29</t>
  </si>
  <si>
    <t xml:space="preserve">PII.Q30</t>
  </si>
  <si>
    <t xml:space="preserve">PII.Q31</t>
  </si>
  <si>
    <t xml:space="preserve">idade</t>
  </si>
  <si>
    <t xml:space="preserve">sexo</t>
  </si>
  <si>
    <t xml:space="preserve">OBS</t>
  </si>
  <si>
    <t xml:space="preserve">P1</t>
  </si>
  <si>
    <t xml:space="preserve">P2</t>
  </si>
  <si>
    <t xml:space="preserve">P3</t>
  </si>
  <si>
    <t xml:space="preserve">Os idealizadores desta ferramenta estão de parabéns, é tudo bem simples de usar.</t>
  </si>
  <si>
    <t xml:space="preserve">P4</t>
  </si>
  <si>
    <t xml:space="preserve">P5</t>
  </si>
  <si>
    <t xml:space="preserve">Gostei muito da tecnologia.       Quero entender como eu posso utilizar do mesmo recurso que nos foi passado para testar, validar.      Muito prático.      Parabéns!      Angela</t>
  </si>
  <si>
    <t xml:space="preserve">P6</t>
  </si>
  <si>
    <t xml:space="preserve">P7</t>
  </si>
  <si>
    <t xml:space="preserve">Embora as anotações assemelhem-se àquelas que fazemos no Kindle da Amazon, a ferramenta é muitíssimo inovadora em permitir a interatividade entre docentes, discentes e seus pares.</t>
  </si>
  <si>
    <t xml:space="preserve">P8</t>
  </si>
  <si>
    <t xml:space="preserve">P9</t>
  </si>
  <si>
    <t xml:space="preserve">P10</t>
  </si>
  <si>
    <t xml:space="preserve">Achei bem interessante e útil essa ferramenta.</t>
  </si>
  <si>
    <t xml:space="preserve">P11</t>
  </si>
  <si>
    <t xml:space="preserve">P12</t>
  </si>
  <si>
    <t xml:space="preserve">P13</t>
  </si>
  <si>
    <t xml:space="preserve">P14</t>
  </si>
  <si>
    <t xml:space="preserve">Gostei muito da ferramenta e acredito que além de auxiliar os alunos tem uma boa relevância para o acompanhamento dos professores.</t>
  </si>
  <si>
    <t xml:space="preserve">P15</t>
  </si>
  <si>
    <t xml:space="preserve">P16</t>
  </si>
  <si>
    <t xml:space="preserve">Achei muito ruim a parte que todos fazem riscos no texto e esses ficam aparentes, no meu ponto de vista atrapalha a leitura</t>
  </si>
  <si>
    <t xml:space="preserve">P17</t>
  </si>
  <si>
    <t xml:space="preserve">P18</t>
  </si>
  <si>
    <t xml:space="preserve">P19</t>
  </si>
  <si>
    <t xml:space="preserve">P20</t>
  </si>
  <si>
    <t xml:space="preserve">Achei a ideia da ferramenta muito interessante pois além de todos os recursos disponíveis fomenta uma nova maneira de estudar, além de oferecer ao professor detalhes importantes para uma avaliação significativa do engajamento do aluno.</t>
  </si>
  <si>
    <t xml:space="preserve">P21</t>
  </si>
  <si>
    <t xml:space="preserve">P22</t>
  </si>
  <si>
    <t xml:space="preserve">Testei tanto no celular quanto no computador, e no celular não funciona bem.</t>
  </si>
  <si>
    <t xml:space="preserve">P23</t>
  </si>
  <si>
    <t xml:space="preserve">Tive muita dificuldade em utilizar o marcador de texto, acaba atrapalhando a leitura ter que parar pra enviar ou cancelar. Acabei não marcando partes que gostaria por não ser muito prático</t>
  </si>
  <si>
    <t xml:space="preserve">P24</t>
  </si>
  <si>
    <t xml:space="preserve">P25</t>
  </si>
  <si>
    <t xml:space="preserve">P26</t>
  </si>
  <si>
    <t xml:space="preserve">Achei a ferramenta da caneta para fazer grifo  ou sublinhar um pouco difícil de manusear e para apagar quando fazemos uma marcação errada achei complicado.</t>
  </si>
  <si>
    <t xml:space="preserve">P27</t>
  </si>
  <si>
    <t xml:space="preserve">P28</t>
  </si>
  <si>
    <t xml:space="preserve">P29</t>
  </si>
  <si>
    <t xml:space="preserve">P30</t>
  </si>
  <si>
    <t xml:space="preserve">P31</t>
  </si>
  <si>
    <t xml:space="preserve">Considero a ferramenta um importante instrumento para auxiliar na construção do conhecimento</t>
  </si>
  <si>
    <t xml:space="preserve">P32</t>
  </si>
  <si>
    <t xml:space="preserve">- tamanho da interface de comentários é grande, a falta de possbilidade de recolher a guia, é um incomodo e deve ser considerada para melhor experiência com o documento e interação pessoal com o texto.      - Usar o marca texto é um processo não tão confortável, comparado ao uso do acrobat, eu preciso necessariamente adicionar um comentário e criar a nota, a falta de cores é um deficit, e a interação do marcador com o texto é ruim criando marcas nas bordas da página, além de interagir de maneira a atrapalhar a visibilidade e legibilidade do texto, ao ficar em cima do texto.      - a caixa de seleção de texto não tem uma inteligência de espaço, caso o usuário jogue a caixa em cima de frases, ela fica sobreposta, ao invés de se reajustar um pouco para evitar o texto.      - quanto a parte de estatísticas geradas, as perguntas enfatizam sobre o uso, pelo usuário, por isso considerei pouco útil, gráficos tão a mostra, que geram um sentimento de competição, podem gerar em algumas pessoas o ato de cliques vazios, tempo de tela e interação vazios, meramente para manipular e gerar dados.      - Quanto ao uso pelos professores, para rastreio do engajamento individual, é muito interessante, desde que não haja a possibilidade de edição destes dados, ou seja, somente rastreio de informação, para criar e entender rotinas ou comprovar a falta dessa.</t>
  </si>
  <si>
    <t xml:space="preserve">P33</t>
  </si>
  <si>
    <t xml:space="preserve">P34</t>
  </si>
  <si>
    <t xml:space="preserve">P35</t>
  </si>
  <si>
    <t xml:space="preserve">.</t>
  </si>
  <si>
    <t xml:space="preserve">P36</t>
  </si>
  <si>
    <t xml:space="preserve">P37</t>
  </si>
  <si>
    <t xml:space="preserve">A ferramenta em referência apresenta-se, em minha concepção, como uma aliada no processo educativo, caracterizando-se como uma verdadeira ponte entre professor e aluno.</t>
  </si>
  <si>
    <t xml:space="preserve">P38</t>
  </si>
  <si>
    <t xml:space="preserve">P39</t>
  </si>
  <si>
    <t xml:space="preserve">P40</t>
  </si>
  <si>
    <t xml:space="preserve">Sugiro um botão de &amp;quot;desfazer&amp;quot;. Consegui anular uma marcação feita, mas demorei um pouco para conseguir, não foi imediatamente intuitivo. Não consegui usar o que eu achei que era um marcador de texto, ou não funcionou ou fiz algo errado. E por fim, sugiro que exista uma ferramenta de fazer uma reta perfeita, não consegui controlar no mouse e achei que ficou feio um grifado meio torto...</t>
  </si>
  <si>
    <t xml:space="preserve">P41</t>
  </si>
  <si>
    <t xml:space="preserve">Baixei o texto e não utilizilei os recursos, utilizarei nos próximos...</t>
  </si>
  <si>
    <t xml:space="preserve">P42</t>
  </si>
  <si>
    <t xml:space="preserve">A barra de ferramentas na posição superior desaparece ao descer a leitura da página, deveria ficar sempre a mostra na lateral. Se o texto for muito longo, as anotações causam promovem a desatenção no contexto lido, tendo que retomar diversos trechos para ligar as ideias. Na apresentação parece ser mais simples, contudo ao ser utilizada, mostra-se trabalhosa na seleção de coleta de dados do texto. Ainda assim, ao ser um pouco mais trabalhada é um recurso fantástico a ser considerardo.</t>
  </si>
  <si>
    <t xml:space="preserve">P43</t>
  </si>
  <si>
    <t xml:space="preserve">Sensacional a ferramenta. Prática e útil.</t>
  </si>
  <si>
    <t xml:space="preserve">P44</t>
  </si>
  <si>
    <t xml:space="preserve">Achei ruim ver todas as anotações dos colegas no texto, é como se ler um livro riscado, quando lido de uma vez não confunde, porém quando lido por partes fica confuso, pois temos que buscar se foram nossas anotações ou dúvidas, porém ter acesso aos comentários e colocações do colegas é muito interessante, até melhor que fórum.</t>
  </si>
  <si>
    <t xml:space="preserve">P45</t>
  </si>
  <si>
    <t xml:space="preserve">Achei a ferramenta muito interessante, principalmente quando temos a opção de enviar uma pergunta para o professor ou anotar algum termo que precisamos pesquisar posteriormente.</t>
  </si>
  <si>
    <t xml:space="preserve">P46</t>
  </si>
  <si>
    <t xml:space="preserve">Não observei bem as interações. Para o professor é bom saber se o aluno de fato leu, entende. se tem dúvidas e ele pode esclarecer muitas delas assim. Fazer um classificação para saber se é interessante pode ser bom para o professor, mas o aluno pode sentir sua pergunta inferior se não for bem curtida ou comentada, mas é algo que faz parte da vida na cibercultura. Mas é bom saber se qualquer pessoa pode responder . Quanto a confiabilidade da resposta o professor precisa monitorar ?</t>
  </si>
  <si>
    <t xml:space="preserve">P47</t>
  </si>
  <si>
    <t xml:space="preserve">P48</t>
  </si>
  <si>
    <t xml:space="preserve">O grau de engajamento na minha visão não necessariamente corresponde à quantidade de anotações e perguntas registradas pelo usuário. O aluno pode apenas querer ler, mas não sentir a necessidade de realizar anotações na plataforma ou até mesmo preferir anotar em seu caderno.</t>
  </si>
  <si>
    <t xml:space="preserve">P49</t>
  </si>
  <si>
    <t xml:space="preserve">se a ferramenta não for bem utilizada irá se tornar um ambiente confuso com muitas perguntas e sem muita efetividade. Também a barra de ferramentas ( onde tem a caneta, caixa etc. ) não é muito legal porque, na medida que você vai rolando o texto para leitura, a barra às vezes não desce junto. Talvez eu precisasse manipular mais o programa.</t>
  </si>
  <si>
    <t xml:space="preserve">P50</t>
  </si>
  <si>
    <t xml:space="preserve">P51</t>
  </si>
  <si>
    <t xml:space="preserve">Após a utilização da ferramenta, considero que poderia ter uma interface mais intuitiva, ou seja, sendo mais fácil de usar, tornando a descoberta mais fácil. Pois, tive dificuldades de encontrar o que era óbvio.</t>
  </si>
  <si>
    <t xml:space="preserve">P52</t>
  </si>
  <si>
    <t xml:space="preserve">P53</t>
  </si>
  <si>
    <t xml:space="preserve">P54</t>
  </si>
  <si>
    <t xml:space="preserve">P55</t>
  </si>
  <si>
    <t xml:space="preserve">P56</t>
  </si>
  <si>
    <t xml:space="preserve">P57</t>
  </si>
  <si>
    <t xml:space="preserve">P58</t>
  </si>
  <si>
    <t xml:space="preserve">P59</t>
  </si>
  <si>
    <t xml:space="preserve">Alguns recursos da ferramenta, não utilizei pois os colegas não tinham acessado o recurso.      Gostei da ferramenta. É um recurso muito bom para a leitura do texto, anotações, compartilhamento de dúvidas e colocações.      Com relação aos marcadores:      - marcador de texto (quadrado) seria interessante se pudéssemos ampliar ou reduzir o tamanho do mesmo, como existe nos programas em geral.      - marcador de texto (pincel - não consegui mudar a cor do texto que ficou marcado)      - Em algumas ocasiões tentei realizar o CTRL+Z para desfazer um comando e não consegui.      No geral, o programa é bem interessante e tem grandes possibilidades de utilização.      Vale lembrar, que é essencial que o professor acesse com frequencia esse recurso para poder esclarecer as dúvidas durante a atividade.</t>
  </si>
  <si>
    <t xml:space="preserve">P60</t>
  </si>
  <si>
    <t xml:space="preserve">Gostei muito da ferramenta, pois deixamos anotado no próprio texto as observações, além da interação com os colegas.</t>
  </si>
  <si>
    <t xml:space="preserve">P61</t>
  </si>
  <si>
    <t xml:space="preserve">Achei muito interessante e bem dinâmico a possibilidade de fazer anotações e marcações com dúvidas que podem ser respondidas pelos professores ou outros leitores. Porém, a marcação deveria ser somente por marcador, porque os riscos e desenhos ao longo do texto acabam atrapalhando um pouco a leitura. Outro aspectos que acho que seria interessante, mas não sei se é possível fazer, é poder desabilitar a visualização de comentários. Por exemplo, eu queria ler o texto inteiro e depois visualizar os comentários, mas por conta das marcações eu acabava indo acessar o comentário e perdia o fio da leitura.</t>
  </si>
  <si>
    <t xml:space="preserve">P62</t>
  </si>
  <si>
    <t xml:space="preserve">P63</t>
  </si>
  <si>
    <t xml:space="preserve">P64</t>
  </si>
  <si>
    <t xml:space="preserve">A ferramenta ainda apresenta certa lentidão diante de tantos comentários e participações. Por vezes não carregou todas as páginas do documento, falhando páginas aleatórias. De maneira geral é uma excelente ferramenta. Certamente virá para contribuir com os estudos dentro do Moodle.</t>
  </si>
  <si>
    <t xml:space="preserve">P65</t>
  </si>
  <si>
    <t xml:space="preserve">P66</t>
  </si>
  <si>
    <t xml:space="preserve">P67</t>
  </si>
  <si>
    <t xml:space="preserve">P68</t>
  </si>
  <si>
    <t xml:space="preserve">P69</t>
  </si>
  <si>
    <t xml:space="preserve">P70</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</si>
  <si>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</si>
  <si>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</si>
  <si>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</si>
  <si>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</si>
  <si>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</si>
  <si>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</si>
  <si>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</si>
  <si>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</si>
  <si>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</si>
  <si>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</si>
  <si>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</si>
  <si>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Q12</t>
  </si>
  <si>
    <t xml:space="preserve">Q13</t>
  </si>
  <si>
    <t xml:space="preserve">Q14</t>
  </si>
  <si>
    <t xml:space="preserve">Q15</t>
  </si>
  <si>
    <t xml:space="preserve">Q16</t>
  </si>
  <si>
    <t xml:space="preserve">Q17</t>
  </si>
  <si>
    <t xml:space="preserve">Q18</t>
  </si>
  <si>
    <t xml:space="preserve">Q19</t>
  </si>
  <si>
    <t xml:space="preserve">Q20</t>
  </si>
  <si>
    <t xml:space="preserve">Q21</t>
  </si>
  <si>
    <t xml:space="preserve">Q22</t>
  </si>
  <si>
    <t xml:space="preserve">Q23</t>
  </si>
  <si>
    <t xml:space="preserve">Q24</t>
  </si>
  <si>
    <t xml:space="preserve">Q25</t>
  </si>
  <si>
    <t xml:space="preserve">Q26</t>
  </si>
  <si>
    <t xml:space="preserve">Q27</t>
  </si>
  <si>
    <t xml:space="preserve">Q28</t>
  </si>
  <si>
    <t xml:space="preserve">Q29</t>
  </si>
  <si>
    <t xml:space="preserve">Q30</t>
  </si>
  <si>
    <t xml:space="preserve">Q31</t>
  </si>
  <si>
    <t xml:space="preserve">Endereço de email</t>
  </si>
  <si>
    <t xml:space="preserve">Nome completo</t>
  </si>
  <si>
    <t xml:space="preserve">Grupos</t>
  </si>
  <si>
    <t xml:space="preserve">aline.abreu@ufabc.edu.br</t>
  </si>
  <si>
    <t xml:space="preserve">ALINE CORREIA DE ABREU</t>
  </si>
  <si>
    <t xml:space="preserve">Tutora_Marcia</t>
  </si>
  <si>
    <t xml:space="preserve">a.caroline@ufabc.edu.br</t>
  </si>
  <si>
    <t xml:space="preserve">ANA CAROLINE DA SILVA</t>
  </si>
  <si>
    <t xml:space="preserve">Tutora_Eliana</t>
  </si>
  <si>
    <t xml:space="preserve">andrea.carvalho@ufabc.edu.br</t>
  </si>
  <si>
    <t xml:space="preserve">ANDRÉA APARECIDA THEODORO DE CARVALHO</t>
  </si>
  <si>
    <t xml:space="preserve">andrezza.santana@ufabc.edu.br</t>
  </si>
  <si>
    <t xml:space="preserve">ANDREZZA DE SANTANA MOREIRA</t>
  </si>
  <si>
    <t xml:space="preserve">Tutora_Angela</t>
  </si>
  <si>
    <t xml:space="preserve">angela.bissoli@ufabc.edu.br</t>
  </si>
  <si>
    <t xml:space="preserve">ANGELA MARIA BISSOLI SALEME</t>
  </si>
  <si>
    <t xml:space="preserve">Tutora_Adriana</t>
  </si>
  <si>
    <t xml:space="preserve">angelica.cumagai@ufabc.edu.br</t>
  </si>
  <si>
    <t xml:space="preserve">ANGÉLICA AKEMI CUMAGAI</t>
  </si>
  <si>
    <t xml:space="preserve">Tutor_Joao</t>
  </si>
  <si>
    <t xml:space="preserve">emidio.artemio@ufabc.edu.br</t>
  </si>
  <si>
    <t xml:space="preserve">ARTÊMIO EMÍDIO DOS SANTOS SOARES</t>
  </si>
  <si>
    <t xml:space="preserve">souza.beatriz@ufabc.edu.br</t>
  </si>
  <si>
    <t xml:space="preserve">BEATRIZ CARVALHO DE SOUZA</t>
  </si>
  <si>
    <t xml:space="preserve">bruna.mesquita@ufabc.edu.br</t>
  </si>
  <si>
    <t xml:space="preserve">BRUNA BERNARDES CAMILOTO MESQUITA</t>
  </si>
  <si>
    <t xml:space="preserve">bruno.machado@ufabc.edu.br</t>
  </si>
  <si>
    <t xml:space="preserve">BRUNO HENRIQUE GONÇALVES MACHADO</t>
  </si>
  <si>
    <t xml:space="preserve">freitas.b@ufabc.edu.br</t>
  </si>
  <si>
    <t xml:space="preserve">BRUNO RODRIGUES FREITAS</t>
  </si>
  <si>
    <t xml:space="preserve">caetano.foroni@ufabc.edu.br</t>
  </si>
  <si>
    <t xml:space="preserve">CAETANO LUIZ FORONI</t>
  </si>
  <si>
    <t xml:space="preserve">caio.olimpio@ufabc.edu.br</t>
  </si>
  <si>
    <t xml:space="preserve">CAIO TULIO OLIMPIO PEREIRA DA COSTA</t>
  </si>
  <si>
    <t xml:space="preserve">cirlene.carvalho@ufabc.edu.br</t>
  </si>
  <si>
    <t xml:space="preserve">CIRLENE MILAGRES CARVALHO</t>
  </si>
  <si>
    <t xml:space="preserve">dahanne.salles@ufabc.edu.br</t>
  </si>
  <si>
    <t xml:space="preserve">DAHANNE VIEIRA SALLES</t>
  </si>
  <si>
    <t xml:space="preserve">daniela.palma@ufabc.edu.br</t>
  </si>
  <si>
    <t xml:space="preserve">DANIELA CAMARGO DA PALMA</t>
  </si>
  <si>
    <t xml:space="preserve">silva.vieira@ufabc.edu.br</t>
  </si>
  <si>
    <t xml:space="preserve">DANIELA VIEIRA DA SILVA</t>
  </si>
  <si>
    <t xml:space="preserve">daniele.b@ufabc.edu.br</t>
  </si>
  <si>
    <t xml:space="preserve">DANIELE BIASIN FERNANDES</t>
  </si>
  <si>
    <t xml:space="preserve">danielle.filipim@ufabc.edu.br</t>
  </si>
  <si>
    <t xml:space="preserve">DANIELLE FILIPIM</t>
  </si>
  <si>
    <t xml:space="preserve">lidiane.medeiros@ufabc.edu.br</t>
  </si>
  <si>
    <t xml:space="preserve">DEZIA LIDIANE BARROSO DOS SANTOS MEDEIROS</t>
  </si>
  <si>
    <t xml:space="preserve">elisabete.silva@ufabc.edu.br</t>
  </si>
  <si>
    <t xml:space="preserve">ELISABETE FERREIRA DOS SANTOS GOMES SILVA</t>
  </si>
  <si>
    <t xml:space="preserve">eshilei.cruz@ufabc.edu.br</t>
  </si>
  <si>
    <t xml:space="preserve">ESHILEI SAMANTTA DA CRUZ</t>
  </si>
  <si>
    <t xml:space="preserve">evelyn.diniz@ufabc.edu.br</t>
  </si>
  <si>
    <t xml:space="preserve">ÉVELYN DINIZ SOUZA</t>
  </si>
  <si>
    <t xml:space="preserve">f.megiolaro@ufabc.edu.br</t>
  </si>
  <si>
    <t xml:space="preserve">FELIPE GUSTAVO MEGIOLARO</t>
  </si>
  <si>
    <t xml:space="preserve">fernanda.paixao@ufabc.edu.br</t>
  </si>
  <si>
    <t xml:space="preserve">FERNANDA CRISTINA FRANCO PAIXAO</t>
  </si>
  <si>
    <t xml:space="preserve">fernanda.karolina@ufabc.edu.br</t>
  </si>
  <si>
    <t xml:space="preserve">FERNANDA KAROLINA GALVÃO</t>
  </si>
  <si>
    <t xml:space="preserve">flavia.daylane@ufabc.edu.br</t>
  </si>
  <si>
    <t xml:space="preserve">FLAVIA DAYLANE TAVARES DE LUNA</t>
  </si>
  <si>
    <t xml:space="preserve">fretz.sievers@ufabc.edu.br</t>
  </si>
  <si>
    <t xml:space="preserve">FRETZ SIEVERS JUNIOR</t>
  </si>
  <si>
    <t xml:space="preserve">gabriel.costi@ufabc.edu.br</t>
  </si>
  <si>
    <t xml:space="preserve">GABRIEL MARTINS COSTI</t>
  </si>
  <si>
    <t xml:space="preserve">gabriel.pirahy@aluno.ufabc.edu.br</t>
  </si>
  <si>
    <t xml:space="preserve">GABRIEL PIRAHY MARTINEZ</t>
  </si>
  <si>
    <t xml:space="preserve">geneci.couto@ufabc.edu.br</t>
  </si>
  <si>
    <t xml:space="preserve">GENECI COUTO DA SILVA FILHO</t>
  </si>
  <si>
    <t xml:space="preserve">guilherme.venancio@ufabc.edu.br</t>
  </si>
  <si>
    <t xml:space="preserve">GUILHERME HEITKOETTER VENANCIO</t>
  </si>
  <si>
    <t xml:space="preserve">ingrid.soares@ufabc.edu.br</t>
  </si>
  <si>
    <t xml:space="preserve">INGRID LARISSA SOARES DA SILVA</t>
  </si>
  <si>
    <t xml:space="preserve">ivan.carlos@ufabc.edu.br</t>
  </si>
  <si>
    <t xml:space="preserve">IVAN CARLOS DE OLIVEIRA SANTANA</t>
  </si>
  <si>
    <t xml:space="preserve">jozeildo.barbosa@ufabc.edu.br</t>
  </si>
  <si>
    <t xml:space="preserve">JOZEILDO KLEBERSON BARBOSA</t>
  </si>
  <si>
    <t xml:space="preserve">kelly.cavalheiro@ufabc.edu.br</t>
  </si>
  <si>
    <t xml:space="preserve">KELLY MARCIA DE ALMEIDA CAVALHEIRO</t>
  </si>
  <si>
    <t xml:space="preserve">kerstin.agnes@ufabc.edu.br</t>
  </si>
  <si>
    <t xml:space="preserve">KERSTIN AGNES FERRAZ PIMENTEL</t>
  </si>
  <si>
    <t xml:space="preserve">leopoldo.guedes@ufabc.edu.br</t>
  </si>
  <si>
    <t xml:space="preserve">LEOPOLDO DA SILVA GUEDES</t>
  </si>
  <si>
    <t xml:space="preserve">lidia.noronha@ufabc.edu.br</t>
  </si>
  <si>
    <t xml:space="preserve">LÍDIA EURÍDICE DE NORONHA SILVA</t>
  </si>
  <si>
    <t xml:space="preserve">ligia.petrolini@ufabc.edu.br</t>
  </si>
  <si>
    <t xml:space="preserve">LIGIA PETROLINI DE OLIVEIRA</t>
  </si>
  <si>
    <t xml:space="preserve">lizia.r@ufabc.edu.br</t>
  </si>
  <si>
    <t xml:space="preserve">LIZIA RODRIGUES DOS SANTOS</t>
  </si>
  <si>
    <t xml:space="preserve">luciano.vilela@ufabc.edu.br</t>
  </si>
  <si>
    <t xml:space="preserve">LUCIANO MARTINS VILELA</t>
  </si>
  <si>
    <t xml:space="preserve">maraina.fernandes@ufabc.edu.br</t>
  </si>
  <si>
    <t xml:space="preserve">MARAÍNA ALVES FERNANDES OZÓRIO</t>
  </si>
  <si>
    <t xml:space="preserve">gabriela.cremm@ufabc.edu.br</t>
  </si>
  <si>
    <t xml:space="preserve">MARIA GABRIELA LOURENÇO CREMM</t>
  </si>
  <si>
    <t xml:space="preserve">maysa.rodrigues@ufabc.edu.br</t>
  </si>
  <si>
    <t xml:space="preserve">MAYSA RODRIGUES SANTOS</t>
  </si>
  <si>
    <t xml:space="preserve">mirtes.silva@ufabc.edu.br</t>
  </si>
  <si>
    <t xml:space="preserve">MIRTES MARIA LIMA DA SILVA</t>
  </si>
  <si>
    <t xml:space="preserve">nataly.silva@ufabc.edu.br</t>
  </si>
  <si>
    <t xml:space="preserve">NATALY CORREIA DA SILVA</t>
  </si>
  <si>
    <t xml:space="preserve">nayhara.cavalcanti@ufabc.edu.br</t>
  </si>
  <si>
    <t xml:space="preserve">NAYHARA SANTOS CAVALCANTI</t>
  </si>
  <si>
    <t xml:space="preserve">paula.keiko@ufabc.edu.br</t>
  </si>
  <si>
    <t xml:space="preserve">PAULA KEIKO IWAMOTO POLONI</t>
  </si>
  <si>
    <t xml:space="preserve">paulo.gumiero@ufabc.edu.br</t>
  </si>
  <si>
    <t xml:space="preserve">PAULO SERGIO GUMIERO</t>
  </si>
  <si>
    <t xml:space="preserve">priscila.raica@ufabc.edu.br</t>
  </si>
  <si>
    <t xml:space="preserve">PRISCILA RAICA GALVÃO</t>
  </si>
  <si>
    <t xml:space="preserve">rafael.schroer@ufabc.edu.br</t>
  </si>
  <si>
    <t xml:space="preserve">RAFAEL FELIPE SCHROER</t>
  </si>
  <si>
    <t xml:space="preserve">raisa.gomide@ufabc.edu.br</t>
  </si>
  <si>
    <t xml:space="preserve">RAÍSA GOMIDE DE OLIVEIRA</t>
  </si>
  <si>
    <t xml:space="preserve">raquel.veiga@ufabc.edu.br</t>
  </si>
  <si>
    <t xml:space="preserve">RAQUEL PRESCILIANO ALVES DA VEIGA</t>
  </si>
  <si>
    <t xml:space="preserve">roberta.alexandra@aluno.ufabc.edu.br</t>
  </si>
  <si>
    <t xml:space="preserve">ROBERTA ALEXANDRA SILVA DE OLIVEIRA</t>
  </si>
  <si>
    <t xml:space="preserve">roberta.slechticius@ufabc.edu.br</t>
  </si>
  <si>
    <t xml:space="preserve">ROBERTA SLECHTICIUS METZ CARVALHO BONKE</t>
  </si>
  <si>
    <t xml:space="preserve">rodrigo.faqueri@ufabc.edu.br</t>
  </si>
  <si>
    <t xml:space="preserve">RODRIGO DE FREITAS FAQUERI</t>
  </si>
  <si>
    <t xml:space="preserve">sandro.takeshi@ufabc.edu.br</t>
  </si>
  <si>
    <t xml:space="preserve">SANDRO TAKESHI MUNAKATA DA SILVA</t>
  </si>
  <si>
    <t xml:space="preserve">siony.silva@ufabc.edu.br</t>
  </si>
  <si>
    <t xml:space="preserve">SIONY DA SILVA</t>
  </si>
  <si>
    <t xml:space="preserve">suzana.rey@ufabc.edu.br</t>
  </si>
  <si>
    <t xml:space="preserve">SUZANA LÁZARA DE FREITAS DEL REY</t>
  </si>
  <si>
    <t xml:space="preserve">tabata.tiberio@ufabc.edu.br</t>
  </si>
  <si>
    <t xml:space="preserve">TÁBATA TIBÉRIO GOMES GONÇALVES</t>
  </si>
  <si>
    <t xml:space="preserve">teonia.abreu@ufabc.edu.br</t>
  </si>
  <si>
    <t xml:space="preserve">TEÔNIA DE ABREU FERREIRA</t>
  </si>
  <si>
    <t xml:space="preserve">martins.carvalho@ufabc.edu.br</t>
  </si>
  <si>
    <t xml:space="preserve">THAIS APARECIDA MARTINS DE CARVALHO</t>
  </si>
  <si>
    <t xml:space="preserve">thiago.britez@ufabc.edu.br</t>
  </si>
  <si>
    <t xml:space="preserve">THIAGO LUIZ BRITEZ</t>
  </si>
  <si>
    <t xml:space="preserve">tiago.camargo@ufabc.edu.br</t>
  </si>
  <si>
    <t xml:space="preserve">TIAGO DE ARRUDA CAMARGO</t>
  </si>
  <si>
    <t xml:space="preserve">vanderlei.orso@ufabc.edu.br</t>
  </si>
  <si>
    <t xml:space="preserve">VANDERLEI APARECIDO ORSO</t>
  </si>
  <si>
    <t xml:space="preserve">v.aguiar@ufabc.edu.br</t>
  </si>
  <si>
    <t xml:space="preserve">VINICIUS AGUIAR FONSECA</t>
  </si>
  <si>
    <t xml:space="preserve">vlamir.silva@ufabc.edu.br</t>
  </si>
  <si>
    <t xml:space="preserve">VLAMIR FERNANDES DA SILVA</t>
  </si>
  <si>
    <t xml:space="preserve">wellington.porto@ufabc.edu.br</t>
  </si>
  <si>
    <t xml:space="preserve">WELLINGTON RESENDE PORTO</t>
  </si>
  <si>
    <t xml:space="preserve">wildes.silva@ufabc.edu.br</t>
  </si>
  <si>
    <t xml:space="preserve">WILDES LOPES DA SILVA</t>
  </si>
  <si>
    <t xml:space="preserve">Não utilizou</t>
  </si>
  <si>
    <t xml:space="preserve">Nada útil</t>
  </si>
  <si>
    <t xml:space="preserve">Pouco útil</t>
  </si>
  <si>
    <t xml:space="preserve">Médio</t>
  </si>
  <si>
    <t xml:space="preserve">Útil</t>
  </si>
  <si>
    <t xml:space="preserve">Muito útil</t>
  </si>
  <si>
    <t xml:space="preserve">Data</t>
  </si>
  <si>
    <t xml:space="preserve">1. Marcador - Destacar um trecho do texto do documento e criar uma anotação.</t>
  </si>
  <si>
    <t xml:space="preserve">2. Alfinete - Posicionar o marcador alfinete no documento e criar uma anotação.</t>
  </si>
  <si>
    <t xml:space="preserve">3. Retângulo - Destacar uma área no documento e criar uma anotação.</t>
  </si>
  <si>
    <t xml:space="preserve">4. Riscador - Riscar um trecho do texto e criar uma uma anotação.</t>
  </si>
  <si>
    <t xml:space="preserve">5. Caneta - Realizar um desenho no documento.</t>
  </si>
  <si>
    <t xml:space="preserve">6. Pergunta visível para todos - com identificação: Criar uma anotação, com identificação do seu usuário, visível para todos os demais usuários, (Marcador, Alfinete, Retângulo e Riscador).</t>
  </si>
  <si>
    <t xml:space="preserve">7. Pergunta visível para todos - anônima - Criar uma anotação, sem a identificação de seu usuário, ou seja, como postagem anônima (Marcador, Alfinete, Retângulo e Riscador).</t>
  </si>
  <si>
    <t xml:space="preserve">8. Nota pessoal - Criar uma anotação visível apenas para você (Marcador, Alfinete, Retângulo e Riscador).</t>
  </si>
  <si>
    <t xml:space="preserve">9. Comentário privado - visível pelo professor: Criar uma anotação, visível apenas para você e para os professores (Marcador, Alfinete, Retângulo e Riscador).</t>
  </si>
  <si>
    <t xml:space="preserve">10. Responder pergunta - com identificação: Responder a uma anotação criada por outro usuário em um documento mostrando sua identificação (autor).</t>
  </si>
  <si>
    <t xml:space="preserve">11. Responder pergunta - sem identificação: Responder a uma anotação criada por outro usuário em um documento sem a sua identificação de usuário (anônimo)</t>
  </si>
  <si>
    <t xml:space="preserve">12. Notificação: Visualização de notificações de novas anotações públicas feitas por outros usuários em um documento.</t>
  </si>
  <si>
    <t xml:space="preserve">13. Classificação da Pergunta (importante): Possibilidade de classificar uma anotação como “interessante” ao clicar no ícone “curtir”.</t>
  </si>
  <si>
    <t xml:space="preserve">14. Classificação da Resposta (curtir): Possibilidade de classificar uma resposta a uma anotação como “útil” ao clicar no ícone “curtir”.</t>
  </si>
  <si>
    <t xml:space="preserve">15. Reportar - Possibilidade para reportar (apontar) problemas em anotações ou respostas.</t>
  </si>
  <si>
    <t xml:space="preserve">16. Inscrever: Possibilidade de se inscrever para receber notificação quando alguma resposta for registrada em uma determinada anotação.</t>
  </si>
  <si>
    <t xml:space="preserve">17. Perguntas - Lista de perguntas (anotações) criadas por você e por todos os outros usuários.</t>
  </si>
  <si>
    <t xml:space="preserve">18. Respostas - Lista respostas (às anotações) criadas por você e por todos os outros usuários.</t>
  </si>
  <si>
    <t xml:space="preserve">19. Minhas postagens - Lista das suas postagens (anotações suas ou respostas feitas por você às anotações criadas por outros participantes).</t>
  </si>
  <si>
    <t xml:space="preserve">20. Gráficos (anotações) - Gráfico de barras com dados referentes às quantidades de anotações no documento, feitas por você e pelos demais participantes (perguntas, respostas, notas pessoais, comentários privados).</t>
  </si>
  <si>
    <t xml:space="preserve">21. Gráficos (por data) - Gráfico de linhas com dados referentes às quantidades de interações no texto (cliques de mouse, rolagem de telas, etc), por data, feitas por você.</t>
  </si>
  <si>
    <t xml:space="preserve">22. Comunicação - Utilidade da ferramenta para comunicação específica com o PROFESSOR em relação a observações ou dúvidas sobre o texto.</t>
  </si>
  <si>
    <t xml:space="preserve">23. Comunicação - Utilidade da ferramenta para troca de conhecimentos (dúvidas) com os colegas sobre o texto.</t>
  </si>
  <si>
    <t xml:space="preserve">24. Acompanhamento Geral - Utilidade da ferramenta para acompanhamento das observações dos colegas ou dúvidas sobre o texto.</t>
  </si>
  <si>
    <t xml:space="preserve">25. Acompanhamento das suas anotações - Utilidade da ferramenta para acompanhamento do grau de interesse (curtidas) de uma anotação criado por você.</t>
  </si>
  <si>
    <t xml:space="preserve">26. Acompanhamento das suas respostas - Utilidade da ferramenta para acompanhamento do grau de interesse (curtidas) de uma resposta feita por você a uma anotação criada por outra pessoa.</t>
  </si>
  <si>
    <t xml:space="preserve">27. Acompanhamento das suas interações - Utilidade da ferramenta para verificação do seu grau de interação com o texto ao longo do tempo.</t>
  </si>
  <si>
    <t xml:space="preserve">28. Comparação das suas interações - Utilidade da ferramenta para verificação do seu grau de interação com o texto em relação aos demais colegas.</t>
  </si>
  <si>
    <t xml:space="preserve">29. Engajamento - Utilidade da ferramenta para melhorar o seu grau de engajamento com a atividade de aprendizagem.</t>
  </si>
  <si>
    <t xml:space="preserve">30. Engajamento - Utilidade da ferramenta para tornar visível o seu grau de engajamento com a atividade de aprendizagem.</t>
  </si>
  <si>
    <t xml:space="preserve">31. Engajamento - Utilidade da ferramenta para visualizar o grau de engajamento dos colegas com a atividade de aprendizagem.</t>
  </si>
  <si>
    <t xml:space="preserve">Observações (opcional): Neste espaço você pode fazer comentários, sugestões, críticas, etc.</t>
  </si>
  <si>
    <t xml:space="preserve">quinta, 10 ago 2023, 12:35</t>
  </si>
  <si>
    <t xml:space="preserve">terça, 8 ago 2023, 10:21</t>
  </si>
  <si>
    <t xml:space="preserve">sexta, 18 ago 2023, 18:09</t>
  </si>
  <si>
    <t xml:space="preserve">domingo, 13 ago 2023, 22:32</t>
  </si>
  <si>
    <t xml:space="preserve">segunda, 14 ago 2023, 09:37</t>
  </si>
  <si>
    <t xml:space="preserve">sexta, 11 ago 2023, 09:46</t>
  </si>
  <si>
    <t xml:space="preserve">sexta, 11 ago 2023, 12:26</t>
  </si>
  <si>
    <t xml:space="preserve">domingo, 13 ago 2023, 20:36</t>
  </si>
  <si>
    <t xml:space="preserve">quarta, 16 ago 2023, 19:22</t>
  </si>
  <si>
    <t xml:space="preserve">sexta, 18 ago 2023, 22:40</t>
  </si>
  <si>
    <t xml:space="preserve">terça, 15 ago 2023, 21:12</t>
  </si>
  <si>
    <t xml:space="preserve">quarta, 16 ago 2023, 20:59</t>
  </si>
  <si>
    <t xml:space="preserve">quarta, 16 ago 2023, 21:39</t>
  </si>
  <si>
    <t xml:space="preserve">quarta, 16 ago 2023, 19:29</t>
  </si>
  <si>
    <t xml:space="preserve">segunda, 14 ago 2023, 20:03</t>
  </si>
  <si>
    <t xml:space="preserve">terça, 15 ago 2023, 18:50</t>
  </si>
  <si>
    <t xml:space="preserve">quinta, 17 ago 2023, 13:09</t>
  </si>
  <si>
    <t xml:space="preserve">sexta, 18 ago 2023, 13:49</t>
  </si>
  <si>
    <t xml:space="preserve">segunda, 7 ago 2023, 16:41</t>
  </si>
  <si>
    <t xml:space="preserve">quarta, 16 ago 2023, 11:34</t>
  </si>
  <si>
    <t xml:space="preserve">segunda, 14 ago 2023, 14:43</t>
  </si>
  <si>
    <t xml:space="preserve">terça, 15 ago 2023, 16:01</t>
  </si>
  <si>
    <t xml:space="preserve">sexta, 18 ago 2023, 08:33</t>
  </si>
  <si>
    <t xml:space="preserve">quarta, 16 ago 2023, 18:55</t>
  </si>
  <si>
    <t xml:space="preserve">MAELISON DE OLIVEIRA LIRA</t>
  </si>
  <si>
    <t xml:space="preserve">maelison.lira@ufabc.edu.br</t>
  </si>
  <si>
    <t xml:space="preserve">sábado, 26 ago 2023, 00:06</t>
  </si>
  <si>
    <t xml:space="preserve">O marcador de texto apresenta várias camadas de cores, parece que várias pessoas marcaram o mesmo trecho do texto. Isso precisa de ajuste.</t>
  </si>
  <si>
    <t xml:space="preserve">quinta, 10 ago 2023, 21:07</t>
  </si>
  <si>
    <t xml:space="preserve">segunda, 7 ago 2023, 10:47</t>
  </si>
  <si>
    <t xml:space="preserve">quarta, 16 ago 2023, 21:42</t>
  </si>
  <si>
    <t xml:space="preserve">terça, 15 ago 2023, 18:14</t>
  </si>
  <si>
    <t xml:space="preserve">segunda, 14 ago 2023, 15:22</t>
  </si>
  <si>
    <t xml:space="preserve">terça, 15 ago 2023, 14:59</t>
  </si>
  <si>
    <t xml:space="preserve">terça, 15 ago 2023, 20:45</t>
  </si>
  <si>
    <t xml:space="preserve">sexta, 11 ago 2023, 14:42</t>
  </si>
  <si>
    <t xml:space="preserve">PLÍNIO FLAVIO DE SÁ</t>
  </si>
  <si>
    <t xml:space="preserve">plinio.sa@ufabc.edu.br</t>
  </si>
  <si>
    <t xml:space="preserve">terça, 22 ago 2023, 23:16</t>
  </si>
  <si>
    <t xml:space="preserve">domingo, 13 ago 2023, 17:47</t>
  </si>
  <si>
    <t xml:space="preserve">quarta, 16 ago 2023, 00:43</t>
  </si>
  <si>
    <t xml:space="preserve">EDGARD GONÇALVES CARDOSO</t>
  </si>
  <si>
    <t xml:space="preserve">edgard.cardoso@ufabc.edu.br</t>
  </si>
  <si>
    <t xml:space="preserve">domingo, 3 set 2023, 23:34</t>
  </si>
  <si>
    <t xml:space="preserve">Eu achei interessante a ferramente, mas gostaria de saber como lidar com documentos protegidos. Essa ferramenta é só para documentos .pdf abertos?</t>
  </si>
  <si>
    <t xml:space="preserve">segunda, 7 ago 2023, 08:33</t>
  </si>
  <si>
    <t xml:space="preserve">quarta, 9 ago 2023, 20:40</t>
  </si>
  <si>
    <t xml:space="preserve">quarta, 16 ago 2023, 21:11</t>
  </si>
  <si>
    <t xml:space="preserve">sábado, 12 ago 2023, 16:55</t>
  </si>
  <si>
    <t xml:space="preserve">domingo, 13 ago 2023, 19:15</t>
  </si>
  <si>
    <t xml:space="preserve">quarta, 9 ago 2023, 11:29</t>
  </si>
  <si>
    <t xml:space="preserve">quarta, 16 ago 2023, 19:18</t>
  </si>
  <si>
    <t xml:space="preserve">quarta, 16 ago 2023, 21:35</t>
  </si>
  <si>
    <t xml:space="preserve">domingo, 13 ago 2023, 23:44</t>
  </si>
  <si>
    <t xml:space="preserve">quinta, 17 ago 2023, 22:30</t>
  </si>
  <si>
    <t xml:space="preserve">terça, 15 ago 2023, 17:03</t>
  </si>
  <si>
    <t xml:space="preserve">quinta, 17 ago 2023, 18:20</t>
  </si>
  <si>
    <t xml:space="preserve">quarta, 16 ago 2023, 21:38</t>
  </si>
  <si>
    <t xml:space="preserve">quarta, 9 ago 2023, 07:21</t>
  </si>
  <si>
    <t xml:space="preserve">sábado, 12 ago 2023, 15:21</t>
  </si>
  <si>
    <t xml:space="preserve">terça, 15 ago 2023, 15:28</t>
  </si>
  <si>
    <t xml:space="preserve">terça, 8 ago 2023, 10:43</t>
  </si>
  <si>
    <t xml:space="preserve">quarta, 16 ago 2023, 19:36</t>
  </si>
  <si>
    <t xml:space="preserve">sexta, 11 ago 2023, 11:51</t>
  </si>
  <si>
    <t xml:space="preserve">sábado, 12 ago 2023, 14:57</t>
  </si>
  <si>
    <t xml:space="preserve">quarta, 16 ago 2023, 21:50</t>
  </si>
  <si>
    <t xml:space="preserve">sábado, 12 ago 2023, 17:07</t>
  </si>
  <si>
    <t xml:space="preserve">quarta, 16 ago 2023, 02:03</t>
  </si>
  <si>
    <t xml:space="preserve">quinta, 17 ago 2023, 00:37</t>
  </si>
  <si>
    <t xml:space="preserve">quarta, 16 ago 2023, 20:10</t>
  </si>
  <si>
    <t xml:space="preserve">segunda, 14 ago 2023, 21:52</t>
  </si>
  <si>
    <t xml:space="preserve">terça, 15 ago 2023, 19:24</t>
  </si>
  <si>
    <t xml:space="preserve">terça, 15 ago 2023, 10:57</t>
  </si>
  <si>
    <t xml:space="preserve">Marcelo Scavassa</t>
  </si>
  <si>
    <t xml:space="preserve">marcelobanhoss@gmail.com</t>
  </si>
  <si>
    <t xml:space="preserve">domingo, 30 jul 2023, 16:41</t>
  </si>
  <si>
    <t xml:space="preserve">segunda, 7 ago 2023, 12:10</t>
  </si>
  <si>
    <t xml:space="preserve">sexta, 18 ago 2023, 21:28</t>
  </si>
  <si>
    <t xml:space="preserve">domingo, 20 ago 2023, 16:20</t>
  </si>
  <si>
    <t xml:space="preserve">domingo, 13 ago 2023, 13:35</t>
  </si>
  <si>
    <t xml:space="preserve">quarta, 16 ago 2023, 11:03</t>
  </si>
  <si>
    <t xml:space="preserve">terça, 8 ago 2023, 14:57</t>
  </si>
  <si>
    <t xml:space="preserve">segunda, 14 ago 2023, 14:24</t>
  </si>
  <si>
    <t xml:space="preserve">sábado, 5 ago 2023, 23:12</t>
  </si>
  <si>
    <t xml:space="preserve">Avaliação Marcador</t>
  </si>
  <si>
    <t xml:space="preserve">Interação Marcador</t>
  </si>
  <si>
    <t xml:space="preserve">Avaliação Caneta</t>
  </si>
  <si>
    <t xml:space="preserve">Interação Caneta</t>
  </si>
  <si>
    <t xml:space="preserve">Avaliação Pergunta Visível (Comentário)</t>
  </si>
  <si>
    <t xml:space="preserve">Interação Comentário</t>
  </si>
  <si>
    <t xml:space="preserve">Avaliação Riscador</t>
  </si>
  <si>
    <t xml:space="preserve">Interação Riscador</t>
  </si>
  <si>
    <t xml:space="preserve">Avaliação Retângulo</t>
  </si>
  <si>
    <t xml:space="preserve">Interação Retângulo</t>
  </si>
  <si>
    <t xml:space="preserve">Avaliação Alfinete</t>
  </si>
  <si>
    <t xml:space="preserve">Interação Alfinete</t>
  </si>
</sst>
</file>

<file path=xl/styles.xml><?xml version="1.0" encoding="utf-8"?>
<styleSheet xmlns="http://schemas.openxmlformats.org/spreadsheetml/2006/main">
  <numFmts count="1">
    <numFmt numFmtId="164" formatCode="General"/>
  </numFmts>
  <fonts count="5">
    <font>
      <sz val="12"/>
      <color rgb="FF000000"/>
      <name val="Calibri"/>
      <family val="0"/>
      <charset val="1"/>
    </font>
    <font>
      <sz val="10"/>
      <name val="Arial"/>
      <family val="0"/>
    </font>
    <font>
      <sz val="10"/>
      <name val="Arial"/>
      <family val="0"/>
    </font>
    <font>
      <sz val="10"/>
      <name val="Arial"/>
      <family val="0"/>
    </font>
    <font>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8.3671875" defaultRowHeight="12.8" zeroHeight="false" outlineLevelRow="0" outlineLevelCol="0"/>
  <cols>
    <col collapsed="false" customWidth="true" hidden="false" outlineLevel="0" max="2" min="2" style="1" width="81.43"/>
  </cols>
  <sheetData>
    <row r="1" customFormat="false" ht="15" hidden="false" customHeight="false" outlineLevel="0" collapsed="false">
      <c r="A1" s="2" t="s">
        <v>0</v>
      </c>
      <c r="B1" s="2" t="s">
        <v>1</v>
      </c>
    </row>
    <row r="2" customFormat="false" ht="15" hidden="false" customHeight="false" outlineLevel="0" collapsed="false">
      <c r="A2" s="3" t="n">
        <v>1</v>
      </c>
      <c r="B2" s="2" t="s">
        <v>2</v>
      </c>
    </row>
    <row r="3" customFormat="false" ht="15" hidden="false" customHeight="false" outlineLevel="0" collapsed="false">
      <c r="A3" s="3" t="n">
        <v>2</v>
      </c>
      <c r="B3" s="2" t="s">
        <v>3</v>
      </c>
    </row>
    <row r="4" customFormat="false" ht="15" hidden="false" customHeight="false" outlineLevel="0" collapsed="false">
      <c r="A4" s="3" t="n">
        <v>3</v>
      </c>
      <c r="B4" s="2" t="s">
        <v>4</v>
      </c>
    </row>
    <row r="5" customFormat="false" ht="15" hidden="false" customHeight="false" outlineLevel="0" collapsed="false">
      <c r="A5" s="3" t="n">
        <v>4</v>
      </c>
      <c r="B5" s="2" t="s">
        <v>5</v>
      </c>
    </row>
    <row r="6" customFormat="false" ht="15" hidden="false" customHeight="false" outlineLevel="0" collapsed="false">
      <c r="A6" s="3" t="n">
        <v>5</v>
      </c>
      <c r="B6" s="2" t="s">
        <v>6</v>
      </c>
    </row>
    <row r="7" customFormat="false" ht="15" hidden="false" customHeight="false" outlineLevel="0" collapsed="false">
      <c r="A7" s="3" t="n">
        <v>6</v>
      </c>
      <c r="B7" s="2" t="s">
        <v>7</v>
      </c>
    </row>
    <row r="8" customFormat="false" ht="15" hidden="false" customHeight="false" outlineLevel="0" collapsed="false">
      <c r="A8" s="3" t="n">
        <v>7</v>
      </c>
      <c r="B8" s="2" t="s">
        <v>8</v>
      </c>
    </row>
    <row r="9" customFormat="false" ht="15" hidden="false" customHeight="false" outlineLevel="0" collapsed="false">
      <c r="A9" s="3" t="n">
        <v>8</v>
      </c>
      <c r="B9" s="2" t="s">
        <v>9</v>
      </c>
    </row>
    <row r="10" customFormat="false" ht="15" hidden="false" customHeight="false" outlineLevel="0" collapsed="false">
      <c r="A10" s="3" t="n">
        <v>9</v>
      </c>
      <c r="B10" s="2" t="s">
        <v>10</v>
      </c>
    </row>
    <row r="11" customFormat="false" ht="15" hidden="false" customHeight="false" outlineLevel="0" collapsed="false">
      <c r="A11" s="3" t="n">
        <v>10</v>
      </c>
      <c r="B11" s="2" t="s">
        <v>11</v>
      </c>
    </row>
    <row r="12" customFormat="false" ht="15" hidden="false" customHeight="false" outlineLevel="0" collapsed="false">
      <c r="A12" s="3" t="n">
        <v>11</v>
      </c>
      <c r="B12" s="1" t="s">
        <v>12</v>
      </c>
    </row>
    <row r="13" customFormat="false" ht="15" hidden="false" customHeight="false" outlineLevel="0" collapsed="false">
      <c r="A13" s="3" t="n">
        <v>12</v>
      </c>
      <c r="B13" s="1" t="s">
        <v>13</v>
      </c>
    </row>
    <row r="14" customFormat="false" ht="15" hidden="false" customHeight="false" outlineLevel="0" collapsed="false">
      <c r="A14" s="3" t="n">
        <v>13</v>
      </c>
      <c r="B14" s="1" t="s">
        <v>14</v>
      </c>
    </row>
    <row r="15" customFormat="false" ht="15" hidden="false" customHeight="false" outlineLevel="0" collapsed="false">
      <c r="A15" s="3" t="n">
        <v>14</v>
      </c>
      <c r="B15" s="1" t="s">
        <v>15</v>
      </c>
    </row>
    <row r="16" customFormat="false" ht="15" hidden="false" customHeight="false" outlineLevel="0" collapsed="false">
      <c r="A16" s="3" t="n">
        <v>15</v>
      </c>
      <c r="B16" s="1" t="s">
        <v>16</v>
      </c>
    </row>
    <row r="17" customFormat="false" ht="15" hidden="false" customHeight="false" outlineLevel="0" collapsed="false">
      <c r="A17" s="3" t="n">
        <v>16</v>
      </c>
      <c r="B17" s="1" t="s">
        <v>17</v>
      </c>
    </row>
    <row r="18" customFormat="false" ht="15" hidden="false" customHeight="false" outlineLevel="0" collapsed="false">
      <c r="A18" s="3" t="n">
        <v>17</v>
      </c>
      <c r="B18" s="1" t="s">
        <v>18</v>
      </c>
    </row>
    <row r="19" customFormat="false" ht="15" hidden="false" customHeight="false" outlineLevel="0" collapsed="false">
      <c r="A19" s="3" t="n">
        <v>18</v>
      </c>
      <c r="B19" s="1" t="s">
        <v>19</v>
      </c>
    </row>
    <row r="20" customFormat="false" ht="15" hidden="false" customHeight="false" outlineLevel="0" collapsed="false">
      <c r="A20" s="3" t="n">
        <v>19</v>
      </c>
      <c r="B20" s="1" t="s">
        <v>20</v>
      </c>
    </row>
    <row r="21" customFormat="false" ht="15" hidden="false" customHeight="false" outlineLevel="0" collapsed="false">
      <c r="A21" s="3" t="n">
        <v>20</v>
      </c>
      <c r="B21" s="1" t="s">
        <v>21</v>
      </c>
    </row>
    <row r="22" customFormat="false" ht="15" hidden="false" customHeight="false" outlineLevel="0" collapsed="false">
      <c r="A22" s="3" t="n">
        <v>21</v>
      </c>
      <c r="B22" s="1" t="s">
        <v>22</v>
      </c>
    </row>
    <row r="23" customFormat="false" ht="15" hidden="false" customHeight="false" outlineLevel="0" collapsed="false">
      <c r="A23" s="3" t="n">
        <v>22</v>
      </c>
      <c r="B23" s="1" t="s">
        <v>23</v>
      </c>
    </row>
    <row r="24" customFormat="false" ht="15" hidden="false" customHeight="false" outlineLevel="0" collapsed="false">
      <c r="A24" s="3" t="n">
        <v>23</v>
      </c>
      <c r="B24" s="1" t="s">
        <v>24</v>
      </c>
    </row>
    <row r="25" customFormat="false" ht="15" hidden="false" customHeight="false" outlineLevel="0" collapsed="false">
      <c r="A25" s="3" t="n">
        <v>24</v>
      </c>
      <c r="B25" s="1" t="s">
        <v>25</v>
      </c>
    </row>
    <row r="26" customFormat="false" ht="15" hidden="false" customHeight="false" outlineLevel="0" collapsed="false">
      <c r="A26" s="3" t="n">
        <v>25</v>
      </c>
      <c r="B26" s="1" t="s">
        <v>26</v>
      </c>
    </row>
    <row r="27" customFormat="false" ht="15" hidden="false" customHeight="false" outlineLevel="0" collapsed="false">
      <c r="A27" s="3" t="n">
        <v>26</v>
      </c>
      <c r="B27" s="1" t="s">
        <v>27</v>
      </c>
    </row>
    <row r="28" customFormat="false" ht="15" hidden="false" customHeight="false" outlineLevel="0" collapsed="false">
      <c r="A28" s="3" t="n">
        <v>27</v>
      </c>
      <c r="B28" s="1" t="s">
        <v>28</v>
      </c>
    </row>
    <row r="29" customFormat="false" ht="15" hidden="false" customHeight="false" outlineLevel="0" collapsed="false">
      <c r="A29" s="3" t="n">
        <v>28</v>
      </c>
      <c r="B29" s="1" t="s">
        <v>29</v>
      </c>
    </row>
    <row r="30" customFormat="false" ht="15" hidden="false" customHeight="false" outlineLevel="0" collapsed="false">
      <c r="A30" s="3" t="n">
        <v>29</v>
      </c>
      <c r="B30" s="1" t="s">
        <v>30</v>
      </c>
    </row>
    <row r="31" customFormat="false" ht="15" hidden="false" customHeight="false" outlineLevel="0" collapsed="false">
      <c r="A31" s="3" t="n">
        <v>30</v>
      </c>
      <c r="B31" s="1" t="s">
        <v>31</v>
      </c>
    </row>
    <row r="32" customFormat="false" ht="15" hidden="false" customHeight="false" outlineLevel="0" collapsed="false">
      <c r="A32" s="3" t="n">
        <v>31</v>
      </c>
      <c r="B32" s="1" t="s">
        <v>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8.3671875" defaultRowHeight="12.8" zeroHeight="false" outlineLevelRow="0" outlineLevelCol="0"/>
  <cols>
    <col collapsed="false" customWidth="true" hidden="false" outlineLevel="0" max="1" min="1" style="2" width="12.41"/>
  </cols>
  <sheetData>
    <row r="1" customFormat="false" ht="15" hidden="false" customHeight="false" outlineLevel="0" collapsed="false">
      <c r="A1" s="2" t="s">
        <v>33</v>
      </c>
      <c r="B1" s="2" t="s">
        <v>34</v>
      </c>
      <c r="C1" s="2" t="s">
        <v>35</v>
      </c>
      <c r="D1" s="2" t="s">
        <v>36</v>
      </c>
      <c r="E1" s="2" t="s">
        <v>37</v>
      </c>
      <c r="F1" s="2" t="s">
        <v>38</v>
      </c>
      <c r="G1" s="2" t="s">
        <v>39</v>
      </c>
      <c r="H1" s="2" t="s">
        <v>40</v>
      </c>
      <c r="I1" s="2" t="s">
        <v>41</v>
      </c>
      <c r="J1" s="2" t="s">
        <v>42</v>
      </c>
      <c r="K1" s="2" t="s">
        <v>43</v>
      </c>
      <c r="L1" s="2" t="s">
        <v>44</v>
      </c>
      <c r="M1" s="2" t="s">
        <v>45</v>
      </c>
      <c r="N1" s="2" t="s">
        <v>46</v>
      </c>
      <c r="O1" s="2" t="s">
        <v>47</v>
      </c>
      <c r="P1" s="2" t="s">
        <v>48</v>
      </c>
      <c r="Q1" s="2" t="s">
        <v>49</v>
      </c>
      <c r="R1" s="2" t="s">
        <v>50</v>
      </c>
      <c r="S1" s="2" t="s">
        <v>51</v>
      </c>
      <c r="T1" s="2" t="s">
        <v>52</v>
      </c>
      <c r="U1" s="2" t="s">
        <v>53</v>
      </c>
      <c r="V1" s="2" t="s">
        <v>54</v>
      </c>
      <c r="W1" s="2" t="s">
        <v>55</v>
      </c>
      <c r="X1" s="2" t="s">
        <v>56</v>
      </c>
      <c r="Y1" s="2" t="s">
        <v>57</v>
      </c>
      <c r="Z1" s="2" t="s">
        <v>58</v>
      </c>
      <c r="AA1" s="2" t="s">
        <v>59</v>
      </c>
      <c r="AB1" s="2" t="s">
        <v>60</v>
      </c>
      <c r="AC1" s="2" t="s">
        <v>61</v>
      </c>
      <c r="AD1" s="2" t="s">
        <v>62</v>
      </c>
      <c r="AE1" s="2" t="s">
        <v>63</v>
      </c>
      <c r="AF1" s="2" t="s">
        <v>64</v>
      </c>
      <c r="AG1" s="2" t="s">
        <v>65</v>
      </c>
      <c r="AH1" s="2" t="s">
        <v>66</v>
      </c>
      <c r="AI1" s="2" t="s">
        <v>67</v>
      </c>
    </row>
    <row r="2" customFormat="false" ht="12.8" hidden="false" customHeight="false" outlineLevel="0" collapsed="false">
      <c r="A2" s="2" t="s">
        <v>68</v>
      </c>
      <c r="B2" s="2" t="n">
        <v>4</v>
      </c>
      <c r="C2" s="2" t="n">
        <v>0</v>
      </c>
      <c r="D2" s="2" t="n">
        <v>4</v>
      </c>
      <c r="E2" s="2" t="n">
        <v>0</v>
      </c>
      <c r="F2" s="2" t="n">
        <v>0</v>
      </c>
      <c r="G2" s="2" t="n">
        <v>4</v>
      </c>
      <c r="H2" s="2" t="n">
        <v>4</v>
      </c>
      <c r="I2" s="2" t="n">
        <v>0</v>
      </c>
      <c r="J2" s="2" t="n">
        <v>0</v>
      </c>
      <c r="K2" s="2" t="n">
        <v>4</v>
      </c>
      <c r="L2" s="2" t="n">
        <v>0</v>
      </c>
      <c r="M2" s="2" t="n">
        <v>0</v>
      </c>
      <c r="N2" s="2" t="n">
        <v>0</v>
      </c>
      <c r="O2" s="2" t="n">
        <v>0</v>
      </c>
      <c r="P2" s="2" t="n">
        <v>0</v>
      </c>
      <c r="Q2" s="2" t="n">
        <v>0</v>
      </c>
      <c r="R2" s="2" t="n">
        <v>5</v>
      </c>
      <c r="S2" s="2" t="n">
        <v>4</v>
      </c>
      <c r="T2" s="2" t="n">
        <v>4</v>
      </c>
      <c r="U2" s="2" t="n">
        <v>3</v>
      </c>
      <c r="V2" s="2" t="n">
        <v>4</v>
      </c>
      <c r="W2" s="2" t="n">
        <v>5</v>
      </c>
      <c r="X2" s="2" t="n">
        <v>5</v>
      </c>
      <c r="Y2" s="2" t="n">
        <v>5</v>
      </c>
      <c r="Z2" s="2" t="n">
        <v>3</v>
      </c>
      <c r="AA2" s="2" t="n">
        <v>3</v>
      </c>
      <c r="AB2" s="2" t="n">
        <v>4</v>
      </c>
      <c r="AC2" s="2" t="n">
        <v>4</v>
      </c>
      <c r="AD2" s="2" t="n">
        <v>4</v>
      </c>
      <c r="AE2" s="2" t="n">
        <v>4</v>
      </c>
      <c r="AF2" s="2" t="n">
        <v>3</v>
      </c>
      <c r="AG2" s="2" t="n">
        <v>35</v>
      </c>
      <c r="AH2" s="2" t="n">
        <v>1</v>
      </c>
    </row>
    <row r="3" customFormat="false" ht="12.8" hidden="false" customHeight="false" outlineLevel="0" collapsed="false">
      <c r="A3" s="2" t="s">
        <v>69</v>
      </c>
      <c r="B3" s="2" t="n">
        <v>5</v>
      </c>
      <c r="C3" s="2" t="n">
        <v>4</v>
      </c>
      <c r="D3" s="2" t="n">
        <v>3</v>
      </c>
      <c r="E3" s="2" t="n">
        <v>5</v>
      </c>
      <c r="F3" s="2" t="n">
        <v>3</v>
      </c>
      <c r="G3" s="2" t="n">
        <v>4</v>
      </c>
      <c r="H3" s="2" t="n">
        <v>2</v>
      </c>
      <c r="I3" s="2" t="n">
        <v>5</v>
      </c>
      <c r="J3" s="2" t="n">
        <v>5</v>
      </c>
      <c r="K3" s="2" t="n">
        <v>5</v>
      </c>
      <c r="L3" s="2" t="n">
        <v>4</v>
      </c>
      <c r="M3" s="2" t="n">
        <v>5</v>
      </c>
      <c r="N3" s="2" t="n">
        <v>3</v>
      </c>
      <c r="O3" s="2" t="n">
        <v>5</v>
      </c>
      <c r="P3" s="2" t="n">
        <v>5</v>
      </c>
      <c r="Q3" s="2" t="n">
        <v>5</v>
      </c>
      <c r="R3" s="2" t="n">
        <v>5</v>
      </c>
      <c r="S3" s="2" t="n">
        <v>5</v>
      </c>
      <c r="T3" s="2" t="n">
        <v>5</v>
      </c>
      <c r="U3" s="2" t="n">
        <v>0</v>
      </c>
      <c r="V3" s="2" t="n">
        <v>0</v>
      </c>
      <c r="W3" s="2" t="n">
        <v>5</v>
      </c>
      <c r="X3" s="2" t="n">
        <v>5</v>
      </c>
      <c r="Y3" s="2" t="n">
        <v>5</v>
      </c>
      <c r="Z3" s="2" t="n">
        <v>5</v>
      </c>
      <c r="AA3" s="2" t="n">
        <v>5</v>
      </c>
      <c r="AB3" s="2" t="n">
        <v>5</v>
      </c>
      <c r="AC3" s="2" t="n">
        <v>3</v>
      </c>
      <c r="AD3" s="2" t="n">
        <v>5</v>
      </c>
      <c r="AE3" s="2" t="n">
        <v>2</v>
      </c>
      <c r="AF3" s="2" t="n">
        <v>4</v>
      </c>
      <c r="AG3" s="2" t="n">
        <v>24</v>
      </c>
      <c r="AH3" s="2" t="n">
        <v>1</v>
      </c>
    </row>
    <row r="4" customFormat="false" ht="12.8" hidden="false" customHeight="false" outlineLevel="0" collapsed="false">
      <c r="A4" s="2" t="s">
        <v>70</v>
      </c>
      <c r="B4" s="2" t="n">
        <v>5</v>
      </c>
      <c r="C4" s="2" t="n">
        <v>0</v>
      </c>
      <c r="D4" s="2" t="n">
        <v>5</v>
      </c>
      <c r="E4" s="2" t="n">
        <v>5</v>
      </c>
      <c r="F4" s="2" t="n">
        <v>5</v>
      </c>
      <c r="G4" s="2" t="n">
        <v>5</v>
      </c>
      <c r="H4" s="2" t="n">
        <v>5</v>
      </c>
      <c r="I4" s="2" t="n">
        <v>5</v>
      </c>
      <c r="J4" s="2" t="n">
        <v>5</v>
      </c>
      <c r="K4" s="2" t="n">
        <v>5</v>
      </c>
      <c r="L4" s="2" t="n">
        <v>5</v>
      </c>
      <c r="M4" s="2" t="n">
        <v>5</v>
      </c>
      <c r="N4" s="2" t="n">
        <v>5</v>
      </c>
      <c r="O4" s="2" t="n">
        <v>5</v>
      </c>
      <c r="P4" s="2" t="n">
        <v>5</v>
      </c>
      <c r="Q4" s="2" t="n">
        <v>5</v>
      </c>
      <c r="R4" s="2" t="n">
        <v>5</v>
      </c>
      <c r="S4" s="2" t="n">
        <v>5</v>
      </c>
      <c r="T4" s="2" t="n">
        <v>5</v>
      </c>
      <c r="U4" s="2" t="n">
        <v>0</v>
      </c>
      <c r="V4" s="2" t="n">
        <v>0</v>
      </c>
      <c r="W4" s="2" t="n">
        <v>5</v>
      </c>
      <c r="X4" s="2" t="n">
        <v>5</v>
      </c>
      <c r="Y4" s="2" t="n">
        <v>5</v>
      </c>
      <c r="Z4" s="2" t="n">
        <v>5</v>
      </c>
      <c r="AA4" s="2" t="n">
        <v>5</v>
      </c>
      <c r="AB4" s="2" t="n">
        <v>5</v>
      </c>
      <c r="AC4" s="2" t="n">
        <v>5</v>
      </c>
      <c r="AD4" s="2" t="n">
        <v>5</v>
      </c>
      <c r="AE4" s="2" t="n">
        <v>5</v>
      </c>
      <c r="AF4" s="2" t="n">
        <v>5</v>
      </c>
      <c r="AG4" s="2" t="n">
        <v>50</v>
      </c>
      <c r="AH4" s="2" t="n">
        <v>1</v>
      </c>
      <c r="AI4" s="2" t="s">
        <v>71</v>
      </c>
    </row>
    <row r="5" customFormat="false" ht="12.8" hidden="false" customHeight="false" outlineLevel="0" collapsed="false">
      <c r="A5" s="2" t="s">
        <v>72</v>
      </c>
      <c r="B5" s="2" t="n">
        <v>4</v>
      </c>
      <c r="C5" s="2" t="n">
        <v>0</v>
      </c>
      <c r="D5" s="2" t="n">
        <v>4</v>
      </c>
      <c r="E5" s="2" t="n">
        <v>4</v>
      </c>
      <c r="F5" s="2" t="n">
        <v>0</v>
      </c>
      <c r="G5" s="2" t="n">
        <v>4</v>
      </c>
      <c r="H5" s="2" t="n">
        <v>3</v>
      </c>
      <c r="I5" s="2" t="n">
        <v>5</v>
      </c>
      <c r="J5" s="2" t="n">
        <v>5</v>
      </c>
      <c r="K5" s="2" t="n">
        <v>5</v>
      </c>
      <c r="L5" s="2" t="n">
        <v>0</v>
      </c>
      <c r="M5" s="2" t="n">
        <v>4</v>
      </c>
      <c r="N5" s="2" t="n">
        <v>3</v>
      </c>
      <c r="O5" s="2" t="n">
        <v>3</v>
      </c>
      <c r="P5" s="2" t="n">
        <v>0</v>
      </c>
      <c r="Q5" s="2" t="n">
        <v>0</v>
      </c>
      <c r="R5" s="2" t="n">
        <v>5</v>
      </c>
      <c r="S5" s="2" t="n">
        <v>5</v>
      </c>
      <c r="T5" s="2" t="n">
        <v>4</v>
      </c>
      <c r="U5" s="2" t="n">
        <v>3</v>
      </c>
      <c r="V5" s="2" t="n">
        <v>3</v>
      </c>
      <c r="W5" s="2" t="n">
        <v>0</v>
      </c>
      <c r="X5" s="2" t="n">
        <v>5</v>
      </c>
      <c r="Y5" s="2" t="n">
        <v>5</v>
      </c>
      <c r="Z5" s="2" t="n">
        <v>0</v>
      </c>
      <c r="AA5" s="2" t="n">
        <v>0</v>
      </c>
      <c r="AB5" s="2" t="n">
        <v>0</v>
      </c>
      <c r="AC5" s="2" t="n">
        <v>0</v>
      </c>
      <c r="AD5" s="2" t="n">
        <v>3</v>
      </c>
      <c r="AE5" s="2" t="n">
        <v>4</v>
      </c>
      <c r="AF5" s="2" t="n">
        <v>4</v>
      </c>
      <c r="AG5" s="2" t="n">
        <v>38</v>
      </c>
      <c r="AH5" s="2" t="n">
        <v>1</v>
      </c>
    </row>
    <row r="6" customFormat="false" ht="12.8" hidden="false" customHeight="false" outlineLevel="0" collapsed="false">
      <c r="A6" s="2" t="s">
        <v>73</v>
      </c>
      <c r="B6" s="2" t="n">
        <v>5</v>
      </c>
      <c r="C6" s="2" t="n">
        <v>5</v>
      </c>
      <c r="D6" s="2" t="n">
        <v>5</v>
      </c>
      <c r="E6" s="2" t="n">
        <v>5</v>
      </c>
      <c r="F6" s="2" t="n">
        <v>5</v>
      </c>
      <c r="G6" s="2" t="n">
        <v>5</v>
      </c>
      <c r="H6" s="2" t="n">
        <v>5</v>
      </c>
      <c r="I6" s="2" t="n">
        <v>5</v>
      </c>
      <c r="J6" s="2" t="n">
        <v>5</v>
      </c>
      <c r="K6" s="2" t="n">
        <v>5</v>
      </c>
      <c r="L6" s="2" t="n">
        <v>5</v>
      </c>
      <c r="M6" s="2" t="n">
        <v>5</v>
      </c>
      <c r="N6" s="2" t="n">
        <v>5</v>
      </c>
      <c r="O6" s="2" t="n">
        <v>5</v>
      </c>
      <c r="P6" s="2" t="n">
        <v>5</v>
      </c>
      <c r="Q6" s="2" t="n">
        <v>5</v>
      </c>
      <c r="R6" s="2" t="n">
        <v>5</v>
      </c>
      <c r="S6" s="2" t="n">
        <v>5</v>
      </c>
      <c r="T6" s="2" t="n">
        <v>0</v>
      </c>
      <c r="U6" s="2" t="n">
        <v>5</v>
      </c>
      <c r="V6" s="2" t="n">
        <v>5</v>
      </c>
      <c r="W6" s="2" t="n">
        <v>5</v>
      </c>
      <c r="X6" s="2" t="n">
        <v>5</v>
      </c>
      <c r="Y6" s="2" t="n">
        <v>5</v>
      </c>
      <c r="Z6" s="2" t="n">
        <v>5</v>
      </c>
      <c r="AA6" s="2" t="n">
        <v>5</v>
      </c>
      <c r="AB6" s="2" t="n">
        <v>5</v>
      </c>
      <c r="AC6" s="2" t="n">
        <v>5</v>
      </c>
      <c r="AD6" s="2" t="n">
        <v>5</v>
      </c>
      <c r="AE6" s="2" t="n">
        <v>5</v>
      </c>
      <c r="AF6" s="2" t="n">
        <v>5</v>
      </c>
      <c r="AG6" s="2" t="n">
        <v>67</v>
      </c>
      <c r="AH6" s="2" t="n">
        <v>1</v>
      </c>
      <c r="AI6" s="2" t="s">
        <v>74</v>
      </c>
    </row>
    <row r="7" customFormat="false" ht="12.8" hidden="false" customHeight="false" outlineLevel="0" collapsed="false">
      <c r="A7" s="2" t="s">
        <v>75</v>
      </c>
      <c r="B7" s="2" t="n">
        <v>5</v>
      </c>
      <c r="C7" s="2" t="n">
        <v>4</v>
      </c>
      <c r="D7" s="2" t="n">
        <v>4</v>
      </c>
      <c r="E7" s="2" t="n">
        <v>1</v>
      </c>
      <c r="F7" s="2" t="n">
        <v>3</v>
      </c>
      <c r="G7" s="2" t="n">
        <v>0</v>
      </c>
      <c r="H7" s="2" t="n">
        <v>0</v>
      </c>
      <c r="I7" s="2" t="n">
        <v>5</v>
      </c>
      <c r="J7" s="2" t="n">
        <v>0</v>
      </c>
      <c r="K7" s="2" t="n">
        <v>0</v>
      </c>
      <c r="L7" s="2" t="n">
        <v>0</v>
      </c>
      <c r="M7" s="2" t="n">
        <v>4</v>
      </c>
      <c r="N7" s="2" t="n">
        <v>0</v>
      </c>
      <c r="O7" s="2" t="n">
        <v>0</v>
      </c>
      <c r="P7" s="2" t="n">
        <v>4</v>
      </c>
      <c r="Q7" s="2" t="n">
        <v>4</v>
      </c>
      <c r="R7" s="2" t="n">
        <v>4</v>
      </c>
      <c r="S7" s="2" t="n">
        <v>4</v>
      </c>
      <c r="T7" s="2" t="n">
        <v>4</v>
      </c>
      <c r="U7" s="2" t="n">
        <v>0</v>
      </c>
      <c r="V7" s="2" t="n">
        <v>0</v>
      </c>
      <c r="W7" s="2" t="n">
        <v>0</v>
      </c>
      <c r="X7" s="2" t="n">
        <v>4</v>
      </c>
      <c r="Y7" s="2" t="n">
        <v>4</v>
      </c>
      <c r="Z7" s="2" t="n">
        <v>4</v>
      </c>
      <c r="AA7" s="2" t="n">
        <v>4</v>
      </c>
      <c r="AB7" s="2" t="n">
        <v>0</v>
      </c>
      <c r="AC7" s="2" t="n">
        <v>4</v>
      </c>
      <c r="AD7" s="2" t="n">
        <v>0</v>
      </c>
      <c r="AE7" s="2" t="n">
        <v>0</v>
      </c>
      <c r="AF7" s="2" t="n">
        <v>0</v>
      </c>
      <c r="AG7" s="2" t="n">
        <v>37</v>
      </c>
      <c r="AH7" s="2" t="n">
        <v>1</v>
      </c>
    </row>
    <row r="8" customFormat="false" ht="12.8" hidden="false" customHeight="false" outlineLevel="0" collapsed="false">
      <c r="A8" s="2" t="s">
        <v>76</v>
      </c>
      <c r="B8" s="2" t="n">
        <v>5</v>
      </c>
      <c r="C8" s="2" t="n">
        <v>0</v>
      </c>
      <c r="D8" s="2" t="n">
        <v>5</v>
      </c>
      <c r="E8" s="2" t="n">
        <v>0</v>
      </c>
      <c r="F8" s="2" t="n">
        <v>0</v>
      </c>
      <c r="G8" s="2" t="n">
        <v>5</v>
      </c>
      <c r="H8" s="2" t="n">
        <v>5</v>
      </c>
      <c r="I8" s="2" t="n">
        <v>5</v>
      </c>
      <c r="J8" s="2" t="n">
        <v>5</v>
      </c>
      <c r="K8" s="2" t="n">
        <v>5</v>
      </c>
      <c r="L8" s="2" t="n">
        <v>5</v>
      </c>
      <c r="M8" s="2" t="n">
        <v>5</v>
      </c>
      <c r="N8" s="2" t="n">
        <v>5</v>
      </c>
      <c r="O8" s="2" t="n">
        <v>5</v>
      </c>
      <c r="P8" s="2" t="n">
        <v>5</v>
      </c>
      <c r="Q8" s="2" t="n">
        <v>5</v>
      </c>
      <c r="R8" s="2" t="n">
        <v>5</v>
      </c>
      <c r="S8" s="2" t="n">
        <v>5</v>
      </c>
      <c r="T8" s="2" t="n">
        <v>5</v>
      </c>
      <c r="U8" s="2" t="n">
        <v>0</v>
      </c>
      <c r="V8" s="2" t="n">
        <v>0</v>
      </c>
      <c r="W8" s="2" t="n">
        <v>5</v>
      </c>
      <c r="X8" s="2" t="n">
        <v>5</v>
      </c>
      <c r="Y8" s="2" t="n">
        <v>5</v>
      </c>
      <c r="Z8" s="2" t="n">
        <v>5</v>
      </c>
      <c r="AA8" s="2" t="n">
        <v>5</v>
      </c>
      <c r="AB8" s="2" t="n">
        <v>5</v>
      </c>
      <c r="AC8" s="2" t="n">
        <v>5</v>
      </c>
      <c r="AD8" s="2" t="n">
        <v>5</v>
      </c>
      <c r="AE8" s="2" t="n">
        <v>5</v>
      </c>
      <c r="AF8" s="2" t="n">
        <v>5</v>
      </c>
      <c r="AG8" s="2" t="n">
        <v>45</v>
      </c>
      <c r="AH8" s="2" t="n">
        <v>2</v>
      </c>
      <c r="AI8" s="2" t="s">
        <v>77</v>
      </c>
    </row>
    <row r="9" customFormat="false" ht="12.8" hidden="false" customHeight="false" outlineLevel="0" collapsed="false">
      <c r="A9" s="2" t="s">
        <v>78</v>
      </c>
      <c r="B9" s="2" t="n">
        <v>5</v>
      </c>
      <c r="C9" s="2" t="n">
        <v>5</v>
      </c>
      <c r="D9" s="2" t="n">
        <v>4</v>
      </c>
      <c r="E9" s="2" t="n">
        <v>3</v>
      </c>
      <c r="F9" s="2" t="n">
        <v>3</v>
      </c>
      <c r="G9" s="2" t="n">
        <v>5</v>
      </c>
      <c r="H9" s="2" t="n">
        <v>5</v>
      </c>
      <c r="I9" s="2" t="n">
        <v>5</v>
      </c>
      <c r="J9" s="2" t="n">
        <v>5</v>
      </c>
      <c r="K9" s="2" t="n">
        <v>5</v>
      </c>
      <c r="L9" s="2" t="n">
        <v>5</v>
      </c>
      <c r="M9" s="2" t="n">
        <v>4</v>
      </c>
      <c r="N9" s="2" t="n">
        <v>5</v>
      </c>
      <c r="O9" s="2" t="n">
        <v>5</v>
      </c>
      <c r="P9" s="2" t="n">
        <v>5</v>
      </c>
      <c r="Q9" s="2" t="n">
        <v>4</v>
      </c>
      <c r="R9" s="2" t="n">
        <v>4</v>
      </c>
      <c r="S9" s="2" t="n">
        <v>4</v>
      </c>
      <c r="T9" s="2" t="n">
        <v>5</v>
      </c>
      <c r="U9" s="2" t="n">
        <v>4</v>
      </c>
      <c r="V9" s="2" t="n">
        <v>4</v>
      </c>
      <c r="W9" s="2" t="n">
        <v>4</v>
      </c>
      <c r="X9" s="2" t="n">
        <v>5</v>
      </c>
      <c r="Y9" s="2" t="n">
        <v>5</v>
      </c>
      <c r="Z9" s="2" t="n">
        <v>4</v>
      </c>
      <c r="AA9" s="2" t="n">
        <v>5</v>
      </c>
      <c r="AB9" s="2" t="n">
        <v>5</v>
      </c>
      <c r="AC9" s="2" t="n">
        <v>3</v>
      </c>
      <c r="AD9" s="2" t="n">
        <v>0</v>
      </c>
      <c r="AE9" s="2" t="n">
        <v>0</v>
      </c>
      <c r="AF9" s="2" t="n">
        <v>0</v>
      </c>
      <c r="AG9" s="2" t="n">
        <v>26</v>
      </c>
      <c r="AH9" s="2" t="n">
        <v>1</v>
      </c>
    </row>
    <row r="10" customFormat="false" ht="12.8" hidden="false" customHeight="false" outlineLevel="0" collapsed="false">
      <c r="A10" s="2" t="s">
        <v>79</v>
      </c>
      <c r="B10" s="2" t="n">
        <v>5</v>
      </c>
      <c r="C10" s="2" t="n">
        <v>3</v>
      </c>
      <c r="D10" s="2" t="n">
        <v>4</v>
      </c>
      <c r="E10" s="2" t="n">
        <v>5</v>
      </c>
      <c r="F10" s="2" t="n">
        <v>3</v>
      </c>
      <c r="G10" s="2" t="n">
        <v>5</v>
      </c>
      <c r="H10" s="2" t="n">
        <v>5</v>
      </c>
      <c r="I10" s="2" t="n">
        <v>5</v>
      </c>
      <c r="J10" s="2" t="n">
        <v>5</v>
      </c>
      <c r="K10" s="2" t="n">
        <v>5</v>
      </c>
      <c r="L10" s="2" t="n">
        <v>5</v>
      </c>
      <c r="M10" s="2" t="n">
        <v>5</v>
      </c>
      <c r="N10" s="2" t="n">
        <v>5</v>
      </c>
      <c r="O10" s="2" t="n">
        <v>5</v>
      </c>
      <c r="P10" s="2" t="n">
        <v>5</v>
      </c>
      <c r="Q10" s="2" t="n">
        <v>5</v>
      </c>
      <c r="R10" s="2" t="n">
        <v>5</v>
      </c>
      <c r="S10" s="2" t="n">
        <v>5</v>
      </c>
      <c r="T10" s="2" t="n">
        <v>5</v>
      </c>
      <c r="U10" s="2" t="n">
        <v>5</v>
      </c>
      <c r="V10" s="2" t="n">
        <v>5</v>
      </c>
      <c r="W10" s="2" t="n">
        <v>5</v>
      </c>
      <c r="X10" s="2" t="n">
        <v>5</v>
      </c>
      <c r="Y10" s="2" t="n">
        <v>5</v>
      </c>
      <c r="Z10" s="2" t="n">
        <v>5</v>
      </c>
      <c r="AA10" s="2" t="n">
        <v>5</v>
      </c>
      <c r="AB10" s="2" t="n">
        <v>5</v>
      </c>
      <c r="AC10" s="2" t="n">
        <v>5</v>
      </c>
      <c r="AD10" s="2" t="n">
        <v>5</v>
      </c>
      <c r="AE10" s="2" t="n">
        <v>5</v>
      </c>
      <c r="AF10" s="2" t="n">
        <v>5</v>
      </c>
      <c r="AG10" s="2" t="n">
        <v>26</v>
      </c>
      <c r="AH10" s="2" t="n">
        <v>1</v>
      </c>
    </row>
    <row r="11" customFormat="false" ht="12.8" hidden="false" customHeight="false" outlineLevel="0" collapsed="false">
      <c r="A11" s="2" t="s">
        <v>80</v>
      </c>
      <c r="B11" s="2" t="n">
        <v>5</v>
      </c>
      <c r="C11" s="2" t="n">
        <v>4</v>
      </c>
      <c r="D11" s="2" t="n">
        <v>3</v>
      </c>
      <c r="E11" s="2" t="n">
        <v>5</v>
      </c>
      <c r="F11" s="2" t="n">
        <v>5</v>
      </c>
      <c r="G11" s="2" t="n">
        <v>5</v>
      </c>
      <c r="H11" s="2" t="n">
        <v>3</v>
      </c>
      <c r="I11" s="2" t="n">
        <v>5</v>
      </c>
      <c r="J11" s="2" t="n">
        <v>5</v>
      </c>
      <c r="K11" s="2" t="n">
        <v>5</v>
      </c>
      <c r="L11" s="2" t="n">
        <v>2</v>
      </c>
      <c r="M11" s="2" t="n">
        <v>3</v>
      </c>
      <c r="N11" s="2" t="n">
        <v>3</v>
      </c>
      <c r="O11" s="2" t="n">
        <v>3</v>
      </c>
      <c r="P11" s="2" t="n">
        <v>5</v>
      </c>
      <c r="Q11" s="2" t="n">
        <v>4</v>
      </c>
      <c r="R11" s="2" t="n">
        <v>4</v>
      </c>
      <c r="S11" s="2" t="n">
        <v>4</v>
      </c>
      <c r="T11" s="2" t="n">
        <v>5</v>
      </c>
      <c r="U11" s="2" t="n">
        <v>4</v>
      </c>
      <c r="V11" s="2" t="n">
        <v>4</v>
      </c>
      <c r="W11" s="2" t="n">
        <v>5</v>
      </c>
      <c r="X11" s="2" t="n">
        <v>5</v>
      </c>
      <c r="Y11" s="2" t="n">
        <v>3</v>
      </c>
      <c r="Z11" s="2" t="n">
        <v>4</v>
      </c>
      <c r="AA11" s="2" t="n">
        <v>3</v>
      </c>
      <c r="AB11" s="2" t="n">
        <v>5</v>
      </c>
      <c r="AC11" s="2" t="n">
        <v>4</v>
      </c>
      <c r="AD11" s="2" t="n">
        <v>4</v>
      </c>
      <c r="AE11" s="2" t="n">
        <v>5</v>
      </c>
      <c r="AF11" s="2" t="n">
        <v>4</v>
      </c>
      <c r="AG11" s="2" t="n">
        <v>37</v>
      </c>
      <c r="AH11" s="2" t="n">
        <v>2</v>
      </c>
      <c r="AI11" s="2" t="s">
        <v>81</v>
      </c>
    </row>
    <row r="12" customFormat="false" ht="12.8" hidden="false" customHeight="false" outlineLevel="0" collapsed="false">
      <c r="A12" s="2" t="s">
        <v>82</v>
      </c>
      <c r="B12" s="2" t="n">
        <v>2</v>
      </c>
      <c r="C12" s="2" t="n">
        <v>3</v>
      </c>
      <c r="D12" s="2" t="n">
        <v>3</v>
      </c>
      <c r="E12" s="2" t="n">
        <v>4</v>
      </c>
      <c r="F12" s="2" t="n">
        <v>3</v>
      </c>
      <c r="G12" s="2" t="n">
        <v>4</v>
      </c>
      <c r="H12" s="2" t="n">
        <v>5</v>
      </c>
      <c r="I12" s="2" t="n">
        <v>5</v>
      </c>
      <c r="J12" s="2" t="n">
        <v>5</v>
      </c>
      <c r="K12" s="2" t="n">
        <v>4</v>
      </c>
      <c r="L12" s="2" t="n">
        <v>5</v>
      </c>
      <c r="M12" s="2" t="n">
        <v>5</v>
      </c>
      <c r="N12" s="2" t="n">
        <v>5</v>
      </c>
      <c r="O12" s="2" t="n">
        <v>4</v>
      </c>
      <c r="P12" s="2" t="n">
        <v>5</v>
      </c>
      <c r="Q12" s="2" t="n">
        <v>5</v>
      </c>
      <c r="R12" s="2" t="n">
        <v>4</v>
      </c>
      <c r="S12" s="2" t="n">
        <v>4</v>
      </c>
      <c r="T12" s="2" t="n">
        <v>4</v>
      </c>
      <c r="U12" s="2" t="n">
        <v>4</v>
      </c>
      <c r="V12" s="2" t="n">
        <v>4</v>
      </c>
      <c r="W12" s="2" t="n">
        <v>5</v>
      </c>
      <c r="X12" s="2" t="n">
        <v>5</v>
      </c>
      <c r="Y12" s="2" t="n">
        <v>3</v>
      </c>
      <c r="Z12" s="2" t="n">
        <v>4</v>
      </c>
      <c r="AA12" s="2" t="n">
        <v>4</v>
      </c>
      <c r="AB12" s="2" t="n">
        <v>4</v>
      </c>
      <c r="AC12" s="2" t="n">
        <v>4</v>
      </c>
      <c r="AD12" s="2" t="n">
        <v>5</v>
      </c>
      <c r="AE12" s="2" t="n">
        <v>5</v>
      </c>
      <c r="AF12" s="2" t="n">
        <v>5</v>
      </c>
      <c r="AG12" s="2" t="n">
        <v>34</v>
      </c>
      <c r="AH12" s="2" t="n">
        <v>2</v>
      </c>
    </row>
    <row r="13" customFormat="false" ht="12.8" hidden="false" customHeight="false" outlineLevel="0" collapsed="false">
      <c r="A13" s="2" t="s">
        <v>83</v>
      </c>
      <c r="B13" s="2" t="n">
        <v>5</v>
      </c>
      <c r="C13" s="2" t="n">
        <v>5</v>
      </c>
      <c r="D13" s="2" t="n">
        <v>5</v>
      </c>
      <c r="E13" s="2" t="n">
        <v>5</v>
      </c>
      <c r="F13" s="2" t="n">
        <v>5</v>
      </c>
      <c r="G13" s="2" t="n">
        <v>5</v>
      </c>
      <c r="H13" s="2" t="n">
        <v>5</v>
      </c>
      <c r="I13" s="2" t="n">
        <v>5</v>
      </c>
      <c r="J13" s="2" t="n">
        <v>5</v>
      </c>
      <c r="K13" s="2" t="n">
        <v>5</v>
      </c>
      <c r="L13" s="2" t="n">
        <v>5</v>
      </c>
      <c r="M13" s="2" t="n">
        <v>5</v>
      </c>
      <c r="N13" s="2" t="n">
        <v>5</v>
      </c>
      <c r="O13" s="2" t="n">
        <v>5</v>
      </c>
      <c r="P13" s="2" t="n">
        <v>5</v>
      </c>
      <c r="Q13" s="2" t="n">
        <v>5</v>
      </c>
      <c r="R13" s="2" t="n">
        <v>5</v>
      </c>
      <c r="S13" s="2" t="n">
        <v>5</v>
      </c>
      <c r="T13" s="2" t="n">
        <v>5</v>
      </c>
      <c r="U13" s="2" t="n">
        <v>5</v>
      </c>
      <c r="V13" s="2" t="n">
        <v>5</v>
      </c>
      <c r="W13" s="2" t="n">
        <v>5</v>
      </c>
      <c r="X13" s="2" t="n">
        <v>5</v>
      </c>
      <c r="Y13" s="2" t="n">
        <v>5</v>
      </c>
      <c r="Z13" s="2" t="n">
        <v>5</v>
      </c>
      <c r="AA13" s="2" t="n">
        <v>5</v>
      </c>
      <c r="AB13" s="2" t="n">
        <v>5</v>
      </c>
      <c r="AC13" s="2" t="n">
        <v>5</v>
      </c>
      <c r="AD13" s="2" t="n">
        <v>5</v>
      </c>
      <c r="AE13" s="2" t="n">
        <v>5</v>
      </c>
      <c r="AF13" s="2" t="n">
        <v>5</v>
      </c>
      <c r="AG13" s="2" t="n">
        <v>60</v>
      </c>
      <c r="AH13" s="2" t="n">
        <v>2</v>
      </c>
    </row>
    <row r="14" customFormat="false" ht="12.8" hidden="false" customHeight="false" outlineLevel="0" collapsed="false">
      <c r="A14" s="2" t="s">
        <v>84</v>
      </c>
      <c r="B14" s="2" t="n">
        <v>5</v>
      </c>
      <c r="C14" s="2" t="n">
        <v>2</v>
      </c>
      <c r="D14" s="2" t="n">
        <v>4</v>
      </c>
      <c r="E14" s="2" t="n">
        <v>2</v>
      </c>
      <c r="F14" s="2" t="n">
        <v>4</v>
      </c>
      <c r="G14" s="2" t="n">
        <v>0</v>
      </c>
      <c r="H14" s="2" t="n">
        <v>0</v>
      </c>
      <c r="I14" s="2" t="n">
        <v>0</v>
      </c>
      <c r="J14" s="2" t="n">
        <v>0</v>
      </c>
      <c r="K14" s="2" t="n">
        <v>0</v>
      </c>
      <c r="L14" s="2" t="n">
        <v>0</v>
      </c>
      <c r="M14" s="2" t="n">
        <v>3</v>
      </c>
      <c r="N14" s="2" t="n">
        <v>0</v>
      </c>
      <c r="O14" s="2" t="n">
        <v>5</v>
      </c>
      <c r="P14" s="2" t="n">
        <v>0</v>
      </c>
      <c r="Q14" s="2" t="n">
        <v>0</v>
      </c>
      <c r="R14" s="2" t="n">
        <v>4</v>
      </c>
      <c r="S14" s="2" t="n">
        <v>4</v>
      </c>
      <c r="T14" s="2" t="n">
        <v>0</v>
      </c>
      <c r="U14" s="2" t="n">
        <v>0</v>
      </c>
      <c r="V14" s="2" t="n">
        <v>0</v>
      </c>
      <c r="W14" s="2" t="n">
        <v>0</v>
      </c>
      <c r="X14" s="2" t="n">
        <v>0</v>
      </c>
      <c r="Y14" s="2" t="n">
        <v>2</v>
      </c>
      <c r="Z14" s="2" t="n">
        <v>5</v>
      </c>
      <c r="AA14" s="2" t="n">
        <v>0</v>
      </c>
      <c r="AB14" s="2" t="n">
        <v>3</v>
      </c>
      <c r="AC14" s="2" t="n">
        <v>0</v>
      </c>
      <c r="AD14" s="2" t="n">
        <v>4</v>
      </c>
      <c r="AE14" s="2" t="n">
        <v>0</v>
      </c>
      <c r="AF14" s="2" t="n">
        <v>2</v>
      </c>
      <c r="AG14" s="2" t="n">
        <v>30</v>
      </c>
      <c r="AH14" s="2" t="n">
        <v>2</v>
      </c>
    </row>
    <row r="15" customFormat="false" ht="12.8" hidden="false" customHeight="false" outlineLevel="0" collapsed="false">
      <c r="A15" s="2" t="s">
        <v>85</v>
      </c>
      <c r="B15" s="2" t="n">
        <v>4</v>
      </c>
      <c r="C15" s="2" t="n">
        <v>4</v>
      </c>
      <c r="D15" s="2" t="n">
        <v>4</v>
      </c>
      <c r="E15" s="2" t="n">
        <v>0</v>
      </c>
      <c r="F15" s="2" t="n">
        <v>0</v>
      </c>
      <c r="G15" s="2" t="n">
        <v>4</v>
      </c>
      <c r="H15" s="2" t="n">
        <v>4</v>
      </c>
      <c r="I15" s="2" t="n">
        <v>4</v>
      </c>
      <c r="J15" s="2" t="n">
        <v>4</v>
      </c>
      <c r="K15" s="2" t="n">
        <v>0</v>
      </c>
      <c r="L15" s="2" t="n">
        <v>0</v>
      </c>
      <c r="M15" s="2" t="n">
        <v>4</v>
      </c>
      <c r="N15" s="2" t="n">
        <v>0</v>
      </c>
      <c r="O15" s="2" t="n">
        <v>4</v>
      </c>
      <c r="P15" s="2" t="n">
        <v>4</v>
      </c>
      <c r="Q15" s="2" t="n">
        <v>4</v>
      </c>
      <c r="R15" s="2" t="n">
        <v>4</v>
      </c>
      <c r="S15" s="2" t="n">
        <v>4</v>
      </c>
      <c r="T15" s="2" t="n">
        <v>4</v>
      </c>
      <c r="U15" s="2" t="n">
        <v>4</v>
      </c>
      <c r="V15" s="2" t="n">
        <v>4</v>
      </c>
      <c r="W15" s="2" t="n">
        <v>0</v>
      </c>
      <c r="X15" s="2" t="n">
        <v>4</v>
      </c>
      <c r="Y15" s="2" t="n">
        <v>4</v>
      </c>
      <c r="Z15" s="2" t="n">
        <v>4</v>
      </c>
      <c r="AA15" s="2" t="n">
        <v>4</v>
      </c>
      <c r="AB15" s="2" t="n">
        <v>4</v>
      </c>
      <c r="AC15" s="2" t="n">
        <v>4</v>
      </c>
      <c r="AD15" s="2" t="n">
        <v>4</v>
      </c>
      <c r="AE15" s="2" t="n">
        <v>4</v>
      </c>
      <c r="AF15" s="2" t="n">
        <v>4</v>
      </c>
      <c r="AG15" s="2" t="n">
        <v>51</v>
      </c>
      <c r="AH15" s="2" t="n">
        <v>1</v>
      </c>
      <c r="AI15" s="2" t="s">
        <v>86</v>
      </c>
    </row>
    <row r="16" customFormat="false" ht="12.8" hidden="false" customHeight="false" outlineLevel="0" collapsed="false">
      <c r="A16" s="2" t="s">
        <v>87</v>
      </c>
      <c r="B16" s="2" t="n">
        <v>3</v>
      </c>
      <c r="C16" s="2" t="n">
        <v>0</v>
      </c>
      <c r="D16" s="2" t="n">
        <v>4</v>
      </c>
      <c r="E16" s="2" t="n">
        <v>0</v>
      </c>
      <c r="F16" s="2" t="n">
        <v>2</v>
      </c>
      <c r="G16" s="2" t="n">
        <v>0</v>
      </c>
      <c r="H16" s="2" t="n">
        <v>0</v>
      </c>
      <c r="I16" s="2" t="n">
        <v>4</v>
      </c>
      <c r="J16" s="2" t="n">
        <v>0</v>
      </c>
      <c r="K16" s="2" t="n">
        <v>0</v>
      </c>
      <c r="L16" s="2" t="n">
        <v>0</v>
      </c>
      <c r="M16" s="2" t="n">
        <v>0</v>
      </c>
      <c r="N16" s="2" t="n">
        <v>0</v>
      </c>
      <c r="O16" s="2" t="n">
        <v>0</v>
      </c>
      <c r="P16" s="2" t="n">
        <v>0</v>
      </c>
      <c r="Q16" s="2" t="n">
        <v>0</v>
      </c>
      <c r="R16" s="2" t="n">
        <v>0</v>
      </c>
      <c r="S16" s="2" t="n">
        <v>0</v>
      </c>
      <c r="T16" s="2" t="n">
        <v>4</v>
      </c>
      <c r="U16" s="2" t="n">
        <v>1</v>
      </c>
      <c r="V16" s="2" t="n">
        <v>1</v>
      </c>
      <c r="W16" s="2" t="n">
        <v>0</v>
      </c>
      <c r="X16" s="2" t="n">
        <v>0</v>
      </c>
      <c r="Y16" s="2" t="n">
        <v>0</v>
      </c>
      <c r="Z16" s="2" t="n">
        <v>0</v>
      </c>
      <c r="AA16" s="2" t="n">
        <v>0</v>
      </c>
      <c r="AB16" s="2" t="n">
        <v>0</v>
      </c>
      <c r="AC16" s="2" t="n">
        <v>0</v>
      </c>
      <c r="AD16" s="2" t="n">
        <v>0</v>
      </c>
      <c r="AE16" s="2" t="n">
        <v>0</v>
      </c>
      <c r="AF16" s="2" t="n">
        <v>0</v>
      </c>
      <c r="AG16" s="2" t="n">
        <v>34</v>
      </c>
      <c r="AH16" s="2" t="n">
        <v>1</v>
      </c>
    </row>
    <row r="17" customFormat="false" ht="12.8" hidden="false" customHeight="false" outlineLevel="0" collapsed="false">
      <c r="A17" s="2" t="s">
        <v>88</v>
      </c>
      <c r="B17" s="2" t="n">
        <v>3</v>
      </c>
      <c r="C17" s="2" t="n">
        <v>4</v>
      </c>
      <c r="D17" s="2" t="n">
        <v>0</v>
      </c>
      <c r="E17" s="2" t="n">
        <v>4</v>
      </c>
      <c r="F17" s="2" t="n">
        <v>0</v>
      </c>
      <c r="G17" s="2" t="n">
        <v>4</v>
      </c>
      <c r="H17" s="2" t="n">
        <v>4</v>
      </c>
      <c r="I17" s="2" t="n">
        <v>4</v>
      </c>
      <c r="J17" s="2" t="n">
        <v>4</v>
      </c>
      <c r="K17" s="2" t="n">
        <v>3</v>
      </c>
      <c r="L17" s="2" t="n">
        <v>3</v>
      </c>
      <c r="M17" s="2" t="n">
        <v>3</v>
      </c>
      <c r="N17" s="2" t="n">
        <v>4</v>
      </c>
      <c r="O17" s="2" t="n">
        <v>0</v>
      </c>
      <c r="P17" s="2" t="n">
        <v>0</v>
      </c>
      <c r="Q17" s="2" t="n">
        <v>4</v>
      </c>
      <c r="R17" s="2" t="n">
        <v>3</v>
      </c>
      <c r="S17" s="2" t="n">
        <v>3</v>
      </c>
      <c r="T17" s="2" t="n">
        <v>3</v>
      </c>
      <c r="U17" s="2" t="n">
        <v>4</v>
      </c>
      <c r="V17" s="2" t="n">
        <v>4</v>
      </c>
      <c r="W17" s="2" t="n">
        <v>0</v>
      </c>
      <c r="X17" s="2" t="n">
        <v>0</v>
      </c>
      <c r="Y17" s="2" t="n">
        <v>4</v>
      </c>
      <c r="Z17" s="2" t="n">
        <v>4</v>
      </c>
      <c r="AA17" s="2" t="n">
        <v>4</v>
      </c>
      <c r="AB17" s="2" t="n">
        <v>4</v>
      </c>
      <c r="AC17" s="2" t="n">
        <v>4</v>
      </c>
      <c r="AD17" s="2" t="n">
        <v>3</v>
      </c>
      <c r="AE17" s="2" t="n">
        <v>3</v>
      </c>
      <c r="AF17" s="2" t="n">
        <v>3</v>
      </c>
      <c r="AG17" s="2" t="n">
        <v>47</v>
      </c>
      <c r="AH17" s="2" t="n">
        <v>1</v>
      </c>
      <c r="AI17" s="2" t="s">
        <v>89</v>
      </c>
    </row>
    <row r="18" customFormat="false" ht="12.8" hidden="false" customHeight="false" outlineLevel="0" collapsed="false">
      <c r="A18" s="2" t="s">
        <v>90</v>
      </c>
      <c r="B18" s="2" t="n">
        <v>4</v>
      </c>
      <c r="C18" s="2" t="n">
        <v>4</v>
      </c>
      <c r="D18" s="2" t="n">
        <v>4</v>
      </c>
      <c r="E18" s="2" t="n">
        <v>3</v>
      </c>
      <c r="F18" s="2" t="n">
        <v>0</v>
      </c>
      <c r="G18" s="2" t="n">
        <v>5</v>
      </c>
      <c r="H18" s="2" t="n">
        <v>4</v>
      </c>
      <c r="I18" s="2" t="n">
        <v>4</v>
      </c>
      <c r="J18" s="2" t="n">
        <v>5</v>
      </c>
      <c r="K18" s="2" t="n">
        <v>4</v>
      </c>
      <c r="L18" s="2" t="n">
        <v>0</v>
      </c>
      <c r="M18" s="2" t="n">
        <v>0</v>
      </c>
      <c r="N18" s="2" t="n">
        <v>4</v>
      </c>
      <c r="O18" s="2" t="n">
        <v>0</v>
      </c>
      <c r="P18" s="2" t="n">
        <v>4</v>
      </c>
      <c r="Q18" s="2" t="n">
        <v>0</v>
      </c>
      <c r="R18" s="2" t="n">
        <v>4</v>
      </c>
      <c r="S18" s="2" t="n">
        <v>4</v>
      </c>
      <c r="T18" s="2" t="n">
        <v>4</v>
      </c>
      <c r="U18" s="2" t="n">
        <v>0</v>
      </c>
      <c r="V18" s="2" t="n">
        <v>0</v>
      </c>
      <c r="W18" s="2" t="n">
        <v>4</v>
      </c>
      <c r="X18" s="2" t="n">
        <v>5</v>
      </c>
      <c r="Y18" s="2" t="n">
        <v>4</v>
      </c>
      <c r="Z18" s="2" t="n">
        <v>0</v>
      </c>
      <c r="AA18" s="2" t="n">
        <v>0</v>
      </c>
      <c r="AB18" s="2" t="n">
        <v>4</v>
      </c>
      <c r="AC18" s="2" t="n">
        <v>3</v>
      </c>
      <c r="AD18" s="2" t="n">
        <v>3</v>
      </c>
      <c r="AE18" s="2" t="n">
        <v>3</v>
      </c>
      <c r="AF18" s="2" t="n">
        <v>3</v>
      </c>
      <c r="AG18" s="2" t="n">
        <v>39</v>
      </c>
      <c r="AH18" s="2" t="n">
        <v>1</v>
      </c>
    </row>
    <row r="19" customFormat="false" ht="12.8" hidden="false" customHeight="false" outlineLevel="0" collapsed="false">
      <c r="A19" s="2" t="s">
        <v>91</v>
      </c>
      <c r="B19" s="2" t="n">
        <v>5</v>
      </c>
      <c r="C19" s="2" t="n">
        <v>0</v>
      </c>
      <c r="D19" s="2" t="n">
        <v>5</v>
      </c>
      <c r="E19" s="2" t="n">
        <v>5</v>
      </c>
      <c r="F19" s="2" t="n">
        <v>2</v>
      </c>
      <c r="G19" s="2" t="n">
        <v>5</v>
      </c>
      <c r="H19" s="2" t="n">
        <v>5</v>
      </c>
      <c r="I19" s="2" t="n">
        <v>5</v>
      </c>
      <c r="J19" s="2" t="n">
        <v>5</v>
      </c>
      <c r="K19" s="2" t="n">
        <v>5</v>
      </c>
      <c r="L19" s="2" t="n">
        <v>5</v>
      </c>
      <c r="M19" s="2" t="n">
        <v>5</v>
      </c>
      <c r="N19" s="2" t="n">
        <v>0</v>
      </c>
      <c r="O19" s="2" t="n">
        <v>0</v>
      </c>
      <c r="P19" s="2" t="n">
        <v>5</v>
      </c>
      <c r="Q19" s="2" t="n">
        <v>0</v>
      </c>
      <c r="R19" s="2" t="n">
        <v>5</v>
      </c>
      <c r="S19" s="2" t="n">
        <v>5</v>
      </c>
      <c r="T19" s="2" t="n">
        <v>5</v>
      </c>
      <c r="U19" s="2" t="n">
        <v>5</v>
      </c>
      <c r="V19" s="2" t="n">
        <v>5</v>
      </c>
      <c r="W19" s="2" t="n">
        <v>5</v>
      </c>
      <c r="X19" s="2" t="n">
        <v>5</v>
      </c>
      <c r="Y19" s="2" t="n">
        <v>5</v>
      </c>
      <c r="Z19" s="2" t="n">
        <v>0</v>
      </c>
      <c r="AA19" s="2" t="n">
        <v>0</v>
      </c>
      <c r="AB19" s="2" t="n">
        <v>5</v>
      </c>
      <c r="AC19" s="2" t="n">
        <v>5</v>
      </c>
      <c r="AD19" s="2" t="n">
        <v>5</v>
      </c>
      <c r="AE19" s="2" t="n">
        <v>5</v>
      </c>
      <c r="AF19" s="2" t="n">
        <v>5</v>
      </c>
      <c r="AG19" s="2" t="n">
        <v>39</v>
      </c>
      <c r="AH19" s="2" t="n">
        <v>1</v>
      </c>
    </row>
    <row r="20" customFormat="false" ht="12.8" hidden="false" customHeight="false" outlineLevel="0" collapsed="false">
      <c r="A20" s="2" t="s">
        <v>92</v>
      </c>
      <c r="B20" s="2" t="n">
        <v>5</v>
      </c>
      <c r="C20" s="2" t="n">
        <v>3</v>
      </c>
      <c r="D20" s="2" t="n">
        <v>5</v>
      </c>
      <c r="E20" s="2" t="n">
        <v>5</v>
      </c>
      <c r="F20" s="2" t="n">
        <v>0</v>
      </c>
      <c r="G20" s="2" t="n">
        <v>5</v>
      </c>
      <c r="H20" s="2" t="n">
        <v>4</v>
      </c>
      <c r="I20" s="2" t="n">
        <v>5</v>
      </c>
      <c r="J20" s="2" t="n">
        <v>5</v>
      </c>
      <c r="K20" s="2" t="n">
        <v>5</v>
      </c>
      <c r="L20" s="2" t="n">
        <v>5</v>
      </c>
      <c r="M20" s="2" t="n">
        <v>5</v>
      </c>
      <c r="N20" s="2" t="n">
        <v>0</v>
      </c>
      <c r="O20" s="2" t="n">
        <v>0</v>
      </c>
      <c r="P20" s="2" t="n">
        <v>0</v>
      </c>
      <c r="Q20" s="2" t="n">
        <v>4</v>
      </c>
      <c r="R20" s="2" t="n">
        <v>5</v>
      </c>
      <c r="S20" s="2" t="n">
        <v>5</v>
      </c>
      <c r="T20" s="2" t="n">
        <v>5</v>
      </c>
      <c r="U20" s="2" t="n">
        <v>5</v>
      </c>
      <c r="V20" s="2" t="n">
        <v>5</v>
      </c>
      <c r="W20" s="2" t="n">
        <v>5</v>
      </c>
      <c r="X20" s="2" t="n">
        <v>5</v>
      </c>
      <c r="Y20" s="2" t="n">
        <v>5</v>
      </c>
      <c r="Z20" s="2" t="n">
        <v>5</v>
      </c>
      <c r="AA20" s="2" t="n">
        <v>5</v>
      </c>
      <c r="AB20" s="2" t="n">
        <v>5</v>
      </c>
      <c r="AC20" s="2" t="n">
        <v>5</v>
      </c>
      <c r="AD20" s="2" t="n">
        <v>5</v>
      </c>
      <c r="AE20" s="2" t="n">
        <v>5</v>
      </c>
      <c r="AF20" s="2" t="n">
        <v>5</v>
      </c>
      <c r="AG20" s="2" t="n">
        <v>41</v>
      </c>
      <c r="AH20" s="2" t="n">
        <v>1</v>
      </c>
    </row>
    <row r="21" customFormat="false" ht="12.8" hidden="false" customHeight="false" outlineLevel="0" collapsed="false">
      <c r="A21" s="2" t="s">
        <v>93</v>
      </c>
      <c r="B21" s="2" t="n">
        <v>5</v>
      </c>
      <c r="C21" s="2" t="n">
        <v>0</v>
      </c>
      <c r="D21" s="2" t="n">
        <v>5</v>
      </c>
      <c r="E21" s="2" t="n">
        <v>0</v>
      </c>
      <c r="F21" s="2" t="n">
        <v>0</v>
      </c>
      <c r="G21" s="2" t="n">
        <v>5</v>
      </c>
      <c r="H21" s="2" t="n">
        <v>5</v>
      </c>
      <c r="I21" s="2" t="n">
        <v>5</v>
      </c>
      <c r="J21" s="2" t="n">
        <v>0</v>
      </c>
      <c r="K21" s="2" t="n">
        <v>0</v>
      </c>
      <c r="L21" s="2" t="n">
        <v>5</v>
      </c>
      <c r="M21" s="2" t="n">
        <v>5</v>
      </c>
      <c r="N21" s="2" t="n">
        <v>0</v>
      </c>
      <c r="O21" s="2" t="n">
        <v>0</v>
      </c>
      <c r="P21" s="2" t="n">
        <v>0</v>
      </c>
      <c r="Q21" s="2" t="n">
        <v>0</v>
      </c>
      <c r="R21" s="2" t="n">
        <v>5</v>
      </c>
      <c r="S21" s="2" t="n">
        <v>5</v>
      </c>
      <c r="T21" s="2" t="n">
        <v>5</v>
      </c>
      <c r="U21" s="2" t="n">
        <v>5</v>
      </c>
      <c r="V21" s="2" t="n">
        <v>5</v>
      </c>
      <c r="W21" s="2" t="n">
        <v>5</v>
      </c>
      <c r="X21" s="2" t="n">
        <v>5</v>
      </c>
      <c r="Y21" s="2" t="n">
        <v>5</v>
      </c>
      <c r="Z21" s="2" t="n">
        <v>5</v>
      </c>
      <c r="AA21" s="2" t="n">
        <v>5</v>
      </c>
      <c r="AB21" s="2" t="n">
        <v>5</v>
      </c>
      <c r="AC21" s="2" t="n">
        <v>2</v>
      </c>
      <c r="AD21" s="2" t="n">
        <v>5</v>
      </c>
      <c r="AE21" s="2" t="n">
        <v>4</v>
      </c>
      <c r="AF21" s="2" t="n">
        <v>4</v>
      </c>
      <c r="AG21" s="2" t="n">
        <v>41</v>
      </c>
      <c r="AH21" s="2" t="n">
        <v>1</v>
      </c>
      <c r="AI21" s="2" t="s">
        <v>94</v>
      </c>
    </row>
    <row r="22" customFormat="false" ht="12.8" hidden="false" customHeight="false" outlineLevel="0" collapsed="false">
      <c r="A22" s="2" t="s">
        <v>95</v>
      </c>
      <c r="B22" s="2" t="n">
        <v>5</v>
      </c>
      <c r="C22" s="2" t="n">
        <v>4</v>
      </c>
      <c r="D22" s="2" t="n">
        <v>5</v>
      </c>
      <c r="E22" s="2" t="n">
        <v>4</v>
      </c>
      <c r="F22" s="2" t="n">
        <v>5</v>
      </c>
      <c r="G22" s="2" t="n">
        <v>5</v>
      </c>
      <c r="H22" s="2" t="n">
        <v>4</v>
      </c>
      <c r="I22" s="2" t="n">
        <v>5</v>
      </c>
      <c r="J22" s="2" t="n">
        <v>5</v>
      </c>
      <c r="K22" s="2" t="n">
        <v>5</v>
      </c>
      <c r="L22" s="2" t="n">
        <v>4</v>
      </c>
      <c r="M22" s="2" t="n">
        <v>5</v>
      </c>
      <c r="N22" s="2" t="n">
        <v>5</v>
      </c>
      <c r="O22" s="2" t="n">
        <v>5</v>
      </c>
      <c r="P22" s="2" t="n">
        <v>5</v>
      </c>
      <c r="Q22" s="2" t="n">
        <v>5</v>
      </c>
      <c r="R22" s="2" t="n">
        <v>5</v>
      </c>
      <c r="S22" s="2" t="n">
        <v>5</v>
      </c>
      <c r="T22" s="2" t="n">
        <v>5</v>
      </c>
      <c r="U22" s="2" t="n">
        <v>5</v>
      </c>
      <c r="V22" s="2" t="n">
        <v>5</v>
      </c>
      <c r="W22" s="2" t="n">
        <v>5</v>
      </c>
      <c r="X22" s="2" t="n">
        <v>5</v>
      </c>
      <c r="Y22" s="2" t="n">
        <v>5</v>
      </c>
      <c r="Z22" s="2" t="n">
        <v>5</v>
      </c>
      <c r="AA22" s="2" t="n">
        <v>5</v>
      </c>
      <c r="AB22" s="2" t="n">
        <v>5</v>
      </c>
      <c r="AC22" s="2" t="n">
        <v>5</v>
      </c>
      <c r="AD22" s="2" t="n">
        <v>5</v>
      </c>
      <c r="AE22" s="2" t="n">
        <v>5</v>
      </c>
      <c r="AF22" s="2" t="n">
        <v>5</v>
      </c>
      <c r="AG22" s="2" t="n">
        <v>52</v>
      </c>
      <c r="AH22" s="2" t="n">
        <v>1</v>
      </c>
    </row>
    <row r="23" customFormat="false" ht="12.8" hidden="false" customHeight="false" outlineLevel="0" collapsed="false">
      <c r="A23" s="2" t="s">
        <v>96</v>
      </c>
      <c r="B23" s="2" t="n">
        <v>5</v>
      </c>
      <c r="C23" s="2" t="n">
        <v>4</v>
      </c>
      <c r="D23" s="2" t="n">
        <v>5</v>
      </c>
      <c r="E23" s="2" t="n">
        <v>2</v>
      </c>
      <c r="F23" s="2" t="n">
        <v>3</v>
      </c>
      <c r="G23" s="2" t="n">
        <v>4</v>
      </c>
      <c r="H23" s="2" t="n">
        <v>5</v>
      </c>
      <c r="I23" s="2" t="n">
        <v>5</v>
      </c>
      <c r="J23" s="2" t="n">
        <v>5</v>
      </c>
      <c r="K23" s="2" t="n">
        <v>5</v>
      </c>
      <c r="L23" s="2" t="n">
        <v>5</v>
      </c>
      <c r="M23" s="2" t="n">
        <v>5</v>
      </c>
      <c r="N23" s="2" t="n">
        <v>0</v>
      </c>
      <c r="O23" s="2" t="n">
        <v>0</v>
      </c>
      <c r="P23" s="2" t="n">
        <v>5</v>
      </c>
      <c r="Q23" s="2" t="n">
        <v>5</v>
      </c>
      <c r="R23" s="2" t="n">
        <v>4</v>
      </c>
      <c r="S23" s="2" t="n">
        <v>4</v>
      </c>
      <c r="T23" s="2" t="n">
        <v>4</v>
      </c>
      <c r="U23" s="2" t="n">
        <v>5</v>
      </c>
      <c r="V23" s="2" t="n">
        <v>5</v>
      </c>
      <c r="W23" s="2" t="n">
        <v>5</v>
      </c>
      <c r="X23" s="2" t="n">
        <v>5</v>
      </c>
      <c r="Y23" s="2" t="n">
        <v>5</v>
      </c>
      <c r="Z23" s="2" t="n">
        <v>4</v>
      </c>
      <c r="AA23" s="2" t="n">
        <v>4</v>
      </c>
      <c r="AB23" s="2" t="n">
        <v>4</v>
      </c>
      <c r="AC23" s="2" t="n">
        <v>4</v>
      </c>
      <c r="AD23" s="2" t="n">
        <v>5</v>
      </c>
      <c r="AE23" s="2" t="n">
        <v>5</v>
      </c>
      <c r="AF23" s="2" t="n">
        <v>5</v>
      </c>
      <c r="AG23" s="2" t="n">
        <v>23</v>
      </c>
      <c r="AH23" s="2" t="n">
        <v>1</v>
      </c>
      <c r="AI23" s="2" t="s">
        <v>97</v>
      </c>
    </row>
    <row r="24" customFormat="false" ht="12.8" hidden="false" customHeight="false" outlineLevel="0" collapsed="false">
      <c r="A24" s="2" t="s">
        <v>98</v>
      </c>
      <c r="B24" s="2" t="n">
        <v>5</v>
      </c>
      <c r="C24" s="2" t="n">
        <v>5</v>
      </c>
      <c r="D24" s="2" t="n">
        <v>5</v>
      </c>
      <c r="E24" s="2" t="n">
        <v>2</v>
      </c>
      <c r="F24" s="2" t="n">
        <v>2</v>
      </c>
      <c r="G24" s="2" t="n">
        <v>5</v>
      </c>
      <c r="H24" s="2" t="n">
        <v>4</v>
      </c>
      <c r="I24" s="2" t="n">
        <v>3</v>
      </c>
      <c r="J24" s="2" t="n">
        <v>3</v>
      </c>
      <c r="K24" s="2" t="n">
        <v>5</v>
      </c>
      <c r="L24" s="2" t="n">
        <v>5</v>
      </c>
      <c r="M24" s="2" t="n">
        <v>2</v>
      </c>
      <c r="N24" s="2" t="n">
        <v>2</v>
      </c>
      <c r="O24" s="2" t="n">
        <v>0</v>
      </c>
      <c r="P24" s="2" t="n">
        <v>0</v>
      </c>
      <c r="Q24" s="2" t="n">
        <v>0</v>
      </c>
      <c r="R24" s="2" t="n">
        <v>0</v>
      </c>
      <c r="S24" s="2" t="n">
        <v>0</v>
      </c>
      <c r="T24" s="2" t="n">
        <v>0</v>
      </c>
      <c r="U24" s="2" t="n">
        <v>0</v>
      </c>
      <c r="V24" s="2" t="n">
        <v>0</v>
      </c>
      <c r="W24" s="2" t="n">
        <v>4</v>
      </c>
      <c r="X24" s="2" t="n">
        <v>4</v>
      </c>
      <c r="Y24" s="2" t="n">
        <v>4</v>
      </c>
      <c r="Z24" s="2" t="n">
        <v>4</v>
      </c>
      <c r="AA24" s="2" t="n">
        <v>4</v>
      </c>
      <c r="AB24" s="2" t="n">
        <v>4</v>
      </c>
      <c r="AC24" s="2" t="n">
        <v>0</v>
      </c>
      <c r="AD24" s="2" t="n">
        <v>5</v>
      </c>
      <c r="AE24" s="2" t="n">
        <v>5</v>
      </c>
      <c r="AF24" s="2" t="n">
        <v>5</v>
      </c>
      <c r="AG24" s="2" t="n">
        <v>24</v>
      </c>
      <c r="AH24" s="2" t="n">
        <v>1</v>
      </c>
      <c r="AI24" s="2" t="s">
        <v>99</v>
      </c>
    </row>
    <row r="25" customFormat="false" ht="12.8" hidden="false" customHeight="false" outlineLevel="0" collapsed="false">
      <c r="A25" s="2" t="s">
        <v>100</v>
      </c>
      <c r="B25" s="2" t="n">
        <v>4</v>
      </c>
      <c r="C25" s="2" t="n">
        <v>2</v>
      </c>
      <c r="D25" s="2" t="n">
        <v>4</v>
      </c>
      <c r="E25" s="2" t="n">
        <v>4</v>
      </c>
      <c r="F25" s="2" t="n">
        <v>2</v>
      </c>
      <c r="G25" s="2" t="n">
        <v>2</v>
      </c>
      <c r="H25" s="2" t="n">
        <v>0</v>
      </c>
      <c r="I25" s="2" t="n">
        <v>3</v>
      </c>
      <c r="J25" s="2" t="n">
        <v>4</v>
      </c>
      <c r="K25" s="2" t="n">
        <v>4</v>
      </c>
      <c r="L25" s="2" t="n">
        <v>3</v>
      </c>
      <c r="M25" s="2" t="n">
        <v>3</v>
      </c>
      <c r="N25" s="2" t="n">
        <v>4</v>
      </c>
      <c r="O25" s="2" t="n">
        <v>3</v>
      </c>
      <c r="P25" s="2" t="n">
        <v>3</v>
      </c>
      <c r="Q25" s="2" t="n">
        <v>3</v>
      </c>
      <c r="R25" s="2" t="n">
        <v>4</v>
      </c>
      <c r="S25" s="2" t="n">
        <v>4</v>
      </c>
      <c r="T25" s="2" t="n">
        <v>4</v>
      </c>
      <c r="U25" s="2" t="n">
        <v>4</v>
      </c>
      <c r="V25" s="2" t="n">
        <v>4</v>
      </c>
      <c r="W25" s="2" t="n">
        <v>5</v>
      </c>
      <c r="X25" s="2" t="n">
        <v>5</v>
      </c>
      <c r="Y25" s="2" t="n">
        <v>5</v>
      </c>
      <c r="Z25" s="2" t="n">
        <v>4</v>
      </c>
      <c r="AA25" s="2" t="n">
        <v>4</v>
      </c>
      <c r="AB25" s="2" t="n">
        <v>4</v>
      </c>
      <c r="AC25" s="2" t="n">
        <v>4</v>
      </c>
      <c r="AD25" s="2" t="n">
        <v>4</v>
      </c>
      <c r="AE25" s="2" t="n">
        <v>4</v>
      </c>
      <c r="AF25" s="2" t="n">
        <v>4</v>
      </c>
      <c r="AG25" s="2" t="n">
        <v>44</v>
      </c>
      <c r="AH25" s="2" t="n">
        <v>2</v>
      </c>
    </row>
    <row r="26" customFormat="false" ht="12.8" hidden="false" customHeight="false" outlineLevel="0" collapsed="false">
      <c r="A26" s="2" t="s">
        <v>101</v>
      </c>
      <c r="B26" s="2" t="n">
        <v>3</v>
      </c>
      <c r="C26" s="2" t="n">
        <v>2</v>
      </c>
      <c r="D26" s="2" t="n">
        <v>4</v>
      </c>
      <c r="E26" s="2" t="n">
        <v>4</v>
      </c>
      <c r="F26" s="2" t="n">
        <v>3</v>
      </c>
      <c r="G26" s="2" t="n">
        <v>2</v>
      </c>
      <c r="H26" s="2" t="n">
        <v>4</v>
      </c>
      <c r="I26" s="2" t="n">
        <v>5</v>
      </c>
      <c r="J26" s="2" t="n">
        <v>5</v>
      </c>
      <c r="K26" s="2" t="n">
        <v>3</v>
      </c>
      <c r="L26" s="2" t="n">
        <v>3</v>
      </c>
      <c r="M26" s="2" t="n">
        <v>2</v>
      </c>
      <c r="N26" s="2" t="n">
        <v>5</v>
      </c>
      <c r="O26" s="2" t="n">
        <v>4</v>
      </c>
      <c r="P26" s="2" t="n">
        <v>4</v>
      </c>
      <c r="Q26" s="2" t="n">
        <v>2</v>
      </c>
      <c r="R26" s="2" t="n">
        <v>4</v>
      </c>
      <c r="S26" s="2" t="n">
        <v>4</v>
      </c>
      <c r="T26" s="2" t="n">
        <v>5</v>
      </c>
      <c r="U26" s="2" t="n">
        <v>5</v>
      </c>
      <c r="V26" s="2" t="n">
        <v>3</v>
      </c>
      <c r="W26" s="2" t="n">
        <v>3</v>
      </c>
      <c r="X26" s="2" t="n">
        <v>3</v>
      </c>
      <c r="Y26" s="2" t="n">
        <v>5</v>
      </c>
      <c r="Z26" s="2" t="n">
        <v>4</v>
      </c>
      <c r="AA26" s="2" t="n">
        <v>4</v>
      </c>
      <c r="AB26" s="2" t="n">
        <v>4</v>
      </c>
      <c r="AC26" s="2" t="n">
        <v>3</v>
      </c>
      <c r="AD26" s="2" t="n">
        <v>4</v>
      </c>
      <c r="AE26" s="2" t="n">
        <v>4</v>
      </c>
      <c r="AF26" s="2" t="n">
        <v>4</v>
      </c>
      <c r="AG26" s="2" t="n">
        <v>38</v>
      </c>
      <c r="AH26" s="2" t="n">
        <v>1</v>
      </c>
    </row>
    <row r="27" customFormat="false" ht="12.8" hidden="false" customHeight="false" outlineLevel="0" collapsed="false">
      <c r="A27" s="2" t="s">
        <v>102</v>
      </c>
      <c r="B27" s="2" t="n">
        <v>3</v>
      </c>
      <c r="C27" s="2" t="n">
        <v>4</v>
      </c>
      <c r="D27" s="2" t="n">
        <v>3</v>
      </c>
      <c r="E27" s="2" t="n">
        <v>3</v>
      </c>
      <c r="F27" s="2" t="n">
        <v>3</v>
      </c>
      <c r="G27" s="2" t="n">
        <v>0</v>
      </c>
      <c r="H27" s="2" t="n">
        <v>0</v>
      </c>
      <c r="I27" s="2" t="n">
        <v>4</v>
      </c>
      <c r="J27" s="2" t="n">
        <v>0</v>
      </c>
      <c r="K27" s="2" t="n">
        <v>0</v>
      </c>
      <c r="L27" s="2" t="n">
        <v>0</v>
      </c>
      <c r="M27" s="2" t="n">
        <v>2</v>
      </c>
      <c r="N27" s="2" t="n">
        <v>0</v>
      </c>
      <c r="O27" s="2" t="n">
        <v>0</v>
      </c>
      <c r="P27" s="2" t="n">
        <v>0</v>
      </c>
      <c r="Q27" s="2" t="n">
        <v>0</v>
      </c>
      <c r="R27" s="2" t="n">
        <v>3</v>
      </c>
      <c r="S27" s="2" t="n">
        <v>3</v>
      </c>
      <c r="T27" s="2" t="n">
        <v>4</v>
      </c>
      <c r="U27" s="2" t="n">
        <v>3</v>
      </c>
      <c r="V27" s="2" t="n">
        <v>3</v>
      </c>
      <c r="W27" s="2" t="n">
        <v>0</v>
      </c>
      <c r="X27" s="2" t="n">
        <v>2</v>
      </c>
      <c r="Y27" s="2" t="n">
        <v>3</v>
      </c>
      <c r="Z27" s="2" t="n">
        <v>4</v>
      </c>
      <c r="AA27" s="2" t="n">
        <v>0</v>
      </c>
      <c r="AB27" s="2" t="n">
        <v>0</v>
      </c>
      <c r="AC27" s="2" t="n">
        <v>4</v>
      </c>
      <c r="AD27" s="2" t="n">
        <v>0</v>
      </c>
      <c r="AE27" s="2" t="n">
        <v>0</v>
      </c>
      <c r="AF27" s="2" t="n">
        <v>0</v>
      </c>
      <c r="AG27" s="2" t="n">
        <v>38</v>
      </c>
      <c r="AH27" s="2" t="n">
        <v>1</v>
      </c>
      <c r="AI27" s="2" t="s">
        <v>103</v>
      </c>
    </row>
    <row r="28" customFormat="false" ht="12.8" hidden="false" customHeight="false" outlineLevel="0" collapsed="false">
      <c r="A28" s="2" t="s">
        <v>104</v>
      </c>
      <c r="B28" s="2" t="n">
        <v>5</v>
      </c>
      <c r="C28" s="2" t="n">
        <v>5</v>
      </c>
      <c r="D28" s="2" t="n">
        <v>5</v>
      </c>
      <c r="E28" s="2" t="n">
        <v>4</v>
      </c>
      <c r="F28" s="2" t="n">
        <v>4</v>
      </c>
      <c r="G28" s="2" t="n">
        <v>4</v>
      </c>
      <c r="H28" s="2" t="n">
        <v>4</v>
      </c>
      <c r="I28" s="2" t="n">
        <v>5</v>
      </c>
      <c r="J28" s="2" t="n">
        <v>5</v>
      </c>
      <c r="K28" s="2" t="n">
        <v>5</v>
      </c>
      <c r="L28" s="2" t="n">
        <v>4</v>
      </c>
      <c r="M28" s="2" t="n">
        <v>4</v>
      </c>
      <c r="N28" s="2" t="n">
        <v>4</v>
      </c>
      <c r="O28" s="2" t="n">
        <v>4</v>
      </c>
      <c r="P28" s="2" t="n">
        <v>5</v>
      </c>
      <c r="Q28" s="2" t="n">
        <v>5</v>
      </c>
      <c r="R28" s="2" t="n">
        <v>5</v>
      </c>
      <c r="S28" s="2" t="n">
        <v>5</v>
      </c>
      <c r="T28" s="2" t="n">
        <v>5</v>
      </c>
      <c r="U28" s="2" t="n">
        <v>3</v>
      </c>
      <c r="V28" s="2" t="n">
        <v>3</v>
      </c>
      <c r="W28" s="2" t="n">
        <v>5</v>
      </c>
      <c r="X28" s="2" t="n">
        <v>5</v>
      </c>
      <c r="Y28" s="2" t="n">
        <v>5</v>
      </c>
      <c r="Z28" s="2" t="n">
        <v>5</v>
      </c>
      <c r="AA28" s="2" t="n">
        <v>5</v>
      </c>
      <c r="AB28" s="2" t="n">
        <v>5</v>
      </c>
      <c r="AC28" s="2" t="n">
        <v>3</v>
      </c>
      <c r="AD28" s="2" t="n">
        <v>5</v>
      </c>
      <c r="AE28" s="2" t="n">
        <v>5</v>
      </c>
      <c r="AF28" s="2" t="n">
        <v>5</v>
      </c>
      <c r="AG28" s="2" t="n">
        <v>33</v>
      </c>
      <c r="AH28" s="2" t="n">
        <v>1</v>
      </c>
    </row>
    <row r="29" customFormat="false" ht="12.8" hidden="false" customHeight="false" outlineLevel="0" collapsed="false">
      <c r="A29" s="2" t="s">
        <v>105</v>
      </c>
      <c r="B29" s="2" t="n">
        <v>5</v>
      </c>
      <c r="C29" s="2" t="n">
        <v>5</v>
      </c>
      <c r="D29" s="2" t="n">
        <v>5</v>
      </c>
      <c r="E29" s="2" t="n">
        <v>5</v>
      </c>
      <c r="F29" s="2" t="n">
        <v>5</v>
      </c>
      <c r="G29" s="2" t="n">
        <v>5</v>
      </c>
      <c r="H29" s="2" t="n">
        <v>5</v>
      </c>
      <c r="I29" s="2" t="n">
        <v>5</v>
      </c>
      <c r="J29" s="2" t="n">
        <v>5</v>
      </c>
      <c r="K29" s="2" t="n">
        <v>5</v>
      </c>
      <c r="L29" s="2" t="n">
        <v>5</v>
      </c>
      <c r="M29" s="2" t="n">
        <v>5</v>
      </c>
      <c r="N29" s="2" t="n">
        <v>5</v>
      </c>
      <c r="O29" s="2" t="n">
        <v>5</v>
      </c>
      <c r="P29" s="2" t="n">
        <v>5</v>
      </c>
      <c r="Q29" s="2" t="n">
        <v>5</v>
      </c>
      <c r="R29" s="2" t="n">
        <v>5</v>
      </c>
      <c r="S29" s="2" t="n">
        <v>5</v>
      </c>
      <c r="T29" s="2" t="n">
        <v>5</v>
      </c>
      <c r="U29" s="2" t="n">
        <v>5</v>
      </c>
      <c r="V29" s="2" t="n">
        <v>5</v>
      </c>
      <c r="W29" s="2" t="n">
        <v>5</v>
      </c>
      <c r="X29" s="2" t="n">
        <v>5</v>
      </c>
      <c r="Y29" s="2" t="n">
        <v>5</v>
      </c>
      <c r="Z29" s="2" t="n">
        <v>5</v>
      </c>
      <c r="AA29" s="2" t="n">
        <v>5</v>
      </c>
      <c r="AB29" s="2" t="n">
        <v>5</v>
      </c>
      <c r="AC29" s="2" t="n">
        <v>5</v>
      </c>
      <c r="AD29" s="2" t="n">
        <v>5</v>
      </c>
      <c r="AE29" s="2" t="n">
        <v>5</v>
      </c>
      <c r="AF29" s="2" t="n">
        <v>5</v>
      </c>
      <c r="AG29" s="2" t="n">
        <v>46</v>
      </c>
      <c r="AH29" s="2" t="n">
        <v>2</v>
      </c>
    </row>
    <row r="30" customFormat="false" ht="12.8" hidden="false" customHeight="false" outlineLevel="0" collapsed="false">
      <c r="A30" s="2" t="s">
        <v>106</v>
      </c>
      <c r="B30" s="2" t="n">
        <v>3</v>
      </c>
      <c r="C30" s="2" t="n">
        <v>3</v>
      </c>
      <c r="D30" s="2" t="n">
        <v>5</v>
      </c>
      <c r="E30" s="2" t="n">
        <v>3</v>
      </c>
      <c r="F30" s="2" t="n">
        <v>3</v>
      </c>
      <c r="G30" s="2" t="n">
        <v>5</v>
      </c>
      <c r="H30" s="2" t="n">
        <v>5</v>
      </c>
      <c r="I30" s="2" t="n">
        <v>5</v>
      </c>
      <c r="J30" s="2" t="n">
        <v>5</v>
      </c>
      <c r="K30" s="2" t="n">
        <v>5</v>
      </c>
      <c r="L30" s="2" t="n">
        <v>3</v>
      </c>
      <c r="M30" s="2" t="n">
        <v>4</v>
      </c>
      <c r="N30" s="2" t="n">
        <v>5</v>
      </c>
      <c r="O30" s="2" t="n">
        <v>5</v>
      </c>
      <c r="P30" s="2" t="n">
        <v>5</v>
      </c>
      <c r="Q30" s="2" t="n">
        <v>5</v>
      </c>
      <c r="R30" s="2" t="n">
        <v>5</v>
      </c>
      <c r="S30" s="2" t="n">
        <v>5</v>
      </c>
      <c r="T30" s="2" t="n">
        <v>5</v>
      </c>
      <c r="U30" s="2" t="n">
        <v>4</v>
      </c>
      <c r="V30" s="2" t="n">
        <v>4</v>
      </c>
      <c r="W30" s="2" t="n">
        <v>5</v>
      </c>
      <c r="X30" s="2" t="n">
        <v>5</v>
      </c>
      <c r="Y30" s="2" t="n">
        <v>5</v>
      </c>
      <c r="Z30" s="2" t="n">
        <v>5</v>
      </c>
      <c r="AA30" s="2" t="n">
        <v>4</v>
      </c>
      <c r="AB30" s="2" t="n">
        <v>3</v>
      </c>
      <c r="AC30" s="2" t="n">
        <v>3</v>
      </c>
      <c r="AD30" s="2" t="n">
        <v>5</v>
      </c>
      <c r="AE30" s="2" t="n">
        <v>5</v>
      </c>
      <c r="AF30" s="2" t="n">
        <v>5</v>
      </c>
      <c r="AG30" s="2" t="n">
        <v>25</v>
      </c>
      <c r="AH30" s="2" t="n">
        <v>2</v>
      </c>
    </row>
    <row r="31" customFormat="false" ht="12.8" hidden="false" customHeight="false" outlineLevel="0" collapsed="false">
      <c r="A31" s="2" t="s">
        <v>107</v>
      </c>
      <c r="B31" s="2" t="n">
        <v>4</v>
      </c>
      <c r="C31" s="2" t="n">
        <v>4</v>
      </c>
      <c r="D31" s="2" t="n">
        <v>0</v>
      </c>
      <c r="E31" s="2" t="n">
        <v>0</v>
      </c>
      <c r="F31" s="2" t="n">
        <v>0</v>
      </c>
      <c r="G31" s="2" t="n">
        <v>4</v>
      </c>
      <c r="H31" s="2" t="n">
        <v>4</v>
      </c>
      <c r="I31" s="2" t="n">
        <v>5</v>
      </c>
      <c r="J31" s="2" t="n">
        <v>5</v>
      </c>
      <c r="K31" s="2" t="n">
        <v>5</v>
      </c>
      <c r="L31" s="2" t="n">
        <v>5</v>
      </c>
      <c r="M31" s="2" t="n">
        <v>4</v>
      </c>
      <c r="N31" s="2" t="n">
        <v>0</v>
      </c>
      <c r="O31" s="2" t="n">
        <v>0</v>
      </c>
      <c r="P31" s="2" t="n">
        <v>4</v>
      </c>
      <c r="Q31" s="2" t="n">
        <v>0</v>
      </c>
      <c r="R31" s="2" t="n">
        <v>4</v>
      </c>
      <c r="S31" s="2" t="n">
        <v>4</v>
      </c>
      <c r="T31" s="2" t="n">
        <v>4</v>
      </c>
      <c r="U31" s="2" t="n">
        <v>0</v>
      </c>
      <c r="V31" s="2" t="n">
        <v>0</v>
      </c>
      <c r="W31" s="2" t="n">
        <v>0</v>
      </c>
      <c r="X31" s="2" t="n">
        <v>0</v>
      </c>
      <c r="Y31" s="2" t="n">
        <v>0</v>
      </c>
      <c r="Z31" s="2" t="n">
        <v>0</v>
      </c>
      <c r="AA31" s="2" t="n">
        <v>0</v>
      </c>
      <c r="AB31" s="2" t="n">
        <v>0</v>
      </c>
      <c r="AC31" s="2" t="n">
        <v>0</v>
      </c>
      <c r="AD31" s="2" t="n">
        <v>4</v>
      </c>
      <c r="AE31" s="2" t="n">
        <v>4</v>
      </c>
      <c r="AF31" s="2" t="n">
        <v>0</v>
      </c>
      <c r="AG31" s="2" t="n">
        <v>29</v>
      </c>
      <c r="AH31" s="2" t="n">
        <v>2</v>
      </c>
    </row>
    <row r="32" customFormat="false" ht="12.8" hidden="false" customHeight="false" outlineLevel="0" collapsed="false">
      <c r="A32" s="2" t="s">
        <v>108</v>
      </c>
      <c r="B32" s="2" t="n">
        <v>5</v>
      </c>
      <c r="C32" s="2" t="n">
        <v>5</v>
      </c>
      <c r="D32" s="2" t="n">
        <v>5</v>
      </c>
      <c r="E32" s="2" t="n">
        <v>5</v>
      </c>
      <c r="F32" s="2" t="n">
        <v>4</v>
      </c>
      <c r="G32" s="2" t="n">
        <v>5</v>
      </c>
      <c r="H32" s="2" t="n">
        <v>1</v>
      </c>
      <c r="I32" s="2" t="n">
        <v>5</v>
      </c>
      <c r="J32" s="2" t="n">
        <v>5</v>
      </c>
      <c r="K32" s="2" t="n">
        <v>5</v>
      </c>
      <c r="L32" s="2" t="n">
        <v>1</v>
      </c>
      <c r="M32" s="2" t="n">
        <v>5</v>
      </c>
      <c r="N32" s="2" t="n">
        <v>0</v>
      </c>
      <c r="O32" s="2" t="n">
        <v>0</v>
      </c>
      <c r="P32" s="2" t="n">
        <v>5</v>
      </c>
      <c r="Q32" s="2" t="n">
        <v>5</v>
      </c>
      <c r="R32" s="2" t="n">
        <v>5</v>
      </c>
      <c r="S32" s="2" t="n">
        <v>5</v>
      </c>
      <c r="T32" s="2" t="n">
        <v>5</v>
      </c>
      <c r="U32" s="2" t="n">
        <v>2</v>
      </c>
      <c r="V32" s="2" t="n">
        <v>4</v>
      </c>
      <c r="W32" s="2" t="n">
        <v>5</v>
      </c>
      <c r="X32" s="2" t="n">
        <v>5</v>
      </c>
      <c r="Y32" s="2" t="n">
        <v>5</v>
      </c>
      <c r="Z32" s="2" t="n">
        <v>3</v>
      </c>
      <c r="AA32" s="2" t="n">
        <v>3</v>
      </c>
      <c r="AB32" s="2" t="n">
        <v>4</v>
      </c>
      <c r="AC32" s="2" t="n">
        <v>3</v>
      </c>
      <c r="AD32" s="2" t="n">
        <v>5</v>
      </c>
      <c r="AE32" s="2" t="n">
        <v>3</v>
      </c>
      <c r="AF32" s="2" t="n">
        <v>3</v>
      </c>
      <c r="AG32" s="2" t="n">
        <v>54</v>
      </c>
      <c r="AH32" s="2" t="n">
        <v>2</v>
      </c>
      <c r="AI32" s="2" t="s">
        <v>109</v>
      </c>
    </row>
    <row r="33" customFormat="false" ht="12.8" hidden="false" customHeight="false" outlineLevel="0" collapsed="false">
      <c r="A33" s="2" t="s">
        <v>110</v>
      </c>
      <c r="B33" s="2" t="n">
        <v>3</v>
      </c>
      <c r="C33" s="2" t="n">
        <v>0</v>
      </c>
      <c r="D33" s="2" t="n">
        <v>3</v>
      </c>
      <c r="E33" s="2" t="n">
        <v>3</v>
      </c>
      <c r="F33" s="2" t="n">
        <v>0</v>
      </c>
      <c r="G33" s="2" t="n">
        <v>3</v>
      </c>
      <c r="H33" s="2" t="n">
        <v>3</v>
      </c>
      <c r="I33" s="2" t="n">
        <v>3</v>
      </c>
      <c r="J33" s="2" t="n">
        <v>3</v>
      </c>
      <c r="K33" s="2" t="n">
        <v>4</v>
      </c>
      <c r="L33" s="2" t="n">
        <v>2</v>
      </c>
      <c r="M33" s="2" t="n">
        <v>3</v>
      </c>
      <c r="N33" s="2" t="n">
        <v>3</v>
      </c>
      <c r="O33" s="2" t="n">
        <v>3</v>
      </c>
      <c r="P33" s="2" t="n">
        <v>5</v>
      </c>
      <c r="Q33" s="2" t="n">
        <v>3</v>
      </c>
      <c r="R33" s="2" t="n">
        <v>3</v>
      </c>
      <c r="S33" s="2" t="n">
        <v>3</v>
      </c>
      <c r="T33" s="2" t="n">
        <v>3</v>
      </c>
      <c r="U33" s="2" t="n">
        <v>2</v>
      </c>
      <c r="V33" s="2" t="n">
        <v>2</v>
      </c>
      <c r="W33" s="2" t="n">
        <v>3</v>
      </c>
      <c r="X33" s="2" t="n">
        <v>3</v>
      </c>
      <c r="Y33" s="2" t="n">
        <v>3</v>
      </c>
      <c r="Z33" s="2" t="n">
        <v>3</v>
      </c>
      <c r="AA33" s="2" t="n">
        <v>3</v>
      </c>
      <c r="AB33" s="2" t="n">
        <v>3</v>
      </c>
      <c r="AC33" s="2" t="n">
        <v>3</v>
      </c>
      <c r="AD33" s="2" t="n">
        <v>3</v>
      </c>
      <c r="AE33" s="2" t="n">
        <v>3</v>
      </c>
      <c r="AF33" s="2" t="n">
        <v>3</v>
      </c>
      <c r="AG33" s="2" t="n">
        <v>28</v>
      </c>
      <c r="AH33" s="2" t="n">
        <v>2</v>
      </c>
      <c r="AI33" s="2" t="s">
        <v>111</v>
      </c>
    </row>
    <row r="34" customFormat="false" ht="12.8" hidden="false" customHeight="false" outlineLevel="0" collapsed="false">
      <c r="A34" s="2" t="s">
        <v>112</v>
      </c>
      <c r="B34" s="2" t="n">
        <v>2</v>
      </c>
      <c r="C34" s="2" t="n">
        <v>3</v>
      </c>
      <c r="D34" s="2" t="n">
        <v>4</v>
      </c>
      <c r="E34" s="2" t="n">
        <v>4</v>
      </c>
      <c r="F34" s="2" t="n">
        <v>4</v>
      </c>
      <c r="G34" s="2" t="n">
        <v>3</v>
      </c>
      <c r="H34" s="2" t="n">
        <v>4</v>
      </c>
      <c r="I34" s="2" t="n">
        <v>3</v>
      </c>
      <c r="J34" s="2" t="n">
        <v>4</v>
      </c>
      <c r="K34" s="2" t="n">
        <v>4</v>
      </c>
      <c r="L34" s="2" t="n">
        <v>4</v>
      </c>
      <c r="M34" s="2" t="n">
        <v>4</v>
      </c>
      <c r="N34" s="2" t="n">
        <v>4</v>
      </c>
      <c r="O34" s="2" t="n">
        <v>4</v>
      </c>
      <c r="P34" s="2" t="n">
        <v>4</v>
      </c>
      <c r="Q34" s="2" t="n">
        <v>4</v>
      </c>
      <c r="R34" s="2" t="n">
        <v>4</v>
      </c>
      <c r="S34" s="2" t="n">
        <v>4</v>
      </c>
      <c r="T34" s="2" t="n">
        <v>4</v>
      </c>
      <c r="U34" s="2" t="n">
        <v>3</v>
      </c>
      <c r="V34" s="2" t="n">
        <v>3</v>
      </c>
      <c r="W34" s="2" t="n">
        <v>4</v>
      </c>
      <c r="X34" s="2" t="n">
        <v>4</v>
      </c>
      <c r="Y34" s="2" t="n">
        <v>4</v>
      </c>
      <c r="Z34" s="2" t="n">
        <v>4</v>
      </c>
      <c r="AA34" s="2" t="n">
        <v>4</v>
      </c>
      <c r="AB34" s="2" t="n">
        <v>4</v>
      </c>
      <c r="AC34" s="2" t="n">
        <v>4</v>
      </c>
      <c r="AD34" s="2" t="n">
        <v>4</v>
      </c>
      <c r="AE34" s="2" t="n">
        <v>4</v>
      </c>
      <c r="AF34" s="2" t="n">
        <v>4</v>
      </c>
      <c r="AG34" s="2" t="n">
        <v>25</v>
      </c>
      <c r="AH34" s="2" t="n">
        <v>1</v>
      </c>
    </row>
    <row r="35" customFormat="false" ht="12.8" hidden="false" customHeight="false" outlineLevel="0" collapsed="false">
      <c r="A35" s="2" t="s">
        <v>113</v>
      </c>
      <c r="B35" s="2" t="n">
        <v>4</v>
      </c>
      <c r="C35" s="2" t="n">
        <v>4</v>
      </c>
      <c r="D35" s="2" t="n">
        <v>4</v>
      </c>
      <c r="E35" s="2" t="n">
        <v>4</v>
      </c>
      <c r="F35" s="2" t="n">
        <v>4</v>
      </c>
      <c r="G35" s="2" t="n">
        <v>3</v>
      </c>
      <c r="H35" s="2" t="n">
        <v>3</v>
      </c>
      <c r="I35" s="2" t="n">
        <v>5</v>
      </c>
      <c r="J35" s="2" t="n">
        <v>4</v>
      </c>
      <c r="K35" s="2" t="n">
        <v>4</v>
      </c>
      <c r="L35" s="2" t="n">
        <v>3</v>
      </c>
      <c r="M35" s="2" t="n">
        <v>3</v>
      </c>
      <c r="N35" s="2" t="n">
        <v>4</v>
      </c>
      <c r="O35" s="2" t="n">
        <v>4</v>
      </c>
      <c r="P35" s="2" t="n">
        <v>3</v>
      </c>
      <c r="Q35" s="2" t="n">
        <v>4</v>
      </c>
      <c r="R35" s="2" t="n">
        <v>4</v>
      </c>
      <c r="S35" s="2" t="n">
        <v>4</v>
      </c>
      <c r="T35" s="2" t="n">
        <v>3</v>
      </c>
      <c r="U35" s="2" t="n">
        <v>4</v>
      </c>
      <c r="V35" s="2" t="n">
        <v>5</v>
      </c>
      <c r="W35" s="2" t="n">
        <v>4</v>
      </c>
      <c r="X35" s="2" t="n">
        <v>4</v>
      </c>
      <c r="Y35" s="2" t="n">
        <v>4</v>
      </c>
      <c r="Z35" s="2" t="n">
        <v>4</v>
      </c>
      <c r="AA35" s="2" t="n">
        <v>4</v>
      </c>
      <c r="AB35" s="2" t="n">
        <v>4</v>
      </c>
      <c r="AC35" s="2" t="n">
        <v>4</v>
      </c>
      <c r="AD35" s="2" t="n">
        <v>4</v>
      </c>
      <c r="AE35" s="2" t="n">
        <v>3</v>
      </c>
      <c r="AF35" s="2" t="n">
        <v>4</v>
      </c>
      <c r="AG35" s="2" t="n">
        <v>41</v>
      </c>
      <c r="AH35" s="2" t="n">
        <v>2</v>
      </c>
    </row>
    <row r="36" customFormat="false" ht="12.8" hidden="false" customHeight="false" outlineLevel="0" collapsed="false">
      <c r="A36" s="2" t="s">
        <v>114</v>
      </c>
      <c r="B36" s="2" t="n">
        <v>5</v>
      </c>
      <c r="C36" s="2" t="n">
        <v>5</v>
      </c>
      <c r="D36" s="2" t="n">
        <v>4</v>
      </c>
      <c r="E36" s="2" t="n">
        <v>4</v>
      </c>
      <c r="F36" s="2" t="n">
        <v>4</v>
      </c>
      <c r="G36" s="2" t="n">
        <v>4</v>
      </c>
      <c r="H36" s="2" t="n">
        <v>4</v>
      </c>
      <c r="I36" s="2" t="n">
        <v>5</v>
      </c>
      <c r="J36" s="2" t="n">
        <v>5</v>
      </c>
      <c r="K36" s="2" t="n">
        <v>4</v>
      </c>
      <c r="L36" s="2" t="n">
        <v>5</v>
      </c>
      <c r="M36" s="2" t="n">
        <v>4</v>
      </c>
      <c r="N36" s="2" t="n">
        <v>5</v>
      </c>
      <c r="O36" s="2" t="n">
        <v>4</v>
      </c>
      <c r="P36" s="2" t="n">
        <v>4</v>
      </c>
      <c r="Q36" s="2" t="n">
        <v>5</v>
      </c>
      <c r="R36" s="2" t="n">
        <v>4</v>
      </c>
      <c r="S36" s="2" t="n">
        <v>4</v>
      </c>
      <c r="T36" s="2" t="n">
        <v>4</v>
      </c>
      <c r="U36" s="2" t="n">
        <v>3</v>
      </c>
      <c r="V36" s="2" t="n">
        <v>5</v>
      </c>
      <c r="W36" s="2" t="n">
        <v>5</v>
      </c>
      <c r="X36" s="2" t="n">
        <v>4</v>
      </c>
      <c r="Y36" s="2" t="n">
        <v>4</v>
      </c>
      <c r="Z36" s="2" t="n">
        <v>4</v>
      </c>
      <c r="AA36" s="2" t="n">
        <v>4</v>
      </c>
      <c r="AB36" s="2" t="n">
        <v>4</v>
      </c>
      <c r="AC36" s="2" t="n">
        <v>4</v>
      </c>
      <c r="AD36" s="2" t="n">
        <v>4</v>
      </c>
      <c r="AE36" s="2" t="n">
        <v>5</v>
      </c>
      <c r="AF36" s="2" t="n">
        <v>5</v>
      </c>
      <c r="AG36" s="2" t="n">
        <v>38</v>
      </c>
      <c r="AH36" s="2" t="n">
        <v>2</v>
      </c>
      <c r="AI36" s="2" t="s">
        <v>115</v>
      </c>
    </row>
    <row r="37" customFormat="false" ht="12.8" hidden="false" customHeight="false" outlineLevel="0" collapsed="false">
      <c r="A37" s="2" t="s">
        <v>116</v>
      </c>
      <c r="B37" s="2" t="n">
        <v>4</v>
      </c>
      <c r="C37" s="2" t="n">
        <v>0</v>
      </c>
      <c r="D37" s="2" t="n">
        <v>4</v>
      </c>
      <c r="E37" s="2" t="n">
        <v>5</v>
      </c>
      <c r="F37" s="2" t="n">
        <v>5</v>
      </c>
      <c r="G37" s="2" t="n">
        <v>5</v>
      </c>
      <c r="H37" s="2" t="n">
        <v>4</v>
      </c>
      <c r="I37" s="2" t="n">
        <v>5</v>
      </c>
      <c r="J37" s="2" t="n">
        <v>5</v>
      </c>
      <c r="K37" s="2" t="n">
        <v>5</v>
      </c>
      <c r="L37" s="2" t="n">
        <v>0</v>
      </c>
      <c r="M37" s="2" t="n">
        <v>4</v>
      </c>
      <c r="N37" s="2" t="n">
        <v>4</v>
      </c>
      <c r="O37" s="2" t="n">
        <v>4</v>
      </c>
      <c r="P37" s="2" t="n">
        <v>4</v>
      </c>
      <c r="Q37" s="2" t="n">
        <v>4</v>
      </c>
      <c r="R37" s="2" t="n">
        <v>3</v>
      </c>
      <c r="S37" s="2" t="n">
        <v>3</v>
      </c>
      <c r="T37" s="2" t="n">
        <v>4</v>
      </c>
      <c r="U37" s="2" t="n">
        <v>3</v>
      </c>
      <c r="V37" s="2" t="n">
        <v>3</v>
      </c>
      <c r="W37" s="2" t="n">
        <v>0</v>
      </c>
      <c r="X37" s="2" t="n">
        <v>4</v>
      </c>
      <c r="Y37" s="2" t="n">
        <v>4</v>
      </c>
      <c r="Z37" s="2" t="n">
        <v>4</v>
      </c>
      <c r="AA37" s="2" t="n">
        <v>4</v>
      </c>
      <c r="AB37" s="2" t="n">
        <v>3</v>
      </c>
      <c r="AC37" s="2" t="n">
        <v>4</v>
      </c>
      <c r="AD37" s="2" t="n">
        <v>4</v>
      </c>
      <c r="AE37" s="2" t="n">
        <v>4</v>
      </c>
      <c r="AF37" s="2" t="n">
        <v>4</v>
      </c>
      <c r="AG37" s="2" t="n">
        <v>37</v>
      </c>
      <c r="AH37" s="2" t="n">
        <v>1</v>
      </c>
    </row>
    <row r="38" customFormat="false" ht="12.8" hidden="false" customHeight="false" outlineLevel="0" collapsed="false">
      <c r="A38" s="2" t="s">
        <v>117</v>
      </c>
      <c r="B38" s="2" t="n">
        <v>5</v>
      </c>
      <c r="C38" s="2" t="n">
        <v>5</v>
      </c>
      <c r="D38" s="2" t="n">
        <v>5</v>
      </c>
      <c r="E38" s="2" t="n">
        <v>5</v>
      </c>
      <c r="F38" s="2" t="n">
        <v>3</v>
      </c>
      <c r="G38" s="2" t="n">
        <v>5</v>
      </c>
      <c r="H38" s="2" t="n">
        <v>5</v>
      </c>
      <c r="I38" s="2" t="n">
        <v>5</v>
      </c>
      <c r="J38" s="2" t="n">
        <v>5</v>
      </c>
      <c r="K38" s="2" t="n">
        <v>5</v>
      </c>
      <c r="L38" s="2" t="n">
        <v>5</v>
      </c>
      <c r="M38" s="2" t="n">
        <v>5</v>
      </c>
      <c r="N38" s="2" t="n">
        <v>5</v>
      </c>
      <c r="O38" s="2" t="n">
        <v>5</v>
      </c>
      <c r="P38" s="2" t="n">
        <v>5</v>
      </c>
      <c r="Q38" s="2" t="n">
        <v>5</v>
      </c>
      <c r="R38" s="2" t="n">
        <v>5</v>
      </c>
      <c r="S38" s="2" t="n">
        <v>5</v>
      </c>
      <c r="T38" s="2" t="n">
        <v>5</v>
      </c>
      <c r="U38" s="2" t="n">
        <v>5</v>
      </c>
      <c r="V38" s="2" t="n">
        <v>5</v>
      </c>
      <c r="W38" s="2" t="n">
        <v>5</v>
      </c>
      <c r="X38" s="2" t="n">
        <v>5</v>
      </c>
      <c r="Y38" s="2" t="n">
        <v>5</v>
      </c>
      <c r="Z38" s="2" t="n">
        <v>5</v>
      </c>
      <c r="AA38" s="2" t="n">
        <v>5</v>
      </c>
      <c r="AB38" s="2" t="n">
        <v>5</v>
      </c>
      <c r="AC38" s="2" t="n">
        <v>5</v>
      </c>
      <c r="AD38" s="2" t="n">
        <v>5</v>
      </c>
      <c r="AE38" s="2" t="n">
        <v>5</v>
      </c>
      <c r="AF38" s="2" t="n">
        <v>5</v>
      </c>
      <c r="AG38" s="2" t="n">
        <v>40</v>
      </c>
      <c r="AH38" s="2" t="n">
        <v>1</v>
      </c>
      <c r="AI38" s="2" t="s">
        <v>118</v>
      </c>
    </row>
    <row r="39" customFormat="false" ht="12.8" hidden="false" customHeight="false" outlineLevel="0" collapsed="false">
      <c r="A39" s="2" t="s">
        <v>119</v>
      </c>
      <c r="B39" s="2" t="n">
        <v>5</v>
      </c>
      <c r="C39" s="2" t="n">
        <v>2</v>
      </c>
      <c r="D39" s="2" t="n">
        <v>3</v>
      </c>
      <c r="E39" s="2" t="n">
        <v>0</v>
      </c>
      <c r="F39" s="2" t="n">
        <v>0</v>
      </c>
      <c r="G39" s="2" t="n">
        <v>4</v>
      </c>
      <c r="H39" s="2" t="n">
        <v>4</v>
      </c>
      <c r="I39" s="2" t="n">
        <v>5</v>
      </c>
      <c r="J39" s="2" t="n">
        <v>5</v>
      </c>
      <c r="K39" s="2" t="n">
        <v>5</v>
      </c>
      <c r="L39" s="2" t="n">
        <v>5</v>
      </c>
      <c r="M39" s="2" t="n">
        <v>4</v>
      </c>
      <c r="N39" s="2" t="n">
        <v>3</v>
      </c>
      <c r="O39" s="2" t="n">
        <v>3</v>
      </c>
      <c r="P39" s="2" t="n">
        <v>4</v>
      </c>
      <c r="Q39" s="2" t="n">
        <v>3</v>
      </c>
      <c r="R39" s="2" t="n">
        <v>4</v>
      </c>
      <c r="S39" s="2" t="n">
        <v>4</v>
      </c>
      <c r="T39" s="2" t="n">
        <v>4</v>
      </c>
      <c r="U39" s="2" t="n">
        <v>3</v>
      </c>
      <c r="V39" s="2" t="n">
        <v>2</v>
      </c>
      <c r="W39" s="2" t="n">
        <v>4</v>
      </c>
      <c r="X39" s="2" t="n">
        <v>4</v>
      </c>
      <c r="Y39" s="2" t="n">
        <v>4</v>
      </c>
      <c r="Z39" s="2" t="n">
        <v>4</v>
      </c>
      <c r="AA39" s="2" t="n">
        <v>4</v>
      </c>
      <c r="AB39" s="2" t="n">
        <v>4</v>
      </c>
      <c r="AC39" s="2" t="n">
        <v>4</v>
      </c>
      <c r="AD39" s="2" t="n">
        <v>4</v>
      </c>
      <c r="AE39" s="2" t="n">
        <v>4</v>
      </c>
      <c r="AF39" s="2" t="n">
        <v>4</v>
      </c>
      <c r="AG39" s="2" t="n">
        <v>34</v>
      </c>
      <c r="AH39" s="2" t="n">
        <v>3</v>
      </c>
    </row>
    <row r="40" customFormat="false" ht="12.8" hidden="false" customHeight="false" outlineLevel="0" collapsed="false">
      <c r="A40" s="2" t="s">
        <v>120</v>
      </c>
      <c r="B40" s="2" t="n">
        <v>5</v>
      </c>
      <c r="C40" s="2" t="n">
        <v>0</v>
      </c>
      <c r="D40" s="2" t="n">
        <v>0</v>
      </c>
      <c r="E40" s="2" t="n">
        <v>2</v>
      </c>
      <c r="F40" s="2" t="n">
        <v>0</v>
      </c>
      <c r="G40" s="2" t="n">
        <v>4</v>
      </c>
      <c r="H40" s="2" t="n">
        <v>3</v>
      </c>
      <c r="I40" s="2" t="n">
        <v>0</v>
      </c>
      <c r="J40" s="2" t="n">
        <v>0</v>
      </c>
      <c r="K40" s="2" t="n">
        <v>0</v>
      </c>
      <c r="L40" s="2" t="n">
        <v>0</v>
      </c>
      <c r="M40" s="2" t="n">
        <v>0</v>
      </c>
      <c r="N40" s="2" t="n">
        <v>0</v>
      </c>
      <c r="O40" s="2" t="n">
        <v>0</v>
      </c>
      <c r="P40" s="2" t="n">
        <v>5</v>
      </c>
      <c r="Q40" s="2" t="n">
        <v>0</v>
      </c>
      <c r="R40" s="2" t="n">
        <v>3</v>
      </c>
      <c r="S40" s="2" t="n">
        <v>3</v>
      </c>
      <c r="T40" s="2" t="n">
        <v>2</v>
      </c>
      <c r="U40" s="2" t="n">
        <v>3</v>
      </c>
      <c r="V40" s="2" t="n">
        <v>3</v>
      </c>
      <c r="W40" s="2" t="n">
        <v>4</v>
      </c>
      <c r="X40" s="2" t="n">
        <v>2</v>
      </c>
      <c r="Y40" s="2" t="n">
        <v>4</v>
      </c>
      <c r="Z40" s="2" t="n">
        <v>4</v>
      </c>
      <c r="AA40" s="2" t="n">
        <v>3</v>
      </c>
      <c r="AB40" s="2" t="n">
        <v>3</v>
      </c>
      <c r="AC40" s="2" t="n">
        <v>5</v>
      </c>
      <c r="AD40" s="2" t="n">
        <v>2</v>
      </c>
      <c r="AE40" s="2" t="n">
        <v>3</v>
      </c>
      <c r="AF40" s="2" t="n">
        <v>2</v>
      </c>
      <c r="AG40" s="2" t="n">
        <v>26</v>
      </c>
      <c r="AH40" s="2" t="n">
        <v>1</v>
      </c>
    </row>
    <row r="41" customFormat="false" ht="12.8" hidden="false" customHeight="false" outlineLevel="0" collapsed="false">
      <c r="A41" s="2" t="s">
        <v>121</v>
      </c>
      <c r="B41" s="2" t="n">
        <v>4</v>
      </c>
      <c r="C41" s="2" t="n">
        <v>0</v>
      </c>
      <c r="D41" s="2" t="n">
        <v>4</v>
      </c>
      <c r="E41" s="2" t="n">
        <v>0</v>
      </c>
      <c r="F41" s="2" t="n">
        <v>4</v>
      </c>
      <c r="G41" s="2" t="n">
        <v>3</v>
      </c>
      <c r="H41" s="2" t="n">
        <v>0</v>
      </c>
      <c r="I41" s="2" t="n">
        <v>0</v>
      </c>
      <c r="J41" s="2" t="n">
        <v>0</v>
      </c>
      <c r="K41" s="2" t="n">
        <v>0</v>
      </c>
      <c r="L41" s="2" t="n">
        <v>0</v>
      </c>
      <c r="M41" s="2" t="n">
        <v>4</v>
      </c>
      <c r="N41" s="2" t="n">
        <v>0</v>
      </c>
      <c r="O41" s="2" t="n">
        <v>0</v>
      </c>
      <c r="P41" s="2" t="n">
        <v>0</v>
      </c>
      <c r="Q41" s="2" t="n">
        <v>0</v>
      </c>
      <c r="R41" s="2" t="n">
        <v>4</v>
      </c>
      <c r="S41" s="2" t="n">
        <v>4</v>
      </c>
      <c r="T41" s="2" t="n">
        <v>4</v>
      </c>
      <c r="U41" s="2" t="n">
        <v>4</v>
      </c>
      <c r="V41" s="2" t="n">
        <v>4</v>
      </c>
      <c r="W41" s="2" t="n">
        <v>0</v>
      </c>
      <c r="X41" s="2" t="n">
        <v>4</v>
      </c>
      <c r="Y41" s="2" t="n">
        <v>4</v>
      </c>
      <c r="Z41" s="2" t="n">
        <v>4</v>
      </c>
      <c r="AA41" s="2" t="n">
        <v>4</v>
      </c>
      <c r="AB41" s="2" t="n">
        <v>4</v>
      </c>
      <c r="AC41" s="2" t="n">
        <v>4</v>
      </c>
      <c r="AD41" s="2" t="n">
        <v>3</v>
      </c>
      <c r="AE41" s="2" t="n">
        <v>4</v>
      </c>
      <c r="AF41" s="2" t="n">
        <v>4</v>
      </c>
      <c r="AG41" s="2" t="n">
        <v>41</v>
      </c>
      <c r="AH41" s="2" t="n">
        <v>1</v>
      </c>
      <c r="AI41" s="2" t="s">
        <v>122</v>
      </c>
    </row>
    <row r="42" customFormat="false" ht="12.8" hidden="false" customHeight="false" outlineLevel="0" collapsed="false">
      <c r="A42" s="2" t="s">
        <v>123</v>
      </c>
      <c r="B42" s="2" t="n">
        <v>0</v>
      </c>
      <c r="C42" s="2" t="n">
        <v>0</v>
      </c>
      <c r="D42" s="2" t="n">
        <v>0</v>
      </c>
      <c r="E42" s="2" t="n">
        <v>0</v>
      </c>
      <c r="F42" s="2" t="n">
        <v>0</v>
      </c>
      <c r="G42" s="2" t="n">
        <v>0</v>
      </c>
      <c r="H42" s="2" t="n">
        <v>0</v>
      </c>
      <c r="I42" s="2" t="n">
        <v>0</v>
      </c>
      <c r="J42" s="2" t="n">
        <v>0</v>
      </c>
      <c r="K42" s="2" t="n">
        <v>0</v>
      </c>
      <c r="L42" s="2" t="n">
        <v>0</v>
      </c>
      <c r="M42" s="2" t="n">
        <v>3</v>
      </c>
      <c r="N42" s="2" t="n">
        <v>0</v>
      </c>
      <c r="O42" s="2" t="n">
        <v>0</v>
      </c>
      <c r="P42" s="2" t="n">
        <v>0</v>
      </c>
      <c r="Q42" s="2" t="n">
        <v>3</v>
      </c>
      <c r="R42" s="2" t="n">
        <v>0</v>
      </c>
      <c r="S42" s="2" t="n">
        <v>0</v>
      </c>
      <c r="T42" s="2" t="n">
        <v>0</v>
      </c>
      <c r="U42" s="2" t="n">
        <v>0</v>
      </c>
      <c r="V42" s="2" t="n">
        <v>0</v>
      </c>
      <c r="W42" s="2" t="n">
        <v>0</v>
      </c>
      <c r="X42" s="2" t="n">
        <v>0</v>
      </c>
      <c r="Y42" s="2" t="n">
        <v>3</v>
      </c>
      <c r="Z42" s="2" t="n">
        <v>0</v>
      </c>
      <c r="AA42" s="2" t="n">
        <v>0</v>
      </c>
      <c r="AB42" s="2" t="n">
        <v>0</v>
      </c>
      <c r="AC42" s="2" t="n">
        <v>0</v>
      </c>
      <c r="AD42" s="2" t="n">
        <v>0</v>
      </c>
      <c r="AE42" s="2" t="n">
        <v>0</v>
      </c>
      <c r="AF42" s="2" t="n">
        <v>0</v>
      </c>
      <c r="AG42" s="2" t="n">
        <v>33</v>
      </c>
      <c r="AH42" s="2" t="n">
        <v>1</v>
      </c>
      <c r="AI42" s="2" t="s">
        <v>124</v>
      </c>
    </row>
    <row r="43" customFormat="false" ht="12.8" hidden="false" customHeight="false" outlineLevel="0" collapsed="false">
      <c r="A43" s="2" t="s">
        <v>125</v>
      </c>
      <c r="B43" s="2" t="n">
        <v>3</v>
      </c>
      <c r="C43" s="2" t="n">
        <v>0</v>
      </c>
      <c r="D43" s="2" t="n">
        <v>5</v>
      </c>
      <c r="E43" s="2" t="n">
        <v>0</v>
      </c>
      <c r="F43" s="2" t="n">
        <v>3</v>
      </c>
      <c r="G43" s="2" t="n">
        <v>4</v>
      </c>
      <c r="H43" s="2" t="n">
        <v>3</v>
      </c>
      <c r="I43" s="2" t="n">
        <v>3</v>
      </c>
      <c r="J43" s="2" t="n">
        <v>3</v>
      </c>
      <c r="K43" s="2" t="n">
        <v>2</v>
      </c>
      <c r="L43" s="2" t="n">
        <v>0</v>
      </c>
      <c r="M43" s="2" t="n">
        <v>3</v>
      </c>
      <c r="N43" s="2" t="n">
        <v>0</v>
      </c>
      <c r="O43" s="2" t="n">
        <v>0</v>
      </c>
      <c r="P43" s="2" t="n">
        <v>0</v>
      </c>
      <c r="Q43" s="2" t="n">
        <v>2</v>
      </c>
      <c r="R43" s="2" t="n">
        <v>4</v>
      </c>
      <c r="S43" s="2" t="n">
        <v>0</v>
      </c>
      <c r="T43" s="2" t="n">
        <v>3</v>
      </c>
      <c r="U43" s="2" t="n">
        <v>2</v>
      </c>
      <c r="V43" s="2" t="n">
        <v>2</v>
      </c>
      <c r="W43" s="2" t="n">
        <v>4</v>
      </c>
      <c r="X43" s="2" t="n">
        <v>4</v>
      </c>
      <c r="Y43" s="2" t="n">
        <v>3</v>
      </c>
      <c r="Z43" s="2" t="n">
        <v>3</v>
      </c>
      <c r="AA43" s="2" t="n">
        <v>3</v>
      </c>
      <c r="AB43" s="2" t="n">
        <v>3</v>
      </c>
      <c r="AC43" s="2" t="n">
        <v>4</v>
      </c>
      <c r="AD43" s="2" t="n">
        <v>2</v>
      </c>
      <c r="AE43" s="2" t="n">
        <v>2</v>
      </c>
      <c r="AF43" s="2" t="n">
        <v>2</v>
      </c>
      <c r="AG43" s="2" t="n">
        <v>47</v>
      </c>
      <c r="AH43" s="2" t="n">
        <v>2</v>
      </c>
      <c r="AI43" s="2" t="s">
        <v>126</v>
      </c>
    </row>
    <row r="44" customFormat="false" ht="12.8" hidden="false" customHeight="false" outlineLevel="0" collapsed="false">
      <c r="A44" s="2" t="s">
        <v>127</v>
      </c>
      <c r="B44" s="2" t="n">
        <v>5</v>
      </c>
      <c r="C44" s="2" t="n">
        <v>4</v>
      </c>
      <c r="D44" s="2" t="n">
        <v>5</v>
      </c>
      <c r="E44" s="2" t="n">
        <v>5</v>
      </c>
      <c r="F44" s="2" t="n">
        <v>4</v>
      </c>
      <c r="G44" s="2" t="n">
        <v>4</v>
      </c>
      <c r="H44" s="2" t="n">
        <v>4</v>
      </c>
      <c r="I44" s="2" t="n">
        <v>5</v>
      </c>
      <c r="J44" s="2" t="n">
        <v>5</v>
      </c>
      <c r="K44" s="2" t="n">
        <v>5</v>
      </c>
      <c r="L44" s="2" t="n">
        <v>4</v>
      </c>
      <c r="M44" s="2" t="n">
        <v>2</v>
      </c>
      <c r="N44" s="2" t="n">
        <v>2</v>
      </c>
      <c r="O44" s="2" t="n">
        <v>2</v>
      </c>
      <c r="P44" s="2" t="n">
        <v>4</v>
      </c>
      <c r="Q44" s="2" t="n">
        <v>4</v>
      </c>
      <c r="R44" s="2" t="n">
        <v>4</v>
      </c>
      <c r="S44" s="2" t="n">
        <v>4</v>
      </c>
      <c r="T44" s="2" t="n">
        <v>4</v>
      </c>
      <c r="U44" s="2" t="n">
        <v>4</v>
      </c>
      <c r="V44" s="2" t="n">
        <v>4</v>
      </c>
      <c r="W44" s="2" t="n">
        <v>4</v>
      </c>
      <c r="X44" s="2" t="n">
        <v>4</v>
      </c>
      <c r="Y44" s="2" t="n">
        <v>3</v>
      </c>
      <c r="Z44" s="2" t="n">
        <v>3</v>
      </c>
      <c r="AA44" s="2" t="n">
        <v>3</v>
      </c>
      <c r="AB44" s="2" t="n">
        <v>3</v>
      </c>
      <c r="AC44" s="2" t="n">
        <v>3</v>
      </c>
      <c r="AD44" s="2" t="n">
        <v>4</v>
      </c>
      <c r="AE44" s="2" t="n">
        <v>4</v>
      </c>
      <c r="AF44" s="2" t="n">
        <v>4</v>
      </c>
      <c r="AG44" s="2" t="n">
        <v>41</v>
      </c>
      <c r="AH44" s="2" t="n">
        <v>1</v>
      </c>
      <c r="AI44" s="2" t="s">
        <v>128</v>
      </c>
    </row>
    <row r="45" customFormat="false" ht="12.8" hidden="false" customHeight="false" outlineLevel="0" collapsed="false">
      <c r="A45" s="2" t="s">
        <v>129</v>
      </c>
      <c r="B45" s="2" t="n">
        <v>4</v>
      </c>
      <c r="C45" s="2" t="n">
        <v>3</v>
      </c>
      <c r="D45" s="2" t="n">
        <v>5</v>
      </c>
      <c r="E45" s="2" t="n">
        <v>0</v>
      </c>
      <c r="F45" s="2" t="n">
        <v>0</v>
      </c>
      <c r="G45" s="2" t="n">
        <v>5</v>
      </c>
      <c r="H45" s="2" t="n">
        <v>5</v>
      </c>
      <c r="I45" s="2" t="n">
        <v>5</v>
      </c>
      <c r="J45" s="2" t="n">
        <v>5</v>
      </c>
      <c r="K45" s="2" t="n">
        <v>5</v>
      </c>
      <c r="L45" s="2" t="n">
        <v>5</v>
      </c>
      <c r="M45" s="2" t="n">
        <v>5</v>
      </c>
      <c r="N45" s="2" t="n">
        <v>0</v>
      </c>
      <c r="O45" s="2" t="n">
        <v>0</v>
      </c>
      <c r="P45" s="2" t="n">
        <v>0</v>
      </c>
      <c r="Q45" s="2" t="n">
        <v>0</v>
      </c>
      <c r="R45" s="2" t="n">
        <v>0</v>
      </c>
      <c r="S45" s="2" t="n">
        <v>0</v>
      </c>
      <c r="T45" s="2" t="n">
        <v>0</v>
      </c>
      <c r="U45" s="2" t="n">
        <v>0</v>
      </c>
      <c r="V45" s="2" t="n">
        <v>0</v>
      </c>
      <c r="W45" s="2" t="n">
        <v>0</v>
      </c>
      <c r="X45" s="2" t="n">
        <v>0</v>
      </c>
      <c r="Y45" s="2" t="n">
        <v>0</v>
      </c>
      <c r="Z45" s="2" t="n">
        <v>0</v>
      </c>
      <c r="AA45" s="2" t="n">
        <v>0</v>
      </c>
      <c r="AB45" s="2" t="n">
        <v>0</v>
      </c>
      <c r="AC45" s="2" t="n">
        <v>0</v>
      </c>
      <c r="AD45" s="2" t="n">
        <v>4</v>
      </c>
      <c r="AE45" s="2" t="n">
        <v>4</v>
      </c>
      <c r="AF45" s="2" t="n">
        <v>0</v>
      </c>
      <c r="AG45" s="2" t="n">
        <v>40</v>
      </c>
      <c r="AH45" s="2" t="n">
        <v>1</v>
      </c>
      <c r="AI45" s="2" t="s">
        <v>130</v>
      </c>
    </row>
    <row r="46" customFormat="false" ht="12.8" hidden="false" customHeight="false" outlineLevel="0" collapsed="false">
      <c r="A46" s="2" t="s">
        <v>131</v>
      </c>
      <c r="B46" s="2" t="n">
        <v>5</v>
      </c>
      <c r="C46" s="2" t="n">
        <v>2</v>
      </c>
      <c r="D46" s="2" t="n">
        <v>5</v>
      </c>
      <c r="E46" s="2" t="n">
        <v>4</v>
      </c>
      <c r="F46" s="2" t="n">
        <v>1</v>
      </c>
      <c r="G46" s="2" t="n">
        <v>5</v>
      </c>
      <c r="H46" s="2" t="n">
        <v>5</v>
      </c>
      <c r="I46" s="2" t="n">
        <v>0</v>
      </c>
      <c r="J46" s="2" t="n">
        <v>4</v>
      </c>
      <c r="K46" s="2" t="n">
        <v>5</v>
      </c>
      <c r="L46" s="2" t="n">
        <v>5</v>
      </c>
      <c r="M46" s="2" t="n">
        <v>5</v>
      </c>
      <c r="N46" s="2" t="n">
        <v>4</v>
      </c>
      <c r="O46" s="2" t="n">
        <v>4</v>
      </c>
      <c r="P46" s="2" t="n">
        <v>4</v>
      </c>
      <c r="Q46" s="2" t="n">
        <v>4</v>
      </c>
      <c r="R46" s="2" t="n">
        <v>0</v>
      </c>
      <c r="S46" s="2" t="n">
        <v>0</v>
      </c>
      <c r="T46" s="2" t="n">
        <v>4</v>
      </c>
      <c r="U46" s="2" t="n">
        <v>3</v>
      </c>
      <c r="V46" s="2" t="n">
        <v>3</v>
      </c>
      <c r="W46" s="2" t="n">
        <v>5</v>
      </c>
      <c r="X46" s="2" t="n">
        <v>5</v>
      </c>
      <c r="Y46" s="2" t="n">
        <v>5</v>
      </c>
      <c r="Z46" s="2" t="n">
        <v>5</v>
      </c>
      <c r="AA46" s="2" t="n">
        <v>4</v>
      </c>
      <c r="AB46" s="2" t="n">
        <v>4</v>
      </c>
      <c r="AC46" s="2" t="n">
        <v>4</v>
      </c>
      <c r="AD46" s="2" t="n">
        <v>4</v>
      </c>
      <c r="AE46" s="2" t="n">
        <v>4</v>
      </c>
      <c r="AF46" s="2" t="n">
        <v>4</v>
      </c>
      <c r="AG46" s="2" t="n">
        <v>38</v>
      </c>
      <c r="AH46" s="2" t="n">
        <v>1</v>
      </c>
      <c r="AI46" s="2" t="s">
        <v>132</v>
      </c>
    </row>
    <row r="47" customFormat="false" ht="12.8" hidden="false" customHeight="false" outlineLevel="0" collapsed="false">
      <c r="A47" s="2" t="s">
        <v>133</v>
      </c>
      <c r="B47" s="2" t="n">
        <v>4</v>
      </c>
      <c r="C47" s="2" t="n">
        <v>0</v>
      </c>
      <c r="D47" s="2" t="n">
        <v>5</v>
      </c>
      <c r="E47" s="2" t="n">
        <v>0</v>
      </c>
      <c r="F47" s="2" t="n">
        <v>0</v>
      </c>
      <c r="G47" s="2" t="n">
        <v>5</v>
      </c>
      <c r="H47" s="2" t="n">
        <v>5</v>
      </c>
      <c r="I47" s="2" t="n">
        <v>5</v>
      </c>
      <c r="J47" s="2" t="n">
        <v>5</v>
      </c>
      <c r="K47" s="2" t="n">
        <v>5</v>
      </c>
      <c r="L47" s="2" t="n">
        <v>3</v>
      </c>
      <c r="M47" s="2" t="n">
        <v>4</v>
      </c>
      <c r="N47" s="2" t="n">
        <v>3</v>
      </c>
      <c r="O47" s="2" t="n">
        <v>4</v>
      </c>
      <c r="P47" s="2" t="n">
        <v>4</v>
      </c>
      <c r="Q47" s="2" t="n">
        <v>5</v>
      </c>
      <c r="R47" s="2" t="n">
        <v>4</v>
      </c>
      <c r="S47" s="2" t="n">
        <v>4</v>
      </c>
      <c r="T47" s="2" t="n">
        <v>4</v>
      </c>
      <c r="U47" s="2" t="n">
        <v>4</v>
      </c>
      <c r="V47" s="2" t="n">
        <v>4</v>
      </c>
      <c r="W47" s="2" t="n">
        <v>4</v>
      </c>
      <c r="X47" s="2" t="n">
        <v>0</v>
      </c>
      <c r="Y47" s="2" t="n">
        <v>4</v>
      </c>
      <c r="Z47" s="2" t="n">
        <v>0</v>
      </c>
      <c r="AA47" s="2" t="n">
        <v>0</v>
      </c>
      <c r="AB47" s="2" t="n">
        <v>5</v>
      </c>
      <c r="AC47" s="2" t="n">
        <v>5</v>
      </c>
      <c r="AD47" s="2" t="n">
        <v>4</v>
      </c>
      <c r="AE47" s="2" t="n">
        <v>5</v>
      </c>
      <c r="AF47" s="2" t="n">
        <v>0</v>
      </c>
      <c r="AG47" s="2" t="n">
        <v>36</v>
      </c>
      <c r="AH47" s="2" t="n">
        <v>1</v>
      </c>
      <c r="AI47" s="2" t="s">
        <v>134</v>
      </c>
    </row>
    <row r="48" customFormat="false" ht="12.8" hidden="false" customHeight="false" outlineLevel="0" collapsed="false">
      <c r="A48" s="2" t="s">
        <v>135</v>
      </c>
      <c r="B48" s="2" t="n">
        <v>5</v>
      </c>
      <c r="C48" s="2" t="n">
        <v>2</v>
      </c>
      <c r="D48" s="2" t="n">
        <v>4</v>
      </c>
      <c r="E48" s="2" t="n">
        <v>2</v>
      </c>
      <c r="F48" s="2" t="n">
        <v>3</v>
      </c>
      <c r="G48" s="2" t="n">
        <v>3</v>
      </c>
      <c r="H48" s="2" t="n">
        <v>3</v>
      </c>
      <c r="I48" s="2" t="n">
        <v>3</v>
      </c>
      <c r="J48" s="2" t="n">
        <v>3</v>
      </c>
      <c r="K48" s="2" t="n">
        <v>3</v>
      </c>
      <c r="L48" s="2" t="n">
        <v>3</v>
      </c>
      <c r="M48" s="2" t="n">
        <v>3</v>
      </c>
      <c r="N48" s="2" t="n">
        <v>4</v>
      </c>
      <c r="O48" s="2" t="n">
        <v>3</v>
      </c>
      <c r="P48" s="2" t="n">
        <v>3</v>
      </c>
      <c r="Q48" s="2" t="n">
        <v>3</v>
      </c>
      <c r="R48" s="2" t="n">
        <v>4</v>
      </c>
      <c r="S48" s="2" t="n">
        <v>4</v>
      </c>
      <c r="T48" s="2" t="n">
        <v>4</v>
      </c>
      <c r="U48" s="2" t="n">
        <v>4</v>
      </c>
      <c r="V48" s="2" t="n">
        <v>4</v>
      </c>
      <c r="W48" s="2" t="n">
        <v>3</v>
      </c>
      <c r="X48" s="2" t="n">
        <v>3</v>
      </c>
      <c r="Y48" s="2" t="n">
        <v>3</v>
      </c>
      <c r="Z48" s="2" t="n">
        <v>3</v>
      </c>
      <c r="AA48" s="2" t="n">
        <v>3</v>
      </c>
      <c r="AB48" s="2" t="n">
        <v>3</v>
      </c>
      <c r="AC48" s="2" t="n">
        <v>3</v>
      </c>
      <c r="AD48" s="2" t="n">
        <v>4</v>
      </c>
      <c r="AE48" s="2" t="n">
        <v>4</v>
      </c>
      <c r="AF48" s="2" t="n">
        <v>4</v>
      </c>
      <c r="AG48" s="2" t="n">
        <v>37</v>
      </c>
      <c r="AH48" s="2" t="n">
        <v>1</v>
      </c>
    </row>
    <row r="49" customFormat="false" ht="12.8" hidden="false" customHeight="false" outlineLevel="0" collapsed="false">
      <c r="A49" s="2" t="s">
        <v>136</v>
      </c>
      <c r="B49" s="2" t="n">
        <v>5</v>
      </c>
      <c r="C49" s="2" t="n">
        <v>4</v>
      </c>
      <c r="D49" s="2" t="n">
        <v>5</v>
      </c>
      <c r="E49" s="2" t="n">
        <v>3</v>
      </c>
      <c r="F49" s="2" t="n">
        <v>2</v>
      </c>
      <c r="G49" s="2" t="n">
        <v>5</v>
      </c>
      <c r="H49" s="2" t="n">
        <v>5</v>
      </c>
      <c r="I49" s="2" t="n">
        <v>5</v>
      </c>
      <c r="J49" s="2" t="n">
        <v>5</v>
      </c>
      <c r="K49" s="2" t="n">
        <v>5</v>
      </c>
      <c r="L49" s="2" t="n">
        <v>5</v>
      </c>
      <c r="M49" s="2" t="n">
        <v>3</v>
      </c>
      <c r="N49" s="2" t="n">
        <v>3</v>
      </c>
      <c r="O49" s="2" t="n">
        <v>4</v>
      </c>
      <c r="P49" s="2" t="n">
        <v>5</v>
      </c>
      <c r="Q49" s="2" t="n">
        <v>4</v>
      </c>
      <c r="R49" s="2" t="n">
        <v>5</v>
      </c>
      <c r="S49" s="2" t="n">
        <v>5</v>
      </c>
      <c r="T49" s="2" t="n">
        <v>5</v>
      </c>
      <c r="U49" s="2" t="n">
        <v>3</v>
      </c>
      <c r="V49" s="2" t="n">
        <v>2</v>
      </c>
      <c r="W49" s="2" t="n">
        <v>4</v>
      </c>
      <c r="X49" s="2" t="n">
        <v>5</v>
      </c>
      <c r="Y49" s="2" t="n">
        <v>4</v>
      </c>
      <c r="Z49" s="2" t="n">
        <v>5</v>
      </c>
      <c r="AA49" s="2" t="n">
        <v>5</v>
      </c>
      <c r="AB49" s="2" t="n">
        <v>4</v>
      </c>
      <c r="AC49" s="2" t="n">
        <v>4</v>
      </c>
      <c r="AD49" s="2" t="n">
        <v>3</v>
      </c>
      <c r="AE49" s="2" t="n">
        <v>2</v>
      </c>
      <c r="AF49" s="2" t="n">
        <v>2</v>
      </c>
      <c r="AG49" s="2" t="n">
        <v>23</v>
      </c>
      <c r="AH49" s="2" t="n">
        <v>1</v>
      </c>
      <c r="AI49" s="2" t="s">
        <v>137</v>
      </c>
    </row>
    <row r="50" customFormat="false" ht="12.8" hidden="false" customHeight="false" outlineLevel="0" collapsed="false">
      <c r="A50" s="2" t="s">
        <v>138</v>
      </c>
      <c r="B50" s="2" t="n">
        <v>4</v>
      </c>
      <c r="C50" s="2" t="n">
        <v>4</v>
      </c>
      <c r="D50" s="2" t="n">
        <v>4</v>
      </c>
      <c r="E50" s="2" t="n">
        <v>0</v>
      </c>
      <c r="F50" s="2" t="n">
        <v>0</v>
      </c>
      <c r="G50" s="2" t="n">
        <v>4</v>
      </c>
      <c r="H50" s="2" t="n">
        <v>4</v>
      </c>
      <c r="I50" s="2" t="n">
        <v>0</v>
      </c>
      <c r="J50" s="2" t="n">
        <v>5</v>
      </c>
      <c r="K50" s="2" t="n">
        <v>4</v>
      </c>
      <c r="L50" s="2" t="n">
        <v>0</v>
      </c>
      <c r="M50" s="2" t="n">
        <v>0</v>
      </c>
      <c r="N50" s="2" t="n">
        <v>0</v>
      </c>
      <c r="O50" s="2" t="n">
        <v>3</v>
      </c>
      <c r="P50" s="2" t="n">
        <v>0</v>
      </c>
      <c r="Q50" s="2" t="n">
        <v>0</v>
      </c>
      <c r="R50" s="2" t="n">
        <v>4</v>
      </c>
      <c r="S50" s="2" t="n">
        <v>4</v>
      </c>
      <c r="T50" s="2" t="n">
        <v>3</v>
      </c>
      <c r="U50" s="2" t="n">
        <v>4</v>
      </c>
      <c r="V50" s="2" t="n">
        <v>0</v>
      </c>
      <c r="W50" s="2" t="n">
        <v>0</v>
      </c>
      <c r="X50" s="2" t="n">
        <v>0</v>
      </c>
      <c r="Y50" s="2" t="n">
        <v>4</v>
      </c>
      <c r="Z50" s="2" t="n">
        <v>3</v>
      </c>
      <c r="AA50" s="2" t="n">
        <v>0</v>
      </c>
      <c r="AB50" s="2" t="n">
        <v>0</v>
      </c>
      <c r="AC50" s="2" t="n">
        <v>0</v>
      </c>
      <c r="AD50" s="2" t="n">
        <v>2</v>
      </c>
      <c r="AE50" s="2" t="n">
        <v>2</v>
      </c>
      <c r="AF50" s="2" t="n">
        <v>3</v>
      </c>
      <c r="AG50" s="2" t="n">
        <v>46</v>
      </c>
      <c r="AH50" s="2" t="n">
        <v>1</v>
      </c>
      <c r="AI50" s="2" t="s">
        <v>139</v>
      </c>
    </row>
    <row r="51" customFormat="false" ht="12.8" hidden="false" customHeight="false" outlineLevel="0" collapsed="false">
      <c r="A51" s="2" t="s">
        <v>140</v>
      </c>
      <c r="B51" s="2" t="n">
        <v>4</v>
      </c>
      <c r="C51" s="2" t="n">
        <v>4</v>
      </c>
      <c r="D51" s="2" t="n">
        <v>4</v>
      </c>
      <c r="E51" s="2" t="n">
        <v>4</v>
      </c>
      <c r="F51" s="2" t="n">
        <v>4</v>
      </c>
      <c r="G51" s="2" t="n">
        <v>3</v>
      </c>
      <c r="H51" s="2" t="n">
        <v>3</v>
      </c>
      <c r="I51" s="2" t="n">
        <v>5</v>
      </c>
      <c r="J51" s="2" t="n">
        <v>5</v>
      </c>
      <c r="K51" s="2" t="n">
        <v>4</v>
      </c>
      <c r="L51" s="2" t="n">
        <v>2</v>
      </c>
      <c r="M51" s="2" t="n">
        <v>4</v>
      </c>
      <c r="N51" s="2" t="n">
        <v>3</v>
      </c>
      <c r="O51" s="2" t="n">
        <v>3</v>
      </c>
      <c r="P51" s="2" t="n">
        <v>4</v>
      </c>
      <c r="Q51" s="2" t="n">
        <v>4</v>
      </c>
      <c r="R51" s="2" t="n">
        <v>5</v>
      </c>
      <c r="S51" s="2" t="n">
        <v>5</v>
      </c>
      <c r="T51" s="2" t="n">
        <v>4</v>
      </c>
      <c r="U51" s="2" t="n">
        <v>4</v>
      </c>
      <c r="V51" s="2" t="n">
        <v>4</v>
      </c>
      <c r="W51" s="2" t="n">
        <v>5</v>
      </c>
      <c r="X51" s="2" t="n">
        <v>4</v>
      </c>
      <c r="Y51" s="2" t="n">
        <v>4</v>
      </c>
      <c r="Z51" s="2" t="n">
        <v>4</v>
      </c>
      <c r="AA51" s="2" t="n">
        <v>2</v>
      </c>
      <c r="AB51" s="2" t="n">
        <v>3</v>
      </c>
      <c r="AC51" s="2" t="n">
        <v>2</v>
      </c>
      <c r="AD51" s="2" t="n">
        <v>4</v>
      </c>
      <c r="AE51" s="2" t="n">
        <v>4</v>
      </c>
      <c r="AF51" s="2" t="n">
        <v>5</v>
      </c>
      <c r="AG51" s="2" t="n">
        <v>54</v>
      </c>
      <c r="AH51" s="2" t="n">
        <v>2</v>
      </c>
    </row>
    <row r="52" customFormat="false" ht="12.8" hidden="false" customHeight="false" outlineLevel="0" collapsed="false">
      <c r="A52" s="2" t="s">
        <v>141</v>
      </c>
      <c r="B52" s="2" t="n">
        <v>2</v>
      </c>
      <c r="C52" s="2" t="n">
        <v>0</v>
      </c>
      <c r="D52" s="2" t="n">
        <v>0</v>
      </c>
      <c r="E52" s="2" t="n">
        <v>2</v>
      </c>
      <c r="F52" s="2" t="n">
        <v>2</v>
      </c>
      <c r="G52" s="2" t="n">
        <v>3</v>
      </c>
      <c r="H52" s="2" t="n">
        <v>3</v>
      </c>
      <c r="I52" s="2" t="n">
        <v>4</v>
      </c>
      <c r="J52" s="2" t="n">
        <v>4</v>
      </c>
      <c r="K52" s="2" t="n">
        <v>0</v>
      </c>
      <c r="L52" s="2" t="n">
        <v>0</v>
      </c>
      <c r="M52" s="2" t="n">
        <v>0</v>
      </c>
      <c r="N52" s="2" t="n">
        <v>0</v>
      </c>
      <c r="O52" s="2" t="n">
        <v>0</v>
      </c>
      <c r="P52" s="2" t="n">
        <v>0</v>
      </c>
      <c r="Q52" s="2" t="n">
        <v>0</v>
      </c>
      <c r="R52" s="2" t="n">
        <v>2</v>
      </c>
      <c r="S52" s="2" t="n">
        <v>2</v>
      </c>
      <c r="T52" s="2" t="n">
        <v>3</v>
      </c>
      <c r="U52" s="2" t="n">
        <v>0</v>
      </c>
      <c r="V52" s="2" t="n">
        <v>0</v>
      </c>
      <c r="W52" s="2" t="n">
        <v>2</v>
      </c>
      <c r="X52" s="2" t="n">
        <v>2</v>
      </c>
      <c r="Y52" s="2" t="n">
        <v>4</v>
      </c>
      <c r="Z52" s="2" t="n">
        <v>2</v>
      </c>
      <c r="AA52" s="2" t="n">
        <v>0</v>
      </c>
      <c r="AB52" s="2" t="n">
        <v>0</v>
      </c>
      <c r="AC52" s="2" t="n">
        <v>0</v>
      </c>
      <c r="AD52" s="2" t="n">
        <v>0</v>
      </c>
      <c r="AE52" s="2" t="n">
        <v>0</v>
      </c>
      <c r="AF52" s="2" t="n">
        <v>0</v>
      </c>
      <c r="AG52" s="2" t="n">
        <v>42</v>
      </c>
      <c r="AH52" s="2" t="n">
        <v>1</v>
      </c>
      <c r="AI52" s="2" t="s">
        <v>142</v>
      </c>
    </row>
    <row r="53" customFormat="false" ht="12.8" hidden="false" customHeight="false" outlineLevel="0" collapsed="false">
      <c r="A53" s="2" t="s">
        <v>143</v>
      </c>
      <c r="B53" s="2" t="n">
        <v>0</v>
      </c>
      <c r="C53" s="2" t="n">
        <v>4</v>
      </c>
      <c r="D53" s="2" t="n">
        <v>4</v>
      </c>
      <c r="E53" s="2" t="n">
        <v>0</v>
      </c>
      <c r="F53" s="2" t="n">
        <v>0</v>
      </c>
      <c r="G53" s="2" t="n">
        <v>4</v>
      </c>
      <c r="H53" s="2" t="n">
        <v>2</v>
      </c>
      <c r="I53" s="2" t="n">
        <v>5</v>
      </c>
      <c r="J53" s="2" t="n">
        <v>4</v>
      </c>
      <c r="K53" s="2" t="n">
        <v>4</v>
      </c>
      <c r="L53" s="2" t="n">
        <v>2</v>
      </c>
      <c r="M53" s="2" t="n">
        <v>4</v>
      </c>
      <c r="N53" s="2" t="n">
        <v>0</v>
      </c>
      <c r="O53" s="2" t="n">
        <v>0</v>
      </c>
      <c r="P53" s="2" t="n">
        <v>0</v>
      </c>
      <c r="Q53" s="2" t="n">
        <v>2</v>
      </c>
      <c r="R53" s="2" t="n">
        <v>3</v>
      </c>
      <c r="S53" s="2" t="n">
        <v>4</v>
      </c>
      <c r="T53" s="2" t="n">
        <v>4</v>
      </c>
      <c r="U53" s="2" t="n">
        <v>4</v>
      </c>
      <c r="V53" s="2" t="n">
        <v>4</v>
      </c>
      <c r="W53" s="2" t="n">
        <v>0</v>
      </c>
      <c r="X53" s="2" t="n">
        <v>4</v>
      </c>
      <c r="Y53" s="2" t="n">
        <v>3</v>
      </c>
      <c r="Z53" s="2" t="n">
        <v>4</v>
      </c>
      <c r="AA53" s="2" t="n">
        <v>4</v>
      </c>
      <c r="AB53" s="2" t="n">
        <v>4</v>
      </c>
      <c r="AC53" s="2" t="n">
        <v>4</v>
      </c>
      <c r="AD53" s="2" t="n">
        <v>5</v>
      </c>
      <c r="AE53" s="2" t="n">
        <v>4</v>
      </c>
      <c r="AF53" s="2" t="n">
        <v>3</v>
      </c>
      <c r="AG53" s="2" t="n">
        <v>39</v>
      </c>
      <c r="AH53" s="2" t="n">
        <v>3</v>
      </c>
    </row>
    <row r="54" customFormat="false" ht="12.8" hidden="false" customHeight="false" outlineLevel="0" collapsed="false">
      <c r="A54" s="2" t="s">
        <v>144</v>
      </c>
      <c r="B54" s="2" t="n">
        <v>4</v>
      </c>
      <c r="C54" s="2" t="n">
        <v>4</v>
      </c>
      <c r="D54" s="2" t="n">
        <v>4</v>
      </c>
      <c r="E54" s="2" t="n">
        <v>4</v>
      </c>
      <c r="F54" s="2" t="n">
        <v>0</v>
      </c>
      <c r="G54" s="2" t="n">
        <v>4</v>
      </c>
      <c r="H54" s="2" t="n">
        <v>4</v>
      </c>
      <c r="I54" s="2" t="n">
        <v>5</v>
      </c>
      <c r="J54" s="2" t="n">
        <v>5</v>
      </c>
      <c r="K54" s="2" t="n">
        <v>4</v>
      </c>
      <c r="L54" s="2" t="n">
        <v>3</v>
      </c>
      <c r="M54" s="2" t="n">
        <v>4</v>
      </c>
      <c r="N54" s="2" t="n">
        <v>0</v>
      </c>
      <c r="O54" s="2" t="n">
        <v>0</v>
      </c>
      <c r="P54" s="2" t="n">
        <v>4</v>
      </c>
      <c r="Q54" s="2" t="n">
        <v>2</v>
      </c>
      <c r="R54" s="2" t="n">
        <v>5</v>
      </c>
      <c r="S54" s="2" t="n">
        <v>4</v>
      </c>
      <c r="T54" s="2" t="n">
        <v>3</v>
      </c>
      <c r="U54" s="2" t="n">
        <v>2</v>
      </c>
      <c r="V54" s="2" t="n">
        <v>2</v>
      </c>
      <c r="W54" s="2" t="n">
        <v>3</v>
      </c>
      <c r="X54" s="2" t="n">
        <v>4</v>
      </c>
      <c r="Y54" s="2" t="n">
        <v>0</v>
      </c>
      <c r="Z54" s="2" t="n">
        <v>0</v>
      </c>
      <c r="AA54" s="2" t="n">
        <v>0</v>
      </c>
      <c r="AB54" s="2" t="n">
        <v>0</v>
      </c>
      <c r="AC54" s="2" t="n">
        <v>0</v>
      </c>
      <c r="AD54" s="2" t="n">
        <v>4</v>
      </c>
      <c r="AE54" s="2" t="n">
        <v>3</v>
      </c>
      <c r="AF54" s="2" t="n">
        <v>4</v>
      </c>
      <c r="AG54" s="2" t="n">
        <v>33</v>
      </c>
      <c r="AH54" s="2" t="n">
        <v>1</v>
      </c>
    </row>
    <row r="55" customFormat="false" ht="12.8" hidden="false" customHeight="false" outlineLevel="0" collapsed="false">
      <c r="A55" s="2" t="s">
        <v>145</v>
      </c>
      <c r="B55" s="2" t="n">
        <v>4</v>
      </c>
      <c r="C55" s="2" t="n">
        <v>3</v>
      </c>
      <c r="D55" s="2" t="n">
        <v>3</v>
      </c>
      <c r="E55" s="2" t="n">
        <v>5</v>
      </c>
      <c r="F55" s="2" t="n">
        <v>3</v>
      </c>
      <c r="G55" s="2" t="n">
        <v>3</v>
      </c>
      <c r="H55" s="2" t="n">
        <v>3</v>
      </c>
      <c r="I55" s="2" t="n">
        <v>4</v>
      </c>
      <c r="J55" s="2" t="n">
        <v>4</v>
      </c>
      <c r="K55" s="2" t="n">
        <v>3</v>
      </c>
      <c r="L55" s="2" t="n">
        <v>2</v>
      </c>
      <c r="M55" s="2" t="n">
        <v>1</v>
      </c>
      <c r="N55" s="2" t="n">
        <v>4</v>
      </c>
      <c r="O55" s="2" t="n">
        <v>4</v>
      </c>
      <c r="P55" s="2" t="n">
        <v>4</v>
      </c>
      <c r="Q55" s="2" t="n">
        <v>4</v>
      </c>
      <c r="R55" s="2" t="n">
        <v>3</v>
      </c>
      <c r="S55" s="2" t="n">
        <v>3</v>
      </c>
      <c r="T55" s="2" t="n">
        <v>3</v>
      </c>
      <c r="U55" s="2" t="n">
        <v>4</v>
      </c>
      <c r="V55" s="2" t="n">
        <v>3</v>
      </c>
      <c r="W55" s="2" t="n">
        <v>3</v>
      </c>
      <c r="X55" s="2" t="n">
        <v>3</v>
      </c>
      <c r="Y55" s="2" t="n">
        <v>2</v>
      </c>
      <c r="Z55" s="2" t="n">
        <v>2</v>
      </c>
      <c r="AA55" s="2" t="n">
        <v>3</v>
      </c>
      <c r="AB55" s="2" t="n">
        <v>3</v>
      </c>
      <c r="AC55" s="2" t="n">
        <v>3</v>
      </c>
      <c r="AD55" s="2" t="n">
        <v>0</v>
      </c>
      <c r="AE55" s="2" t="n">
        <v>1</v>
      </c>
      <c r="AF55" s="2" t="n">
        <v>2</v>
      </c>
      <c r="AG55" s="2" t="n">
        <v>40</v>
      </c>
      <c r="AH55" s="2" t="n">
        <v>1</v>
      </c>
    </row>
    <row r="56" customFormat="false" ht="12.8" hidden="false" customHeight="false" outlineLevel="0" collapsed="false">
      <c r="A56" s="2" t="s">
        <v>146</v>
      </c>
      <c r="B56" s="2" t="n">
        <v>5</v>
      </c>
      <c r="C56" s="2" t="n">
        <v>0</v>
      </c>
      <c r="D56" s="2" t="n">
        <v>0</v>
      </c>
      <c r="E56" s="2" t="n">
        <v>5</v>
      </c>
      <c r="F56" s="2" t="n">
        <v>0</v>
      </c>
      <c r="G56" s="2" t="n">
        <v>4</v>
      </c>
      <c r="H56" s="2" t="n">
        <v>5</v>
      </c>
      <c r="I56" s="2" t="n">
        <v>4</v>
      </c>
      <c r="J56" s="2" t="n">
        <v>4</v>
      </c>
      <c r="K56" s="2" t="n">
        <v>5</v>
      </c>
      <c r="L56" s="2" t="n">
        <v>5</v>
      </c>
      <c r="M56" s="2" t="n">
        <v>5</v>
      </c>
      <c r="N56" s="2" t="n">
        <v>5</v>
      </c>
      <c r="O56" s="2" t="n">
        <v>5</v>
      </c>
      <c r="P56" s="2" t="n">
        <v>3</v>
      </c>
      <c r="Q56" s="2" t="n">
        <v>3</v>
      </c>
      <c r="R56" s="2" t="n">
        <v>3</v>
      </c>
      <c r="S56" s="2" t="n">
        <v>5</v>
      </c>
      <c r="T56" s="2" t="n">
        <v>5</v>
      </c>
      <c r="U56" s="2" t="n">
        <v>5</v>
      </c>
      <c r="V56" s="2" t="n">
        <v>5</v>
      </c>
      <c r="W56" s="2" t="n">
        <v>5</v>
      </c>
      <c r="X56" s="2" t="n">
        <v>5</v>
      </c>
      <c r="Y56" s="2" t="n">
        <v>5</v>
      </c>
      <c r="Z56" s="2" t="n">
        <v>4</v>
      </c>
      <c r="AA56" s="2" t="n">
        <v>5</v>
      </c>
      <c r="AB56" s="2" t="n">
        <v>5</v>
      </c>
      <c r="AC56" s="2" t="n">
        <v>5</v>
      </c>
      <c r="AD56" s="2" t="n">
        <v>4</v>
      </c>
      <c r="AE56" s="2" t="n">
        <v>4</v>
      </c>
      <c r="AF56" s="2" t="n">
        <v>3</v>
      </c>
      <c r="AG56" s="2" t="n">
        <v>42</v>
      </c>
      <c r="AH56" s="2" t="n">
        <v>1</v>
      </c>
    </row>
    <row r="57" customFormat="false" ht="12.8" hidden="false" customHeight="false" outlineLevel="0" collapsed="false">
      <c r="A57" s="2" t="s">
        <v>147</v>
      </c>
      <c r="B57" s="2" t="n">
        <v>0</v>
      </c>
      <c r="C57" s="2" t="n">
        <v>0</v>
      </c>
      <c r="D57" s="2" t="n">
        <v>0</v>
      </c>
      <c r="E57" s="2" t="n">
        <v>0</v>
      </c>
      <c r="F57" s="2" t="n">
        <v>0</v>
      </c>
      <c r="G57" s="2" t="n">
        <v>0</v>
      </c>
      <c r="H57" s="2" t="n">
        <v>0</v>
      </c>
      <c r="I57" s="2" t="n">
        <v>0</v>
      </c>
      <c r="J57" s="2" t="n">
        <v>0</v>
      </c>
      <c r="K57" s="2" t="n">
        <v>0</v>
      </c>
      <c r="L57" s="2" t="n">
        <v>0</v>
      </c>
      <c r="M57" s="2" t="n">
        <v>0</v>
      </c>
      <c r="N57" s="2" t="n">
        <v>4</v>
      </c>
      <c r="O57" s="2" t="n">
        <v>0</v>
      </c>
      <c r="P57" s="2" t="n">
        <v>0</v>
      </c>
      <c r="Q57" s="2" t="n">
        <v>0</v>
      </c>
      <c r="R57" s="2" t="n">
        <v>0</v>
      </c>
      <c r="S57" s="2" t="n">
        <v>0</v>
      </c>
      <c r="T57" s="2" t="n">
        <v>0</v>
      </c>
      <c r="U57" s="2" t="n">
        <v>0</v>
      </c>
      <c r="V57" s="2" t="n">
        <v>0</v>
      </c>
      <c r="W57" s="2" t="n">
        <v>0</v>
      </c>
      <c r="X57" s="2" t="n">
        <v>0</v>
      </c>
      <c r="Y57" s="2" t="n">
        <v>0</v>
      </c>
      <c r="Z57" s="2" t="n">
        <v>0</v>
      </c>
      <c r="AA57" s="2" t="n">
        <v>0</v>
      </c>
      <c r="AB57" s="2" t="n">
        <v>0</v>
      </c>
      <c r="AC57" s="2" t="n">
        <v>0</v>
      </c>
      <c r="AD57" s="2" t="n">
        <v>4</v>
      </c>
      <c r="AE57" s="2" t="n">
        <v>4</v>
      </c>
      <c r="AF57" s="2" t="n">
        <v>4</v>
      </c>
      <c r="AG57" s="2" t="n">
        <v>42</v>
      </c>
      <c r="AH57" s="2" t="n">
        <v>1</v>
      </c>
    </row>
    <row r="58" customFormat="false" ht="12.8" hidden="false" customHeight="false" outlineLevel="0" collapsed="false">
      <c r="A58" s="2" t="s">
        <v>148</v>
      </c>
      <c r="B58" s="2" t="n">
        <v>3</v>
      </c>
      <c r="C58" s="2" t="n">
        <v>4</v>
      </c>
      <c r="D58" s="2" t="n">
        <v>4</v>
      </c>
      <c r="E58" s="2" t="n">
        <v>3</v>
      </c>
      <c r="F58" s="2" t="n">
        <v>2</v>
      </c>
      <c r="G58" s="2" t="n">
        <v>4</v>
      </c>
      <c r="H58" s="2" t="n">
        <v>4</v>
      </c>
      <c r="I58" s="2" t="n">
        <v>4</v>
      </c>
      <c r="J58" s="2" t="n">
        <v>4</v>
      </c>
      <c r="K58" s="2" t="n">
        <v>0</v>
      </c>
      <c r="L58" s="2" t="n">
        <v>4</v>
      </c>
      <c r="M58" s="2" t="n">
        <v>0</v>
      </c>
      <c r="N58" s="2" t="n">
        <v>4</v>
      </c>
      <c r="O58" s="2" t="n">
        <v>4</v>
      </c>
      <c r="P58" s="2" t="n">
        <v>0</v>
      </c>
      <c r="Q58" s="2" t="n">
        <v>0</v>
      </c>
      <c r="R58" s="2" t="n">
        <v>3</v>
      </c>
      <c r="S58" s="2" t="n">
        <v>3</v>
      </c>
      <c r="T58" s="2" t="n">
        <v>3</v>
      </c>
      <c r="U58" s="2" t="n">
        <v>0</v>
      </c>
      <c r="V58" s="2" t="n">
        <v>0</v>
      </c>
      <c r="W58" s="2" t="n">
        <v>0</v>
      </c>
      <c r="X58" s="2" t="n">
        <v>0</v>
      </c>
      <c r="Y58" s="2" t="n">
        <v>0</v>
      </c>
      <c r="Z58" s="2" t="n">
        <v>3</v>
      </c>
      <c r="AA58" s="2" t="n">
        <v>4</v>
      </c>
      <c r="AB58" s="2" t="n">
        <v>0</v>
      </c>
      <c r="AC58" s="2" t="n">
        <v>0</v>
      </c>
      <c r="AD58" s="2" t="n">
        <v>4</v>
      </c>
      <c r="AE58" s="2" t="n">
        <v>4</v>
      </c>
      <c r="AF58" s="2" t="n">
        <v>4</v>
      </c>
      <c r="AG58" s="2" t="n">
        <v>34</v>
      </c>
      <c r="AH58" s="2" t="n">
        <v>2</v>
      </c>
    </row>
    <row r="59" customFormat="false" ht="12.8" hidden="false" customHeight="false" outlineLevel="0" collapsed="false">
      <c r="A59" s="2" t="s">
        <v>149</v>
      </c>
      <c r="B59" s="2" t="n">
        <v>5</v>
      </c>
      <c r="C59" s="2" t="n">
        <v>0</v>
      </c>
      <c r="D59" s="2" t="n">
        <v>0</v>
      </c>
      <c r="E59" s="2" t="n">
        <v>0</v>
      </c>
      <c r="F59" s="2" t="n">
        <v>0</v>
      </c>
      <c r="G59" s="2" t="n">
        <v>5</v>
      </c>
      <c r="H59" s="2" t="n">
        <v>5</v>
      </c>
      <c r="I59" s="2" t="n">
        <v>5</v>
      </c>
      <c r="J59" s="2" t="n">
        <v>5</v>
      </c>
      <c r="K59" s="2" t="n">
        <v>5</v>
      </c>
      <c r="L59" s="2" t="n">
        <v>5</v>
      </c>
      <c r="M59" s="2" t="n">
        <v>5</v>
      </c>
      <c r="N59" s="2" t="n">
        <v>0</v>
      </c>
      <c r="O59" s="2" t="n">
        <v>0</v>
      </c>
      <c r="P59" s="2" t="n">
        <v>0</v>
      </c>
      <c r="Q59" s="2" t="n">
        <v>0</v>
      </c>
      <c r="R59" s="2" t="n">
        <v>5</v>
      </c>
      <c r="S59" s="2" t="n">
        <v>5</v>
      </c>
      <c r="T59" s="2" t="n">
        <v>5</v>
      </c>
      <c r="U59" s="2" t="n">
        <v>0</v>
      </c>
      <c r="V59" s="2" t="n">
        <v>0</v>
      </c>
      <c r="W59" s="2" t="n">
        <v>0</v>
      </c>
      <c r="X59" s="2" t="n">
        <v>0</v>
      </c>
      <c r="Y59" s="2" t="n">
        <v>0</v>
      </c>
      <c r="Z59" s="2" t="n">
        <v>0</v>
      </c>
      <c r="AA59" s="2" t="n">
        <v>0</v>
      </c>
      <c r="AB59" s="2" t="n">
        <v>0</v>
      </c>
      <c r="AC59" s="2" t="n">
        <v>0</v>
      </c>
      <c r="AD59" s="2" t="n">
        <v>5</v>
      </c>
      <c r="AE59" s="2" t="n">
        <v>5</v>
      </c>
      <c r="AF59" s="2" t="n">
        <v>5</v>
      </c>
      <c r="AG59" s="2" t="n">
        <v>39</v>
      </c>
      <c r="AH59" s="2" t="n">
        <v>2</v>
      </c>
    </row>
    <row r="60" customFormat="false" ht="12.8" hidden="false" customHeight="false" outlineLevel="0" collapsed="false">
      <c r="A60" s="2" t="s">
        <v>150</v>
      </c>
      <c r="B60" s="2" t="n">
        <v>4</v>
      </c>
      <c r="C60" s="2" t="n">
        <v>0</v>
      </c>
      <c r="D60" s="2" t="n">
        <v>4</v>
      </c>
      <c r="E60" s="2" t="n">
        <v>0</v>
      </c>
      <c r="F60" s="2" t="n">
        <v>0</v>
      </c>
      <c r="G60" s="2" t="n">
        <v>4</v>
      </c>
      <c r="H60" s="2" t="n">
        <v>4</v>
      </c>
      <c r="I60" s="2" t="n">
        <v>4</v>
      </c>
      <c r="J60" s="2" t="n">
        <v>4</v>
      </c>
      <c r="K60" s="2" t="n">
        <v>0</v>
      </c>
      <c r="L60" s="2" t="n">
        <v>0</v>
      </c>
      <c r="M60" s="2" t="n">
        <v>0</v>
      </c>
      <c r="N60" s="2" t="n">
        <v>0</v>
      </c>
      <c r="O60" s="2" t="n">
        <v>0</v>
      </c>
      <c r="P60" s="2" t="n">
        <v>0</v>
      </c>
      <c r="Q60" s="2" t="n">
        <v>0</v>
      </c>
      <c r="R60" s="2" t="n">
        <v>4</v>
      </c>
      <c r="S60" s="2" t="n">
        <v>4</v>
      </c>
      <c r="T60" s="2" t="n">
        <v>0</v>
      </c>
      <c r="U60" s="2" t="n">
        <v>5</v>
      </c>
      <c r="V60" s="2" t="n">
        <v>0</v>
      </c>
      <c r="W60" s="2" t="n">
        <v>4</v>
      </c>
      <c r="X60" s="2" t="n">
        <v>0</v>
      </c>
      <c r="Y60" s="2" t="n">
        <v>0</v>
      </c>
      <c r="Z60" s="2" t="n">
        <v>0</v>
      </c>
      <c r="AA60" s="2" t="n">
        <v>0</v>
      </c>
      <c r="AB60" s="2" t="n">
        <v>0</v>
      </c>
      <c r="AC60" s="2" t="n">
        <v>4</v>
      </c>
      <c r="AD60" s="2" t="n">
        <v>5</v>
      </c>
      <c r="AE60" s="2" t="n">
        <v>4</v>
      </c>
      <c r="AF60" s="2" t="n">
        <v>0</v>
      </c>
      <c r="AG60" s="2" t="n">
        <v>60</v>
      </c>
      <c r="AH60" s="2" t="n">
        <v>1</v>
      </c>
      <c r="AI60" s="2" t="s">
        <v>151</v>
      </c>
    </row>
    <row r="61" customFormat="false" ht="12.8" hidden="false" customHeight="false" outlineLevel="0" collapsed="false">
      <c r="A61" s="2" t="s">
        <v>152</v>
      </c>
      <c r="B61" s="2" t="n">
        <v>5</v>
      </c>
      <c r="C61" s="2" t="n">
        <v>0</v>
      </c>
      <c r="D61" s="2" t="n">
        <v>5</v>
      </c>
      <c r="E61" s="2" t="n">
        <v>0</v>
      </c>
      <c r="F61" s="2" t="n">
        <v>2</v>
      </c>
      <c r="G61" s="2" t="n">
        <v>4</v>
      </c>
      <c r="H61" s="2" t="n">
        <v>3</v>
      </c>
      <c r="I61" s="2" t="n">
        <v>5</v>
      </c>
      <c r="J61" s="2" t="n">
        <v>5</v>
      </c>
      <c r="K61" s="2" t="n">
        <v>5</v>
      </c>
      <c r="L61" s="2" t="n">
        <v>3</v>
      </c>
      <c r="M61" s="2" t="n">
        <v>4</v>
      </c>
      <c r="N61" s="2" t="n">
        <v>3</v>
      </c>
      <c r="O61" s="2" t="n">
        <v>0</v>
      </c>
      <c r="P61" s="2" t="n">
        <v>4</v>
      </c>
      <c r="Q61" s="2" t="n">
        <v>0</v>
      </c>
      <c r="R61" s="2" t="n">
        <v>4</v>
      </c>
      <c r="S61" s="2" t="n">
        <v>4</v>
      </c>
      <c r="T61" s="2" t="n">
        <v>3</v>
      </c>
      <c r="U61" s="2" t="n">
        <v>2</v>
      </c>
      <c r="V61" s="2" t="n">
        <v>2</v>
      </c>
      <c r="W61" s="2" t="n">
        <v>4</v>
      </c>
      <c r="X61" s="2" t="n">
        <v>4</v>
      </c>
      <c r="Y61" s="2" t="n">
        <v>4</v>
      </c>
      <c r="Z61" s="2" t="n">
        <v>3</v>
      </c>
      <c r="AA61" s="2" t="n">
        <v>3</v>
      </c>
      <c r="AB61" s="2" t="n">
        <v>4</v>
      </c>
      <c r="AC61" s="2" t="n">
        <v>4</v>
      </c>
      <c r="AD61" s="2" t="n">
        <v>4</v>
      </c>
      <c r="AE61" s="2" t="n">
        <v>5</v>
      </c>
      <c r="AF61" s="2" t="n">
        <v>5</v>
      </c>
      <c r="AG61" s="2" t="n">
        <v>44</v>
      </c>
      <c r="AH61" s="2" t="n">
        <v>1</v>
      </c>
      <c r="AI61" s="2" t="s">
        <v>153</v>
      </c>
    </row>
    <row r="62" customFormat="false" ht="12.8" hidden="false" customHeight="false" outlineLevel="0" collapsed="false">
      <c r="A62" s="2" t="s">
        <v>154</v>
      </c>
      <c r="B62" s="2" t="n">
        <v>4</v>
      </c>
      <c r="C62" s="2" t="n">
        <v>3</v>
      </c>
      <c r="D62" s="2" t="n">
        <v>3</v>
      </c>
      <c r="E62" s="2" t="n">
        <v>1</v>
      </c>
      <c r="F62" s="2" t="n">
        <v>1</v>
      </c>
      <c r="G62" s="2" t="n">
        <v>5</v>
      </c>
      <c r="H62" s="2" t="n">
        <v>5</v>
      </c>
      <c r="I62" s="2" t="n">
        <v>5</v>
      </c>
      <c r="J62" s="2" t="n">
        <v>5</v>
      </c>
      <c r="K62" s="2" t="n">
        <v>5</v>
      </c>
      <c r="L62" s="2" t="n">
        <v>5</v>
      </c>
      <c r="M62" s="2" t="n">
        <v>2</v>
      </c>
      <c r="N62" s="2" t="n">
        <v>1</v>
      </c>
      <c r="O62" s="2" t="n">
        <v>1</v>
      </c>
      <c r="P62" s="2" t="n">
        <v>0</v>
      </c>
      <c r="Q62" s="2" t="n">
        <v>3</v>
      </c>
      <c r="R62" s="2" t="n">
        <v>0</v>
      </c>
      <c r="S62" s="2" t="n">
        <v>0</v>
      </c>
      <c r="T62" s="2" t="n">
        <v>0</v>
      </c>
      <c r="U62" s="2" t="n">
        <v>2</v>
      </c>
      <c r="V62" s="2" t="n">
        <v>2</v>
      </c>
      <c r="W62" s="2" t="n">
        <v>0</v>
      </c>
      <c r="X62" s="2" t="n">
        <v>4</v>
      </c>
      <c r="Y62" s="2" t="n">
        <v>3</v>
      </c>
      <c r="Z62" s="2" t="n">
        <v>0</v>
      </c>
      <c r="AA62" s="2" t="n">
        <v>0</v>
      </c>
      <c r="AB62" s="2" t="n">
        <v>0</v>
      </c>
      <c r="AC62" s="2" t="n">
        <v>0</v>
      </c>
      <c r="AD62" s="2" t="n">
        <v>2</v>
      </c>
      <c r="AE62" s="2" t="n">
        <v>2</v>
      </c>
      <c r="AF62" s="2" t="n">
        <v>2</v>
      </c>
      <c r="AG62" s="2" t="n">
        <v>36</v>
      </c>
      <c r="AH62" s="2" t="n">
        <v>1</v>
      </c>
      <c r="AI62" s="2" t="s">
        <v>155</v>
      </c>
    </row>
    <row r="63" customFormat="false" ht="12.8" hidden="false" customHeight="false" outlineLevel="0" collapsed="false">
      <c r="A63" s="2" t="s">
        <v>156</v>
      </c>
      <c r="B63" s="2" t="n">
        <v>5</v>
      </c>
      <c r="C63" s="2" t="n">
        <v>4</v>
      </c>
      <c r="D63" s="2" t="n">
        <v>5</v>
      </c>
      <c r="E63" s="2" t="n">
        <v>5</v>
      </c>
      <c r="F63" s="2" t="n">
        <v>5</v>
      </c>
      <c r="G63" s="2" t="n">
        <v>4</v>
      </c>
      <c r="H63" s="2" t="n">
        <v>4</v>
      </c>
      <c r="I63" s="2" t="n">
        <v>3</v>
      </c>
      <c r="J63" s="2" t="n">
        <v>4</v>
      </c>
      <c r="K63" s="2" t="n">
        <v>4</v>
      </c>
      <c r="L63" s="2" t="n">
        <v>3</v>
      </c>
      <c r="M63" s="2" t="n">
        <v>4</v>
      </c>
      <c r="N63" s="2" t="n">
        <v>4</v>
      </c>
      <c r="O63" s="2" t="n">
        <v>4</v>
      </c>
      <c r="P63" s="2" t="n">
        <v>4</v>
      </c>
      <c r="Q63" s="2" t="n">
        <v>3</v>
      </c>
      <c r="R63" s="2" t="n">
        <v>4</v>
      </c>
      <c r="S63" s="2" t="n">
        <v>4</v>
      </c>
      <c r="T63" s="2" t="n">
        <v>4</v>
      </c>
      <c r="U63" s="2" t="n">
        <v>4</v>
      </c>
      <c r="V63" s="2" t="n">
        <v>4</v>
      </c>
      <c r="W63" s="2" t="n">
        <v>4</v>
      </c>
      <c r="X63" s="2" t="n">
        <v>5</v>
      </c>
      <c r="Y63" s="2" t="n">
        <v>4</v>
      </c>
      <c r="Z63" s="2" t="n">
        <v>3</v>
      </c>
      <c r="AA63" s="2" t="n">
        <v>3</v>
      </c>
      <c r="AB63" s="2" t="n">
        <v>4</v>
      </c>
      <c r="AC63" s="2" t="n">
        <v>4</v>
      </c>
      <c r="AD63" s="2" t="n">
        <v>5</v>
      </c>
      <c r="AE63" s="2" t="n">
        <v>4</v>
      </c>
      <c r="AF63" s="2" t="n">
        <v>3</v>
      </c>
      <c r="AG63" s="2" t="n">
        <v>65</v>
      </c>
      <c r="AH63" s="2" t="n">
        <v>1</v>
      </c>
    </row>
    <row r="64" customFormat="false" ht="12.8" hidden="false" customHeight="false" outlineLevel="0" collapsed="false">
      <c r="A64" s="2" t="s">
        <v>157</v>
      </c>
      <c r="B64" s="2" t="n">
        <v>5</v>
      </c>
      <c r="C64" s="2" t="n">
        <v>0</v>
      </c>
      <c r="D64" s="2" t="n">
        <v>5</v>
      </c>
      <c r="E64" s="2" t="n">
        <v>0</v>
      </c>
      <c r="F64" s="2" t="n">
        <v>0</v>
      </c>
      <c r="G64" s="2" t="n">
        <v>5</v>
      </c>
      <c r="H64" s="2" t="n">
        <v>5</v>
      </c>
      <c r="I64" s="2" t="n">
        <v>5</v>
      </c>
      <c r="J64" s="2" t="n">
        <v>5</v>
      </c>
      <c r="K64" s="2" t="n">
        <v>5</v>
      </c>
      <c r="L64" s="2" t="n">
        <v>5</v>
      </c>
      <c r="M64" s="2" t="n">
        <v>5</v>
      </c>
      <c r="N64" s="2" t="n">
        <v>4</v>
      </c>
      <c r="O64" s="2" t="n">
        <v>5</v>
      </c>
      <c r="P64" s="2" t="n">
        <v>5</v>
      </c>
      <c r="Q64" s="2" t="n">
        <v>5</v>
      </c>
      <c r="R64" s="2" t="n">
        <v>5</v>
      </c>
      <c r="S64" s="2" t="n">
        <v>5</v>
      </c>
      <c r="T64" s="2" t="n">
        <v>5</v>
      </c>
      <c r="U64" s="2" t="n">
        <v>4</v>
      </c>
      <c r="V64" s="2" t="n">
        <v>4</v>
      </c>
      <c r="W64" s="2" t="n">
        <v>5</v>
      </c>
      <c r="X64" s="2" t="n">
        <v>5</v>
      </c>
      <c r="Y64" s="2" t="n">
        <v>5</v>
      </c>
      <c r="Z64" s="2" t="n">
        <v>3</v>
      </c>
      <c r="AA64" s="2" t="n">
        <v>3</v>
      </c>
      <c r="AB64" s="2" t="n">
        <v>3</v>
      </c>
      <c r="AC64" s="2" t="n">
        <v>4</v>
      </c>
      <c r="AD64" s="2" t="n">
        <v>5</v>
      </c>
      <c r="AE64" s="2" t="n">
        <v>5</v>
      </c>
      <c r="AF64" s="2" t="n">
        <v>4</v>
      </c>
      <c r="AG64" s="2" t="n">
        <v>27</v>
      </c>
      <c r="AH64" s="2" t="n">
        <v>1</v>
      </c>
    </row>
    <row r="65" customFormat="false" ht="12.8" hidden="false" customHeight="false" outlineLevel="0" collapsed="false">
      <c r="A65" s="2" t="s">
        <v>158</v>
      </c>
      <c r="B65" s="2" t="n">
        <v>5</v>
      </c>
      <c r="C65" s="2" t="n">
        <v>5</v>
      </c>
      <c r="D65" s="2" t="n">
        <v>3</v>
      </c>
      <c r="E65" s="2" t="n">
        <v>2</v>
      </c>
      <c r="F65" s="2" t="n">
        <v>2</v>
      </c>
      <c r="G65" s="2" t="n">
        <v>5</v>
      </c>
      <c r="H65" s="2" t="n">
        <v>5</v>
      </c>
      <c r="I65" s="2" t="n">
        <v>5</v>
      </c>
      <c r="J65" s="2" t="n">
        <v>5</v>
      </c>
      <c r="K65" s="2" t="n">
        <v>5</v>
      </c>
      <c r="L65" s="2" t="n">
        <v>5</v>
      </c>
      <c r="M65" s="2" t="n">
        <v>2</v>
      </c>
      <c r="N65" s="2" t="n">
        <v>0</v>
      </c>
      <c r="O65" s="2" t="n">
        <v>0</v>
      </c>
      <c r="P65" s="2" t="n">
        <v>5</v>
      </c>
      <c r="Q65" s="2" t="n">
        <v>5</v>
      </c>
      <c r="R65" s="2" t="n">
        <v>5</v>
      </c>
      <c r="S65" s="2" t="n">
        <v>5</v>
      </c>
      <c r="T65" s="2" t="n">
        <v>5</v>
      </c>
      <c r="U65" s="2" t="n">
        <v>5</v>
      </c>
      <c r="V65" s="2" t="n">
        <v>5</v>
      </c>
      <c r="W65" s="2" t="n">
        <v>5</v>
      </c>
      <c r="X65" s="2" t="n">
        <v>5</v>
      </c>
      <c r="Y65" s="2" t="n">
        <v>5</v>
      </c>
      <c r="Z65" s="2" t="n">
        <v>5</v>
      </c>
      <c r="AA65" s="2" t="n">
        <v>5</v>
      </c>
      <c r="AB65" s="2" t="n">
        <v>5</v>
      </c>
      <c r="AC65" s="2" t="n">
        <v>5</v>
      </c>
      <c r="AD65" s="2" t="n">
        <v>5</v>
      </c>
      <c r="AE65" s="2" t="n">
        <v>5</v>
      </c>
      <c r="AF65" s="2" t="n">
        <v>5</v>
      </c>
      <c r="AG65" s="2" t="n">
        <v>33</v>
      </c>
      <c r="AH65" s="2" t="n">
        <v>2</v>
      </c>
      <c r="AI65" s="2" t="s">
        <v>159</v>
      </c>
    </row>
    <row r="66" customFormat="false" ht="12.8" hidden="false" customHeight="false" outlineLevel="0" collapsed="false">
      <c r="A66" s="2" t="s">
        <v>160</v>
      </c>
      <c r="B66" s="2" t="n">
        <v>4</v>
      </c>
      <c r="C66" s="2" t="n">
        <v>4</v>
      </c>
      <c r="D66" s="2" t="n">
        <v>4</v>
      </c>
      <c r="E66" s="2" t="n">
        <v>4</v>
      </c>
      <c r="F66" s="2" t="n">
        <v>4</v>
      </c>
      <c r="G66" s="2" t="n">
        <v>4</v>
      </c>
      <c r="H66" s="2" t="n">
        <v>4</v>
      </c>
      <c r="I66" s="2" t="n">
        <v>4</v>
      </c>
      <c r="J66" s="2" t="n">
        <v>4</v>
      </c>
      <c r="K66" s="2" t="n">
        <v>4</v>
      </c>
      <c r="L66" s="2" t="n">
        <v>4</v>
      </c>
      <c r="M66" s="2" t="n">
        <v>4</v>
      </c>
      <c r="N66" s="2" t="n">
        <v>4</v>
      </c>
      <c r="O66" s="2" t="n">
        <v>4</v>
      </c>
      <c r="P66" s="2" t="n">
        <v>4</v>
      </c>
      <c r="Q66" s="2" t="n">
        <v>4</v>
      </c>
      <c r="R66" s="2" t="n">
        <v>4</v>
      </c>
      <c r="S66" s="2" t="n">
        <v>4</v>
      </c>
      <c r="T66" s="2" t="n">
        <v>4</v>
      </c>
      <c r="U66" s="2" t="n">
        <v>4</v>
      </c>
      <c r="V66" s="2" t="n">
        <v>4</v>
      </c>
      <c r="W66" s="2" t="n">
        <v>4</v>
      </c>
      <c r="X66" s="2" t="n">
        <v>4</v>
      </c>
      <c r="Y66" s="2" t="n">
        <v>4</v>
      </c>
      <c r="Z66" s="2" t="n">
        <v>4</v>
      </c>
      <c r="AA66" s="2" t="n">
        <v>4</v>
      </c>
      <c r="AB66" s="2" t="n">
        <v>4</v>
      </c>
      <c r="AC66" s="2" t="n">
        <v>4</v>
      </c>
      <c r="AD66" s="2" t="n">
        <v>4</v>
      </c>
      <c r="AE66" s="2" t="n">
        <v>4</v>
      </c>
      <c r="AF66" s="2" t="n">
        <v>4</v>
      </c>
      <c r="AG66" s="2" t="n">
        <v>30</v>
      </c>
      <c r="AH66" s="2" t="n">
        <v>2</v>
      </c>
    </row>
    <row r="67" customFormat="false" ht="12.8" hidden="false" customHeight="false" outlineLevel="0" collapsed="false">
      <c r="A67" s="2" t="s">
        <v>161</v>
      </c>
      <c r="B67" s="2" t="n">
        <v>4</v>
      </c>
      <c r="C67" s="2" t="n">
        <v>0</v>
      </c>
      <c r="D67" s="2" t="n">
        <v>0</v>
      </c>
      <c r="E67" s="2" t="n">
        <v>4</v>
      </c>
      <c r="F67" s="2" t="n">
        <v>0</v>
      </c>
      <c r="G67" s="2" t="n">
        <v>4</v>
      </c>
      <c r="H67" s="2" t="n">
        <v>0</v>
      </c>
      <c r="I67" s="2" t="n">
        <v>4</v>
      </c>
      <c r="J67" s="2" t="n">
        <v>0</v>
      </c>
      <c r="K67" s="2" t="n">
        <v>0</v>
      </c>
      <c r="L67" s="2" t="n">
        <v>0</v>
      </c>
      <c r="M67" s="2" t="n">
        <v>4</v>
      </c>
      <c r="N67" s="2" t="n">
        <v>0</v>
      </c>
      <c r="O67" s="2" t="n">
        <v>0</v>
      </c>
      <c r="P67" s="2" t="n">
        <v>4</v>
      </c>
      <c r="Q67" s="2" t="n">
        <v>4</v>
      </c>
      <c r="R67" s="2" t="n">
        <v>0</v>
      </c>
      <c r="S67" s="2" t="n">
        <v>0</v>
      </c>
      <c r="T67" s="2" t="n">
        <v>4</v>
      </c>
      <c r="U67" s="2" t="n">
        <v>4</v>
      </c>
      <c r="V67" s="2" t="n">
        <v>4</v>
      </c>
      <c r="W67" s="2" t="n">
        <v>4</v>
      </c>
      <c r="X67" s="2" t="n">
        <v>0</v>
      </c>
      <c r="Y67" s="2" t="n">
        <v>4</v>
      </c>
      <c r="Z67" s="2" t="n">
        <v>4</v>
      </c>
      <c r="AA67" s="2" t="n">
        <v>0</v>
      </c>
      <c r="AB67" s="2" t="n">
        <v>4</v>
      </c>
      <c r="AC67" s="2" t="n">
        <v>4</v>
      </c>
      <c r="AD67" s="2" t="n">
        <v>3</v>
      </c>
      <c r="AE67" s="2" t="n">
        <v>3</v>
      </c>
      <c r="AF67" s="2" t="n">
        <v>3</v>
      </c>
      <c r="AG67" s="2" t="n">
        <v>50</v>
      </c>
      <c r="AH67" s="2" t="n">
        <v>2</v>
      </c>
    </row>
    <row r="68" customFormat="false" ht="12.8" hidden="false" customHeight="false" outlineLevel="0" collapsed="false">
      <c r="A68" s="2" t="s">
        <v>162</v>
      </c>
      <c r="B68" s="2" t="n">
        <v>4</v>
      </c>
      <c r="C68" s="2" t="n">
        <v>4</v>
      </c>
      <c r="D68" s="2" t="n">
        <v>4</v>
      </c>
      <c r="E68" s="2" t="n">
        <v>4</v>
      </c>
      <c r="F68" s="2" t="n">
        <v>4</v>
      </c>
      <c r="G68" s="2" t="n">
        <v>3</v>
      </c>
      <c r="H68" s="2" t="n">
        <v>4</v>
      </c>
      <c r="I68" s="2" t="n">
        <v>3</v>
      </c>
      <c r="J68" s="2" t="n">
        <v>4</v>
      </c>
      <c r="K68" s="2" t="n">
        <v>3</v>
      </c>
      <c r="L68" s="2" t="n">
        <v>4</v>
      </c>
      <c r="M68" s="2" t="n">
        <v>5</v>
      </c>
      <c r="N68" s="2" t="n">
        <v>3</v>
      </c>
      <c r="O68" s="2" t="n">
        <v>3</v>
      </c>
      <c r="P68" s="2" t="n">
        <v>5</v>
      </c>
      <c r="Q68" s="2" t="n">
        <v>4</v>
      </c>
      <c r="R68" s="2" t="n">
        <v>5</v>
      </c>
      <c r="S68" s="2" t="n">
        <v>4</v>
      </c>
      <c r="T68" s="2" t="n">
        <v>5</v>
      </c>
      <c r="U68" s="2" t="n">
        <v>4</v>
      </c>
      <c r="V68" s="2" t="n">
        <v>4</v>
      </c>
      <c r="W68" s="2" t="n">
        <v>5</v>
      </c>
      <c r="X68" s="2" t="n">
        <v>4</v>
      </c>
      <c r="Y68" s="2" t="n">
        <v>4</v>
      </c>
      <c r="Z68" s="2" t="n">
        <v>3</v>
      </c>
      <c r="AA68" s="2" t="n">
        <v>4</v>
      </c>
      <c r="AB68" s="2" t="n">
        <v>3</v>
      </c>
      <c r="AC68" s="2" t="n">
        <v>4</v>
      </c>
      <c r="AD68" s="2" t="n">
        <v>2</v>
      </c>
      <c r="AE68" s="2" t="n">
        <v>3</v>
      </c>
      <c r="AF68" s="2" t="n">
        <v>3</v>
      </c>
      <c r="AG68" s="2" t="n">
        <v>28</v>
      </c>
      <c r="AH68" s="2" t="n">
        <v>2</v>
      </c>
    </row>
    <row r="69" customFormat="false" ht="12.8" hidden="false" customHeight="false" outlineLevel="0" collapsed="false">
      <c r="A69" s="2" t="s">
        <v>163</v>
      </c>
      <c r="B69" s="2" t="n">
        <v>4</v>
      </c>
      <c r="C69" s="2" t="n">
        <v>4</v>
      </c>
      <c r="D69" s="2" t="n">
        <v>1</v>
      </c>
      <c r="E69" s="2" t="n">
        <v>2</v>
      </c>
      <c r="F69" s="2" t="n">
        <v>1</v>
      </c>
      <c r="G69" s="2" t="n">
        <v>3</v>
      </c>
      <c r="H69" s="2" t="n">
        <v>3</v>
      </c>
      <c r="I69" s="2" t="n">
        <v>4</v>
      </c>
      <c r="J69" s="2" t="n">
        <v>4</v>
      </c>
      <c r="K69" s="2" t="n">
        <v>3</v>
      </c>
      <c r="L69" s="2" t="n">
        <v>3</v>
      </c>
      <c r="M69" s="2" t="n">
        <v>4</v>
      </c>
      <c r="N69" s="2" t="n">
        <v>1</v>
      </c>
      <c r="O69" s="2" t="n">
        <v>1</v>
      </c>
      <c r="P69" s="2" t="n">
        <v>1</v>
      </c>
      <c r="Q69" s="2" t="n">
        <v>2</v>
      </c>
      <c r="R69" s="2" t="n">
        <v>3</v>
      </c>
      <c r="S69" s="2" t="n">
        <v>3</v>
      </c>
      <c r="T69" s="2" t="n">
        <v>3</v>
      </c>
      <c r="U69" s="2" t="n">
        <v>1</v>
      </c>
      <c r="V69" s="2" t="n">
        <v>1</v>
      </c>
      <c r="W69" s="2" t="n">
        <v>1</v>
      </c>
      <c r="X69" s="2" t="n">
        <v>2</v>
      </c>
      <c r="Y69" s="2" t="n">
        <v>2</v>
      </c>
      <c r="Z69" s="2" t="n">
        <v>2</v>
      </c>
      <c r="AA69" s="2" t="n">
        <v>2</v>
      </c>
      <c r="AB69" s="2" t="n">
        <v>2</v>
      </c>
      <c r="AC69" s="2" t="n">
        <v>2</v>
      </c>
      <c r="AD69" s="2" t="n">
        <v>4</v>
      </c>
      <c r="AE69" s="2" t="n">
        <v>4</v>
      </c>
      <c r="AF69" s="2" t="n">
        <v>4</v>
      </c>
      <c r="AG69" s="2" t="n">
        <v>42</v>
      </c>
      <c r="AH69" s="2" t="n">
        <v>2</v>
      </c>
    </row>
    <row r="70" customFormat="false" ht="12.8" hidden="false" customHeight="false" outlineLevel="0" collapsed="false">
      <c r="A70" s="2" t="s">
        <v>164</v>
      </c>
      <c r="B70" s="2" t="n">
        <v>5</v>
      </c>
      <c r="C70" s="2" t="n">
        <v>5</v>
      </c>
      <c r="D70" s="2" t="n">
        <v>5</v>
      </c>
      <c r="E70" s="2" t="n">
        <v>3</v>
      </c>
      <c r="F70" s="2" t="n">
        <v>5</v>
      </c>
      <c r="G70" s="2" t="n">
        <v>4</v>
      </c>
      <c r="H70" s="2" t="n">
        <v>5</v>
      </c>
      <c r="I70" s="2" t="n">
        <v>5</v>
      </c>
      <c r="J70" s="2" t="n">
        <v>5</v>
      </c>
      <c r="K70" s="2" t="n">
        <v>5</v>
      </c>
      <c r="L70" s="2" t="n">
        <v>5</v>
      </c>
      <c r="M70" s="2" t="n">
        <v>3</v>
      </c>
      <c r="N70" s="2" t="n">
        <v>5</v>
      </c>
      <c r="O70" s="2" t="n">
        <v>5</v>
      </c>
      <c r="P70" s="2" t="n">
        <v>0</v>
      </c>
      <c r="Q70" s="2" t="n">
        <v>0</v>
      </c>
      <c r="R70" s="2" t="n">
        <v>5</v>
      </c>
      <c r="S70" s="2" t="n">
        <v>5</v>
      </c>
      <c r="T70" s="2" t="n">
        <v>5</v>
      </c>
      <c r="U70" s="2" t="n">
        <v>5</v>
      </c>
      <c r="V70" s="2" t="n">
        <v>5</v>
      </c>
      <c r="W70" s="2" t="n">
        <v>5</v>
      </c>
      <c r="X70" s="2" t="n">
        <v>5</v>
      </c>
      <c r="Y70" s="2" t="n">
        <v>5</v>
      </c>
      <c r="Z70" s="2" t="n">
        <v>5</v>
      </c>
      <c r="AA70" s="2" t="n">
        <v>5</v>
      </c>
      <c r="AB70" s="2" t="n">
        <v>0</v>
      </c>
      <c r="AC70" s="2" t="n">
        <v>5</v>
      </c>
      <c r="AD70" s="2" t="n">
        <v>5</v>
      </c>
      <c r="AE70" s="2" t="n">
        <v>5</v>
      </c>
      <c r="AF70" s="2" t="n">
        <v>5</v>
      </c>
      <c r="AG70" s="2" t="n">
        <v>42</v>
      </c>
      <c r="AH70" s="2" t="n">
        <v>2</v>
      </c>
    </row>
    <row r="71" customFormat="false" ht="12.8" hidden="false" customHeight="false" outlineLevel="0" collapsed="false">
      <c r="A71" s="2" t="s">
        <v>165</v>
      </c>
      <c r="B71" s="2" t="n">
        <v>4</v>
      </c>
      <c r="C71" s="2" t="n">
        <v>4</v>
      </c>
      <c r="D71" s="2" t="n">
        <v>4</v>
      </c>
      <c r="E71" s="2" t="n">
        <v>4</v>
      </c>
      <c r="F71" s="2" t="n">
        <v>3</v>
      </c>
      <c r="G71" s="2" t="n">
        <v>5</v>
      </c>
      <c r="H71" s="2" t="n">
        <v>5</v>
      </c>
      <c r="I71" s="2" t="n">
        <v>4</v>
      </c>
      <c r="J71" s="2" t="n">
        <v>4</v>
      </c>
      <c r="K71" s="2" t="n">
        <v>5</v>
      </c>
      <c r="L71" s="2" t="n">
        <v>5</v>
      </c>
      <c r="M71" s="2" t="n">
        <v>4</v>
      </c>
      <c r="N71" s="2" t="n">
        <v>4</v>
      </c>
      <c r="O71" s="2" t="n">
        <v>4</v>
      </c>
      <c r="P71" s="2" t="n">
        <v>4</v>
      </c>
      <c r="Q71" s="2" t="n">
        <v>4</v>
      </c>
      <c r="R71" s="2" t="n">
        <v>4</v>
      </c>
      <c r="S71" s="2" t="n">
        <v>4</v>
      </c>
      <c r="T71" s="2" t="n">
        <v>4</v>
      </c>
      <c r="U71" s="2" t="n">
        <v>4</v>
      </c>
      <c r="V71" s="2" t="n">
        <v>4</v>
      </c>
      <c r="W71" s="2" t="n">
        <v>4</v>
      </c>
      <c r="X71" s="2" t="n">
        <v>5</v>
      </c>
      <c r="Y71" s="2" t="n">
        <v>4</v>
      </c>
      <c r="Z71" s="2" t="n">
        <v>4</v>
      </c>
      <c r="AA71" s="2" t="n">
        <v>4</v>
      </c>
      <c r="AB71" s="2" t="n">
        <v>4</v>
      </c>
      <c r="AC71" s="2" t="n">
        <v>3</v>
      </c>
      <c r="AD71" s="2" t="n">
        <v>4</v>
      </c>
      <c r="AE71" s="2" t="n">
        <v>3</v>
      </c>
      <c r="AF71" s="2" t="n">
        <v>3</v>
      </c>
      <c r="AG71" s="2" t="n">
        <v>41</v>
      </c>
      <c r="AH71" s="2" t="n">
        <v>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71"/>
  <sheetViews>
    <sheetView showFormulas="false" showGridLines="true" showRowColHeaders="true" showZeros="true" rightToLeft="false" tabSelected="false" showOutlineSymbols="true" defaultGridColor="true" view="normal" topLeftCell="AE64" colorId="64" zoomScale="100" zoomScaleNormal="100" zoomScalePageLayoutView="100" workbookViewId="0">
      <selection pane="topLeft" activeCell="A1" activeCellId="0" sqref="A1"/>
    </sheetView>
  </sheetViews>
  <sheetFormatPr defaultColWidth="8.3671875" defaultRowHeight="15" zeroHeight="false" outlineLevelRow="0" outlineLevelCol="0"/>
  <cols>
    <col collapsed="false" customWidth="true" hidden="false" outlineLevel="0" max="1" min="1" style="2" width="13.92"/>
    <col collapsed="false" customWidth="true" hidden="false" outlineLevel="0" max="32" min="32" style="2" width="4.47"/>
    <col collapsed="false" customWidth="true" hidden="false" outlineLevel="0" max="33" min="33" style="2" width="5.44"/>
    <col collapsed="false" customWidth="true" hidden="false" outlineLevel="0" max="34" min="34" style="2" width="4.64"/>
    <col collapsed="false" customWidth="true" hidden="false" outlineLevel="0" max="35" min="35" style="2" width="214.9"/>
  </cols>
  <sheetData>
    <row r="1" customFormat="false" ht="15" hidden="false" customHeight="false" outlineLevel="0" collapsed="false">
      <c r="A1" s="2" t="s">
        <v>33</v>
      </c>
      <c r="B1" s="2" t="s">
        <v>166</v>
      </c>
      <c r="C1" s="2" t="s">
        <v>167</v>
      </c>
      <c r="D1" s="2" t="s">
        <v>168</v>
      </c>
      <c r="E1" s="2" t="s">
        <v>169</v>
      </c>
      <c r="F1" s="2" t="s">
        <v>170</v>
      </c>
      <c r="G1" s="2" t="s">
        <v>171</v>
      </c>
      <c r="H1" s="2" t="s">
        <v>172</v>
      </c>
      <c r="I1" s="2" t="s">
        <v>173</v>
      </c>
      <c r="J1" s="2" t="s">
        <v>174</v>
      </c>
      <c r="K1" s="2" t="s">
        <v>175</v>
      </c>
      <c r="L1" s="2" t="s">
        <v>176</v>
      </c>
      <c r="M1" s="2" t="s">
        <v>177</v>
      </c>
      <c r="N1" s="2" t="s">
        <v>178</v>
      </c>
      <c r="O1" s="2" t="s">
        <v>179</v>
      </c>
      <c r="P1" s="2" t="s">
        <v>180</v>
      </c>
      <c r="Q1" s="2" t="s">
        <v>181</v>
      </c>
      <c r="R1" s="2" t="s">
        <v>182</v>
      </c>
      <c r="S1" s="2" t="s">
        <v>183</v>
      </c>
      <c r="T1" s="2" t="s">
        <v>184</v>
      </c>
      <c r="U1" s="2" t="s">
        <v>185</v>
      </c>
      <c r="V1" s="2" t="s">
        <v>186</v>
      </c>
      <c r="W1" s="2" t="s">
        <v>187</v>
      </c>
      <c r="X1" s="2" t="s">
        <v>188</v>
      </c>
      <c r="Y1" s="2" t="s">
        <v>189</v>
      </c>
      <c r="Z1" s="2" t="s">
        <v>190</v>
      </c>
      <c r="AA1" s="2" t="s">
        <v>191</v>
      </c>
      <c r="AB1" s="2" t="s">
        <v>192</v>
      </c>
      <c r="AC1" s="2" t="s">
        <v>193</v>
      </c>
      <c r="AD1" s="2" t="s">
        <v>194</v>
      </c>
      <c r="AE1" s="2" t="s">
        <v>195</v>
      </c>
      <c r="AF1" s="2" t="s">
        <v>196</v>
      </c>
      <c r="AG1" s="2" t="s">
        <v>65</v>
      </c>
      <c r="AH1" s="2" t="s">
        <v>66</v>
      </c>
      <c r="AI1" s="2" t="s">
        <v>67</v>
      </c>
    </row>
    <row r="2" customFormat="false" ht="15" hidden="false" customHeight="false" outlineLevel="0" collapsed="false">
      <c r="A2" s="2" t="s">
        <v>68</v>
      </c>
      <c r="B2" s="2" t="n">
        <f aca="false">VLOOKUP(Dados_tratados!E2,legenda_de_respostas!$A$1:$B$6,2,0)</f>
        <v>4</v>
      </c>
      <c r="C2" s="2" t="n">
        <f aca="false">VLOOKUP(Dados_tratados!F2,legenda_de_respostas!$A$1:$B$6,2,0)</f>
        <v>0</v>
      </c>
      <c r="D2" s="2" t="n">
        <f aca="false">VLOOKUP(Dados_tratados!G2,legenda_de_respostas!$A$1:$B$6,2,0)</f>
        <v>4</v>
      </c>
      <c r="E2" s="2" t="n">
        <f aca="false">VLOOKUP(Dados_tratados!H2,legenda_de_respostas!$A$1:$B$6,2,0)</f>
        <v>0</v>
      </c>
      <c r="F2" s="2" t="n">
        <f aca="false">VLOOKUP(Dados_tratados!I2,legenda_de_respostas!$A$1:$B$6,2,0)</f>
        <v>0</v>
      </c>
      <c r="G2" s="2" t="n">
        <f aca="false">VLOOKUP(Dados_tratados!J2,legenda_de_respostas!$A$1:$B$6,2,0)</f>
        <v>4</v>
      </c>
      <c r="H2" s="2" t="n">
        <f aca="false">VLOOKUP(Dados_tratados!K2,legenda_de_respostas!$A$1:$B$6,2,0)</f>
        <v>4</v>
      </c>
      <c r="I2" s="2" t="n">
        <f aca="false">VLOOKUP(Dados_tratados!L2,legenda_de_respostas!$A$1:$B$6,2,0)</f>
        <v>0</v>
      </c>
      <c r="J2" s="2" t="n">
        <f aca="false">VLOOKUP(Dados_tratados!M2,legenda_de_respostas!$A$1:$B$6,2,0)</f>
        <v>0</v>
      </c>
      <c r="K2" s="2" t="n">
        <f aca="false">VLOOKUP(Dados_tratados!N2,legenda_de_respostas!$A$1:$B$6,2,0)</f>
        <v>4</v>
      </c>
      <c r="L2" s="2" t="n">
        <f aca="false">VLOOKUP(Dados_tratados!O2,legenda_de_respostas!$A$1:$B$6,2,0)</f>
        <v>0</v>
      </c>
      <c r="M2" s="2" t="n">
        <f aca="false">VLOOKUP(Dados_tratados!P2,legenda_de_respostas!$A$1:$B$6,2,0)</f>
        <v>0</v>
      </c>
      <c r="N2" s="2" t="n">
        <f aca="false">VLOOKUP(Dados_tratados!Q2,legenda_de_respostas!$A$1:$B$6,2,0)</f>
        <v>0</v>
      </c>
      <c r="O2" s="2" t="n">
        <f aca="false">VLOOKUP(Dados_tratados!R2,legenda_de_respostas!$A$1:$B$6,2,0)</f>
        <v>0</v>
      </c>
      <c r="P2" s="2" t="n">
        <f aca="false">VLOOKUP(Dados_tratados!S2,legenda_de_respostas!$A$1:$B$6,2,0)</f>
        <v>0</v>
      </c>
      <c r="Q2" s="2" t="n">
        <f aca="false">VLOOKUP(Dados_tratados!T2,legenda_de_respostas!$A$1:$B$6,2,0)</f>
        <v>0</v>
      </c>
      <c r="R2" s="2" t="n">
        <f aca="false">VLOOKUP(Dados_tratados!U2,legenda_de_respostas!$A$1:$B$6,2,0)</f>
        <v>5</v>
      </c>
      <c r="S2" s="2" t="n">
        <f aca="false">VLOOKUP(Dados_tratados!V2,legenda_de_respostas!$A$1:$B$6,2,0)</f>
        <v>4</v>
      </c>
      <c r="T2" s="2" t="n">
        <f aca="false">VLOOKUP(Dados_tratados!W2,legenda_de_respostas!$A$1:$B$6,2,0)</f>
        <v>4</v>
      </c>
      <c r="U2" s="2" t="n">
        <f aca="false">VLOOKUP(Dados_tratados!X2,legenda_de_respostas!$A$1:$B$6,2,0)</f>
        <v>3</v>
      </c>
      <c r="V2" s="2" t="n">
        <f aca="false">VLOOKUP(Dados_tratados!Y2,legenda_de_respostas!$A$1:$B$6,2,0)</f>
        <v>4</v>
      </c>
      <c r="W2" s="2" t="n">
        <f aca="false">VLOOKUP(Dados_tratados!Z2,legenda_de_respostas!$A$1:$B$6,2,0)</f>
        <v>5</v>
      </c>
      <c r="X2" s="2" t="n">
        <f aca="false">VLOOKUP(Dados_tratados!AA2,legenda_de_respostas!$A$1:$B$6,2,0)</f>
        <v>5</v>
      </c>
      <c r="Y2" s="2" t="n">
        <f aca="false">VLOOKUP(Dados_tratados!AB2,legenda_de_respostas!$A$1:$B$6,2,0)</f>
        <v>5</v>
      </c>
      <c r="Z2" s="2" t="n">
        <f aca="false">VLOOKUP(Dados_tratados!AC2,legenda_de_respostas!$A$1:$B$6,2,0)</f>
        <v>3</v>
      </c>
      <c r="AA2" s="2" t="n">
        <f aca="false">VLOOKUP(Dados_tratados!AD2,legenda_de_respostas!$A$1:$B$6,2,0)</f>
        <v>3</v>
      </c>
      <c r="AB2" s="2" t="n">
        <f aca="false">VLOOKUP(Dados_tratados!AE2,legenda_de_respostas!$A$1:$B$6,2,0)</f>
        <v>4</v>
      </c>
      <c r="AC2" s="2" t="n">
        <f aca="false">VLOOKUP(Dados_tratados!AF2,legenda_de_respostas!$A$1:$B$6,2,0)</f>
        <v>4</v>
      </c>
      <c r="AD2" s="2" t="n">
        <f aca="false">VLOOKUP(Dados_tratados!AG2,legenda_de_respostas!$A$1:$B$6,2,0)</f>
        <v>4</v>
      </c>
      <c r="AE2" s="2" t="n">
        <f aca="false">VLOOKUP(Dados_tratados!AH2,legenda_de_respostas!$A$1:$B$6,2,0)</f>
        <v>4</v>
      </c>
      <c r="AF2" s="2" t="n">
        <f aca="false">VLOOKUP(Dados_tratados!AI2,legenda_de_respostas!$A$1:$B$6,2,0)</f>
        <v>3</v>
      </c>
      <c r="AG2" s="2" t="n">
        <v>35</v>
      </c>
      <c r="AH2" s="2" t="n">
        <v>1</v>
      </c>
    </row>
    <row r="3" customFormat="false" ht="15" hidden="false" customHeight="false" outlineLevel="0" collapsed="false">
      <c r="A3" s="2" t="s">
        <v>69</v>
      </c>
      <c r="B3" s="2" t="n">
        <f aca="false">VLOOKUP(Dados_tratados!E3,legenda_de_respostas!$A$1:$B$6,2,0)</f>
        <v>5</v>
      </c>
      <c r="C3" s="2" t="n">
        <f aca="false">VLOOKUP(Dados_tratados!F3,legenda_de_respostas!$A$1:$B$6,2,0)</f>
        <v>4</v>
      </c>
      <c r="D3" s="2" t="n">
        <f aca="false">VLOOKUP(Dados_tratados!G3,legenda_de_respostas!$A$1:$B$6,2,0)</f>
        <v>3</v>
      </c>
      <c r="E3" s="2" t="n">
        <f aca="false">VLOOKUP(Dados_tratados!H3,legenda_de_respostas!$A$1:$B$6,2,0)</f>
        <v>5</v>
      </c>
      <c r="F3" s="2" t="n">
        <f aca="false">VLOOKUP(Dados_tratados!I3,legenda_de_respostas!$A$1:$B$6,2,0)</f>
        <v>3</v>
      </c>
      <c r="G3" s="2" t="n">
        <f aca="false">VLOOKUP(Dados_tratados!J3,legenda_de_respostas!$A$1:$B$6,2,0)</f>
        <v>4</v>
      </c>
      <c r="H3" s="2" t="n">
        <f aca="false">VLOOKUP(Dados_tratados!K3,legenda_de_respostas!$A$1:$B$6,2,0)</f>
        <v>2</v>
      </c>
      <c r="I3" s="2" t="n">
        <f aca="false">VLOOKUP(Dados_tratados!L3,legenda_de_respostas!$A$1:$B$6,2,0)</f>
        <v>5</v>
      </c>
      <c r="J3" s="2" t="n">
        <f aca="false">VLOOKUP(Dados_tratados!M3,legenda_de_respostas!$A$1:$B$6,2,0)</f>
        <v>5</v>
      </c>
      <c r="K3" s="2" t="n">
        <f aca="false">VLOOKUP(Dados_tratados!N3,legenda_de_respostas!$A$1:$B$6,2,0)</f>
        <v>5</v>
      </c>
      <c r="L3" s="2" t="n">
        <f aca="false">VLOOKUP(Dados_tratados!O3,legenda_de_respostas!$A$1:$B$6,2,0)</f>
        <v>4</v>
      </c>
      <c r="M3" s="2" t="n">
        <f aca="false">VLOOKUP(Dados_tratados!P3,legenda_de_respostas!$A$1:$B$6,2,0)</f>
        <v>5</v>
      </c>
      <c r="N3" s="2" t="n">
        <f aca="false">VLOOKUP(Dados_tratados!Q3,legenda_de_respostas!$A$1:$B$6,2,0)</f>
        <v>3</v>
      </c>
      <c r="O3" s="2" t="n">
        <f aca="false">VLOOKUP(Dados_tratados!R3,legenda_de_respostas!$A$1:$B$6,2,0)</f>
        <v>5</v>
      </c>
      <c r="P3" s="2" t="n">
        <f aca="false">VLOOKUP(Dados_tratados!S3,legenda_de_respostas!$A$1:$B$6,2,0)</f>
        <v>5</v>
      </c>
      <c r="Q3" s="2" t="n">
        <f aca="false">VLOOKUP(Dados_tratados!T3,legenda_de_respostas!$A$1:$B$6,2,0)</f>
        <v>5</v>
      </c>
      <c r="R3" s="2" t="n">
        <f aca="false">VLOOKUP(Dados_tratados!U3,legenda_de_respostas!$A$1:$B$6,2,0)</f>
        <v>5</v>
      </c>
      <c r="S3" s="2" t="n">
        <f aca="false">VLOOKUP(Dados_tratados!V3,legenda_de_respostas!$A$1:$B$6,2,0)</f>
        <v>5</v>
      </c>
      <c r="T3" s="2" t="n">
        <f aca="false">VLOOKUP(Dados_tratados!W3,legenda_de_respostas!$A$1:$B$6,2,0)</f>
        <v>5</v>
      </c>
      <c r="U3" s="2" t="n">
        <f aca="false">VLOOKUP(Dados_tratados!X3,legenda_de_respostas!$A$1:$B$6,2,0)</f>
        <v>0</v>
      </c>
      <c r="V3" s="2" t="n">
        <f aca="false">VLOOKUP(Dados_tratados!Y3,legenda_de_respostas!$A$1:$B$6,2,0)</f>
        <v>0</v>
      </c>
      <c r="W3" s="2" t="n">
        <f aca="false">VLOOKUP(Dados_tratados!Z3,legenda_de_respostas!$A$1:$B$6,2,0)</f>
        <v>5</v>
      </c>
      <c r="X3" s="2" t="n">
        <f aca="false">VLOOKUP(Dados_tratados!AA3,legenda_de_respostas!$A$1:$B$6,2,0)</f>
        <v>5</v>
      </c>
      <c r="Y3" s="2" t="n">
        <f aca="false">VLOOKUP(Dados_tratados!AB3,legenda_de_respostas!$A$1:$B$6,2,0)</f>
        <v>5</v>
      </c>
      <c r="Z3" s="2" t="n">
        <f aca="false">VLOOKUP(Dados_tratados!AC3,legenda_de_respostas!$A$1:$B$6,2,0)</f>
        <v>5</v>
      </c>
      <c r="AA3" s="2" t="n">
        <f aca="false">VLOOKUP(Dados_tratados!AD3,legenda_de_respostas!$A$1:$B$6,2,0)</f>
        <v>5</v>
      </c>
      <c r="AB3" s="2" t="n">
        <f aca="false">VLOOKUP(Dados_tratados!AE3,legenda_de_respostas!$A$1:$B$6,2,0)</f>
        <v>5</v>
      </c>
      <c r="AC3" s="2" t="n">
        <f aca="false">VLOOKUP(Dados_tratados!AF3,legenda_de_respostas!$A$1:$B$6,2,0)</f>
        <v>3</v>
      </c>
      <c r="AD3" s="2" t="n">
        <f aca="false">VLOOKUP(Dados_tratados!AG3,legenda_de_respostas!$A$1:$B$6,2,0)</f>
        <v>5</v>
      </c>
      <c r="AE3" s="2" t="n">
        <f aca="false">VLOOKUP(Dados_tratados!AH3,legenda_de_respostas!$A$1:$B$6,2,0)</f>
        <v>2</v>
      </c>
      <c r="AF3" s="2" t="n">
        <f aca="false">VLOOKUP(Dados_tratados!AI3,legenda_de_respostas!$A$1:$B$6,2,0)</f>
        <v>4</v>
      </c>
      <c r="AG3" s="2" t="n">
        <v>24</v>
      </c>
      <c r="AH3" s="2" t="n">
        <v>1</v>
      </c>
    </row>
    <row r="4" customFormat="false" ht="15" hidden="false" customHeight="false" outlineLevel="0" collapsed="false">
      <c r="A4" s="2" t="s">
        <v>70</v>
      </c>
      <c r="B4" s="2" t="n">
        <f aca="false">VLOOKUP(Dados_tratados!E4,legenda_de_respostas!$A$1:$B$6,2,0)</f>
        <v>5</v>
      </c>
      <c r="C4" s="2" t="n">
        <f aca="false">VLOOKUP(Dados_tratados!F4,legenda_de_respostas!$A$1:$B$6,2,0)</f>
        <v>0</v>
      </c>
      <c r="D4" s="2" t="n">
        <f aca="false">VLOOKUP(Dados_tratados!G4,legenda_de_respostas!$A$1:$B$6,2,0)</f>
        <v>5</v>
      </c>
      <c r="E4" s="2" t="n">
        <f aca="false">VLOOKUP(Dados_tratados!H4,legenda_de_respostas!$A$1:$B$6,2,0)</f>
        <v>5</v>
      </c>
      <c r="F4" s="2" t="n">
        <f aca="false">VLOOKUP(Dados_tratados!I4,legenda_de_respostas!$A$1:$B$6,2,0)</f>
        <v>5</v>
      </c>
      <c r="G4" s="2" t="n">
        <f aca="false">VLOOKUP(Dados_tratados!J4,legenda_de_respostas!$A$1:$B$6,2,0)</f>
        <v>5</v>
      </c>
      <c r="H4" s="2" t="n">
        <f aca="false">VLOOKUP(Dados_tratados!K4,legenda_de_respostas!$A$1:$B$6,2,0)</f>
        <v>5</v>
      </c>
      <c r="I4" s="2" t="n">
        <f aca="false">VLOOKUP(Dados_tratados!L4,legenda_de_respostas!$A$1:$B$6,2,0)</f>
        <v>5</v>
      </c>
      <c r="J4" s="2" t="n">
        <f aca="false">VLOOKUP(Dados_tratados!M4,legenda_de_respostas!$A$1:$B$6,2,0)</f>
        <v>5</v>
      </c>
      <c r="K4" s="2" t="n">
        <f aca="false">VLOOKUP(Dados_tratados!N4,legenda_de_respostas!$A$1:$B$6,2,0)</f>
        <v>5</v>
      </c>
      <c r="L4" s="2" t="n">
        <f aca="false">VLOOKUP(Dados_tratados!O4,legenda_de_respostas!$A$1:$B$6,2,0)</f>
        <v>5</v>
      </c>
      <c r="M4" s="2" t="n">
        <f aca="false">VLOOKUP(Dados_tratados!P4,legenda_de_respostas!$A$1:$B$6,2,0)</f>
        <v>5</v>
      </c>
      <c r="N4" s="2" t="n">
        <f aca="false">VLOOKUP(Dados_tratados!Q4,legenda_de_respostas!$A$1:$B$6,2,0)</f>
        <v>5</v>
      </c>
      <c r="O4" s="2" t="n">
        <f aca="false">VLOOKUP(Dados_tratados!R4,legenda_de_respostas!$A$1:$B$6,2,0)</f>
        <v>5</v>
      </c>
      <c r="P4" s="2" t="n">
        <f aca="false">VLOOKUP(Dados_tratados!S4,legenda_de_respostas!$A$1:$B$6,2,0)</f>
        <v>5</v>
      </c>
      <c r="Q4" s="2" t="n">
        <f aca="false">VLOOKUP(Dados_tratados!T4,legenda_de_respostas!$A$1:$B$6,2,0)</f>
        <v>5</v>
      </c>
      <c r="R4" s="2" t="n">
        <f aca="false">VLOOKUP(Dados_tratados!U4,legenda_de_respostas!$A$1:$B$6,2,0)</f>
        <v>5</v>
      </c>
      <c r="S4" s="2" t="n">
        <f aca="false">VLOOKUP(Dados_tratados!V4,legenda_de_respostas!$A$1:$B$6,2,0)</f>
        <v>5</v>
      </c>
      <c r="T4" s="2" t="n">
        <f aca="false">VLOOKUP(Dados_tratados!W4,legenda_de_respostas!$A$1:$B$6,2,0)</f>
        <v>5</v>
      </c>
      <c r="U4" s="2" t="n">
        <f aca="false">VLOOKUP(Dados_tratados!X4,legenda_de_respostas!$A$1:$B$6,2,0)</f>
        <v>0</v>
      </c>
      <c r="V4" s="2" t="n">
        <f aca="false">VLOOKUP(Dados_tratados!Y4,legenda_de_respostas!$A$1:$B$6,2,0)</f>
        <v>0</v>
      </c>
      <c r="W4" s="2" t="n">
        <f aca="false">VLOOKUP(Dados_tratados!Z4,legenda_de_respostas!$A$1:$B$6,2,0)</f>
        <v>5</v>
      </c>
      <c r="X4" s="2" t="n">
        <f aca="false">VLOOKUP(Dados_tratados!AA4,legenda_de_respostas!$A$1:$B$6,2,0)</f>
        <v>5</v>
      </c>
      <c r="Y4" s="2" t="n">
        <f aca="false">VLOOKUP(Dados_tratados!AB4,legenda_de_respostas!$A$1:$B$6,2,0)</f>
        <v>5</v>
      </c>
      <c r="Z4" s="2" t="n">
        <f aca="false">VLOOKUP(Dados_tratados!AC4,legenda_de_respostas!$A$1:$B$6,2,0)</f>
        <v>5</v>
      </c>
      <c r="AA4" s="2" t="n">
        <f aca="false">VLOOKUP(Dados_tratados!AD4,legenda_de_respostas!$A$1:$B$6,2,0)</f>
        <v>5</v>
      </c>
      <c r="AB4" s="2" t="n">
        <f aca="false">VLOOKUP(Dados_tratados!AE4,legenda_de_respostas!$A$1:$B$6,2,0)</f>
        <v>5</v>
      </c>
      <c r="AC4" s="2" t="n">
        <f aca="false">VLOOKUP(Dados_tratados!AF4,legenda_de_respostas!$A$1:$B$6,2,0)</f>
        <v>5</v>
      </c>
      <c r="AD4" s="2" t="n">
        <f aca="false">VLOOKUP(Dados_tratados!AG4,legenda_de_respostas!$A$1:$B$6,2,0)</f>
        <v>5</v>
      </c>
      <c r="AE4" s="2" t="n">
        <f aca="false">VLOOKUP(Dados_tratados!AH4,legenda_de_respostas!$A$1:$B$6,2,0)</f>
        <v>5</v>
      </c>
      <c r="AF4" s="2" t="n">
        <f aca="false">VLOOKUP(Dados_tratados!AI4,legenda_de_respostas!$A$1:$B$6,2,0)</f>
        <v>5</v>
      </c>
      <c r="AG4" s="2" t="n">
        <v>50</v>
      </c>
      <c r="AH4" s="2" t="n">
        <v>1</v>
      </c>
      <c r="AI4" s="2" t="s">
        <v>71</v>
      </c>
    </row>
    <row r="5" customFormat="false" ht="15" hidden="false" customHeight="false" outlineLevel="0" collapsed="false">
      <c r="A5" s="2" t="s">
        <v>72</v>
      </c>
      <c r="B5" s="2" t="n">
        <f aca="false">VLOOKUP(Dados_tratados!E5,legenda_de_respostas!$A$1:$B$6,2,0)</f>
        <v>4</v>
      </c>
      <c r="C5" s="2" t="n">
        <f aca="false">VLOOKUP(Dados_tratados!F5,legenda_de_respostas!$A$1:$B$6,2,0)</f>
        <v>0</v>
      </c>
      <c r="D5" s="2" t="n">
        <f aca="false">VLOOKUP(Dados_tratados!G5,legenda_de_respostas!$A$1:$B$6,2,0)</f>
        <v>4</v>
      </c>
      <c r="E5" s="2" t="n">
        <f aca="false">VLOOKUP(Dados_tratados!H5,legenda_de_respostas!$A$1:$B$6,2,0)</f>
        <v>4</v>
      </c>
      <c r="F5" s="2" t="n">
        <f aca="false">VLOOKUP(Dados_tratados!I5,legenda_de_respostas!$A$1:$B$6,2,0)</f>
        <v>0</v>
      </c>
      <c r="G5" s="2" t="n">
        <f aca="false">VLOOKUP(Dados_tratados!J5,legenda_de_respostas!$A$1:$B$6,2,0)</f>
        <v>4</v>
      </c>
      <c r="H5" s="2" t="n">
        <f aca="false">VLOOKUP(Dados_tratados!K5,legenda_de_respostas!$A$1:$B$6,2,0)</f>
        <v>3</v>
      </c>
      <c r="I5" s="2" t="n">
        <f aca="false">VLOOKUP(Dados_tratados!L5,legenda_de_respostas!$A$1:$B$6,2,0)</f>
        <v>5</v>
      </c>
      <c r="J5" s="2" t="n">
        <f aca="false">VLOOKUP(Dados_tratados!M5,legenda_de_respostas!$A$1:$B$6,2,0)</f>
        <v>5</v>
      </c>
      <c r="K5" s="2" t="n">
        <f aca="false">VLOOKUP(Dados_tratados!N5,legenda_de_respostas!$A$1:$B$6,2,0)</f>
        <v>5</v>
      </c>
      <c r="L5" s="2" t="n">
        <f aca="false">VLOOKUP(Dados_tratados!O5,legenda_de_respostas!$A$1:$B$6,2,0)</f>
        <v>0</v>
      </c>
      <c r="M5" s="2" t="n">
        <f aca="false">VLOOKUP(Dados_tratados!P5,legenda_de_respostas!$A$1:$B$6,2,0)</f>
        <v>4</v>
      </c>
      <c r="N5" s="2" t="n">
        <f aca="false">VLOOKUP(Dados_tratados!Q5,legenda_de_respostas!$A$1:$B$6,2,0)</f>
        <v>3</v>
      </c>
      <c r="O5" s="2" t="n">
        <f aca="false">VLOOKUP(Dados_tratados!R5,legenda_de_respostas!$A$1:$B$6,2,0)</f>
        <v>3</v>
      </c>
      <c r="P5" s="2" t="n">
        <f aca="false">VLOOKUP(Dados_tratados!S5,legenda_de_respostas!$A$1:$B$6,2,0)</f>
        <v>0</v>
      </c>
      <c r="Q5" s="2" t="n">
        <f aca="false">VLOOKUP(Dados_tratados!T5,legenda_de_respostas!$A$1:$B$6,2,0)</f>
        <v>0</v>
      </c>
      <c r="R5" s="2" t="n">
        <f aca="false">VLOOKUP(Dados_tratados!U5,legenda_de_respostas!$A$1:$B$6,2,0)</f>
        <v>5</v>
      </c>
      <c r="S5" s="2" t="n">
        <f aca="false">VLOOKUP(Dados_tratados!V5,legenda_de_respostas!$A$1:$B$6,2,0)</f>
        <v>5</v>
      </c>
      <c r="T5" s="2" t="n">
        <f aca="false">VLOOKUP(Dados_tratados!W5,legenda_de_respostas!$A$1:$B$6,2,0)</f>
        <v>4</v>
      </c>
      <c r="U5" s="2" t="n">
        <f aca="false">VLOOKUP(Dados_tratados!X5,legenda_de_respostas!$A$1:$B$6,2,0)</f>
        <v>3</v>
      </c>
      <c r="V5" s="2" t="n">
        <f aca="false">VLOOKUP(Dados_tratados!Y5,legenda_de_respostas!$A$1:$B$6,2,0)</f>
        <v>3</v>
      </c>
      <c r="W5" s="2" t="n">
        <f aca="false">VLOOKUP(Dados_tratados!Z5,legenda_de_respostas!$A$1:$B$6,2,0)</f>
        <v>0</v>
      </c>
      <c r="X5" s="2" t="n">
        <f aca="false">VLOOKUP(Dados_tratados!AA5,legenda_de_respostas!$A$1:$B$6,2,0)</f>
        <v>5</v>
      </c>
      <c r="Y5" s="2" t="n">
        <f aca="false">VLOOKUP(Dados_tratados!AB5,legenda_de_respostas!$A$1:$B$6,2,0)</f>
        <v>5</v>
      </c>
      <c r="Z5" s="2" t="n">
        <f aca="false">VLOOKUP(Dados_tratados!AC5,legenda_de_respostas!$A$1:$B$6,2,0)</f>
        <v>0</v>
      </c>
      <c r="AA5" s="2" t="n">
        <f aca="false">VLOOKUP(Dados_tratados!AD5,legenda_de_respostas!$A$1:$B$6,2,0)</f>
        <v>0</v>
      </c>
      <c r="AB5" s="2" t="n">
        <f aca="false">VLOOKUP(Dados_tratados!AE5,legenda_de_respostas!$A$1:$B$6,2,0)</f>
        <v>0</v>
      </c>
      <c r="AC5" s="2" t="n">
        <f aca="false">VLOOKUP(Dados_tratados!AF5,legenda_de_respostas!$A$1:$B$6,2,0)</f>
        <v>0</v>
      </c>
      <c r="AD5" s="2" t="n">
        <f aca="false">VLOOKUP(Dados_tratados!AG5,legenda_de_respostas!$A$1:$B$6,2,0)</f>
        <v>3</v>
      </c>
      <c r="AE5" s="2" t="n">
        <f aca="false">VLOOKUP(Dados_tratados!AH5,legenda_de_respostas!$A$1:$B$6,2,0)</f>
        <v>4</v>
      </c>
      <c r="AF5" s="2" t="n">
        <f aca="false">VLOOKUP(Dados_tratados!AI5,legenda_de_respostas!$A$1:$B$6,2,0)</f>
        <v>4</v>
      </c>
      <c r="AG5" s="2" t="n">
        <v>38</v>
      </c>
      <c r="AH5" s="2" t="n">
        <v>1</v>
      </c>
    </row>
    <row r="6" customFormat="false" ht="15" hidden="false" customHeight="false" outlineLevel="0" collapsed="false">
      <c r="A6" s="2" t="s">
        <v>73</v>
      </c>
      <c r="B6" s="2" t="n">
        <f aca="false">VLOOKUP(Dados_tratados!E6,legenda_de_respostas!$A$1:$B$6,2,0)</f>
        <v>5</v>
      </c>
      <c r="C6" s="2" t="n">
        <f aca="false">VLOOKUP(Dados_tratados!F6,legenda_de_respostas!$A$1:$B$6,2,0)</f>
        <v>5</v>
      </c>
      <c r="D6" s="2" t="n">
        <f aca="false">VLOOKUP(Dados_tratados!G6,legenda_de_respostas!$A$1:$B$6,2,0)</f>
        <v>5</v>
      </c>
      <c r="E6" s="2" t="n">
        <f aca="false">VLOOKUP(Dados_tratados!H6,legenda_de_respostas!$A$1:$B$6,2,0)</f>
        <v>5</v>
      </c>
      <c r="F6" s="2" t="n">
        <f aca="false">VLOOKUP(Dados_tratados!I6,legenda_de_respostas!$A$1:$B$6,2,0)</f>
        <v>5</v>
      </c>
      <c r="G6" s="2" t="n">
        <f aca="false">VLOOKUP(Dados_tratados!J6,legenda_de_respostas!$A$1:$B$6,2,0)</f>
        <v>5</v>
      </c>
      <c r="H6" s="2" t="n">
        <f aca="false">VLOOKUP(Dados_tratados!K6,legenda_de_respostas!$A$1:$B$6,2,0)</f>
        <v>5</v>
      </c>
      <c r="I6" s="2" t="n">
        <f aca="false">VLOOKUP(Dados_tratados!L6,legenda_de_respostas!$A$1:$B$6,2,0)</f>
        <v>5</v>
      </c>
      <c r="J6" s="2" t="n">
        <f aca="false">VLOOKUP(Dados_tratados!M6,legenda_de_respostas!$A$1:$B$6,2,0)</f>
        <v>5</v>
      </c>
      <c r="K6" s="2" t="n">
        <f aca="false">VLOOKUP(Dados_tratados!N6,legenda_de_respostas!$A$1:$B$6,2,0)</f>
        <v>5</v>
      </c>
      <c r="L6" s="2" t="n">
        <f aca="false">VLOOKUP(Dados_tratados!O6,legenda_de_respostas!$A$1:$B$6,2,0)</f>
        <v>5</v>
      </c>
      <c r="M6" s="2" t="n">
        <f aca="false">VLOOKUP(Dados_tratados!P6,legenda_de_respostas!$A$1:$B$6,2,0)</f>
        <v>5</v>
      </c>
      <c r="N6" s="2" t="n">
        <f aca="false">VLOOKUP(Dados_tratados!Q6,legenda_de_respostas!$A$1:$B$6,2,0)</f>
        <v>5</v>
      </c>
      <c r="O6" s="2" t="n">
        <f aca="false">VLOOKUP(Dados_tratados!R6,legenda_de_respostas!$A$1:$B$6,2,0)</f>
        <v>5</v>
      </c>
      <c r="P6" s="2" t="n">
        <f aca="false">VLOOKUP(Dados_tratados!S6,legenda_de_respostas!$A$1:$B$6,2,0)</f>
        <v>5</v>
      </c>
      <c r="Q6" s="2" t="n">
        <f aca="false">VLOOKUP(Dados_tratados!T6,legenda_de_respostas!$A$1:$B$6,2,0)</f>
        <v>5</v>
      </c>
      <c r="R6" s="2" t="n">
        <f aca="false">VLOOKUP(Dados_tratados!U6,legenda_de_respostas!$A$1:$B$6,2,0)</f>
        <v>5</v>
      </c>
      <c r="S6" s="2" t="n">
        <f aca="false">VLOOKUP(Dados_tratados!V6,legenda_de_respostas!$A$1:$B$6,2,0)</f>
        <v>5</v>
      </c>
      <c r="T6" s="2" t="n">
        <f aca="false">VLOOKUP(Dados_tratados!W6,legenda_de_respostas!$A$1:$B$6,2,0)</f>
        <v>0</v>
      </c>
      <c r="U6" s="2" t="n">
        <f aca="false">VLOOKUP(Dados_tratados!X6,legenda_de_respostas!$A$1:$B$6,2,0)</f>
        <v>5</v>
      </c>
      <c r="V6" s="2" t="n">
        <f aca="false">VLOOKUP(Dados_tratados!Y6,legenda_de_respostas!$A$1:$B$6,2,0)</f>
        <v>5</v>
      </c>
      <c r="W6" s="2" t="n">
        <f aca="false">VLOOKUP(Dados_tratados!Z6,legenda_de_respostas!$A$1:$B$6,2,0)</f>
        <v>5</v>
      </c>
      <c r="X6" s="2" t="n">
        <f aca="false">VLOOKUP(Dados_tratados!AA6,legenda_de_respostas!$A$1:$B$6,2,0)</f>
        <v>5</v>
      </c>
      <c r="Y6" s="2" t="n">
        <f aca="false">VLOOKUP(Dados_tratados!AB6,legenda_de_respostas!$A$1:$B$6,2,0)</f>
        <v>5</v>
      </c>
      <c r="Z6" s="2" t="n">
        <f aca="false">VLOOKUP(Dados_tratados!AC6,legenda_de_respostas!$A$1:$B$6,2,0)</f>
        <v>5</v>
      </c>
      <c r="AA6" s="2" t="n">
        <f aca="false">VLOOKUP(Dados_tratados!AD6,legenda_de_respostas!$A$1:$B$6,2,0)</f>
        <v>5</v>
      </c>
      <c r="AB6" s="2" t="n">
        <f aca="false">VLOOKUP(Dados_tratados!AE6,legenda_de_respostas!$A$1:$B$6,2,0)</f>
        <v>5</v>
      </c>
      <c r="AC6" s="2" t="n">
        <f aca="false">VLOOKUP(Dados_tratados!AF6,legenda_de_respostas!$A$1:$B$6,2,0)</f>
        <v>5</v>
      </c>
      <c r="AD6" s="2" t="n">
        <f aca="false">VLOOKUP(Dados_tratados!AG6,legenda_de_respostas!$A$1:$B$6,2,0)</f>
        <v>5</v>
      </c>
      <c r="AE6" s="2" t="n">
        <f aca="false">VLOOKUP(Dados_tratados!AH6,legenda_de_respostas!$A$1:$B$6,2,0)</f>
        <v>5</v>
      </c>
      <c r="AF6" s="2" t="n">
        <f aca="false">VLOOKUP(Dados_tratados!AI6,legenda_de_respostas!$A$1:$B$6,2,0)</f>
        <v>5</v>
      </c>
      <c r="AG6" s="2" t="n">
        <v>67</v>
      </c>
      <c r="AH6" s="2" t="n">
        <v>1</v>
      </c>
      <c r="AI6" s="2" t="s">
        <v>74</v>
      </c>
    </row>
    <row r="7" customFormat="false" ht="15" hidden="false" customHeight="false" outlineLevel="0" collapsed="false">
      <c r="A7" s="2" t="s">
        <v>75</v>
      </c>
      <c r="B7" s="2" t="n">
        <f aca="false">VLOOKUP(Dados_tratados!E7,legenda_de_respostas!$A$1:$B$6,2,0)</f>
        <v>5</v>
      </c>
      <c r="C7" s="2" t="n">
        <f aca="false">VLOOKUP(Dados_tratados!F7,legenda_de_respostas!$A$1:$B$6,2,0)</f>
        <v>4</v>
      </c>
      <c r="D7" s="2" t="n">
        <f aca="false">VLOOKUP(Dados_tratados!G7,legenda_de_respostas!$A$1:$B$6,2,0)</f>
        <v>4</v>
      </c>
      <c r="E7" s="2" t="n">
        <f aca="false">VLOOKUP(Dados_tratados!H7,legenda_de_respostas!$A$1:$B$6,2,0)</f>
        <v>1</v>
      </c>
      <c r="F7" s="2" t="n">
        <f aca="false">VLOOKUP(Dados_tratados!I7,legenda_de_respostas!$A$1:$B$6,2,0)</f>
        <v>3</v>
      </c>
      <c r="G7" s="2" t="n">
        <f aca="false">VLOOKUP(Dados_tratados!J7,legenda_de_respostas!$A$1:$B$6,2,0)</f>
        <v>0</v>
      </c>
      <c r="H7" s="2" t="n">
        <f aca="false">VLOOKUP(Dados_tratados!K7,legenda_de_respostas!$A$1:$B$6,2,0)</f>
        <v>0</v>
      </c>
      <c r="I7" s="2" t="n">
        <f aca="false">VLOOKUP(Dados_tratados!L7,legenda_de_respostas!$A$1:$B$6,2,0)</f>
        <v>5</v>
      </c>
      <c r="J7" s="2" t="n">
        <f aca="false">VLOOKUP(Dados_tratados!M7,legenda_de_respostas!$A$1:$B$6,2,0)</f>
        <v>0</v>
      </c>
      <c r="K7" s="2" t="n">
        <f aca="false">VLOOKUP(Dados_tratados!N7,legenda_de_respostas!$A$1:$B$6,2,0)</f>
        <v>0</v>
      </c>
      <c r="L7" s="2" t="n">
        <f aca="false">VLOOKUP(Dados_tratados!O7,legenda_de_respostas!$A$1:$B$6,2,0)</f>
        <v>0</v>
      </c>
      <c r="M7" s="2" t="n">
        <f aca="false">VLOOKUP(Dados_tratados!P7,legenda_de_respostas!$A$1:$B$6,2,0)</f>
        <v>4</v>
      </c>
      <c r="N7" s="2" t="n">
        <f aca="false">VLOOKUP(Dados_tratados!Q7,legenda_de_respostas!$A$1:$B$6,2,0)</f>
        <v>0</v>
      </c>
      <c r="O7" s="2" t="n">
        <f aca="false">VLOOKUP(Dados_tratados!R7,legenda_de_respostas!$A$1:$B$6,2,0)</f>
        <v>0</v>
      </c>
      <c r="P7" s="2" t="n">
        <f aca="false">VLOOKUP(Dados_tratados!S7,legenda_de_respostas!$A$1:$B$6,2,0)</f>
        <v>4</v>
      </c>
      <c r="Q7" s="2" t="n">
        <f aca="false">VLOOKUP(Dados_tratados!T7,legenda_de_respostas!$A$1:$B$6,2,0)</f>
        <v>4</v>
      </c>
      <c r="R7" s="2" t="n">
        <f aca="false">VLOOKUP(Dados_tratados!U7,legenda_de_respostas!$A$1:$B$6,2,0)</f>
        <v>4</v>
      </c>
      <c r="S7" s="2" t="n">
        <f aca="false">VLOOKUP(Dados_tratados!V7,legenda_de_respostas!$A$1:$B$6,2,0)</f>
        <v>4</v>
      </c>
      <c r="T7" s="2" t="n">
        <f aca="false">VLOOKUP(Dados_tratados!W7,legenda_de_respostas!$A$1:$B$6,2,0)</f>
        <v>4</v>
      </c>
      <c r="U7" s="2" t="n">
        <f aca="false">VLOOKUP(Dados_tratados!X7,legenda_de_respostas!$A$1:$B$6,2,0)</f>
        <v>0</v>
      </c>
      <c r="V7" s="2" t="n">
        <f aca="false">VLOOKUP(Dados_tratados!Y7,legenda_de_respostas!$A$1:$B$6,2,0)</f>
        <v>0</v>
      </c>
      <c r="W7" s="2" t="n">
        <f aca="false">VLOOKUP(Dados_tratados!Z7,legenda_de_respostas!$A$1:$B$6,2,0)</f>
        <v>0</v>
      </c>
      <c r="X7" s="2" t="n">
        <f aca="false">VLOOKUP(Dados_tratados!AA7,legenda_de_respostas!$A$1:$B$6,2,0)</f>
        <v>4</v>
      </c>
      <c r="Y7" s="2" t="n">
        <f aca="false">VLOOKUP(Dados_tratados!AB7,legenda_de_respostas!$A$1:$B$6,2,0)</f>
        <v>4</v>
      </c>
      <c r="Z7" s="2" t="n">
        <f aca="false">VLOOKUP(Dados_tratados!AC7,legenda_de_respostas!$A$1:$B$6,2,0)</f>
        <v>4</v>
      </c>
      <c r="AA7" s="2" t="n">
        <f aca="false">VLOOKUP(Dados_tratados!AD7,legenda_de_respostas!$A$1:$B$6,2,0)</f>
        <v>4</v>
      </c>
      <c r="AB7" s="2" t="n">
        <f aca="false">VLOOKUP(Dados_tratados!AE7,legenda_de_respostas!$A$1:$B$6,2,0)</f>
        <v>0</v>
      </c>
      <c r="AC7" s="2" t="n">
        <f aca="false">VLOOKUP(Dados_tratados!AF7,legenda_de_respostas!$A$1:$B$6,2,0)</f>
        <v>4</v>
      </c>
      <c r="AD7" s="2" t="n">
        <f aca="false">VLOOKUP(Dados_tratados!AG7,legenda_de_respostas!$A$1:$B$6,2,0)</f>
        <v>0</v>
      </c>
      <c r="AE7" s="2" t="n">
        <f aca="false">VLOOKUP(Dados_tratados!AH7,legenda_de_respostas!$A$1:$B$6,2,0)</f>
        <v>0</v>
      </c>
      <c r="AF7" s="2" t="n">
        <f aca="false">VLOOKUP(Dados_tratados!AI7,legenda_de_respostas!$A$1:$B$6,2,0)</f>
        <v>0</v>
      </c>
      <c r="AG7" s="2" t="n">
        <v>37</v>
      </c>
      <c r="AH7" s="2" t="n">
        <v>1</v>
      </c>
    </row>
    <row r="8" customFormat="false" ht="15" hidden="false" customHeight="false" outlineLevel="0" collapsed="false">
      <c r="A8" s="2" t="s">
        <v>76</v>
      </c>
      <c r="B8" s="2" t="n">
        <f aca="false">VLOOKUP(Dados_tratados!E8,legenda_de_respostas!$A$1:$B$6,2,0)</f>
        <v>5</v>
      </c>
      <c r="C8" s="2" t="n">
        <f aca="false">VLOOKUP(Dados_tratados!F8,legenda_de_respostas!$A$1:$B$6,2,0)</f>
        <v>0</v>
      </c>
      <c r="D8" s="2" t="n">
        <f aca="false">VLOOKUP(Dados_tratados!G8,legenda_de_respostas!$A$1:$B$6,2,0)</f>
        <v>5</v>
      </c>
      <c r="E8" s="2" t="n">
        <f aca="false">VLOOKUP(Dados_tratados!H8,legenda_de_respostas!$A$1:$B$6,2,0)</f>
        <v>0</v>
      </c>
      <c r="F8" s="2" t="n">
        <f aca="false">VLOOKUP(Dados_tratados!I8,legenda_de_respostas!$A$1:$B$6,2,0)</f>
        <v>0</v>
      </c>
      <c r="G8" s="2" t="n">
        <f aca="false">VLOOKUP(Dados_tratados!J8,legenda_de_respostas!$A$1:$B$6,2,0)</f>
        <v>5</v>
      </c>
      <c r="H8" s="2" t="n">
        <f aca="false">VLOOKUP(Dados_tratados!K8,legenda_de_respostas!$A$1:$B$6,2,0)</f>
        <v>5</v>
      </c>
      <c r="I8" s="2" t="n">
        <f aca="false">VLOOKUP(Dados_tratados!L8,legenda_de_respostas!$A$1:$B$6,2,0)</f>
        <v>5</v>
      </c>
      <c r="J8" s="2" t="n">
        <f aca="false">VLOOKUP(Dados_tratados!M8,legenda_de_respostas!$A$1:$B$6,2,0)</f>
        <v>5</v>
      </c>
      <c r="K8" s="2" t="n">
        <f aca="false">VLOOKUP(Dados_tratados!N8,legenda_de_respostas!$A$1:$B$6,2,0)</f>
        <v>5</v>
      </c>
      <c r="L8" s="2" t="n">
        <f aca="false">VLOOKUP(Dados_tratados!O8,legenda_de_respostas!$A$1:$B$6,2,0)</f>
        <v>5</v>
      </c>
      <c r="M8" s="2" t="n">
        <f aca="false">VLOOKUP(Dados_tratados!P8,legenda_de_respostas!$A$1:$B$6,2,0)</f>
        <v>5</v>
      </c>
      <c r="N8" s="2" t="n">
        <f aca="false">VLOOKUP(Dados_tratados!Q8,legenda_de_respostas!$A$1:$B$6,2,0)</f>
        <v>5</v>
      </c>
      <c r="O8" s="2" t="n">
        <f aca="false">VLOOKUP(Dados_tratados!R8,legenda_de_respostas!$A$1:$B$6,2,0)</f>
        <v>5</v>
      </c>
      <c r="P8" s="2" t="n">
        <f aca="false">VLOOKUP(Dados_tratados!S8,legenda_de_respostas!$A$1:$B$6,2,0)</f>
        <v>5</v>
      </c>
      <c r="Q8" s="2" t="n">
        <f aca="false">VLOOKUP(Dados_tratados!T8,legenda_de_respostas!$A$1:$B$6,2,0)</f>
        <v>5</v>
      </c>
      <c r="R8" s="2" t="n">
        <f aca="false">VLOOKUP(Dados_tratados!U8,legenda_de_respostas!$A$1:$B$6,2,0)</f>
        <v>5</v>
      </c>
      <c r="S8" s="2" t="n">
        <f aca="false">VLOOKUP(Dados_tratados!V8,legenda_de_respostas!$A$1:$B$6,2,0)</f>
        <v>5</v>
      </c>
      <c r="T8" s="2" t="n">
        <f aca="false">VLOOKUP(Dados_tratados!W8,legenda_de_respostas!$A$1:$B$6,2,0)</f>
        <v>5</v>
      </c>
      <c r="U8" s="2" t="n">
        <f aca="false">VLOOKUP(Dados_tratados!X8,legenda_de_respostas!$A$1:$B$6,2,0)</f>
        <v>0</v>
      </c>
      <c r="V8" s="2" t="n">
        <f aca="false">VLOOKUP(Dados_tratados!Y8,legenda_de_respostas!$A$1:$B$6,2,0)</f>
        <v>0</v>
      </c>
      <c r="W8" s="2" t="n">
        <f aca="false">VLOOKUP(Dados_tratados!Z8,legenda_de_respostas!$A$1:$B$6,2,0)</f>
        <v>5</v>
      </c>
      <c r="X8" s="2" t="n">
        <f aca="false">VLOOKUP(Dados_tratados!AA8,legenda_de_respostas!$A$1:$B$6,2,0)</f>
        <v>5</v>
      </c>
      <c r="Y8" s="2" t="n">
        <f aca="false">VLOOKUP(Dados_tratados!AB8,legenda_de_respostas!$A$1:$B$6,2,0)</f>
        <v>5</v>
      </c>
      <c r="Z8" s="2" t="n">
        <f aca="false">VLOOKUP(Dados_tratados!AC8,legenda_de_respostas!$A$1:$B$6,2,0)</f>
        <v>5</v>
      </c>
      <c r="AA8" s="2" t="n">
        <f aca="false">VLOOKUP(Dados_tratados!AD8,legenda_de_respostas!$A$1:$B$6,2,0)</f>
        <v>5</v>
      </c>
      <c r="AB8" s="2" t="n">
        <f aca="false">VLOOKUP(Dados_tratados!AE8,legenda_de_respostas!$A$1:$B$6,2,0)</f>
        <v>5</v>
      </c>
      <c r="AC8" s="2" t="n">
        <f aca="false">VLOOKUP(Dados_tratados!AF8,legenda_de_respostas!$A$1:$B$6,2,0)</f>
        <v>5</v>
      </c>
      <c r="AD8" s="2" t="n">
        <f aca="false">VLOOKUP(Dados_tratados!AG8,legenda_de_respostas!$A$1:$B$6,2,0)</f>
        <v>5</v>
      </c>
      <c r="AE8" s="2" t="n">
        <f aca="false">VLOOKUP(Dados_tratados!AH8,legenda_de_respostas!$A$1:$B$6,2,0)</f>
        <v>5</v>
      </c>
      <c r="AF8" s="2" t="n">
        <f aca="false">VLOOKUP(Dados_tratados!AI8,legenda_de_respostas!$A$1:$B$6,2,0)</f>
        <v>5</v>
      </c>
      <c r="AG8" s="2" t="n">
        <v>45</v>
      </c>
      <c r="AH8" s="2" t="n">
        <v>2</v>
      </c>
      <c r="AI8" s="2" t="s">
        <v>77</v>
      </c>
    </row>
    <row r="9" customFormat="false" ht="15" hidden="false" customHeight="false" outlineLevel="0" collapsed="false">
      <c r="A9" s="2" t="s">
        <v>78</v>
      </c>
      <c r="B9" s="2" t="n">
        <f aca="false">VLOOKUP(Dados_tratados!E9,legenda_de_respostas!$A$1:$B$6,2,0)</f>
        <v>5</v>
      </c>
      <c r="C9" s="2" t="n">
        <f aca="false">VLOOKUP(Dados_tratados!F9,legenda_de_respostas!$A$1:$B$6,2,0)</f>
        <v>5</v>
      </c>
      <c r="D9" s="2" t="n">
        <f aca="false">VLOOKUP(Dados_tratados!G9,legenda_de_respostas!$A$1:$B$6,2,0)</f>
        <v>4</v>
      </c>
      <c r="E9" s="2" t="n">
        <f aca="false">VLOOKUP(Dados_tratados!H9,legenda_de_respostas!$A$1:$B$6,2,0)</f>
        <v>3</v>
      </c>
      <c r="F9" s="2" t="n">
        <f aca="false">VLOOKUP(Dados_tratados!I9,legenda_de_respostas!$A$1:$B$6,2,0)</f>
        <v>3</v>
      </c>
      <c r="G9" s="2" t="n">
        <f aca="false">VLOOKUP(Dados_tratados!J9,legenda_de_respostas!$A$1:$B$6,2,0)</f>
        <v>5</v>
      </c>
      <c r="H9" s="2" t="n">
        <f aca="false">VLOOKUP(Dados_tratados!K9,legenda_de_respostas!$A$1:$B$6,2,0)</f>
        <v>5</v>
      </c>
      <c r="I9" s="2" t="n">
        <f aca="false">VLOOKUP(Dados_tratados!L9,legenda_de_respostas!$A$1:$B$6,2,0)</f>
        <v>5</v>
      </c>
      <c r="J9" s="2" t="n">
        <f aca="false">VLOOKUP(Dados_tratados!M9,legenda_de_respostas!$A$1:$B$6,2,0)</f>
        <v>5</v>
      </c>
      <c r="K9" s="2" t="n">
        <f aca="false">VLOOKUP(Dados_tratados!N9,legenda_de_respostas!$A$1:$B$6,2,0)</f>
        <v>5</v>
      </c>
      <c r="L9" s="2" t="n">
        <f aca="false">VLOOKUP(Dados_tratados!O9,legenda_de_respostas!$A$1:$B$6,2,0)</f>
        <v>5</v>
      </c>
      <c r="M9" s="2" t="n">
        <f aca="false">VLOOKUP(Dados_tratados!P9,legenda_de_respostas!$A$1:$B$6,2,0)</f>
        <v>4</v>
      </c>
      <c r="N9" s="2" t="n">
        <f aca="false">VLOOKUP(Dados_tratados!Q9,legenda_de_respostas!$A$1:$B$6,2,0)</f>
        <v>5</v>
      </c>
      <c r="O9" s="2" t="n">
        <f aca="false">VLOOKUP(Dados_tratados!R9,legenda_de_respostas!$A$1:$B$6,2,0)</f>
        <v>5</v>
      </c>
      <c r="P9" s="2" t="n">
        <f aca="false">VLOOKUP(Dados_tratados!S9,legenda_de_respostas!$A$1:$B$6,2,0)</f>
        <v>5</v>
      </c>
      <c r="Q9" s="2" t="n">
        <f aca="false">VLOOKUP(Dados_tratados!T9,legenda_de_respostas!$A$1:$B$6,2,0)</f>
        <v>4</v>
      </c>
      <c r="R9" s="2" t="n">
        <f aca="false">VLOOKUP(Dados_tratados!U9,legenda_de_respostas!$A$1:$B$6,2,0)</f>
        <v>4</v>
      </c>
      <c r="S9" s="2" t="n">
        <f aca="false">VLOOKUP(Dados_tratados!V9,legenda_de_respostas!$A$1:$B$6,2,0)</f>
        <v>4</v>
      </c>
      <c r="T9" s="2" t="n">
        <f aca="false">VLOOKUP(Dados_tratados!W9,legenda_de_respostas!$A$1:$B$6,2,0)</f>
        <v>5</v>
      </c>
      <c r="U9" s="2" t="n">
        <f aca="false">VLOOKUP(Dados_tratados!X9,legenda_de_respostas!$A$1:$B$6,2,0)</f>
        <v>4</v>
      </c>
      <c r="V9" s="2" t="n">
        <f aca="false">VLOOKUP(Dados_tratados!Y9,legenda_de_respostas!$A$1:$B$6,2,0)</f>
        <v>4</v>
      </c>
      <c r="W9" s="2" t="n">
        <f aca="false">VLOOKUP(Dados_tratados!Z9,legenda_de_respostas!$A$1:$B$6,2,0)</f>
        <v>4</v>
      </c>
      <c r="X9" s="2" t="n">
        <f aca="false">VLOOKUP(Dados_tratados!AA9,legenda_de_respostas!$A$1:$B$6,2,0)</f>
        <v>5</v>
      </c>
      <c r="Y9" s="2" t="n">
        <f aca="false">VLOOKUP(Dados_tratados!AB9,legenda_de_respostas!$A$1:$B$6,2,0)</f>
        <v>5</v>
      </c>
      <c r="Z9" s="2" t="n">
        <f aca="false">VLOOKUP(Dados_tratados!AC9,legenda_de_respostas!$A$1:$B$6,2,0)</f>
        <v>4</v>
      </c>
      <c r="AA9" s="2" t="n">
        <f aca="false">VLOOKUP(Dados_tratados!AD9,legenda_de_respostas!$A$1:$B$6,2,0)</f>
        <v>5</v>
      </c>
      <c r="AB9" s="2" t="n">
        <f aca="false">VLOOKUP(Dados_tratados!AE9,legenda_de_respostas!$A$1:$B$6,2,0)</f>
        <v>5</v>
      </c>
      <c r="AC9" s="2" t="n">
        <f aca="false">VLOOKUP(Dados_tratados!AF9,legenda_de_respostas!$A$1:$B$6,2,0)</f>
        <v>3</v>
      </c>
      <c r="AD9" s="2" t="n">
        <f aca="false">VLOOKUP(Dados_tratados!AG9,legenda_de_respostas!$A$1:$B$6,2,0)</f>
        <v>0</v>
      </c>
      <c r="AE9" s="2" t="n">
        <f aca="false">VLOOKUP(Dados_tratados!AH9,legenda_de_respostas!$A$1:$B$6,2,0)</f>
        <v>0</v>
      </c>
      <c r="AF9" s="2" t="n">
        <f aca="false">VLOOKUP(Dados_tratados!AI9,legenda_de_respostas!$A$1:$B$6,2,0)</f>
        <v>0</v>
      </c>
      <c r="AG9" s="2" t="n">
        <v>26</v>
      </c>
      <c r="AH9" s="2" t="n">
        <v>1</v>
      </c>
    </row>
    <row r="10" customFormat="false" ht="15" hidden="false" customHeight="false" outlineLevel="0" collapsed="false">
      <c r="A10" s="2" t="s">
        <v>79</v>
      </c>
      <c r="B10" s="2" t="n">
        <f aca="false">VLOOKUP(Dados_tratados!E10,legenda_de_respostas!$A$1:$B$6,2,0)</f>
        <v>5</v>
      </c>
      <c r="C10" s="2" t="n">
        <f aca="false">VLOOKUP(Dados_tratados!F10,legenda_de_respostas!$A$1:$B$6,2,0)</f>
        <v>3</v>
      </c>
      <c r="D10" s="2" t="n">
        <f aca="false">VLOOKUP(Dados_tratados!G10,legenda_de_respostas!$A$1:$B$6,2,0)</f>
        <v>4</v>
      </c>
      <c r="E10" s="2" t="n">
        <f aca="false">VLOOKUP(Dados_tratados!H10,legenda_de_respostas!$A$1:$B$6,2,0)</f>
        <v>5</v>
      </c>
      <c r="F10" s="2" t="n">
        <f aca="false">VLOOKUP(Dados_tratados!I10,legenda_de_respostas!$A$1:$B$6,2,0)</f>
        <v>3</v>
      </c>
      <c r="G10" s="2" t="n">
        <f aca="false">VLOOKUP(Dados_tratados!J10,legenda_de_respostas!$A$1:$B$6,2,0)</f>
        <v>5</v>
      </c>
      <c r="H10" s="2" t="n">
        <f aca="false">VLOOKUP(Dados_tratados!K10,legenda_de_respostas!$A$1:$B$6,2,0)</f>
        <v>5</v>
      </c>
      <c r="I10" s="2" t="n">
        <f aca="false">VLOOKUP(Dados_tratados!L10,legenda_de_respostas!$A$1:$B$6,2,0)</f>
        <v>5</v>
      </c>
      <c r="J10" s="2" t="n">
        <f aca="false">VLOOKUP(Dados_tratados!M10,legenda_de_respostas!$A$1:$B$6,2,0)</f>
        <v>5</v>
      </c>
      <c r="K10" s="2" t="n">
        <f aca="false">VLOOKUP(Dados_tratados!N10,legenda_de_respostas!$A$1:$B$6,2,0)</f>
        <v>5</v>
      </c>
      <c r="L10" s="2" t="n">
        <f aca="false">VLOOKUP(Dados_tratados!O10,legenda_de_respostas!$A$1:$B$6,2,0)</f>
        <v>5</v>
      </c>
      <c r="M10" s="2" t="n">
        <f aca="false">VLOOKUP(Dados_tratados!P10,legenda_de_respostas!$A$1:$B$6,2,0)</f>
        <v>5</v>
      </c>
      <c r="N10" s="2" t="n">
        <f aca="false">VLOOKUP(Dados_tratados!Q10,legenda_de_respostas!$A$1:$B$6,2,0)</f>
        <v>5</v>
      </c>
      <c r="O10" s="2" t="n">
        <f aca="false">VLOOKUP(Dados_tratados!R10,legenda_de_respostas!$A$1:$B$6,2,0)</f>
        <v>5</v>
      </c>
      <c r="P10" s="2" t="n">
        <f aca="false">VLOOKUP(Dados_tratados!S10,legenda_de_respostas!$A$1:$B$6,2,0)</f>
        <v>5</v>
      </c>
      <c r="Q10" s="2" t="n">
        <f aca="false">VLOOKUP(Dados_tratados!T10,legenda_de_respostas!$A$1:$B$6,2,0)</f>
        <v>5</v>
      </c>
      <c r="R10" s="2" t="n">
        <f aca="false">VLOOKUP(Dados_tratados!U10,legenda_de_respostas!$A$1:$B$6,2,0)</f>
        <v>5</v>
      </c>
      <c r="S10" s="2" t="n">
        <f aca="false">VLOOKUP(Dados_tratados!V10,legenda_de_respostas!$A$1:$B$6,2,0)</f>
        <v>5</v>
      </c>
      <c r="T10" s="2" t="n">
        <f aca="false">VLOOKUP(Dados_tratados!W10,legenda_de_respostas!$A$1:$B$6,2,0)</f>
        <v>5</v>
      </c>
      <c r="U10" s="2" t="n">
        <f aca="false">VLOOKUP(Dados_tratados!X10,legenda_de_respostas!$A$1:$B$6,2,0)</f>
        <v>5</v>
      </c>
      <c r="V10" s="2" t="n">
        <f aca="false">VLOOKUP(Dados_tratados!Y10,legenda_de_respostas!$A$1:$B$6,2,0)</f>
        <v>5</v>
      </c>
      <c r="W10" s="2" t="n">
        <f aca="false">VLOOKUP(Dados_tratados!Z10,legenda_de_respostas!$A$1:$B$6,2,0)</f>
        <v>5</v>
      </c>
      <c r="X10" s="2" t="n">
        <f aca="false">VLOOKUP(Dados_tratados!AA10,legenda_de_respostas!$A$1:$B$6,2,0)</f>
        <v>5</v>
      </c>
      <c r="Y10" s="2" t="n">
        <f aca="false">VLOOKUP(Dados_tratados!AB10,legenda_de_respostas!$A$1:$B$6,2,0)</f>
        <v>5</v>
      </c>
      <c r="Z10" s="2" t="n">
        <f aca="false">VLOOKUP(Dados_tratados!AC10,legenda_de_respostas!$A$1:$B$6,2,0)</f>
        <v>5</v>
      </c>
      <c r="AA10" s="2" t="n">
        <f aca="false">VLOOKUP(Dados_tratados!AD10,legenda_de_respostas!$A$1:$B$6,2,0)</f>
        <v>5</v>
      </c>
      <c r="AB10" s="2" t="n">
        <f aca="false">VLOOKUP(Dados_tratados!AE10,legenda_de_respostas!$A$1:$B$6,2,0)</f>
        <v>5</v>
      </c>
      <c r="AC10" s="2" t="n">
        <f aca="false">VLOOKUP(Dados_tratados!AF10,legenda_de_respostas!$A$1:$B$6,2,0)</f>
        <v>5</v>
      </c>
      <c r="AD10" s="2" t="n">
        <f aca="false">VLOOKUP(Dados_tratados!AG10,legenda_de_respostas!$A$1:$B$6,2,0)</f>
        <v>5</v>
      </c>
      <c r="AE10" s="2" t="n">
        <f aca="false">VLOOKUP(Dados_tratados!AH10,legenda_de_respostas!$A$1:$B$6,2,0)</f>
        <v>5</v>
      </c>
      <c r="AF10" s="2" t="n">
        <f aca="false">VLOOKUP(Dados_tratados!AI10,legenda_de_respostas!$A$1:$B$6,2,0)</f>
        <v>5</v>
      </c>
      <c r="AG10" s="2" t="n">
        <v>26</v>
      </c>
      <c r="AH10" s="2" t="n">
        <v>1</v>
      </c>
    </row>
    <row r="11" customFormat="false" ht="15" hidden="false" customHeight="false" outlineLevel="0" collapsed="false">
      <c r="A11" s="2" t="s">
        <v>80</v>
      </c>
      <c r="B11" s="2" t="n">
        <f aca="false">VLOOKUP(Dados_tratados!E11,legenda_de_respostas!$A$1:$B$6,2,0)</f>
        <v>5</v>
      </c>
      <c r="C11" s="2" t="n">
        <f aca="false">VLOOKUP(Dados_tratados!F11,legenda_de_respostas!$A$1:$B$6,2,0)</f>
        <v>4</v>
      </c>
      <c r="D11" s="2" t="n">
        <f aca="false">VLOOKUP(Dados_tratados!G11,legenda_de_respostas!$A$1:$B$6,2,0)</f>
        <v>3</v>
      </c>
      <c r="E11" s="2" t="n">
        <f aca="false">VLOOKUP(Dados_tratados!H11,legenda_de_respostas!$A$1:$B$6,2,0)</f>
        <v>5</v>
      </c>
      <c r="F11" s="2" t="n">
        <f aca="false">VLOOKUP(Dados_tratados!I11,legenda_de_respostas!$A$1:$B$6,2,0)</f>
        <v>5</v>
      </c>
      <c r="G11" s="2" t="n">
        <f aca="false">VLOOKUP(Dados_tratados!J11,legenda_de_respostas!$A$1:$B$6,2,0)</f>
        <v>5</v>
      </c>
      <c r="H11" s="2" t="n">
        <f aca="false">VLOOKUP(Dados_tratados!K11,legenda_de_respostas!$A$1:$B$6,2,0)</f>
        <v>3</v>
      </c>
      <c r="I11" s="2" t="n">
        <f aca="false">VLOOKUP(Dados_tratados!L11,legenda_de_respostas!$A$1:$B$6,2,0)</f>
        <v>5</v>
      </c>
      <c r="J11" s="2" t="n">
        <f aca="false">VLOOKUP(Dados_tratados!M11,legenda_de_respostas!$A$1:$B$6,2,0)</f>
        <v>5</v>
      </c>
      <c r="K11" s="2" t="n">
        <f aca="false">VLOOKUP(Dados_tratados!N11,legenda_de_respostas!$A$1:$B$6,2,0)</f>
        <v>5</v>
      </c>
      <c r="L11" s="2" t="n">
        <f aca="false">VLOOKUP(Dados_tratados!O11,legenda_de_respostas!$A$1:$B$6,2,0)</f>
        <v>2</v>
      </c>
      <c r="M11" s="2" t="n">
        <f aca="false">VLOOKUP(Dados_tratados!P11,legenda_de_respostas!$A$1:$B$6,2,0)</f>
        <v>3</v>
      </c>
      <c r="N11" s="2" t="n">
        <f aca="false">VLOOKUP(Dados_tratados!Q11,legenda_de_respostas!$A$1:$B$6,2,0)</f>
        <v>3</v>
      </c>
      <c r="O11" s="2" t="n">
        <f aca="false">VLOOKUP(Dados_tratados!R11,legenda_de_respostas!$A$1:$B$6,2,0)</f>
        <v>3</v>
      </c>
      <c r="P11" s="2" t="n">
        <f aca="false">VLOOKUP(Dados_tratados!S11,legenda_de_respostas!$A$1:$B$6,2,0)</f>
        <v>5</v>
      </c>
      <c r="Q11" s="2" t="n">
        <f aca="false">VLOOKUP(Dados_tratados!T11,legenda_de_respostas!$A$1:$B$6,2,0)</f>
        <v>4</v>
      </c>
      <c r="R11" s="2" t="n">
        <f aca="false">VLOOKUP(Dados_tratados!U11,legenda_de_respostas!$A$1:$B$6,2,0)</f>
        <v>4</v>
      </c>
      <c r="S11" s="2" t="n">
        <f aca="false">VLOOKUP(Dados_tratados!V11,legenda_de_respostas!$A$1:$B$6,2,0)</f>
        <v>4</v>
      </c>
      <c r="T11" s="2" t="n">
        <f aca="false">VLOOKUP(Dados_tratados!W11,legenda_de_respostas!$A$1:$B$6,2,0)</f>
        <v>5</v>
      </c>
      <c r="U11" s="2" t="n">
        <f aca="false">VLOOKUP(Dados_tratados!X11,legenda_de_respostas!$A$1:$B$6,2,0)</f>
        <v>4</v>
      </c>
      <c r="V11" s="2" t="n">
        <f aca="false">VLOOKUP(Dados_tratados!Y11,legenda_de_respostas!$A$1:$B$6,2,0)</f>
        <v>4</v>
      </c>
      <c r="W11" s="2" t="n">
        <f aca="false">VLOOKUP(Dados_tratados!Z11,legenda_de_respostas!$A$1:$B$6,2,0)</f>
        <v>5</v>
      </c>
      <c r="X11" s="2" t="n">
        <f aca="false">VLOOKUP(Dados_tratados!AA11,legenda_de_respostas!$A$1:$B$6,2,0)</f>
        <v>5</v>
      </c>
      <c r="Y11" s="2" t="n">
        <f aca="false">VLOOKUP(Dados_tratados!AB11,legenda_de_respostas!$A$1:$B$6,2,0)</f>
        <v>3</v>
      </c>
      <c r="Z11" s="2" t="n">
        <f aca="false">VLOOKUP(Dados_tratados!AC11,legenda_de_respostas!$A$1:$B$6,2,0)</f>
        <v>4</v>
      </c>
      <c r="AA11" s="2" t="n">
        <f aca="false">VLOOKUP(Dados_tratados!AD11,legenda_de_respostas!$A$1:$B$6,2,0)</f>
        <v>3</v>
      </c>
      <c r="AB11" s="2" t="n">
        <f aca="false">VLOOKUP(Dados_tratados!AE11,legenda_de_respostas!$A$1:$B$6,2,0)</f>
        <v>5</v>
      </c>
      <c r="AC11" s="2" t="n">
        <f aca="false">VLOOKUP(Dados_tratados!AF11,legenda_de_respostas!$A$1:$B$6,2,0)</f>
        <v>4</v>
      </c>
      <c r="AD11" s="2" t="n">
        <f aca="false">VLOOKUP(Dados_tratados!AG11,legenda_de_respostas!$A$1:$B$6,2,0)</f>
        <v>4</v>
      </c>
      <c r="AE11" s="2" t="n">
        <f aca="false">VLOOKUP(Dados_tratados!AH11,legenda_de_respostas!$A$1:$B$6,2,0)</f>
        <v>5</v>
      </c>
      <c r="AF11" s="2" t="n">
        <f aca="false">VLOOKUP(Dados_tratados!AI11,legenda_de_respostas!$A$1:$B$6,2,0)</f>
        <v>4</v>
      </c>
      <c r="AG11" s="2" t="n">
        <v>37</v>
      </c>
      <c r="AH11" s="2" t="n">
        <v>2</v>
      </c>
      <c r="AI11" s="2" t="s">
        <v>81</v>
      </c>
    </row>
    <row r="12" customFormat="false" ht="15" hidden="false" customHeight="false" outlineLevel="0" collapsed="false">
      <c r="A12" s="2" t="s">
        <v>82</v>
      </c>
      <c r="B12" s="2" t="n">
        <f aca="false">VLOOKUP(Dados_tratados!E12,legenda_de_respostas!$A$1:$B$6,2,0)</f>
        <v>2</v>
      </c>
      <c r="C12" s="2" t="n">
        <f aca="false">VLOOKUP(Dados_tratados!F12,legenda_de_respostas!$A$1:$B$6,2,0)</f>
        <v>3</v>
      </c>
      <c r="D12" s="2" t="n">
        <f aca="false">VLOOKUP(Dados_tratados!G12,legenda_de_respostas!$A$1:$B$6,2,0)</f>
        <v>3</v>
      </c>
      <c r="E12" s="2" t="n">
        <f aca="false">VLOOKUP(Dados_tratados!H12,legenda_de_respostas!$A$1:$B$6,2,0)</f>
        <v>4</v>
      </c>
      <c r="F12" s="2" t="n">
        <f aca="false">VLOOKUP(Dados_tratados!I12,legenda_de_respostas!$A$1:$B$6,2,0)</f>
        <v>3</v>
      </c>
      <c r="G12" s="2" t="n">
        <f aca="false">VLOOKUP(Dados_tratados!J12,legenda_de_respostas!$A$1:$B$6,2,0)</f>
        <v>4</v>
      </c>
      <c r="H12" s="2" t="n">
        <f aca="false">VLOOKUP(Dados_tratados!K12,legenda_de_respostas!$A$1:$B$6,2,0)</f>
        <v>5</v>
      </c>
      <c r="I12" s="2" t="n">
        <f aca="false">VLOOKUP(Dados_tratados!L12,legenda_de_respostas!$A$1:$B$6,2,0)</f>
        <v>5</v>
      </c>
      <c r="J12" s="2" t="n">
        <f aca="false">VLOOKUP(Dados_tratados!M12,legenda_de_respostas!$A$1:$B$6,2,0)</f>
        <v>5</v>
      </c>
      <c r="K12" s="2" t="n">
        <f aca="false">VLOOKUP(Dados_tratados!N12,legenda_de_respostas!$A$1:$B$6,2,0)</f>
        <v>4</v>
      </c>
      <c r="L12" s="2" t="n">
        <f aca="false">VLOOKUP(Dados_tratados!O12,legenda_de_respostas!$A$1:$B$6,2,0)</f>
        <v>5</v>
      </c>
      <c r="M12" s="2" t="n">
        <f aca="false">VLOOKUP(Dados_tratados!P12,legenda_de_respostas!$A$1:$B$6,2,0)</f>
        <v>5</v>
      </c>
      <c r="N12" s="2" t="n">
        <f aca="false">VLOOKUP(Dados_tratados!Q12,legenda_de_respostas!$A$1:$B$6,2,0)</f>
        <v>5</v>
      </c>
      <c r="O12" s="2" t="n">
        <f aca="false">VLOOKUP(Dados_tratados!R12,legenda_de_respostas!$A$1:$B$6,2,0)</f>
        <v>4</v>
      </c>
      <c r="P12" s="2" t="n">
        <f aca="false">VLOOKUP(Dados_tratados!S12,legenda_de_respostas!$A$1:$B$6,2,0)</f>
        <v>5</v>
      </c>
      <c r="Q12" s="2" t="n">
        <f aca="false">VLOOKUP(Dados_tratados!T12,legenda_de_respostas!$A$1:$B$6,2,0)</f>
        <v>5</v>
      </c>
      <c r="R12" s="2" t="n">
        <f aca="false">VLOOKUP(Dados_tratados!U12,legenda_de_respostas!$A$1:$B$6,2,0)</f>
        <v>4</v>
      </c>
      <c r="S12" s="2" t="n">
        <f aca="false">VLOOKUP(Dados_tratados!V12,legenda_de_respostas!$A$1:$B$6,2,0)</f>
        <v>4</v>
      </c>
      <c r="T12" s="2" t="n">
        <f aca="false">VLOOKUP(Dados_tratados!W12,legenda_de_respostas!$A$1:$B$6,2,0)</f>
        <v>4</v>
      </c>
      <c r="U12" s="2" t="n">
        <f aca="false">VLOOKUP(Dados_tratados!X12,legenda_de_respostas!$A$1:$B$6,2,0)</f>
        <v>4</v>
      </c>
      <c r="V12" s="2" t="n">
        <f aca="false">VLOOKUP(Dados_tratados!Y12,legenda_de_respostas!$A$1:$B$6,2,0)</f>
        <v>4</v>
      </c>
      <c r="W12" s="2" t="n">
        <f aca="false">VLOOKUP(Dados_tratados!Z12,legenda_de_respostas!$A$1:$B$6,2,0)</f>
        <v>5</v>
      </c>
      <c r="X12" s="2" t="n">
        <f aca="false">VLOOKUP(Dados_tratados!AA12,legenda_de_respostas!$A$1:$B$6,2,0)</f>
        <v>5</v>
      </c>
      <c r="Y12" s="2" t="n">
        <f aca="false">VLOOKUP(Dados_tratados!AB12,legenda_de_respostas!$A$1:$B$6,2,0)</f>
        <v>3</v>
      </c>
      <c r="Z12" s="2" t="n">
        <f aca="false">VLOOKUP(Dados_tratados!AC12,legenda_de_respostas!$A$1:$B$6,2,0)</f>
        <v>4</v>
      </c>
      <c r="AA12" s="2" t="n">
        <f aca="false">VLOOKUP(Dados_tratados!AD12,legenda_de_respostas!$A$1:$B$6,2,0)</f>
        <v>4</v>
      </c>
      <c r="AB12" s="2" t="n">
        <f aca="false">VLOOKUP(Dados_tratados!AE12,legenda_de_respostas!$A$1:$B$6,2,0)</f>
        <v>4</v>
      </c>
      <c r="AC12" s="2" t="n">
        <f aca="false">VLOOKUP(Dados_tratados!AF12,legenda_de_respostas!$A$1:$B$6,2,0)</f>
        <v>4</v>
      </c>
      <c r="AD12" s="2" t="n">
        <f aca="false">VLOOKUP(Dados_tratados!AG12,legenda_de_respostas!$A$1:$B$6,2,0)</f>
        <v>5</v>
      </c>
      <c r="AE12" s="2" t="n">
        <f aca="false">VLOOKUP(Dados_tratados!AH12,legenda_de_respostas!$A$1:$B$6,2,0)</f>
        <v>5</v>
      </c>
      <c r="AF12" s="2" t="n">
        <f aca="false">VLOOKUP(Dados_tratados!AI12,legenda_de_respostas!$A$1:$B$6,2,0)</f>
        <v>5</v>
      </c>
      <c r="AG12" s="2" t="n">
        <v>34</v>
      </c>
      <c r="AH12" s="2" t="n">
        <v>2</v>
      </c>
    </row>
    <row r="13" customFormat="false" ht="15" hidden="false" customHeight="false" outlineLevel="0" collapsed="false">
      <c r="A13" s="2" t="s">
        <v>83</v>
      </c>
      <c r="B13" s="2" t="n">
        <f aca="false">VLOOKUP(Dados_tratados!E13,legenda_de_respostas!$A$1:$B$6,2,0)</f>
        <v>5</v>
      </c>
      <c r="C13" s="2" t="n">
        <f aca="false">VLOOKUP(Dados_tratados!F13,legenda_de_respostas!$A$1:$B$6,2,0)</f>
        <v>5</v>
      </c>
      <c r="D13" s="2" t="n">
        <f aca="false">VLOOKUP(Dados_tratados!G13,legenda_de_respostas!$A$1:$B$6,2,0)</f>
        <v>5</v>
      </c>
      <c r="E13" s="2" t="n">
        <f aca="false">VLOOKUP(Dados_tratados!H13,legenda_de_respostas!$A$1:$B$6,2,0)</f>
        <v>5</v>
      </c>
      <c r="F13" s="2" t="n">
        <f aca="false">VLOOKUP(Dados_tratados!I13,legenda_de_respostas!$A$1:$B$6,2,0)</f>
        <v>5</v>
      </c>
      <c r="G13" s="2" t="n">
        <f aca="false">VLOOKUP(Dados_tratados!J13,legenda_de_respostas!$A$1:$B$6,2,0)</f>
        <v>5</v>
      </c>
      <c r="H13" s="2" t="n">
        <f aca="false">VLOOKUP(Dados_tratados!K13,legenda_de_respostas!$A$1:$B$6,2,0)</f>
        <v>5</v>
      </c>
      <c r="I13" s="2" t="n">
        <f aca="false">VLOOKUP(Dados_tratados!L13,legenda_de_respostas!$A$1:$B$6,2,0)</f>
        <v>5</v>
      </c>
      <c r="J13" s="2" t="n">
        <f aca="false">VLOOKUP(Dados_tratados!M13,legenda_de_respostas!$A$1:$B$6,2,0)</f>
        <v>5</v>
      </c>
      <c r="K13" s="2" t="n">
        <f aca="false">VLOOKUP(Dados_tratados!N13,legenda_de_respostas!$A$1:$B$6,2,0)</f>
        <v>5</v>
      </c>
      <c r="L13" s="2" t="n">
        <f aca="false">VLOOKUP(Dados_tratados!O13,legenda_de_respostas!$A$1:$B$6,2,0)</f>
        <v>5</v>
      </c>
      <c r="M13" s="2" t="n">
        <f aca="false">VLOOKUP(Dados_tratados!P13,legenda_de_respostas!$A$1:$B$6,2,0)</f>
        <v>5</v>
      </c>
      <c r="N13" s="2" t="n">
        <f aca="false">VLOOKUP(Dados_tratados!Q13,legenda_de_respostas!$A$1:$B$6,2,0)</f>
        <v>5</v>
      </c>
      <c r="O13" s="2" t="n">
        <f aca="false">VLOOKUP(Dados_tratados!R13,legenda_de_respostas!$A$1:$B$6,2,0)</f>
        <v>5</v>
      </c>
      <c r="P13" s="2" t="n">
        <f aca="false">VLOOKUP(Dados_tratados!S13,legenda_de_respostas!$A$1:$B$6,2,0)</f>
        <v>5</v>
      </c>
      <c r="Q13" s="2" t="n">
        <f aca="false">VLOOKUP(Dados_tratados!T13,legenda_de_respostas!$A$1:$B$6,2,0)</f>
        <v>5</v>
      </c>
      <c r="R13" s="2" t="n">
        <f aca="false">VLOOKUP(Dados_tratados!U13,legenda_de_respostas!$A$1:$B$6,2,0)</f>
        <v>5</v>
      </c>
      <c r="S13" s="2" t="n">
        <f aca="false">VLOOKUP(Dados_tratados!V13,legenda_de_respostas!$A$1:$B$6,2,0)</f>
        <v>5</v>
      </c>
      <c r="T13" s="2" t="n">
        <f aca="false">VLOOKUP(Dados_tratados!W13,legenda_de_respostas!$A$1:$B$6,2,0)</f>
        <v>5</v>
      </c>
      <c r="U13" s="2" t="n">
        <f aca="false">VLOOKUP(Dados_tratados!X13,legenda_de_respostas!$A$1:$B$6,2,0)</f>
        <v>5</v>
      </c>
      <c r="V13" s="2" t="n">
        <f aca="false">VLOOKUP(Dados_tratados!Y13,legenda_de_respostas!$A$1:$B$6,2,0)</f>
        <v>5</v>
      </c>
      <c r="W13" s="2" t="n">
        <f aca="false">VLOOKUP(Dados_tratados!Z13,legenda_de_respostas!$A$1:$B$6,2,0)</f>
        <v>5</v>
      </c>
      <c r="X13" s="2" t="n">
        <f aca="false">VLOOKUP(Dados_tratados!AA13,legenda_de_respostas!$A$1:$B$6,2,0)</f>
        <v>5</v>
      </c>
      <c r="Y13" s="2" t="n">
        <f aca="false">VLOOKUP(Dados_tratados!AB13,legenda_de_respostas!$A$1:$B$6,2,0)</f>
        <v>5</v>
      </c>
      <c r="Z13" s="2" t="n">
        <f aca="false">VLOOKUP(Dados_tratados!AC13,legenda_de_respostas!$A$1:$B$6,2,0)</f>
        <v>5</v>
      </c>
      <c r="AA13" s="2" t="n">
        <f aca="false">VLOOKUP(Dados_tratados!AD13,legenda_de_respostas!$A$1:$B$6,2,0)</f>
        <v>5</v>
      </c>
      <c r="AB13" s="2" t="n">
        <f aca="false">VLOOKUP(Dados_tratados!AE13,legenda_de_respostas!$A$1:$B$6,2,0)</f>
        <v>5</v>
      </c>
      <c r="AC13" s="2" t="n">
        <f aca="false">VLOOKUP(Dados_tratados!AF13,legenda_de_respostas!$A$1:$B$6,2,0)</f>
        <v>5</v>
      </c>
      <c r="AD13" s="2" t="n">
        <f aca="false">VLOOKUP(Dados_tratados!AG13,legenda_de_respostas!$A$1:$B$6,2,0)</f>
        <v>5</v>
      </c>
      <c r="AE13" s="2" t="n">
        <f aca="false">VLOOKUP(Dados_tratados!AH13,legenda_de_respostas!$A$1:$B$6,2,0)</f>
        <v>5</v>
      </c>
      <c r="AF13" s="2" t="n">
        <f aca="false">VLOOKUP(Dados_tratados!AI13,legenda_de_respostas!$A$1:$B$6,2,0)</f>
        <v>5</v>
      </c>
      <c r="AG13" s="2" t="n">
        <v>60</v>
      </c>
      <c r="AH13" s="2" t="n">
        <v>2</v>
      </c>
    </row>
    <row r="14" customFormat="false" ht="15" hidden="false" customHeight="false" outlineLevel="0" collapsed="false">
      <c r="A14" s="2" t="s">
        <v>84</v>
      </c>
      <c r="B14" s="2" t="n">
        <f aca="false">VLOOKUP(Dados_tratados!E14,legenda_de_respostas!$A$1:$B$6,2,0)</f>
        <v>5</v>
      </c>
      <c r="C14" s="2" t="n">
        <f aca="false">VLOOKUP(Dados_tratados!F14,legenda_de_respostas!$A$1:$B$6,2,0)</f>
        <v>2</v>
      </c>
      <c r="D14" s="2" t="n">
        <f aca="false">VLOOKUP(Dados_tratados!G14,legenda_de_respostas!$A$1:$B$6,2,0)</f>
        <v>4</v>
      </c>
      <c r="E14" s="2" t="n">
        <f aca="false">VLOOKUP(Dados_tratados!H14,legenda_de_respostas!$A$1:$B$6,2,0)</f>
        <v>2</v>
      </c>
      <c r="F14" s="2" t="n">
        <f aca="false">VLOOKUP(Dados_tratados!I14,legenda_de_respostas!$A$1:$B$6,2,0)</f>
        <v>4</v>
      </c>
      <c r="G14" s="2" t="n">
        <f aca="false">VLOOKUP(Dados_tratados!J14,legenda_de_respostas!$A$1:$B$6,2,0)</f>
        <v>0</v>
      </c>
      <c r="H14" s="2" t="n">
        <f aca="false">VLOOKUP(Dados_tratados!K14,legenda_de_respostas!$A$1:$B$6,2,0)</f>
        <v>0</v>
      </c>
      <c r="I14" s="2" t="n">
        <f aca="false">VLOOKUP(Dados_tratados!L14,legenda_de_respostas!$A$1:$B$6,2,0)</f>
        <v>0</v>
      </c>
      <c r="J14" s="2" t="n">
        <f aca="false">VLOOKUP(Dados_tratados!M14,legenda_de_respostas!$A$1:$B$6,2,0)</f>
        <v>0</v>
      </c>
      <c r="K14" s="2" t="n">
        <f aca="false">VLOOKUP(Dados_tratados!N14,legenda_de_respostas!$A$1:$B$6,2,0)</f>
        <v>0</v>
      </c>
      <c r="L14" s="2" t="n">
        <f aca="false">VLOOKUP(Dados_tratados!O14,legenda_de_respostas!$A$1:$B$6,2,0)</f>
        <v>0</v>
      </c>
      <c r="M14" s="2" t="n">
        <f aca="false">VLOOKUP(Dados_tratados!P14,legenda_de_respostas!$A$1:$B$6,2,0)</f>
        <v>3</v>
      </c>
      <c r="N14" s="2" t="n">
        <f aca="false">VLOOKUP(Dados_tratados!Q14,legenda_de_respostas!$A$1:$B$6,2,0)</f>
        <v>0</v>
      </c>
      <c r="O14" s="2" t="n">
        <f aca="false">VLOOKUP(Dados_tratados!R14,legenda_de_respostas!$A$1:$B$6,2,0)</f>
        <v>5</v>
      </c>
      <c r="P14" s="2" t="n">
        <f aca="false">VLOOKUP(Dados_tratados!S14,legenda_de_respostas!$A$1:$B$6,2,0)</f>
        <v>0</v>
      </c>
      <c r="Q14" s="2" t="n">
        <f aca="false">VLOOKUP(Dados_tratados!T14,legenda_de_respostas!$A$1:$B$6,2,0)</f>
        <v>0</v>
      </c>
      <c r="R14" s="2" t="n">
        <f aca="false">VLOOKUP(Dados_tratados!U14,legenda_de_respostas!$A$1:$B$6,2,0)</f>
        <v>4</v>
      </c>
      <c r="S14" s="2" t="n">
        <f aca="false">VLOOKUP(Dados_tratados!V14,legenda_de_respostas!$A$1:$B$6,2,0)</f>
        <v>4</v>
      </c>
      <c r="T14" s="2" t="n">
        <f aca="false">VLOOKUP(Dados_tratados!W14,legenda_de_respostas!$A$1:$B$6,2,0)</f>
        <v>0</v>
      </c>
      <c r="U14" s="2" t="n">
        <f aca="false">VLOOKUP(Dados_tratados!X14,legenda_de_respostas!$A$1:$B$6,2,0)</f>
        <v>0</v>
      </c>
      <c r="V14" s="2" t="n">
        <f aca="false">VLOOKUP(Dados_tratados!Y14,legenda_de_respostas!$A$1:$B$6,2,0)</f>
        <v>0</v>
      </c>
      <c r="W14" s="2" t="n">
        <f aca="false">VLOOKUP(Dados_tratados!Z14,legenda_de_respostas!$A$1:$B$6,2,0)</f>
        <v>0</v>
      </c>
      <c r="X14" s="2" t="n">
        <f aca="false">VLOOKUP(Dados_tratados!AA14,legenda_de_respostas!$A$1:$B$6,2,0)</f>
        <v>0</v>
      </c>
      <c r="Y14" s="2" t="n">
        <f aca="false">VLOOKUP(Dados_tratados!AB14,legenda_de_respostas!$A$1:$B$6,2,0)</f>
        <v>2</v>
      </c>
      <c r="Z14" s="2" t="n">
        <f aca="false">VLOOKUP(Dados_tratados!AC14,legenda_de_respostas!$A$1:$B$6,2,0)</f>
        <v>5</v>
      </c>
      <c r="AA14" s="2" t="n">
        <f aca="false">VLOOKUP(Dados_tratados!AD14,legenda_de_respostas!$A$1:$B$6,2,0)</f>
        <v>0</v>
      </c>
      <c r="AB14" s="2" t="n">
        <f aca="false">VLOOKUP(Dados_tratados!AE14,legenda_de_respostas!$A$1:$B$6,2,0)</f>
        <v>3</v>
      </c>
      <c r="AC14" s="2" t="n">
        <f aca="false">VLOOKUP(Dados_tratados!AF14,legenda_de_respostas!$A$1:$B$6,2,0)</f>
        <v>0</v>
      </c>
      <c r="AD14" s="2" t="n">
        <f aca="false">VLOOKUP(Dados_tratados!AG14,legenda_de_respostas!$A$1:$B$6,2,0)</f>
        <v>4</v>
      </c>
      <c r="AE14" s="2" t="n">
        <f aca="false">VLOOKUP(Dados_tratados!AH14,legenda_de_respostas!$A$1:$B$6,2,0)</f>
        <v>0</v>
      </c>
      <c r="AF14" s="2" t="n">
        <f aca="false">VLOOKUP(Dados_tratados!AI14,legenda_de_respostas!$A$1:$B$6,2,0)</f>
        <v>2</v>
      </c>
      <c r="AG14" s="2" t="n">
        <v>30</v>
      </c>
      <c r="AH14" s="2" t="n">
        <v>2</v>
      </c>
    </row>
    <row r="15" customFormat="false" ht="15" hidden="false" customHeight="false" outlineLevel="0" collapsed="false">
      <c r="A15" s="2" t="s">
        <v>85</v>
      </c>
      <c r="B15" s="2" t="n">
        <f aca="false">VLOOKUP(Dados_tratados!E15,legenda_de_respostas!$A$1:$B$6,2,0)</f>
        <v>4</v>
      </c>
      <c r="C15" s="2" t="n">
        <f aca="false">VLOOKUP(Dados_tratados!F15,legenda_de_respostas!$A$1:$B$6,2,0)</f>
        <v>4</v>
      </c>
      <c r="D15" s="2" t="n">
        <f aca="false">VLOOKUP(Dados_tratados!G15,legenda_de_respostas!$A$1:$B$6,2,0)</f>
        <v>4</v>
      </c>
      <c r="E15" s="2" t="n">
        <f aca="false">VLOOKUP(Dados_tratados!H15,legenda_de_respostas!$A$1:$B$6,2,0)</f>
        <v>0</v>
      </c>
      <c r="F15" s="2" t="n">
        <f aca="false">VLOOKUP(Dados_tratados!I15,legenda_de_respostas!$A$1:$B$6,2,0)</f>
        <v>0</v>
      </c>
      <c r="G15" s="2" t="n">
        <f aca="false">VLOOKUP(Dados_tratados!J15,legenda_de_respostas!$A$1:$B$6,2,0)</f>
        <v>4</v>
      </c>
      <c r="H15" s="2" t="n">
        <f aca="false">VLOOKUP(Dados_tratados!K15,legenda_de_respostas!$A$1:$B$6,2,0)</f>
        <v>4</v>
      </c>
      <c r="I15" s="2" t="n">
        <f aca="false">VLOOKUP(Dados_tratados!L15,legenda_de_respostas!$A$1:$B$6,2,0)</f>
        <v>4</v>
      </c>
      <c r="J15" s="2" t="n">
        <f aca="false">VLOOKUP(Dados_tratados!M15,legenda_de_respostas!$A$1:$B$6,2,0)</f>
        <v>4</v>
      </c>
      <c r="K15" s="2" t="n">
        <f aca="false">VLOOKUP(Dados_tratados!N15,legenda_de_respostas!$A$1:$B$6,2,0)</f>
        <v>0</v>
      </c>
      <c r="L15" s="2" t="n">
        <f aca="false">VLOOKUP(Dados_tratados!O15,legenda_de_respostas!$A$1:$B$6,2,0)</f>
        <v>0</v>
      </c>
      <c r="M15" s="2" t="n">
        <f aca="false">VLOOKUP(Dados_tratados!P15,legenda_de_respostas!$A$1:$B$6,2,0)</f>
        <v>4</v>
      </c>
      <c r="N15" s="2" t="n">
        <f aca="false">VLOOKUP(Dados_tratados!Q15,legenda_de_respostas!$A$1:$B$6,2,0)</f>
        <v>0</v>
      </c>
      <c r="O15" s="2" t="n">
        <f aca="false">VLOOKUP(Dados_tratados!R15,legenda_de_respostas!$A$1:$B$6,2,0)</f>
        <v>4</v>
      </c>
      <c r="P15" s="2" t="n">
        <f aca="false">VLOOKUP(Dados_tratados!S15,legenda_de_respostas!$A$1:$B$6,2,0)</f>
        <v>4</v>
      </c>
      <c r="Q15" s="2" t="n">
        <f aca="false">VLOOKUP(Dados_tratados!T15,legenda_de_respostas!$A$1:$B$6,2,0)</f>
        <v>4</v>
      </c>
      <c r="R15" s="2" t="n">
        <f aca="false">VLOOKUP(Dados_tratados!U15,legenda_de_respostas!$A$1:$B$6,2,0)</f>
        <v>4</v>
      </c>
      <c r="S15" s="2" t="n">
        <f aca="false">VLOOKUP(Dados_tratados!V15,legenda_de_respostas!$A$1:$B$6,2,0)</f>
        <v>4</v>
      </c>
      <c r="T15" s="2" t="n">
        <f aca="false">VLOOKUP(Dados_tratados!W15,legenda_de_respostas!$A$1:$B$6,2,0)</f>
        <v>4</v>
      </c>
      <c r="U15" s="2" t="n">
        <f aca="false">VLOOKUP(Dados_tratados!X15,legenda_de_respostas!$A$1:$B$6,2,0)</f>
        <v>4</v>
      </c>
      <c r="V15" s="2" t="n">
        <f aca="false">VLOOKUP(Dados_tratados!Y15,legenda_de_respostas!$A$1:$B$6,2,0)</f>
        <v>4</v>
      </c>
      <c r="W15" s="2" t="n">
        <f aca="false">VLOOKUP(Dados_tratados!Z15,legenda_de_respostas!$A$1:$B$6,2,0)</f>
        <v>0</v>
      </c>
      <c r="X15" s="2" t="n">
        <f aca="false">VLOOKUP(Dados_tratados!AA15,legenda_de_respostas!$A$1:$B$6,2,0)</f>
        <v>4</v>
      </c>
      <c r="Y15" s="2" t="n">
        <f aca="false">VLOOKUP(Dados_tratados!AB15,legenda_de_respostas!$A$1:$B$6,2,0)</f>
        <v>4</v>
      </c>
      <c r="Z15" s="2" t="n">
        <f aca="false">VLOOKUP(Dados_tratados!AC15,legenda_de_respostas!$A$1:$B$6,2,0)</f>
        <v>4</v>
      </c>
      <c r="AA15" s="2" t="n">
        <f aca="false">VLOOKUP(Dados_tratados!AD15,legenda_de_respostas!$A$1:$B$6,2,0)</f>
        <v>4</v>
      </c>
      <c r="AB15" s="2" t="n">
        <f aca="false">VLOOKUP(Dados_tratados!AE15,legenda_de_respostas!$A$1:$B$6,2,0)</f>
        <v>4</v>
      </c>
      <c r="AC15" s="2" t="n">
        <f aca="false">VLOOKUP(Dados_tratados!AF15,legenda_de_respostas!$A$1:$B$6,2,0)</f>
        <v>4</v>
      </c>
      <c r="AD15" s="2" t="n">
        <f aca="false">VLOOKUP(Dados_tratados!AG15,legenda_de_respostas!$A$1:$B$6,2,0)</f>
        <v>4</v>
      </c>
      <c r="AE15" s="2" t="n">
        <f aca="false">VLOOKUP(Dados_tratados!AH15,legenda_de_respostas!$A$1:$B$6,2,0)</f>
        <v>4</v>
      </c>
      <c r="AF15" s="2" t="n">
        <f aca="false">VLOOKUP(Dados_tratados!AI15,legenda_de_respostas!$A$1:$B$6,2,0)</f>
        <v>4</v>
      </c>
      <c r="AG15" s="2" t="n">
        <v>51</v>
      </c>
      <c r="AH15" s="2" t="n">
        <v>1</v>
      </c>
      <c r="AI15" s="2" t="s">
        <v>86</v>
      </c>
    </row>
    <row r="16" customFormat="false" ht="15" hidden="false" customHeight="false" outlineLevel="0" collapsed="false">
      <c r="A16" s="2" t="s">
        <v>87</v>
      </c>
      <c r="B16" s="2" t="n">
        <f aca="false">VLOOKUP(Dados_tratados!E16,legenda_de_respostas!$A$1:$B$6,2,0)</f>
        <v>3</v>
      </c>
      <c r="C16" s="2" t="n">
        <f aca="false">VLOOKUP(Dados_tratados!F16,legenda_de_respostas!$A$1:$B$6,2,0)</f>
        <v>0</v>
      </c>
      <c r="D16" s="2" t="n">
        <f aca="false">VLOOKUP(Dados_tratados!G16,legenda_de_respostas!$A$1:$B$6,2,0)</f>
        <v>4</v>
      </c>
      <c r="E16" s="2" t="n">
        <f aca="false">VLOOKUP(Dados_tratados!H16,legenda_de_respostas!$A$1:$B$6,2,0)</f>
        <v>0</v>
      </c>
      <c r="F16" s="2" t="n">
        <f aca="false">VLOOKUP(Dados_tratados!I16,legenda_de_respostas!$A$1:$B$6,2,0)</f>
        <v>2</v>
      </c>
      <c r="G16" s="2" t="n">
        <f aca="false">VLOOKUP(Dados_tratados!J16,legenda_de_respostas!$A$1:$B$6,2,0)</f>
        <v>0</v>
      </c>
      <c r="H16" s="2" t="n">
        <f aca="false">VLOOKUP(Dados_tratados!K16,legenda_de_respostas!$A$1:$B$6,2,0)</f>
        <v>0</v>
      </c>
      <c r="I16" s="2" t="n">
        <f aca="false">VLOOKUP(Dados_tratados!L16,legenda_de_respostas!$A$1:$B$6,2,0)</f>
        <v>4</v>
      </c>
      <c r="J16" s="2" t="n">
        <f aca="false">VLOOKUP(Dados_tratados!M16,legenda_de_respostas!$A$1:$B$6,2,0)</f>
        <v>0</v>
      </c>
      <c r="K16" s="2" t="n">
        <f aca="false">VLOOKUP(Dados_tratados!N16,legenda_de_respostas!$A$1:$B$6,2,0)</f>
        <v>0</v>
      </c>
      <c r="L16" s="2" t="n">
        <f aca="false">VLOOKUP(Dados_tratados!O16,legenda_de_respostas!$A$1:$B$6,2,0)</f>
        <v>0</v>
      </c>
      <c r="M16" s="2" t="n">
        <f aca="false">VLOOKUP(Dados_tratados!P16,legenda_de_respostas!$A$1:$B$6,2,0)</f>
        <v>0</v>
      </c>
      <c r="N16" s="2" t="n">
        <f aca="false">VLOOKUP(Dados_tratados!Q16,legenda_de_respostas!$A$1:$B$6,2,0)</f>
        <v>0</v>
      </c>
      <c r="O16" s="2" t="n">
        <f aca="false">VLOOKUP(Dados_tratados!R16,legenda_de_respostas!$A$1:$B$6,2,0)</f>
        <v>0</v>
      </c>
      <c r="P16" s="2" t="n">
        <f aca="false">VLOOKUP(Dados_tratados!S16,legenda_de_respostas!$A$1:$B$6,2,0)</f>
        <v>0</v>
      </c>
      <c r="Q16" s="2" t="n">
        <f aca="false">VLOOKUP(Dados_tratados!T16,legenda_de_respostas!$A$1:$B$6,2,0)</f>
        <v>0</v>
      </c>
      <c r="R16" s="2" t="n">
        <f aca="false">VLOOKUP(Dados_tratados!U16,legenda_de_respostas!$A$1:$B$6,2,0)</f>
        <v>0</v>
      </c>
      <c r="S16" s="2" t="n">
        <f aca="false">VLOOKUP(Dados_tratados!V16,legenda_de_respostas!$A$1:$B$6,2,0)</f>
        <v>0</v>
      </c>
      <c r="T16" s="2" t="n">
        <f aca="false">VLOOKUP(Dados_tratados!W16,legenda_de_respostas!$A$1:$B$6,2,0)</f>
        <v>4</v>
      </c>
      <c r="U16" s="2" t="n">
        <f aca="false">VLOOKUP(Dados_tratados!X16,legenda_de_respostas!$A$1:$B$6,2,0)</f>
        <v>1</v>
      </c>
      <c r="V16" s="2" t="n">
        <f aca="false">VLOOKUP(Dados_tratados!Y16,legenda_de_respostas!$A$1:$B$6,2,0)</f>
        <v>1</v>
      </c>
      <c r="W16" s="2" t="n">
        <f aca="false">VLOOKUP(Dados_tratados!Z16,legenda_de_respostas!$A$1:$B$6,2,0)</f>
        <v>0</v>
      </c>
      <c r="X16" s="2" t="n">
        <f aca="false">VLOOKUP(Dados_tratados!AA16,legenda_de_respostas!$A$1:$B$6,2,0)</f>
        <v>0</v>
      </c>
      <c r="Y16" s="2" t="n">
        <f aca="false">VLOOKUP(Dados_tratados!AB16,legenda_de_respostas!$A$1:$B$6,2,0)</f>
        <v>0</v>
      </c>
      <c r="Z16" s="2" t="n">
        <f aca="false">VLOOKUP(Dados_tratados!AC16,legenda_de_respostas!$A$1:$B$6,2,0)</f>
        <v>0</v>
      </c>
      <c r="AA16" s="2" t="n">
        <f aca="false">VLOOKUP(Dados_tratados!AD16,legenda_de_respostas!$A$1:$B$6,2,0)</f>
        <v>0</v>
      </c>
      <c r="AB16" s="2" t="n">
        <f aca="false">VLOOKUP(Dados_tratados!AE16,legenda_de_respostas!$A$1:$B$6,2,0)</f>
        <v>0</v>
      </c>
      <c r="AC16" s="2" t="n">
        <f aca="false">VLOOKUP(Dados_tratados!AF16,legenda_de_respostas!$A$1:$B$6,2,0)</f>
        <v>0</v>
      </c>
      <c r="AD16" s="2" t="n">
        <f aca="false">VLOOKUP(Dados_tratados!AG16,legenda_de_respostas!$A$1:$B$6,2,0)</f>
        <v>0</v>
      </c>
      <c r="AE16" s="2" t="n">
        <f aca="false">VLOOKUP(Dados_tratados!AH16,legenda_de_respostas!$A$1:$B$6,2,0)</f>
        <v>0</v>
      </c>
      <c r="AF16" s="2" t="n">
        <f aca="false">VLOOKUP(Dados_tratados!AI16,legenda_de_respostas!$A$1:$B$6,2,0)</f>
        <v>0</v>
      </c>
      <c r="AG16" s="2" t="n">
        <v>34</v>
      </c>
      <c r="AH16" s="2" t="n">
        <v>1</v>
      </c>
    </row>
    <row r="17" customFormat="false" ht="15" hidden="false" customHeight="false" outlineLevel="0" collapsed="false">
      <c r="A17" s="2" t="s">
        <v>88</v>
      </c>
      <c r="B17" s="2" t="n">
        <f aca="false">VLOOKUP(Dados_tratados!E17,legenda_de_respostas!$A$1:$B$6,2,0)</f>
        <v>3</v>
      </c>
      <c r="C17" s="2" t="n">
        <f aca="false">VLOOKUP(Dados_tratados!F17,legenda_de_respostas!$A$1:$B$6,2,0)</f>
        <v>4</v>
      </c>
      <c r="D17" s="2" t="n">
        <f aca="false">VLOOKUP(Dados_tratados!G17,legenda_de_respostas!$A$1:$B$6,2,0)</f>
        <v>0</v>
      </c>
      <c r="E17" s="2" t="n">
        <f aca="false">VLOOKUP(Dados_tratados!H17,legenda_de_respostas!$A$1:$B$6,2,0)</f>
        <v>4</v>
      </c>
      <c r="F17" s="2" t="n">
        <f aca="false">VLOOKUP(Dados_tratados!I17,legenda_de_respostas!$A$1:$B$6,2,0)</f>
        <v>0</v>
      </c>
      <c r="G17" s="2" t="n">
        <f aca="false">VLOOKUP(Dados_tratados!J17,legenda_de_respostas!$A$1:$B$6,2,0)</f>
        <v>4</v>
      </c>
      <c r="H17" s="2" t="n">
        <f aca="false">VLOOKUP(Dados_tratados!K17,legenda_de_respostas!$A$1:$B$6,2,0)</f>
        <v>4</v>
      </c>
      <c r="I17" s="2" t="n">
        <f aca="false">VLOOKUP(Dados_tratados!L17,legenda_de_respostas!$A$1:$B$6,2,0)</f>
        <v>4</v>
      </c>
      <c r="J17" s="2" t="n">
        <f aca="false">VLOOKUP(Dados_tratados!M17,legenda_de_respostas!$A$1:$B$6,2,0)</f>
        <v>4</v>
      </c>
      <c r="K17" s="2" t="n">
        <f aca="false">VLOOKUP(Dados_tratados!N17,legenda_de_respostas!$A$1:$B$6,2,0)</f>
        <v>3</v>
      </c>
      <c r="L17" s="2" t="n">
        <f aca="false">VLOOKUP(Dados_tratados!O17,legenda_de_respostas!$A$1:$B$6,2,0)</f>
        <v>3</v>
      </c>
      <c r="M17" s="2" t="n">
        <f aca="false">VLOOKUP(Dados_tratados!P17,legenda_de_respostas!$A$1:$B$6,2,0)</f>
        <v>3</v>
      </c>
      <c r="N17" s="2" t="n">
        <f aca="false">VLOOKUP(Dados_tratados!Q17,legenda_de_respostas!$A$1:$B$6,2,0)</f>
        <v>4</v>
      </c>
      <c r="O17" s="2" t="n">
        <f aca="false">VLOOKUP(Dados_tratados!R17,legenda_de_respostas!$A$1:$B$6,2,0)</f>
        <v>0</v>
      </c>
      <c r="P17" s="2" t="n">
        <f aca="false">VLOOKUP(Dados_tratados!S17,legenda_de_respostas!$A$1:$B$6,2,0)</f>
        <v>0</v>
      </c>
      <c r="Q17" s="2" t="n">
        <f aca="false">VLOOKUP(Dados_tratados!T17,legenda_de_respostas!$A$1:$B$6,2,0)</f>
        <v>4</v>
      </c>
      <c r="R17" s="2" t="n">
        <f aca="false">VLOOKUP(Dados_tratados!U17,legenda_de_respostas!$A$1:$B$6,2,0)</f>
        <v>3</v>
      </c>
      <c r="S17" s="2" t="n">
        <f aca="false">VLOOKUP(Dados_tratados!V17,legenda_de_respostas!$A$1:$B$6,2,0)</f>
        <v>3</v>
      </c>
      <c r="T17" s="2" t="n">
        <f aca="false">VLOOKUP(Dados_tratados!W17,legenda_de_respostas!$A$1:$B$6,2,0)</f>
        <v>3</v>
      </c>
      <c r="U17" s="2" t="n">
        <f aca="false">VLOOKUP(Dados_tratados!X17,legenda_de_respostas!$A$1:$B$6,2,0)</f>
        <v>4</v>
      </c>
      <c r="V17" s="2" t="n">
        <f aca="false">VLOOKUP(Dados_tratados!Y17,legenda_de_respostas!$A$1:$B$6,2,0)</f>
        <v>4</v>
      </c>
      <c r="W17" s="2" t="n">
        <f aca="false">VLOOKUP(Dados_tratados!Z17,legenda_de_respostas!$A$1:$B$6,2,0)</f>
        <v>0</v>
      </c>
      <c r="X17" s="2" t="n">
        <f aca="false">VLOOKUP(Dados_tratados!AA17,legenda_de_respostas!$A$1:$B$6,2,0)</f>
        <v>0</v>
      </c>
      <c r="Y17" s="2" t="n">
        <f aca="false">VLOOKUP(Dados_tratados!AB17,legenda_de_respostas!$A$1:$B$6,2,0)</f>
        <v>4</v>
      </c>
      <c r="Z17" s="2" t="n">
        <f aca="false">VLOOKUP(Dados_tratados!AC17,legenda_de_respostas!$A$1:$B$6,2,0)</f>
        <v>4</v>
      </c>
      <c r="AA17" s="2" t="n">
        <f aca="false">VLOOKUP(Dados_tratados!AD17,legenda_de_respostas!$A$1:$B$6,2,0)</f>
        <v>4</v>
      </c>
      <c r="AB17" s="2" t="n">
        <f aca="false">VLOOKUP(Dados_tratados!AE17,legenda_de_respostas!$A$1:$B$6,2,0)</f>
        <v>4</v>
      </c>
      <c r="AC17" s="2" t="n">
        <f aca="false">VLOOKUP(Dados_tratados!AF17,legenda_de_respostas!$A$1:$B$6,2,0)</f>
        <v>4</v>
      </c>
      <c r="AD17" s="2" t="n">
        <f aca="false">VLOOKUP(Dados_tratados!AG17,legenda_de_respostas!$A$1:$B$6,2,0)</f>
        <v>3</v>
      </c>
      <c r="AE17" s="2" t="n">
        <f aca="false">VLOOKUP(Dados_tratados!AH17,legenda_de_respostas!$A$1:$B$6,2,0)</f>
        <v>3</v>
      </c>
      <c r="AF17" s="2" t="n">
        <f aca="false">VLOOKUP(Dados_tratados!AI17,legenda_de_respostas!$A$1:$B$6,2,0)</f>
        <v>3</v>
      </c>
      <c r="AG17" s="2" t="n">
        <v>47</v>
      </c>
      <c r="AH17" s="2" t="n">
        <v>1</v>
      </c>
      <c r="AI17" s="2" t="s">
        <v>89</v>
      </c>
    </row>
    <row r="18" customFormat="false" ht="15" hidden="false" customHeight="false" outlineLevel="0" collapsed="false">
      <c r="A18" s="2" t="s">
        <v>90</v>
      </c>
      <c r="B18" s="2" t="n">
        <f aca="false">VLOOKUP(Dados_tratados!E18,legenda_de_respostas!$A$1:$B$6,2,0)</f>
        <v>4</v>
      </c>
      <c r="C18" s="2" t="n">
        <f aca="false">VLOOKUP(Dados_tratados!F18,legenda_de_respostas!$A$1:$B$6,2,0)</f>
        <v>4</v>
      </c>
      <c r="D18" s="2" t="n">
        <f aca="false">VLOOKUP(Dados_tratados!G18,legenda_de_respostas!$A$1:$B$6,2,0)</f>
        <v>4</v>
      </c>
      <c r="E18" s="2" t="n">
        <f aca="false">VLOOKUP(Dados_tratados!H18,legenda_de_respostas!$A$1:$B$6,2,0)</f>
        <v>3</v>
      </c>
      <c r="F18" s="2" t="n">
        <f aca="false">VLOOKUP(Dados_tratados!I18,legenda_de_respostas!$A$1:$B$6,2,0)</f>
        <v>0</v>
      </c>
      <c r="G18" s="2" t="n">
        <f aca="false">VLOOKUP(Dados_tratados!J18,legenda_de_respostas!$A$1:$B$6,2,0)</f>
        <v>5</v>
      </c>
      <c r="H18" s="2" t="n">
        <f aca="false">VLOOKUP(Dados_tratados!K18,legenda_de_respostas!$A$1:$B$6,2,0)</f>
        <v>4</v>
      </c>
      <c r="I18" s="2" t="n">
        <f aca="false">VLOOKUP(Dados_tratados!L18,legenda_de_respostas!$A$1:$B$6,2,0)</f>
        <v>4</v>
      </c>
      <c r="J18" s="2" t="n">
        <f aca="false">VLOOKUP(Dados_tratados!M18,legenda_de_respostas!$A$1:$B$6,2,0)</f>
        <v>5</v>
      </c>
      <c r="K18" s="2" t="n">
        <f aca="false">VLOOKUP(Dados_tratados!N18,legenda_de_respostas!$A$1:$B$6,2,0)</f>
        <v>4</v>
      </c>
      <c r="L18" s="2" t="n">
        <f aca="false">VLOOKUP(Dados_tratados!O18,legenda_de_respostas!$A$1:$B$6,2,0)</f>
        <v>0</v>
      </c>
      <c r="M18" s="2" t="n">
        <f aca="false">VLOOKUP(Dados_tratados!P18,legenda_de_respostas!$A$1:$B$6,2,0)</f>
        <v>0</v>
      </c>
      <c r="N18" s="2" t="n">
        <f aca="false">VLOOKUP(Dados_tratados!Q18,legenda_de_respostas!$A$1:$B$6,2,0)</f>
        <v>4</v>
      </c>
      <c r="O18" s="2" t="n">
        <f aca="false">VLOOKUP(Dados_tratados!R18,legenda_de_respostas!$A$1:$B$6,2,0)</f>
        <v>0</v>
      </c>
      <c r="P18" s="2" t="n">
        <f aca="false">VLOOKUP(Dados_tratados!S18,legenda_de_respostas!$A$1:$B$6,2,0)</f>
        <v>4</v>
      </c>
      <c r="Q18" s="2" t="n">
        <f aca="false">VLOOKUP(Dados_tratados!T18,legenda_de_respostas!$A$1:$B$6,2,0)</f>
        <v>0</v>
      </c>
      <c r="R18" s="2" t="n">
        <f aca="false">VLOOKUP(Dados_tratados!U18,legenda_de_respostas!$A$1:$B$6,2,0)</f>
        <v>4</v>
      </c>
      <c r="S18" s="2" t="n">
        <f aca="false">VLOOKUP(Dados_tratados!V18,legenda_de_respostas!$A$1:$B$6,2,0)</f>
        <v>4</v>
      </c>
      <c r="T18" s="2" t="n">
        <f aca="false">VLOOKUP(Dados_tratados!W18,legenda_de_respostas!$A$1:$B$6,2,0)</f>
        <v>4</v>
      </c>
      <c r="U18" s="2" t="n">
        <f aca="false">VLOOKUP(Dados_tratados!X18,legenda_de_respostas!$A$1:$B$6,2,0)</f>
        <v>0</v>
      </c>
      <c r="V18" s="2" t="n">
        <f aca="false">VLOOKUP(Dados_tratados!Y18,legenda_de_respostas!$A$1:$B$6,2,0)</f>
        <v>0</v>
      </c>
      <c r="W18" s="2" t="n">
        <f aca="false">VLOOKUP(Dados_tratados!Z18,legenda_de_respostas!$A$1:$B$6,2,0)</f>
        <v>4</v>
      </c>
      <c r="X18" s="2" t="n">
        <f aca="false">VLOOKUP(Dados_tratados!AA18,legenda_de_respostas!$A$1:$B$6,2,0)</f>
        <v>5</v>
      </c>
      <c r="Y18" s="2" t="n">
        <f aca="false">VLOOKUP(Dados_tratados!AB18,legenda_de_respostas!$A$1:$B$6,2,0)</f>
        <v>4</v>
      </c>
      <c r="Z18" s="2" t="n">
        <f aca="false">VLOOKUP(Dados_tratados!AC18,legenda_de_respostas!$A$1:$B$6,2,0)</f>
        <v>0</v>
      </c>
      <c r="AA18" s="2" t="n">
        <f aca="false">VLOOKUP(Dados_tratados!AD18,legenda_de_respostas!$A$1:$B$6,2,0)</f>
        <v>0</v>
      </c>
      <c r="AB18" s="2" t="n">
        <f aca="false">VLOOKUP(Dados_tratados!AE18,legenda_de_respostas!$A$1:$B$6,2,0)</f>
        <v>4</v>
      </c>
      <c r="AC18" s="2" t="n">
        <f aca="false">VLOOKUP(Dados_tratados!AF18,legenda_de_respostas!$A$1:$B$6,2,0)</f>
        <v>3</v>
      </c>
      <c r="AD18" s="2" t="n">
        <f aca="false">VLOOKUP(Dados_tratados!AG18,legenda_de_respostas!$A$1:$B$6,2,0)</f>
        <v>3</v>
      </c>
      <c r="AE18" s="2" t="n">
        <f aca="false">VLOOKUP(Dados_tratados!AH18,legenda_de_respostas!$A$1:$B$6,2,0)</f>
        <v>3</v>
      </c>
      <c r="AF18" s="2" t="n">
        <f aca="false">VLOOKUP(Dados_tratados!AI18,legenda_de_respostas!$A$1:$B$6,2,0)</f>
        <v>3</v>
      </c>
      <c r="AG18" s="2" t="n">
        <v>39</v>
      </c>
      <c r="AH18" s="2" t="n">
        <v>1</v>
      </c>
    </row>
    <row r="19" customFormat="false" ht="15" hidden="false" customHeight="false" outlineLevel="0" collapsed="false">
      <c r="A19" s="2" t="s">
        <v>91</v>
      </c>
      <c r="B19" s="2" t="n">
        <f aca="false">VLOOKUP(Dados_tratados!E19,legenda_de_respostas!$A$1:$B$6,2,0)</f>
        <v>5</v>
      </c>
      <c r="C19" s="2" t="n">
        <f aca="false">VLOOKUP(Dados_tratados!F19,legenda_de_respostas!$A$1:$B$6,2,0)</f>
        <v>0</v>
      </c>
      <c r="D19" s="2" t="n">
        <f aca="false">VLOOKUP(Dados_tratados!G19,legenda_de_respostas!$A$1:$B$6,2,0)</f>
        <v>5</v>
      </c>
      <c r="E19" s="2" t="n">
        <f aca="false">VLOOKUP(Dados_tratados!H19,legenda_de_respostas!$A$1:$B$6,2,0)</f>
        <v>5</v>
      </c>
      <c r="F19" s="2" t="n">
        <f aca="false">VLOOKUP(Dados_tratados!I19,legenda_de_respostas!$A$1:$B$6,2,0)</f>
        <v>2</v>
      </c>
      <c r="G19" s="2" t="n">
        <f aca="false">VLOOKUP(Dados_tratados!J19,legenda_de_respostas!$A$1:$B$6,2,0)</f>
        <v>5</v>
      </c>
      <c r="H19" s="2" t="n">
        <f aca="false">VLOOKUP(Dados_tratados!K19,legenda_de_respostas!$A$1:$B$6,2,0)</f>
        <v>5</v>
      </c>
      <c r="I19" s="2" t="n">
        <f aca="false">VLOOKUP(Dados_tratados!L19,legenda_de_respostas!$A$1:$B$6,2,0)</f>
        <v>5</v>
      </c>
      <c r="J19" s="2" t="n">
        <f aca="false">VLOOKUP(Dados_tratados!M19,legenda_de_respostas!$A$1:$B$6,2,0)</f>
        <v>5</v>
      </c>
      <c r="K19" s="2" t="n">
        <f aca="false">VLOOKUP(Dados_tratados!N19,legenda_de_respostas!$A$1:$B$6,2,0)</f>
        <v>5</v>
      </c>
      <c r="L19" s="2" t="n">
        <f aca="false">VLOOKUP(Dados_tratados!O19,legenda_de_respostas!$A$1:$B$6,2,0)</f>
        <v>5</v>
      </c>
      <c r="M19" s="2" t="n">
        <f aca="false">VLOOKUP(Dados_tratados!P19,legenda_de_respostas!$A$1:$B$6,2,0)</f>
        <v>5</v>
      </c>
      <c r="N19" s="2" t="n">
        <f aca="false">VLOOKUP(Dados_tratados!Q19,legenda_de_respostas!$A$1:$B$6,2,0)</f>
        <v>0</v>
      </c>
      <c r="O19" s="2" t="n">
        <f aca="false">VLOOKUP(Dados_tratados!R19,legenda_de_respostas!$A$1:$B$6,2,0)</f>
        <v>0</v>
      </c>
      <c r="P19" s="2" t="n">
        <f aca="false">VLOOKUP(Dados_tratados!S19,legenda_de_respostas!$A$1:$B$6,2,0)</f>
        <v>5</v>
      </c>
      <c r="Q19" s="2" t="n">
        <f aca="false">VLOOKUP(Dados_tratados!T19,legenda_de_respostas!$A$1:$B$6,2,0)</f>
        <v>0</v>
      </c>
      <c r="R19" s="2" t="n">
        <f aca="false">VLOOKUP(Dados_tratados!U19,legenda_de_respostas!$A$1:$B$6,2,0)</f>
        <v>5</v>
      </c>
      <c r="S19" s="2" t="n">
        <f aca="false">VLOOKUP(Dados_tratados!V19,legenda_de_respostas!$A$1:$B$6,2,0)</f>
        <v>5</v>
      </c>
      <c r="T19" s="2" t="n">
        <f aca="false">VLOOKUP(Dados_tratados!W19,legenda_de_respostas!$A$1:$B$6,2,0)</f>
        <v>5</v>
      </c>
      <c r="U19" s="2" t="n">
        <f aca="false">VLOOKUP(Dados_tratados!X19,legenda_de_respostas!$A$1:$B$6,2,0)</f>
        <v>5</v>
      </c>
      <c r="V19" s="2" t="n">
        <f aca="false">VLOOKUP(Dados_tratados!Y19,legenda_de_respostas!$A$1:$B$6,2,0)</f>
        <v>5</v>
      </c>
      <c r="W19" s="2" t="n">
        <f aca="false">VLOOKUP(Dados_tratados!Z19,legenda_de_respostas!$A$1:$B$6,2,0)</f>
        <v>5</v>
      </c>
      <c r="X19" s="2" t="n">
        <f aca="false">VLOOKUP(Dados_tratados!AA19,legenda_de_respostas!$A$1:$B$6,2,0)</f>
        <v>5</v>
      </c>
      <c r="Y19" s="2" t="n">
        <f aca="false">VLOOKUP(Dados_tratados!AB19,legenda_de_respostas!$A$1:$B$6,2,0)</f>
        <v>5</v>
      </c>
      <c r="Z19" s="2" t="n">
        <f aca="false">VLOOKUP(Dados_tratados!AC19,legenda_de_respostas!$A$1:$B$6,2,0)</f>
        <v>0</v>
      </c>
      <c r="AA19" s="2" t="n">
        <f aca="false">VLOOKUP(Dados_tratados!AD19,legenda_de_respostas!$A$1:$B$6,2,0)</f>
        <v>0</v>
      </c>
      <c r="AB19" s="2" t="n">
        <f aca="false">VLOOKUP(Dados_tratados!AE19,legenda_de_respostas!$A$1:$B$6,2,0)</f>
        <v>5</v>
      </c>
      <c r="AC19" s="2" t="n">
        <f aca="false">VLOOKUP(Dados_tratados!AF19,legenda_de_respostas!$A$1:$B$6,2,0)</f>
        <v>5</v>
      </c>
      <c r="AD19" s="2" t="n">
        <f aca="false">VLOOKUP(Dados_tratados!AG19,legenda_de_respostas!$A$1:$B$6,2,0)</f>
        <v>5</v>
      </c>
      <c r="AE19" s="2" t="n">
        <f aca="false">VLOOKUP(Dados_tratados!AH19,legenda_de_respostas!$A$1:$B$6,2,0)</f>
        <v>5</v>
      </c>
      <c r="AF19" s="2" t="n">
        <f aca="false">VLOOKUP(Dados_tratados!AI19,legenda_de_respostas!$A$1:$B$6,2,0)</f>
        <v>5</v>
      </c>
      <c r="AG19" s="2" t="n">
        <v>39</v>
      </c>
      <c r="AH19" s="2" t="n">
        <v>1</v>
      </c>
    </row>
    <row r="20" customFormat="false" ht="15" hidden="false" customHeight="false" outlineLevel="0" collapsed="false">
      <c r="A20" s="2" t="s">
        <v>92</v>
      </c>
      <c r="B20" s="2" t="n">
        <f aca="false">VLOOKUP(Dados_tratados!E20,legenda_de_respostas!$A$1:$B$6,2,0)</f>
        <v>5</v>
      </c>
      <c r="C20" s="2" t="n">
        <f aca="false">VLOOKUP(Dados_tratados!F20,legenda_de_respostas!$A$1:$B$6,2,0)</f>
        <v>3</v>
      </c>
      <c r="D20" s="2" t="n">
        <f aca="false">VLOOKUP(Dados_tratados!G20,legenda_de_respostas!$A$1:$B$6,2,0)</f>
        <v>5</v>
      </c>
      <c r="E20" s="2" t="n">
        <f aca="false">VLOOKUP(Dados_tratados!H20,legenda_de_respostas!$A$1:$B$6,2,0)</f>
        <v>5</v>
      </c>
      <c r="F20" s="2" t="n">
        <f aca="false">VLOOKUP(Dados_tratados!I20,legenda_de_respostas!$A$1:$B$6,2,0)</f>
        <v>0</v>
      </c>
      <c r="G20" s="2" t="n">
        <f aca="false">VLOOKUP(Dados_tratados!J20,legenda_de_respostas!$A$1:$B$6,2,0)</f>
        <v>5</v>
      </c>
      <c r="H20" s="2" t="n">
        <f aca="false">VLOOKUP(Dados_tratados!K20,legenda_de_respostas!$A$1:$B$6,2,0)</f>
        <v>4</v>
      </c>
      <c r="I20" s="2" t="n">
        <f aca="false">VLOOKUP(Dados_tratados!L20,legenda_de_respostas!$A$1:$B$6,2,0)</f>
        <v>5</v>
      </c>
      <c r="J20" s="2" t="n">
        <f aca="false">VLOOKUP(Dados_tratados!M20,legenda_de_respostas!$A$1:$B$6,2,0)</f>
        <v>5</v>
      </c>
      <c r="K20" s="2" t="n">
        <f aca="false">VLOOKUP(Dados_tratados!N20,legenda_de_respostas!$A$1:$B$6,2,0)</f>
        <v>5</v>
      </c>
      <c r="L20" s="2" t="n">
        <f aca="false">VLOOKUP(Dados_tratados!O20,legenda_de_respostas!$A$1:$B$6,2,0)</f>
        <v>5</v>
      </c>
      <c r="M20" s="2" t="n">
        <f aca="false">VLOOKUP(Dados_tratados!P20,legenda_de_respostas!$A$1:$B$6,2,0)</f>
        <v>5</v>
      </c>
      <c r="N20" s="2" t="n">
        <f aca="false">VLOOKUP(Dados_tratados!Q20,legenda_de_respostas!$A$1:$B$6,2,0)</f>
        <v>0</v>
      </c>
      <c r="O20" s="2" t="n">
        <f aca="false">VLOOKUP(Dados_tratados!R20,legenda_de_respostas!$A$1:$B$6,2,0)</f>
        <v>0</v>
      </c>
      <c r="P20" s="2" t="n">
        <f aca="false">VLOOKUP(Dados_tratados!S20,legenda_de_respostas!$A$1:$B$6,2,0)</f>
        <v>0</v>
      </c>
      <c r="Q20" s="2" t="n">
        <f aca="false">VLOOKUP(Dados_tratados!T20,legenda_de_respostas!$A$1:$B$6,2,0)</f>
        <v>4</v>
      </c>
      <c r="R20" s="2" t="n">
        <f aca="false">VLOOKUP(Dados_tratados!U20,legenda_de_respostas!$A$1:$B$6,2,0)</f>
        <v>5</v>
      </c>
      <c r="S20" s="2" t="n">
        <f aca="false">VLOOKUP(Dados_tratados!V20,legenda_de_respostas!$A$1:$B$6,2,0)</f>
        <v>5</v>
      </c>
      <c r="T20" s="2" t="n">
        <f aca="false">VLOOKUP(Dados_tratados!W20,legenda_de_respostas!$A$1:$B$6,2,0)</f>
        <v>5</v>
      </c>
      <c r="U20" s="2" t="n">
        <f aca="false">VLOOKUP(Dados_tratados!X20,legenda_de_respostas!$A$1:$B$6,2,0)</f>
        <v>5</v>
      </c>
      <c r="V20" s="2" t="n">
        <f aca="false">VLOOKUP(Dados_tratados!Y20,legenda_de_respostas!$A$1:$B$6,2,0)</f>
        <v>5</v>
      </c>
      <c r="W20" s="2" t="n">
        <f aca="false">VLOOKUP(Dados_tratados!Z20,legenda_de_respostas!$A$1:$B$6,2,0)</f>
        <v>5</v>
      </c>
      <c r="X20" s="2" t="n">
        <f aca="false">VLOOKUP(Dados_tratados!AA20,legenda_de_respostas!$A$1:$B$6,2,0)</f>
        <v>5</v>
      </c>
      <c r="Y20" s="2" t="n">
        <f aca="false">VLOOKUP(Dados_tratados!AB20,legenda_de_respostas!$A$1:$B$6,2,0)</f>
        <v>5</v>
      </c>
      <c r="Z20" s="2" t="n">
        <f aca="false">VLOOKUP(Dados_tratados!AC20,legenda_de_respostas!$A$1:$B$6,2,0)</f>
        <v>5</v>
      </c>
      <c r="AA20" s="2" t="n">
        <f aca="false">VLOOKUP(Dados_tratados!AD20,legenda_de_respostas!$A$1:$B$6,2,0)</f>
        <v>5</v>
      </c>
      <c r="AB20" s="2" t="n">
        <f aca="false">VLOOKUP(Dados_tratados!AE20,legenda_de_respostas!$A$1:$B$6,2,0)</f>
        <v>5</v>
      </c>
      <c r="AC20" s="2" t="n">
        <f aca="false">VLOOKUP(Dados_tratados!AF20,legenda_de_respostas!$A$1:$B$6,2,0)</f>
        <v>5</v>
      </c>
      <c r="AD20" s="2" t="n">
        <f aca="false">VLOOKUP(Dados_tratados!AG20,legenda_de_respostas!$A$1:$B$6,2,0)</f>
        <v>5</v>
      </c>
      <c r="AE20" s="2" t="n">
        <f aca="false">VLOOKUP(Dados_tratados!AH20,legenda_de_respostas!$A$1:$B$6,2,0)</f>
        <v>5</v>
      </c>
      <c r="AF20" s="2" t="n">
        <f aca="false">VLOOKUP(Dados_tratados!AI20,legenda_de_respostas!$A$1:$B$6,2,0)</f>
        <v>5</v>
      </c>
      <c r="AG20" s="2" t="n">
        <v>41</v>
      </c>
      <c r="AH20" s="2" t="n">
        <v>1</v>
      </c>
    </row>
    <row r="21" customFormat="false" ht="15" hidden="false" customHeight="false" outlineLevel="0" collapsed="false">
      <c r="A21" s="2" t="s">
        <v>93</v>
      </c>
      <c r="B21" s="2" t="n">
        <f aca="false">VLOOKUP(Dados_tratados!E21,legenda_de_respostas!$A$1:$B$6,2,0)</f>
        <v>5</v>
      </c>
      <c r="C21" s="2" t="n">
        <f aca="false">VLOOKUP(Dados_tratados!F21,legenda_de_respostas!$A$1:$B$6,2,0)</f>
        <v>0</v>
      </c>
      <c r="D21" s="2" t="n">
        <f aca="false">VLOOKUP(Dados_tratados!G21,legenda_de_respostas!$A$1:$B$6,2,0)</f>
        <v>5</v>
      </c>
      <c r="E21" s="2" t="n">
        <f aca="false">VLOOKUP(Dados_tratados!H21,legenda_de_respostas!$A$1:$B$6,2,0)</f>
        <v>0</v>
      </c>
      <c r="F21" s="2" t="n">
        <f aca="false">VLOOKUP(Dados_tratados!I21,legenda_de_respostas!$A$1:$B$6,2,0)</f>
        <v>0</v>
      </c>
      <c r="G21" s="2" t="n">
        <f aca="false">VLOOKUP(Dados_tratados!J21,legenda_de_respostas!$A$1:$B$6,2,0)</f>
        <v>5</v>
      </c>
      <c r="H21" s="2" t="n">
        <f aca="false">VLOOKUP(Dados_tratados!K21,legenda_de_respostas!$A$1:$B$6,2,0)</f>
        <v>5</v>
      </c>
      <c r="I21" s="2" t="n">
        <f aca="false">VLOOKUP(Dados_tratados!L21,legenda_de_respostas!$A$1:$B$6,2,0)</f>
        <v>5</v>
      </c>
      <c r="J21" s="2" t="n">
        <f aca="false">VLOOKUP(Dados_tratados!M21,legenda_de_respostas!$A$1:$B$6,2,0)</f>
        <v>0</v>
      </c>
      <c r="K21" s="2" t="n">
        <f aca="false">VLOOKUP(Dados_tratados!N21,legenda_de_respostas!$A$1:$B$6,2,0)</f>
        <v>0</v>
      </c>
      <c r="L21" s="2" t="n">
        <f aca="false">VLOOKUP(Dados_tratados!O21,legenda_de_respostas!$A$1:$B$6,2,0)</f>
        <v>5</v>
      </c>
      <c r="M21" s="2" t="n">
        <f aca="false">VLOOKUP(Dados_tratados!P21,legenda_de_respostas!$A$1:$B$6,2,0)</f>
        <v>5</v>
      </c>
      <c r="N21" s="2" t="n">
        <f aca="false">VLOOKUP(Dados_tratados!Q21,legenda_de_respostas!$A$1:$B$6,2,0)</f>
        <v>0</v>
      </c>
      <c r="O21" s="2" t="n">
        <f aca="false">VLOOKUP(Dados_tratados!R21,legenda_de_respostas!$A$1:$B$6,2,0)</f>
        <v>0</v>
      </c>
      <c r="P21" s="2" t="n">
        <f aca="false">VLOOKUP(Dados_tratados!S21,legenda_de_respostas!$A$1:$B$6,2,0)</f>
        <v>0</v>
      </c>
      <c r="Q21" s="2" t="n">
        <f aca="false">VLOOKUP(Dados_tratados!T21,legenda_de_respostas!$A$1:$B$6,2,0)</f>
        <v>0</v>
      </c>
      <c r="R21" s="2" t="n">
        <f aca="false">VLOOKUP(Dados_tratados!U21,legenda_de_respostas!$A$1:$B$6,2,0)</f>
        <v>5</v>
      </c>
      <c r="S21" s="2" t="n">
        <f aca="false">VLOOKUP(Dados_tratados!V21,legenda_de_respostas!$A$1:$B$6,2,0)</f>
        <v>5</v>
      </c>
      <c r="T21" s="2" t="n">
        <f aca="false">VLOOKUP(Dados_tratados!W21,legenda_de_respostas!$A$1:$B$6,2,0)</f>
        <v>5</v>
      </c>
      <c r="U21" s="2" t="n">
        <f aca="false">VLOOKUP(Dados_tratados!X21,legenda_de_respostas!$A$1:$B$6,2,0)</f>
        <v>5</v>
      </c>
      <c r="V21" s="2" t="n">
        <f aca="false">VLOOKUP(Dados_tratados!Y21,legenda_de_respostas!$A$1:$B$6,2,0)</f>
        <v>5</v>
      </c>
      <c r="W21" s="2" t="n">
        <f aca="false">VLOOKUP(Dados_tratados!Z21,legenda_de_respostas!$A$1:$B$6,2,0)</f>
        <v>5</v>
      </c>
      <c r="X21" s="2" t="n">
        <f aca="false">VLOOKUP(Dados_tratados!AA21,legenda_de_respostas!$A$1:$B$6,2,0)</f>
        <v>5</v>
      </c>
      <c r="Y21" s="2" t="n">
        <f aca="false">VLOOKUP(Dados_tratados!AB21,legenda_de_respostas!$A$1:$B$6,2,0)</f>
        <v>5</v>
      </c>
      <c r="Z21" s="2" t="n">
        <f aca="false">VLOOKUP(Dados_tratados!AC21,legenda_de_respostas!$A$1:$B$6,2,0)</f>
        <v>5</v>
      </c>
      <c r="AA21" s="2" t="n">
        <f aca="false">VLOOKUP(Dados_tratados!AD21,legenda_de_respostas!$A$1:$B$6,2,0)</f>
        <v>5</v>
      </c>
      <c r="AB21" s="2" t="n">
        <f aca="false">VLOOKUP(Dados_tratados!AE21,legenda_de_respostas!$A$1:$B$6,2,0)</f>
        <v>5</v>
      </c>
      <c r="AC21" s="2" t="n">
        <f aca="false">VLOOKUP(Dados_tratados!AF21,legenda_de_respostas!$A$1:$B$6,2,0)</f>
        <v>2</v>
      </c>
      <c r="AD21" s="2" t="n">
        <f aca="false">VLOOKUP(Dados_tratados!AG21,legenda_de_respostas!$A$1:$B$6,2,0)</f>
        <v>5</v>
      </c>
      <c r="AE21" s="2" t="n">
        <f aca="false">VLOOKUP(Dados_tratados!AH21,legenda_de_respostas!$A$1:$B$6,2,0)</f>
        <v>4</v>
      </c>
      <c r="AF21" s="2" t="n">
        <f aca="false">VLOOKUP(Dados_tratados!AI21,legenda_de_respostas!$A$1:$B$6,2,0)</f>
        <v>4</v>
      </c>
      <c r="AG21" s="2" t="n">
        <v>41</v>
      </c>
      <c r="AH21" s="2" t="n">
        <v>1</v>
      </c>
      <c r="AI21" s="2" t="s">
        <v>94</v>
      </c>
    </row>
    <row r="22" customFormat="false" ht="15" hidden="false" customHeight="false" outlineLevel="0" collapsed="false">
      <c r="A22" s="2" t="s">
        <v>95</v>
      </c>
      <c r="B22" s="2" t="n">
        <f aca="false">VLOOKUP(Dados_tratados!E22,legenda_de_respostas!$A$1:$B$6,2,0)</f>
        <v>5</v>
      </c>
      <c r="C22" s="2" t="n">
        <f aca="false">VLOOKUP(Dados_tratados!F22,legenda_de_respostas!$A$1:$B$6,2,0)</f>
        <v>4</v>
      </c>
      <c r="D22" s="2" t="n">
        <f aca="false">VLOOKUP(Dados_tratados!G22,legenda_de_respostas!$A$1:$B$6,2,0)</f>
        <v>5</v>
      </c>
      <c r="E22" s="2" t="n">
        <f aca="false">VLOOKUP(Dados_tratados!H22,legenda_de_respostas!$A$1:$B$6,2,0)</f>
        <v>4</v>
      </c>
      <c r="F22" s="2" t="n">
        <f aca="false">VLOOKUP(Dados_tratados!I22,legenda_de_respostas!$A$1:$B$6,2,0)</f>
        <v>5</v>
      </c>
      <c r="G22" s="2" t="n">
        <f aca="false">VLOOKUP(Dados_tratados!J22,legenda_de_respostas!$A$1:$B$6,2,0)</f>
        <v>5</v>
      </c>
      <c r="H22" s="2" t="n">
        <f aca="false">VLOOKUP(Dados_tratados!K22,legenda_de_respostas!$A$1:$B$6,2,0)</f>
        <v>4</v>
      </c>
      <c r="I22" s="2" t="n">
        <f aca="false">VLOOKUP(Dados_tratados!L22,legenda_de_respostas!$A$1:$B$6,2,0)</f>
        <v>5</v>
      </c>
      <c r="J22" s="2" t="n">
        <f aca="false">VLOOKUP(Dados_tratados!M22,legenda_de_respostas!$A$1:$B$6,2,0)</f>
        <v>5</v>
      </c>
      <c r="K22" s="2" t="n">
        <f aca="false">VLOOKUP(Dados_tratados!N22,legenda_de_respostas!$A$1:$B$6,2,0)</f>
        <v>5</v>
      </c>
      <c r="L22" s="2" t="n">
        <f aca="false">VLOOKUP(Dados_tratados!O22,legenda_de_respostas!$A$1:$B$6,2,0)</f>
        <v>4</v>
      </c>
      <c r="M22" s="2" t="n">
        <f aca="false">VLOOKUP(Dados_tratados!P22,legenda_de_respostas!$A$1:$B$6,2,0)</f>
        <v>5</v>
      </c>
      <c r="N22" s="2" t="n">
        <f aca="false">VLOOKUP(Dados_tratados!Q22,legenda_de_respostas!$A$1:$B$6,2,0)</f>
        <v>5</v>
      </c>
      <c r="O22" s="2" t="n">
        <f aca="false">VLOOKUP(Dados_tratados!R22,legenda_de_respostas!$A$1:$B$6,2,0)</f>
        <v>5</v>
      </c>
      <c r="P22" s="2" t="n">
        <f aca="false">VLOOKUP(Dados_tratados!S22,legenda_de_respostas!$A$1:$B$6,2,0)</f>
        <v>5</v>
      </c>
      <c r="Q22" s="2" t="n">
        <f aca="false">VLOOKUP(Dados_tratados!T22,legenda_de_respostas!$A$1:$B$6,2,0)</f>
        <v>5</v>
      </c>
      <c r="R22" s="2" t="n">
        <f aca="false">VLOOKUP(Dados_tratados!U22,legenda_de_respostas!$A$1:$B$6,2,0)</f>
        <v>5</v>
      </c>
      <c r="S22" s="2" t="n">
        <f aca="false">VLOOKUP(Dados_tratados!V22,legenda_de_respostas!$A$1:$B$6,2,0)</f>
        <v>5</v>
      </c>
      <c r="T22" s="2" t="n">
        <f aca="false">VLOOKUP(Dados_tratados!W22,legenda_de_respostas!$A$1:$B$6,2,0)</f>
        <v>5</v>
      </c>
      <c r="U22" s="2" t="n">
        <f aca="false">VLOOKUP(Dados_tratados!X22,legenda_de_respostas!$A$1:$B$6,2,0)</f>
        <v>5</v>
      </c>
      <c r="V22" s="2" t="n">
        <f aca="false">VLOOKUP(Dados_tratados!Y22,legenda_de_respostas!$A$1:$B$6,2,0)</f>
        <v>5</v>
      </c>
      <c r="W22" s="2" t="n">
        <f aca="false">VLOOKUP(Dados_tratados!Z22,legenda_de_respostas!$A$1:$B$6,2,0)</f>
        <v>5</v>
      </c>
      <c r="X22" s="2" t="n">
        <f aca="false">VLOOKUP(Dados_tratados!AA22,legenda_de_respostas!$A$1:$B$6,2,0)</f>
        <v>5</v>
      </c>
      <c r="Y22" s="2" t="n">
        <f aca="false">VLOOKUP(Dados_tratados!AB22,legenda_de_respostas!$A$1:$B$6,2,0)</f>
        <v>5</v>
      </c>
      <c r="Z22" s="2" t="n">
        <f aca="false">VLOOKUP(Dados_tratados!AC22,legenda_de_respostas!$A$1:$B$6,2,0)</f>
        <v>5</v>
      </c>
      <c r="AA22" s="2" t="n">
        <f aca="false">VLOOKUP(Dados_tratados!AD22,legenda_de_respostas!$A$1:$B$6,2,0)</f>
        <v>5</v>
      </c>
      <c r="AB22" s="2" t="n">
        <f aca="false">VLOOKUP(Dados_tratados!AE22,legenda_de_respostas!$A$1:$B$6,2,0)</f>
        <v>5</v>
      </c>
      <c r="AC22" s="2" t="n">
        <f aca="false">VLOOKUP(Dados_tratados!AF22,legenda_de_respostas!$A$1:$B$6,2,0)</f>
        <v>5</v>
      </c>
      <c r="AD22" s="2" t="n">
        <f aca="false">VLOOKUP(Dados_tratados!AG22,legenda_de_respostas!$A$1:$B$6,2,0)</f>
        <v>5</v>
      </c>
      <c r="AE22" s="2" t="n">
        <f aca="false">VLOOKUP(Dados_tratados!AH22,legenda_de_respostas!$A$1:$B$6,2,0)</f>
        <v>5</v>
      </c>
      <c r="AF22" s="2" t="n">
        <f aca="false">VLOOKUP(Dados_tratados!AI22,legenda_de_respostas!$A$1:$B$6,2,0)</f>
        <v>5</v>
      </c>
      <c r="AG22" s="2" t="n">
        <v>52</v>
      </c>
      <c r="AH22" s="2" t="n">
        <v>1</v>
      </c>
    </row>
    <row r="23" customFormat="false" ht="15" hidden="false" customHeight="false" outlineLevel="0" collapsed="false">
      <c r="A23" s="2" t="s">
        <v>96</v>
      </c>
      <c r="B23" s="2" t="n">
        <f aca="false">VLOOKUP(Dados_tratados!E23,legenda_de_respostas!$A$1:$B$6,2,0)</f>
        <v>5</v>
      </c>
      <c r="C23" s="2" t="n">
        <f aca="false">VLOOKUP(Dados_tratados!F23,legenda_de_respostas!$A$1:$B$6,2,0)</f>
        <v>4</v>
      </c>
      <c r="D23" s="2" t="n">
        <f aca="false">VLOOKUP(Dados_tratados!G23,legenda_de_respostas!$A$1:$B$6,2,0)</f>
        <v>5</v>
      </c>
      <c r="E23" s="2" t="n">
        <f aca="false">VLOOKUP(Dados_tratados!H23,legenda_de_respostas!$A$1:$B$6,2,0)</f>
        <v>2</v>
      </c>
      <c r="F23" s="2" t="n">
        <f aca="false">VLOOKUP(Dados_tratados!I23,legenda_de_respostas!$A$1:$B$6,2,0)</f>
        <v>3</v>
      </c>
      <c r="G23" s="2" t="n">
        <f aca="false">VLOOKUP(Dados_tratados!J23,legenda_de_respostas!$A$1:$B$6,2,0)</f>
        <v>4</v>
      </c>
      <c r="H23" s="2" t="n">
        <f aca="false">VLOOKUP(Dados_tratados!K23,legenda_de_respostas!$A$1:$B$6,2,0)</f>
        <v>5</v>
      </c>
      <c r="I23" s="2" t="n">
        <f aca="false">VLOOKUP(Dados_tratados!L23,legenda_de_respostas!$A$1:$B$6,2,0)</f>
        <v>5</v>
      </c>
      <c r="J23" s="2" t="n">
        <f aca="false">VLOOKUP(Dados_tratados!M23,legenda_de_respostas!$A$1:$B$6,2,0)</f>
        <v>5</v>
      </c>
      <c r="K23" s="2" t="n">
        <f aca="false">VLOOKUP(Dados_tratados!N23,legenda_de_respostas!$A$1:$B$6,2,0)</f>
        <v>5</v>
      </c>
      <c r="L23" s="2" t="n">
        <f aca="false">VLOOKUP(Dados_tratados!O23,legenda_de_respostas!$A$1:$B$6,2,0)</f>
        <v>5</v>
      </c>
      <c r="M23" s="2" t="n">
        <f aca="false">VLOOKUP(Dados_tratados!P23,legenda_de_respostas!$A$1:$B$6,2,0)</f>
        <v>5</v>
      </c>
      <c r="N23" s="2" t="n">
        <f aca="false">VLOOKUP(Dados_tratados!Q23,legenda_de_respostas!$A$1:$B$6,2,0)</f>
        <v>0</v>
      </c>
      <c r="O23" s="2" t="n">
        <f aca="false">VLOOKUP(Dados_tratados!R23,legenda_de_respostas!$A$1:$B$6,2,0)</f>
        <v>0</v>
      </c>
      <c r="P23" s="2" t="n">
        <f aca="false">VLOOKUP(Dados_tratados!S23,legenda_de_respostas!$A$1:$B$6,2,0)</f>
        <v>5</v>
      </c>
      <c r="Q23" s="2" t="n">
        <f aca="false">VLOOKUP(Dados_tratados!T23,legenda_de_respostas!$A$1:$B$6,2,0)</f>
        <v>5</v>
      </c>
      <c r="R23" s="2" t="n">
        <f aca="false">VLOOKUP(Dados_tratados!U23,legenda_de_respostas!$A$1:$B$6,2,0)</f>
        <v>4</v>
      </c>
      <c r="S23" s="2" t="n">
        <f aca="false">VLOOKUP(Dados_tratados!V23,legenda_de_respostas!$A$1:$B$6,2,0)</f>
        <v>4</v>
      </c>
      <c r="T23" s="2" t="n">
        <f aca="false">VLOOKUP(Dados_tratados!W23,legenda_de_respostas!$A$1:$B$6,2,0)</f>
        <v>4</v>
      </c>
      <c r="U23" s="2" t="n">
        <f aca="false">VLOOKUP(Dados_tratados!X23,legenda_de_respostas!$A$1:$B$6,2,0)</f>
        <v>5</v>
      </c>
      <c r="V23" s="2" t="n">
        <f aca="false">VLOOKUP(Dados_tratados!Y23,legenda_de_respostas!$A$1:$B$6,2,0)</f>
        <v>5</v>
      </c>
      <c r="W23" s="2" t="n">
        <f aca="false">VLOOKUP(Dados_tratados!Z23,legenda_de_respostas!$A$1:$B$6,2,0)</f>
        <v>5</v>
      </c>
      <c r="X23" s="2" t="n">
        <f aca="false">VLOOKUP(Dados_tratados!AA23,legenda_de_respostas!$A$1:$B$6,2,0)</f>
        <v>5</v>
      </c>
      <c r="Y23" s="2" t="n">
        <f aca="false">VLOOKUP(Dados_tratados!AB23,legenda_de_respostas!$A$1:$B$6,2,0)</f>
        <v>5</v>
      </c>
      <c r="Z23" s="2" t="n">
        <f aca="false">VLOOKUP(Dados_tratados!AC23,legenda_de_respostas!$A$1:$B$6,2,0)</f>
        <v>4</v>
      </c>
      <c r="AA23" s="2" t="n">
        <f aca="false">VLOOKUP(Dados_tratados!AD23,legenda_de_respostas!$A$1:$B$6,2,0)</f>
        <v>4</v>
      </c>
      <c r="AB23" s="2" t="n">
        <f aca="false">VLOOKUP(Dados_tratados!AE23,legenda_de_respostas!$A$1:$B$6,2,0)</f>
        <v>4</v>
      </c>
      <c r="AC23" s="2" t="n">
        <f aca="false">VLOOKUP(Dados_tratados!AF23,legenda_de_respostas!$A$1:$B$6,2,0)</f>
        <v>4</v>
      </c>
      <c r="AD23" s="2" t="n">
        <f aca="false">VLOOKUP(Dados_tratados!AG23,legenda_de_respostas!$A$1:$B$6,2,0)</f>
        <v>5</v>
      </c>
      <c r="AE23" s="2" t="n">
        <f aca="false">VLOOKUP(Dados_tratados!AH23,legenda_de_respostas!$A$1:$B$6,2,0)</f>
        <v>5</v>
      </c>
      <c r="AF23" s="2" t="n">
        <f aca="false">VLOOKUP(Dados_tratados!AI23,legenda_de_respostas!$A$1:$B$6,2,0)</f>
        <v>5</v>
      </c>
      <c r="AG23" s="2" t="n">
        <v>23</v>
      </c>
      <c r="AH23" s="2" t="n">
        <v>1</v>
      </c>
      <c r="AI23" s="2" t="s">
        <v>97</v>
      </c>
    </row>
    <row r="24" customFormat="false" ht="15" hidden="false" customHeight="false" outlineLevel="0" collapsed="false">
      <c r="A24" s="2" t="s">
        <v>98</v>
      </c>
      <c r="B24" s="2" t="n">
        <f aca="false">VLOOKUP(Dados_tratados!E24,legenda_de_respostas!$A$1:$B$6,2,0)</f>
        <v>5</v>
      </c>
      <c r="C24" s="2" t="n">
        <f aca="false">VLOOKUP(Dados_tratados!F24,legenda_de_respostas!$A$1:$B$6,2,0)</f>
        <v>5</v>
      </c>
      <c r="D24" s="2" t="n">
        <f aca="false">VLOOKUP(Dados_tratados!G24,legenda_de_respostas!$A$1:$B$6,2,0)</f>
        <v>5</v>
      </c>
      <c r="E24" s="2" t="n">
        <f aca="false">VLOOKUP(Dados_tratados!H24,legenda_de_respostas!$A$1:$B$6,2,0)</f>
        <v>2</v>
      </c>
      <c r="F24" s="2" t="n">
        <f aca="false">VLOOKUP(Dados_tratados!I24,legenda_de_respostas!$A$1:$B$6,2,0)</f>
        <v>2</v>
      </c>
      <c r="G24" s="2" t="n">
        <f aca="false">VLOOKUP(Dados_tratados!J24,legenda_de_respostas!$A$1:$B$6,2,0)</f>
        <v>5</v>
      </c>
      <c r="H24" s="2" t="n">
        <f aca="false">VLOOKUP(Dados_tratados!K24,legenda_de_respostas!$A$1:$B$6,2,0)</f>
        <v>4</v>
      </c>
      <c r="I24" s="2" t="n">
        <f aca="false">VLOOKUP(Dados_tratados!L24,legenda_de_respostas!$A$1:$B$6,2,0)</f>
        <v>3</v>
      </c>
      <c r="J24" s="2" t="n">
        <f aca="false">VLOOKUP(Dados_tratados!M24,legenda_de_respostas!$A$1:$B$6,2,0)</f>
        <v>3</v>
      </c>
      <c r="K24" s="2" t="n">
        <f aca="false">VLOOKUP(Dados_tratados!N24,legenda_de_respostas!$A$1:$B$6,2,0)</f>
        <v>5</v>
      </c>
      <c r="L24" s="2" t="n">
        <f aca="false">VLOOKUP(Dados_tratados!O24,legenda_de_respostas!$A$1:$B$6,2,0)</f>
        <v>5</v>
      </c>
      <c r="M24" s="2" t="n">
        <f aca="false">VLOOKUP(Dados_tratados!P24,legenda_de_respostas!$A$1:$B$6,2,0)</f>
        <v>2</v>
      </c>
      <c r="N24" s="2" t="n">
        <f aca="false">VLOOKUP(Dados_tratados!Q24,legenda_de_respostas!$A$1:$B$6,2,0)</f>
        <v>2</v>
      </c>
      <c r="O24" s="2" t="n">
        <f aca="false">VLOOKUP(Dados_tratados!R24,legenda_de_respostas!$A$1:$B$6,2,0)</f>
        <v>0</v>
      </c>
      <c r="P24" s="2" t="n">
        <f aca="false">VLOOKUP(Dados_tratados!S24,legenda_de_respostas!$A$1:$B$6,2,0)</f>
        <v>0</v>
      </c>
      <c r="Q24" s="2" t="n">
        <f aca="false">VLOOKUP(Dados_tratados!T24,legenda_de_respostas!$A$1:$B$6,2,0)</f>
        <v>0</v>
      </c>
      <c r="R24" s="2" t="n">
        <f aca="false">VLOOKUP(Dados_tratados!U24,legenda_de_respostas!$A$1:$B$6,2,0)</f>
        <v>0</v>
      </c>
      <c r="S24" s="2" t="n">
        <f aca="false">VLOOKUP(Dados_tratados!V24,legenda_de_respostas!$A$1:$B$6,2,0)</f>
        <v>0</v>
      </c>
      <c r="T24" s="2" t="n">
        <f aca="false">VLOOKUP(Dados_tratados!W24,legenda_de_respostas!$A$1:$B$6,2,0)</f>
        <v>0</v>
      </c>
      <c r="U24" s="2" t="n">
        <f aca="false">VLOOKUP(Dados_tratados!X24,legenda_de_respostas!$A$1:$B$6,2,0)</f>
        <v>0</v>
      </c>
      <c r="V24" s="2" t="n">
        <f aca="false">VLOOKUP(Dados_tratados!Y24,legenda_de_respostas!$A$1:$B$6,2,0)</f>
        <v>0</v>
      </c>
      <c r="W24" s="2" t="n">
        <f aca="false">VLOOKUP(Dados_tratados!Z24,legenda_de_respostas!$A$1:$B$6,2,0)</f>
        <v>4</v>
      </c>
      <c r="X24" s="2" t="n">
        <f aca="false">VLOOKUP(Dados_tratados!AA24,legenda_de_respostas!$A$1:$B$6,2,0)</f>
        <v>4</v>
      </c>
      <c r="Y24" s="2" t="n">
        <f aca="false">VLOOKUP(Dados_tratados!AB24,legenda_de_respostas!$A$1:$B$6,2,0)</f>
        <v>4</v>
      </c>
      <c r="Z24" s="2" t="n">
        <f aca="false">VLOOKUP(Dados_tratados!AC24,legenda_de_respostas!$A$1:$B$6,2,0)</f>
        <v>4</v>
      </c>
      <c r="AA24" s="2" t="n">
        <f aca="false">VLOOKUP(Dados_tratados!AD24,legenda_de_respostas!$A$1:$B$6,2,0)</f>
        <v>4</v>
      </c>
      <c r="AB24" s="2" t="n">
        <f aca="false">VLOOKUP(Dados_tratados!AE24,legenda_de_respostas!$A$1:$B$6,2,0)</f>
        <v>4</v>
      </c>
      <c r="AC24" s="2" t="n">
        <f aca="false">VLOOKUP(Dados_tratados!AF24,legenda_de_respostas!$A$1:$B$6,2,0)</f>
        <v>0</v>
      </c>
      <c r="AD24" s="2" t="n">
        <f aca="false">VLOOKUP(Dados_tratados!AG24,legenda_de_respostas!$A$1:$B$6,2,0)</f>
        <v>5</v>
      </c>
      <c r="AE24" s="2" t="n">
        <f aca="false">VLOOKUP(Dados_tratados!AH24,legenda_de_respostas!$A$1:$B$6,2,0)</f>
        <v>5</v>
      </c>
      <c r="AF24" s="2" t="n">
        <f aca="false">VLOOKUP(Dados_tratados!AI24,legenda_de_respostas!$A$1:$B$6,2,0)</f>
        <v>5</v>
      </c>
      <c r="AG24" s="2" t="n">
        <v>24</v>
      </c>
      <c r="AH24" s="2" t="n">
        <v>1</v>
      </c>
      <c r="AI24" s="2" t="s">
        <v>99</v>
      </c>
    </row>
    <row r="25" customFormat="false" ht="15" hidden="false" customHeight="false" outlineLevel="0" collapsed="false">
      <c r="A25" s="2" t="s">
        <v>100</v>
      </c>
      <c r="B25" s="2" t="n">
        <f aca="false">VLOOKUP(Dados_tratados!E25,legenda_de_respostas!$A$1:$B$6,2,0)</f>
        <v>4</v>
      </c>
      <c r="C25" s="2" t="n">
        <f aca="false">VLOOKUP(Dados_tratados!F25,legenda_de_respostas!$A$1:$B$6,2,0)</f>
        <v>2</v>
      </c>
      <c r="D25" s="2" t="n">
        <f aca="false">VLOOKUP(Dados_tratados!G25,legenda_de_respostas!$A$1:$B$6,2,0)</f>
        <v>4</v>
      </c>
      <c r="E25" s="2" t="n">
        <f aca="false">VLOOKUP(Dados_tratados!H25,legenda_de_respostas!$A$1:$B$6,2,0)</f>
        <v>4</v>
      </c>
      <c r="F25" s="2" t="n">
        <f aca="false">VLOOKUP(Dados_tratados!I25,legenda_de_respostas!$A$1:$B$6,2,0)</f>
        <v>2</v>
      </c>
      <c r="G25" s="2" t="n">
        <f aca="false">VLOOKUP(Dados_tratados!J25,legenda_de_respostas!$A$1:$B$6,2,0)</f>
        <v>2</v>
      </c>
      <c r="H25" s="2" t="n">
        <f aca="false">VLOOKUP(Dados_tratados!K25,legenda_de_respostas!$A$1:$B$6,2,0)</f>
        <v>0</v>
      </c>
      <c r="I25" s="2" t="n">
        <f aca="false">VLOOKUP(Dados_tratados!L25,legenda_de_respostas!$A$1:$B$6,2,0)</f>
        <v>3</v>
      </c>
      <c r="J25" s="2" t="n">
        <f aca="false">VLOOKUP(Dados_tratados!M25,legenda_de_respostas!$A$1:$B$6,2,0)</f>
        <v>4</v>
      </c>
      <c r="K25" s="2" t="n">
        <f aca="false">VLOOKUP(Dados_tratados!N25,legenda_de_respostas!$A$1:$B$6,2,0)</f>
        <v>4</v>
      </c>
      <c r="L25" s="2" t="n">
        <f aca="false">VLOOKUP(Dados_tratados!O25,legenda_de_respostas!$A$1:$B$6,2,0)</f>
        <v>3</v>
      </c>
      <c r="M25" s="2" t="n">
        <f aca="false">VLOOKUP(Dados_tratados!P25,legenda_de_respostas!$A$1:$B$6,2,0)</f>
        <v>3</v>
      </c>
      <c r="N25" s="2" t="n">
        <f aca="false">VLOOKUP(Dados_tratados!Q25,legenda_de_respostas!$A$1:$B$6,2,0)</f>
        <v>4</v>
      </c>
      <c r="O25" s="2" t="n">
        <f aca="false">VLOOKUP(Dados_tratados!R25,legenda_de_respostas!$A$1:$B$6,2,0)</f>
        <v>3</v>
      </c>
      <c r="P25" s="2" t="n">
        <f aca="false">VLOOKUP(Dados_tratados!S25,legenda_de_respostas!$A$1:$B$6,2,0)</f>
        <v>3</v>
      </c>
      <c r="Q25" s="2" t="n">
        <f aca="false">VLOOKUP(Dados_tratados!T25,legenda_de_respostas!$A$1:$B$6,2,0)</f>
        <v>3</v>
      </c>
      <c r="R25" s="2" t="n">
        <f aca="false">VLOOKUP(Dados_tratados!U25,legenda_de_respostas!$A$1:$B$6,2,0)</f>
        <v>4</v>
      </c>
      <c r="S25" s="2" t="n">
        <f aca="false">VLOOKUP(Dados_tratados!V25,legenda_de_respostas!$A$1:$B$6,2,0)</f>
        <v>4</v>
      </c>
      <c r="T25" s="2" t="n">
        <f aca="false">VLOOKUP(Dados_tratados!W25,legenda_de_respostas!$A$1:$B$6,2,0)</f>
        <v>4</v>
      </c>
      <c r="U25" s="2" t="n">
        <f aca="false">VLOOKUP(Dados_tratados!X25,legenda_de_respostas!$A$1:$B$6,2,0)</f>
        <v>4</v>
      </c>
      <c r="V25" s="2" t="n">
        <f aca="false">VLOOKUP(Dados_tratados!Y25,legenda_de_respostas!$A$1:$B$6,2,0)</f>
        <v>4</v>
      </c>
      <c r="W25" s="2" t="n">
        <f aca="false">VLOOKUP(Dados_tratados!Z25,legenda_de_respostas!$A$1:$B$6,2,0)</f>
        <v>5</v>
      </c>
      <c r="X25" s="2" t="n">
        <f aca="false">VLOOKUP(Dados_tratados!AA25,legenda_de_respostas!$A$1:$B$6,2,0)</f>
        <v>5</v>
      </c>
      <c r="Y25" s="2" t="n">
        <f aca="false">VLOOKUP(Dados_tratados!AB25,legenda_de_respostas!$A$1:$B$6,2,0)</f>
        <v>5</v>
      </c>
      <c r="Z25" s="2" t="n">
        <f aca="false">VLOOKUP(Dados_tratados!AC25,legenda_de_respostas!$A$1:$B$6,2,0)</f>
        <v>4</v>
      </c>
      <c r="AA25" s="2" t="n">
        <f aca="false">VLOOKUP(Dados_tratados!AD25,legenda_de_respostas!$A$1:$B$6,2,0)</f>
        <v>4</v>
      </c>
      <c r="AB25" s="2" t="n">
        <f aca="false">VLOOKUP(Dados_tratados!AE25,legenda_de_respostas!$A$1:$B$6,2,0)</f>
        <v>4</v>
      </c>
      <c r="AC25" s="2" t="n">
        <f aca="false">VLOOKUP(Dados_tratados!AF25,legenda_de_respostas!$A$1:$B$6,2,0)</f>
        <v>4</v>
      </c>
      <c r="AD25" s="2" t="n">
        <f aca="false">VLOOKUP(Dados_tratados!AG25,legenda_de_respostas!$A$1:$B$6,2,0)</f>
        <v>4</v>
      </c>
      <c r="AE25" s="2" t="n">
        <f aca="false">VLOOKUP(Dados_tratados!AH25,legenda_de_respostas!$A$1:$B$6,2,0)</f>
        <v>4</v>
      </c>
      <c r="AF25" s="2" t="n">
        <f aca="false">VLOOKUP(Dados_tratados!AI25,legenda_de_respostas!$A$1:$B$6,2,0)</f>
        <v>4</v>
      </c>
      <c r="AG25" s="2" t="n">
        <v>44</v>
      </c>
      <c r="AH25" s="2" t="n">
        <v>2</v>
      </c>
    </row>
    <row r="26" customFormat="false" ht="15" hidden="false" customHeight="false" outlineLevel="0" collapsed="false">
      <c r="A26" s="2" t="s">
        <v>101</v>
      </c>
      <c r="B26" s="2" t="n">
        <f aca="false">VLOOKUP(Dados_tratados!E26,legenda_de_respostas!$A$1:$B$6,2,0)</f>
        <v>3</v>
      </c>
      <c r="C26" s="2" t="n">
        <f aca="false">VLOOKUP(Dados_tratados!F26,legenda_de_respostas!$A$1:$B$6,2,0)</f>
        <v>2</v>
      </c>
      <c r="D26" s="2" t="n">
        <f aca="false">VLOOKUP(Dados_tratados!G26,legenda_de_respostas!$A$1:$B$6,2,0)</f>
        <v>4</v>
      </c>
      <c r="E26" s="2" t="n">
        <f aca="false">VLOOKUP(Dados_tratados!H26,legenda_de_respostas!$A$1:$B$6,2,0)</f>
        <v>4</v>
      </c>
      <c r="F26" s="2" t="n">
        <f aca="false">VLOOKUP(Dados_tratados!I26,legenda_de_respostas!$A$1:$B$6,2,0)</f>
        <v>3</v>
      </c>
      <c r="G26" s="2" t="n">
        <f aca="false">VLOOKUP(Dados_tratados!J26,legenda_de_respostas!$A$1:$B$6,2,0)</f>
        <v>2</v>
      </c>
      <c r="H26" s="2" t="n">
        <f aca="false">VLOOKUP(Dados_tratados!K26,legenda_de_respostas!$A$1:$B$6,2,0)</f>
        <v>4</v>
      </c>
      <c r="I26" s="2" t="n">
        <f aca="false">VLOOKUP(Dados_tratados!L26,legenda_de_respostas!$A$1:$B$6,2,0)</f>
        <v>5</v>
      </c>
      <c r="J26" s="2" t="n">
        <f aca="false">VLOOKUP(Dados_tratados!M26,legenda_de_respostas!$A$1:$B$6,2,0)</f>
        <v>5</v>
      </c>
      <c r="K26" s="2" t="n">
        <f aca="false">VLOOKUP(Dados_tratados!N26,legenda_de_respostas!$A$1:$B$6,2,0)</f>
        <v>3</v>
      </c>
      <c r="L26" s="2" t="n">
        <f aca="false">VLOOKUP(Dados_tratados!O26,legenda_de_respostas!$A$1:$B$6,2,0)</f>
        <v>3</v>
      </c>
      <c r="M26" s="2" t="n">
        <f aca="false">VLOOKUP(Dados_tratados!P26,legenda_de_respostas!$A$1:$B$6,2,0)</f>
        <v>2</v>
      </c>
      <c r="N26" s="2" t="n">
        <f aca="false">VLOOKUP(Dados_tratados!Q26,legenda_de_respostas!$A$1:$B$6,2,0)</f>
        <v>5</v>
      </c>
      <c r="O26" s="2" t="n">
        <f aca="false">VLOOKUP(Dados_tratados!R26,legenda_de_respostas!$A$1:$B$6,2,0)</f>
        <v>4</v>
      </c>
      <c r="P26" s="2" t="n">
        <f aca="false">VLOOKUP(Dados_tratados!S26,legenda_de_respostas!$A$1:$B$6,2,0)</f>
        <v>4</v>
      </c>
      <c r="Q26" s="2" t="n">
        <f aca="false">VLOOKUP(Dados_tratados!T26,legenda_de_respostas!$A$1:$B$6,2,0)</f>
        <v>2</v>
      </c>
      <c r="R26" s="2" t="n">
        <f aca="false">VLOOKUP(Dados_tratados!U26,legenda_de_respostas!$A$1:$B$6,2,0)</f>
        <v>4</v>
      </c>
      <c r="S26" s="2" t="n">
        <f aca="false">VLOOKUP(Dados_tratados!V26,legenda_de_respostas!$A$1:$B$6,2,0)</f>
        <v>4</v>
      </c>
      <c r="T26" s="2" t="n">
        <f aca="false">VLOOKUP(Dados_tratados!W26,legenda_de_respostas!$A$1:$B$6,2,0)</f>
        <v>5</v>
      </c>
      <c r="U26" s="2" t="n">
        <f aca="false">VLOOKUP(Dados_tratados!X26,legenda_de_respostas!$A$1:$B$6,2,0)</f>
        <v>5</v>
      </c>
      <c r="V26" s="2" t="n">
        <f aca="false">VLOOKUP(Dados_tratados!Y26,legenda_de_respostas!$A$1:$B$6,2,0)</f>
        <v>3</v>
      </c>
      <c r="W26" s="2" t="n">
        <f aca="false">VLOOKUP(Dados_tratados!Z26,legenda_de_respostas!$A$1:$B$6,2,0)</f>
        <v>3</v>
      </c>
      <c r="X26" s="2" t="n">
        <f aca="false">VLOOKUP(Dados_tratados!AA26,legenda_de_respostas!$A$1:$B$6,2,0)</f>
        <v>3</v>
      </c>
      <c r="Y26" s="2" t="n">
        <f aca="false">VLOOKUP(Dados_tratados!AB26,legenda_de_respostas!$A$1:$B$6,2,0)</f>
        <v>5</v>
      </c>
      <c r="Z26" s="2" t="n">
        <f aca="false">VLOOKUP(Dados_tratados!AC26,legenda_de_respostas!$A$1:$B$6,2,0)</f>
        <v>4</v>
      </c>
      <c r="AA26" s="2" t="n">
        <f aca="false">VLOOKUP(Dados_tratados!AD26,legenda_de_respostas!$A$1:$B$6,2,0)</f>
        <v>4</v>
      </c>
      <c r="AB26" s="2" t="n">
        <f aca="false">VLOOKUP(Dados_tratados!AE26,legenda_de_respostas!$A$1:$B$6,2,0)</f>
        <v>4</v>
      </c>
      <c r="AC26" s="2" t="n">
        <f aca="false">VLOOKUP(Dados_tratados!AF26,legenda_de_respostas!$A$1:$B$6,2,0)</f>
        <v>3</v>
      </c>
      <c r="AD26" s="2" t="n">
        <f aca="false">VLOOKUP(Dados_tratados!AG26,legenda_de_respostas!$A$1:$B$6,2,0)</f>
        <v>4</v>
      </c>
      <c r="AE26" s="2" t="n">
        <f aca="false">VLOOKUP(Dados_tratados!AH26,legenda_de_respostas!$A$1:$B$6,2,0)</f>
        <v>4</v>
      </c>
      <c r="AF26" s="2" t="n">
        <f aca="false">VLOOKUP(Dados_tratados!AI26,legenda_de_respostas!$A$1:$B$6,2,0)</f>
        <v>4</v>
      </c>
      <c r="AG26" s="2" t="n">
        <v>38</v>
      </c>
      <c r="AH26" s="2" t="n">
        <v>1</v>
      </c>
    </row>
    <row r="27" customFormat="false" ht="15" hidden="false" customHeight="false" outlineLevel="0" collapsed="false">
      <c r="A27" s="2" t="s">
        <v>102</v>
      </c>
      <c r="B27" s="2" t="n">
        <f aca="false">VLOOKUP(Dados_tratados!E27,legenda_de_respostas!$A$1:$B$6,2,0)</f>
        <v>3</v>
      </c>
      <c r="C27" s="2" t="n">
        <f aca="false">VLOOKUP(Dados_tratados!F27,legenda_de_respostas!$A$1:$B$6,2,0)</f>
        <v>4</v>
      </c>
      <c r="D27" s="2" t="n">
        <f aca="false">VLOOKUP(Dados_tratados!G27,legenda_de_respostas!$A$1:$B$6,2,0)</f>
        <v>3</v>
      </c>
      <c r="E27" s="2" t="n">
        <f aca="false">VLOOKUP(Dados_tratados!H27,legenda_de_respostas!$A$1:$B$6,2,0)</f>
        <v>3</v>
      </c>
      <c r="F27" s="2" t="n">
        <f aca="false">VLOOKUP(Dados_tratados!I27,legenda_de_respostas!$A$1:$B$6,2,0)</f>
        <v>3</v>
      </c>
      <c r="G27" s="2" t="n">
        <f aca="false">VLOOKUP(Dados_tratados!J27,legenda_de_respostas!$A$1:$B$6,2,0)</f>
        <v>0</v>
      </c>
      <c r="H27" s="2" t="n">
        <f aca="false">VLOOKUP(Dados_tratados!K27,legenda_de_respostas!$A$1:$B$6,2,0)</f>
        <v>0</v>
      </c>
      <c r="I27" s="2" t="n">
        <f aca="false">VLOOKUP(Dados_tratados!L27,legenda_de_respostas!$A$1:$B$6,2,0)</f>
        <v>4</v>
      </c>
      <c r="J27" s="2" t="n">
        <f aca="false">VLOOKUP(Dados_tratados!M27,legenda_de_respostas!$A$1:$B$6,2,0)</f>
        <v>0</v>
      </c>
      <c r="K27" s="2" t="n">
        <f aca="false">VLOOKUP(Dados_tratados!N27,legenda_de_respostas!$A$1:$B$6,2,0)</f>
        <v>0</v>
      </c>
      <c r="L27" s="2" t="n">
        <f aca="false">VLOOKUP(Dados_tratados!O27,legenda_de_respostas!$A$1:$B$6,2,0)</f>
        <v>0</v>
      </c>
      <c r="M27" s="2" t="n">
        <f aca="false">VLOOKUP(Dados_tratados!P27,legenda_de_respostas!$A$1:$B$6,2,0)</f>
        <v>2</v>
      </c>
      <c r="N27" s="2" t="n">
        <f aca="false">VLOOKUP(Dados_tratados!Q27,legenda_de_respostas!$A$1:$B$6,2,0)</f>
        <v>0</v>
      </c>
      <c r="O27" s="2" t="n">
        <f aca="false">VLOOKUP(Dados_tratados!R27,legenda_de_respostas!$A$1:$B$6,2,0)</f>
        <v>0</v>
      </c>
      <c r="P27" s="2" t="n">
        <f aca="false">VLOOKUP(Dados_tratados!S27,legenda_de_respostas!$A$1:$B$6,2,0)</f>
        <v>0</v>
      </c>
      <c r="Q27" s="2" t="n">
        <f aca="false">VLOOKUP(Dados_tratados!T27,legenda_de_respostas!$A$1:$B$6,2,0)</f>
        <v>0</v>
      </c>
      <c r="R27" s="2" t="n">
        <f aca="false">VLOOKUP(Dados_tratados!U27,legenda_de_respostas!$A$1:$B$6,2,0)</f>
        <v>3</v>
      </c>
      <c r="S27" s="2" t="n">
        <f aca="false">VLOOKUP(Dados_tratados!V27,legenda_de_respostas!$A$1:$B$6,2,0)</f>
        <v>3</v>
      </c>
      <c r="T27" s="2" t="n">
        <f aca="false">VLOOKUP(Dados_tratados!W27,legenda_de_respostas!$A$1:$B$6,2,0)</f>
        <v>4</v>
      </c>
      <c r="U27" s="2" t="n">
        <f aca="false">VLOOKUP(Dados_tratados!X27,legenda_de_respostas!$A$1:$B$6,2,0)</f>
        <v>3</v>
      </c>
      <c r="V27" s="2" t="n">
        <f aca="false">VLOOKUP(Dados_tratados!Y27,legenda_de_respostas!$A$1:$B$6,2,0)</f>
        <v>3</v>
      </c>
      <c r="W27" s="2" t="n">
        <f aca="false">VLOOKUP(Dados_tratados!Z27,legenda_de_respostas!$A$1:$B$6,2,0)</f>
        <v>0</v>
      </c>
      <c r="X27" s="2" t="n">
        <f aca="false">VLOOKUP(Dados_tratados!AA27,legenda_de_respostas!$A$1:$B$6,2,0)</f>
        <v>2</v>
      </c>
      <c r="Y27" s="2" t="n">
        <f aca="false">VLOOKUP(Dados_tratados!AB27,legenda_de_respostas!$A$1:$B$6,2,0)</f>
        <v>3</v>
      </c>
      <c r="Z27" s="2" t="n">
        <f aca="false">VLOOKUP(Dados_tratados!AC27,legenda_de_respostas!$A$1:$B$6,2,0)</f>
        <v>4</v>
      </c>
      <c r="AA27" s="2" t="n">
        <f aca="false">VLOOKUP(Dados_tratados!AD27,legenda_de_respostas!$A$1:$B$6,2,0)</f>
        <v>0</v>
      </c>
      <c r="AB27" s="2" t="n">
        <f aca="false">VLOOKUP(Dados_tratados!AE27,legenda_de_respostas!$A$1:$B$6,2,0)</f>
        <v>0</v>
      </c>
      <c r="AC27" s="2" t="n">
        <f aca="false">VLOOKUP(Dados_tratados!AF27,legenda_de_respostas!$A$1:$B$6,2,0)</f>
        <v>4</v>
      </c>
      <c r="AD27" s="2" t="n">
        <f aca="false">VLOOKUP(Dados_tratados!AG27,legenda_de_respostas!$A$1:$B$6,2,0)</f>
        <v>0</v>
      </c>
      <c r="AE27" s="2" t="n">
        <f aca="false">VLOOKUP(Dados_tratados!AH27,legenda_de_respostas!$A$1:$B$6,2,0)</f>
        <v>0</v>
      </c>
      <c r="AF27" s="2" t="n">
        <f aca="false">VLOOKUP(Dados_tratados!AI27,legenda_de_respostas!$A$1:$B$6,2,0)</f>
        <v>0</v>
      </c>
      <c r="AG27" s="2" t="n">
        <v>38</v>
      </c>
      <c r="AH27" s="2" t="n">
        <v>1</v>
      </c>
      <c r="AI27" s="2" t="s">
        <v>103</v>
      </c>
    </row>
    <row r="28" customFormat="false" ht="15" hidden="false" customHeight="false" outlineLevel="0" collapsed="false">
      <c r="A28" s="2" t="s">
        <v>104</v>
      </c>
      <c r="B28" s="2" t="n">
        <f aca="false">VLOOKUP(Dados_tratados!E28,legenda_de_respostas!$A$1:$B$6,2,0)</f>
        <v>5</v>
      </c>
      <c r="C28" s="2" t="n">
        <f aca="false">VLOOKUP(Dados_tratados!F28,legenda_de_respostas!$A$1:$B$6,2,0)</f>
        <v>5</v>
      </c>
      <c r="D28" s="2" t="n">
        <f aca="false">VLOOKUP(Dados_tratados!G28,legenda_de_respostas!$A$1:$B$6,2,0)</f>
        <v>5</v>
      </c>
      <c r="E28" s="2" t="n">
        <f aca="false">VLOOKUP(Dados_tratados!H28,legenda_de_respostas!$A$1:$B$6,2,0)</f>
        <v>4</v>
      </c>
      <c r="F28" s="2" t="n">
        <f aca="false">VLOOKUP(Dados_tratados!I28,legenda_de_respostas!$A$1:$B$6,2,0)</f>
        <v>4</v>
      </c>
      <c r="G28" s="2" t="n">
        <f aca="false">VLOOKUP(Dados_tratados!J28,legenda_de_respostas!$A$1:$B$6,2,0)</f>
        <v>4</v>
      </c>
      <c r="H28" s="2" t="n">
        <f aca="false">VLOOKUP(Dados_tratados!K28,legenda_de_respostas!$A$1:$B$6,2,0)</f>
        <v>4</v>
      </c>
      <c r="I28" s="2" t="n">
        <f aca="false">VLOOKUP(Dados_tratados!L28,legenda_de_respostas!$A$1:$B$6,2,0)</f>
        <v>5</v>
      </c>
      <c r="J28" s="2" t="n">
        <f aca="false">VLOOKUP(Dados_tratados!M28,legenda_de_respostas!$A$1:$B$6,2,0)</f>
        <v>5</v>
      </c>
      <c r="K28" s="2" t="n">
        <f aca="false">VLOOKUP(Dados_tratados!N28,legenda_de_respostas!$A$1:$B$6,2,0)</f>
        <v>5</v>
      </c>
      <c r="L28" s="2" t="n">
        <f aca="false">VLOOKUP(Dados_tratados!O28,legenda_de_respostas!$A$1:$B$6,2,0)</f>
        <v>4</v>
      </c>
      <c r="M28" s="2" t="n">
        <f aca="false">VLOOKUP(Dados_tratados!P28,legenda_de_respostas!$A$1:$B$6,2,0)</f>
        <v>4</v>
      </c>
      <c r="N28" s="2" t="n">
        <f aca="false">VLOOKUP(Dados_tratados!Q28,legenda_de_respostas!$A$1:$B$6,2,0)</f>
        <v>4</v>
      </c>
      <c r="O28" s="2" t="n">
        <f aca="false">VLOOKUP(Dados_tratados!R28,legenda_de_respostas!$A$1:$B$6,2,0)</f>
        <v>4</v>
      </c>
      <c r="P28" s="2" t="n">
        <f aca="false">VLOOKUP(Dados_tratados!S28,legenda_de_respostas!$A$1:$B$6,2,0)</f>
        <v>5</v>
      </c>
      <c r="Q28" s="2" t="n">
        <f aca="false">VLOOKUP(Dados_tratados!T28,legenda_de_respostas!$A$1:$B$6,2,0)</f>
        <v>5</v>
      </c>
      <c r="R28" s="2" t="n">
        <f aca="false">VLOOKUP(Dados_tratados!U28,legenda_de_respostas!$A$1:$B$6,2,0)</f>
        <v>5</v>
      </c>
      <c r="S28" s="2" t="n">
        <f aca="false">VLOOKUP(Dados_tratados!V28,legenda_de_respostas!$A$1:$B$6,2,0)</f>
        <v>5</v>
      </c>
      <c r="T28" s="2" t="n">
        <f aca="false">VLOOKUP(Dados_tratados!W28,legenda_de_respostas!$A$1:$B$6,2,0)</f>
        <v>5</v>
      </c>
      <c r="U28" s="2" t="n">
        <f aca="false">VLOOKUP(Dados_tratados!X28,legenda_de_respostas!$A$1:$B$6,2,0)</f>
        <v>3</v>
      </c>
      <c r="V28" s="2" t="n">
        <f aca="false">VLOOKUP(Dados_tratados!Y28,legenda_de_respostas!$A$1:$B$6,2,0)</f>
        <v>3</v>
      </c>
      <c r="W28" s="2" t="n">
        <f aca="false">VLOOKUP(Dados_tratados!Z28,legenda_de_respostas!$A$1:$B$6,2,0)</f>
        <v>5</v>
      </c>
      <c r="X28" s="2" t="n">
        <f aca="false">VLOOKUP(Dados_tratados!AA28,legenda_de_respostas!$A$1:$B$6,2,0)</f>
        <v>5</v>
      </c>
      <c r="Y28" s="2" t="n">
        <f aca="false">VLOOKUP(Dados_tratados!AB28,legenda_de_respostas!$A$1:$B$6,2,0)</f>
        <v>5</v>
      </c>
      <c r="Z28" s="2" t="n">
        <f aca="false">VLOOKUP(Dados_tratados!AC28,legenda_de_respostas!$A$1:$B$6,2,0)</f>
        <v>5</v>
      </c>
      <c r="AA28" s="2" t="n">
        <f aca="false">VLOOKUP(Dados_tratados!AD28,legenda_de_respostas!$A$1:$B$6,2,0)</f>
        <v>5</v>
      </c>
      <c r="AB28" s="2" t="n">
        <f aca="false">VLOOKUP(Dados_tratados!AE28,legenda_de_respostas!$A$1:$B$6,2,0)</f>
        <v>5</v>
      </c>
      <c r="AC28" s="2" t="n">
        <f aca="false">VLOOKUP(Dados_tratados!AF28,legenda_de_respostas!$A$1:$B$6,2,0)</f>
        <v>3</v>
      </c>
      <c r="AD28" s="2" t="n">
        <f aca="false">VLOOKUP(Dados_tratados!AG28,legenda_de_respostas!$A$1:$B$6,2,0)</f>
        <v>5</v>
      </c>
      <c r="AE28" s="2" t="n">
        <f aca="false">VLOOKUP(Dados_tratados!AH28,legenda_de_respostas!$A$1:$B$6,2,0)</f>
        <v>5</v>
      </c>
      <c r="AF28" s="2" t="n">
        <f aca="false">VLOOKUP(Dados_tratados!AI28,legenda_de_respostas!$A$1:$B$6,2,0)</f>
        <v>5</v>
      </c>
      <c r="AG28" s="2" t="n">
        <v>33</v>
      </c>
      <c r="AH28" s="2" t="n">
        <v>1</v>
      </c>
    </row>
    <row r="29" customFormat="false" ht="15" hidden="false" customHeight="false" outlineLevel="0" collapsed="false">
      <c r="A29" s="2" t="s">
        <v>105</v>
      </c>
      <c r="B29" s="2" t="n">
        <f aca="false">VLOOKUP(Dados_tratados!E29,legenda_de_respostas!$A$1:$B$6,2,0)</f>
        <v>5</v>
      </c>
      <c r="C29" s="2" t="n">
        <f aca="false">VLOOKUP(Dados_tratados!F29,legenda_de_respostas!$A$1:$B$6,2,0)</f>
        <v>5</v>
      </c>
      <c r="D29" s="2" t="n">
        <f aca="false">VLOOKUP(Dados_tratados!G29,legenda_de_respostas!$A$1:$B$6,2,0)</f>
        <v>5</v>
      </c>
      <c r="E29" s="2" t="n">
        <f aca="false">VLOOKUP(Dados_tratados!H29,legenda_de_respostas!$A$1:$B$6,2,0)</f>
        <v>5</v>
      </c>
      <c r="F29" s="2" t="n">
        <f aca="false">VLOOKUP(Dados_tratados!I29,legenda_de_respostas!$A$1:$B$6,2,0)</f>
        <v>5</v>
      </c>
      <c r="G29" s="2" t="n">
        <f aca="false">VLOOKUP(Dados_tratados!J29,legenda_de_respostas!$A$1:$B$6,2,0)</f>
        <v>5</v>
      </c>
      <c r="H29" s="2" t="n">
        <f aca="false">VLOOKUP(Dados_tratados!K29,legenda_de_respostas!$A$1:$B$6,2,0)</f>
        <v>5</v>
      </c>
      <c r="I29" s="2" t="n">
        <f aca="false">VLOOKUP(Dados_tratados!L29,legenda_de_respostas!$A$1:$B$6,2,0)</f>
        <v>5</v>
      </c>
      <c r="J29" s="2" t="n">
        <f aca="false">VLOOKUP(Dados_tratados!M29,legenda_de_respostas!$A$1:$B$6,2,0)</f>
        <v>5</v>
      </c>
      <c r="K29" s="2" t="n">
        <f aca="false">VLOOKUP(Dados_tratados!N29,legenda_de_respostas!$A$1:$B$6,2,0)</f>
        <v>5</v>
      </c>
      <c r="L29" s="2" t="n">
        <f aca="false">VLOOKUP(Dados_tratados!O29,legenda_de_respostas!$A$1:$B$6,2,0)</f>
        <v>5</v>
      </c>
      <c r="M29" s="2" t="n">
        <f aca="false">VLOOKUP(Dados_tratados!P29,legenda_de_respostas!$A$1:$B$6,2,0)</f>
        <v>5</v>
      </c>
      <c r="N29" s="2" t="n">
        <f aca="false">VLOOKUP(Dados_tratados!Q29,legenda_de_respostas!$A$1:$B$6,2,0)</f>
        <v>5</v>
      </c>
      <c r="O29" s="2" t="n">
        <f aca="false">VLOOKUP(Dados_tratados!R29,legenda_de_respostas!$A$1:$B$6,2,0)</f>
        <v>5</v>
      </c>
      <c r="P29" s="2" t="n">
        <f aca="false">VLOOKUP(Dados_tratados!S29,legenda_de_respostas!$A$1:$B$6,2,0)</f>
        <v>5</v>
      </c>
      <c r="Q29" s="2" t="n">
        <f aca="false">VLOOKUP(Dados_tratados!T29,legenda_de_respostas!$A$1:$B$6,2,0)</f>
        <v>5</v>
      </c>
      <c r="R29" s="2" t="n">
        <f aca="false">VLOOKUP(Dados_tratados!U29,legenda_de_respostas!$A$1:$B$6,2,0)</f>
        <v>5</v>
      </c>
      <c r="S29" s="2" t="n">
        <f aca="false">VLOOKUP(Dados_tratados!V29,legenda_de_respostas!$A$1:$B$6,2,0)</f>
        <v>5</v>
      </c>
      <c r="T29" s="2" t="n">
        <f aca="false">VLOOKUP(Dados_tratados!W29,legenda_de_respostas!$A$1:$B$6,2,0)</f>
        <v>5</v>
      </c>
      <c r="U29" s="2" t="n">
        <f aca="false">VLOOKUP(Dados_tratados!X29,legenda_de_respostas!$A$1:$B$6,2,0)</f>
        <v>5</v>
      </c>
      <c r="V29" s="2" t="n">
        <f aca="false">VLOOKUP(Dados_tratados!Y29,legenda_de_respostas!$A$1:$B$6,2,0)</f>
        <v>5</v>
      </c>
      <c r="W29" s="2" t="n">
        <f aca="false">VLOOKUP(Dados_tratados!Z29,legenda_de_respostas!$A$1:$B$6,2,0)</f>
        <v>5</v>
      </c>
      <c r="X29" s="2" t="n">
        <f aca="false">VLOOKUP(Dados_tratados!AA29,legenda_de_respostas!$A$1:$B$6,2,0)</f>
        <v>5</v>
      </c>
      <c r="Y29" s="2" t="n">
        <f aca="false">VLOOKUP(Dados_tratados!AB29,legenda_de_respostas!$A$1:$B$6,2,0)</f>
        <v>5</v>
      </c>
      <c r="Z29" s="2" t="n">
        <f aca="false">VLOOKUP(Dados_tratados!AC29,legenda_de_respostas!$A$1:$B$6,2,0)</f>
        <v>5</v>
      </c>
      <c r="AA29" s="2" t="n">
        <f aca="false">VLOOKUP(Dados_tratados!AD29,legenda_de_respostas!$A$1:$B$6,2,0)</f>
        <v>5</v>
      </c>
      <c r="AB29" s="2" t="n">
        <f aca="false">VLOOKUP(Dados_tratados!AE29,legenda_de_respostas!$A$1:$B$6,2,0)</f>
        <v>5</v>
      </c>
      <c r="AC29" s="2" t="n">
        <f aca="false">VLOOKUP(Dados_tratados!AF29,legenda_de_respostas!$A$1:$B$6,2,0)</f>
        <v>5</v>
      </c>
      <c r="AD29" s="2" t="n">
        <f aca="false">VLOOKUP(Dados_tratados!AG29,legenda_de_respostas!$A$1:$B$6,2,0)</f>
        <v>5</v>
      </c>
      <c r="AE29" s="2" t="n">
        <f aca="false">VLOOKUP(Dados_tratados!AH29,legenda_de_respostas!$A$1:$B$6,2,0)</f>
        <v>5</v>
      </c>
      <c r="AF29" s="2" t="n">
        <f aca="false">VLOOKUP(Dados_tratados!AI29,legenda_de_respostas!$A$1:$B$6,2,0)</f>
        <v>5</v>
      </c>
      <c r="AG29" s="2" t="n">
        <v>46</v>
      </c>
      <c r="AH29" s="2" t="n">
        <v>2</v>
      </c>
    </row>
    <row r="30" customFormat="false" ht="15" hidden="false" customHeight="false" outlineLevel="0" collapsed="false">
      <c r="A30" s="2" t="s">
        <v>106</v>
      </c>
      <c r="B30" s="2" t="n">
        <f aca="false">VLOOKUP(Dados_tratados!E30,legenda_de_respostas!$A$1:$B$6,2,0)</f>
        <v>3</v>
      </c>
      <c r="C30" s="2" t="n">
        <f aca="false">VLOOKUP(Dados_tratados!F30,legenda_de_respostas!$A$1:$B$6,2,0)</f>
        <v>3</v>
      </c>
      <c r="D30" s="2" t="n">
        <f aca="false">VLOOKUP(Dados_tratados!G30,legenda_de_respostas!$A$1:$B$6,2,0)</f>
        <v>5</v>
      </c>
      <c r="E30" s="2" t="n">
        <f aca="false">VLOOKUP(Dados_tratados!H30,legenda_de_respostas!$A$1:$B$6,2,0)</f>
        <v>3</v>
      </c>
      <c r="F30" s="2" t="n">
        <f aca="false">VLOOKUP(Dados_tratados!I30,legenda_de_respostas!$A$1:$B$6,2,0)</f>
        <v>3</v>
      </c>
      <c r="G30" s="2" t="n">
        <f aca="false">VLOOKUP(Dados_tratados!J30,legenda_de_respostas!$A$1:$B$6,2,0)</f>
        <v>5</v>
      </c>
      <c r="H30" s="2" t="n">
        <f aca="false">VLOOKUP(Dados_tratados!K30,legenda_de_respostas!$A$1:$B$6,2,0)</f>
        <v>5</v>
      </c>
      <c r="I30" s="2" t="n">
        <f aca="false">VLOOKUP(Dados_tratados!L30,legenda_de_respostas!$A$1:$B$6,2,0)</f>
        <v>5</v>
      </c>
      <c r="J30" s="2" t="n">
        <f aca="false">VLOOKUP(Dados_tratados!M30,legenda_de_respostas!$A$1:$B$6,2,0)</f>
        <v>5</v>
      </c>
      <c r="K30" s="2" t="n">
        <f aca="false">VLOOKUP(Dados_tratados!N30,legenda_de_respostas!$A$1:$B$6,2,0)</f>
        <v>5</v>
      </c>
      <c r="L30" s="2" t="n">
        <f aca="false">VLOOKUP(Dados_tratados!O30,legenda_de_respostas!$A$1:$B$6,2,0)</f>
        <v>3</v>
      </c>
      <c r="M30" s="2" t="n">
        <f aca="false">VLOOKUP(Dados_tratados!P30,legenda_de_respostas!$A$1:$B$6,2,0)</f>
        <v>4</v>
      </c>
      <c r="N30" s="2" t="n">
        <f aca="false">VLOOKUP(Dados_tratados!Q30,legenda_de_respostas!$A$1:$B$6,2,0)</f>
        <v>5</v>
      </c>
      <c r="O30" s="2" t="n">
        <f aca="false">VLOOKUP(Dados_tratados!R30,legenda_de_respostas!$A$1:$B$6,2,0)</f>
        <v>5</v>
      </c>
      <c r="P30" s="2" t="n">
        <f aca="false">VLOOKUP(Dados_tratados!S30,legenda_de_respostas!$A$1:$B$6,2,0)</f>
        <v>5</v>
      </c>
      <c r="Q30" s="2" t="n">
        <f aca="false">VLOOKUP(Dados_tratados!T30,legenda_de_respostas!$A$1:$B$6,2,0)</f>
        <v>5</v>
      </c>
      <c r="R30" s="2" t="n">
        <f aca="false">VLOOKUP(Dados_tratados!U30,legenda_de_respostas!$A$1:$B$6,2,0)</f>
        <v>5</v>
      </c>
      <c r="S30" s="2" t="n">
        <f aca="false">VLOOKUP(Dados_tratados!V30,legenda_de_respostas!$A$1:$B$6,2,0)</f>
        <v>5</v>
      </c>
      <c r="T30" s="2" t="n">
        <f aca="false">VLOOKUP(Dados_tratados!W30,legenda_de_respostas!$A$1:$B$6,2,0)</f>
        <v>5</v>
      </c>
      <c r="U30" s="2" t="n">
        <f aca="false">VLOOKUP(Dados_tratados!X30,legenda_de_respostas!$A$1:$B$6,2,0)</f>
        <v>4</v>
      </c>
      <c r="V30" s="2" t="n">
        <f aca="false">VLOOKUP(Dados_tratados!Y30,legenda_de_respostas!$A$1:$B$6,2,0)</f>
        <v>4</v>
      </c>
      <c r="W30" s="2" t="n">
        <f aca="false">VLOOKUP(Dados_tratados!Z30,legenda_de_respostas!$A$1:$B$6,2,0)</f>
        <v>5</v>
      </c>
      <c r="X30" s="2" t="n">
        <f aca="false">VLOOKUP(Dados_tratados!AA30,legenda_de_respostas!$A$1:$B$6,2,0)</f>
        <v>5</v>
      </c>
      <c r="Y30" s="2" t="n">
        <f aca="false">VLOOKUP(Dados_tratados!AB30,legenda_de_respostas!$A$1:$B$6,2,0)</f>
        <v>5</v>
      </c>
      <c r="Z30" s="2" t="n">
        <f aca="false">VLOOKUP(Dados_tratados!AC30,legenda_de_respostas!$A$1:$B$6,2,0)</f>
        <v>5</v>
      </c>
      <c r="AA30" s="2" t="n">
        <f aca="false">VLOOKUP(Dados_tratados!AD30,legenda_de_respostas!$A$1:$B$6,2,0)</f>
        <v>4</v>
      </c>
      <c r="AB30" s="2" t="n">
        <f aca="false">VLOOKUP(Dados_tratados!AE30,legenda_de_respostas!$A$1:$B$6,2,0)</f>
        <v>3</v>
      </c>
      <c r="AC30" s="2" t="n">
        <f aca="false">VLOOKUP(Dados_tratados!AF30,legenda_de_respostas!$A$1:$B$6,2,0)</f>
        <v>3</v>
      </c>
      <c r="AD30" s="2" t="n">
        <f aca="false">VLOOKUP(Dados_tratados!AG30,legenda_de_respostas!$A$1:$B$6,2,0)</f>
        <v>5</v>
      </c>
      <c r="AE30" s="2" t="n">
        <f aca="false">VLOOKUP(Dados_tratados!AH30,legenda_de_respostas!$A$1:$B$6,2,0)</f>
        <v>5</v>
      </c>
      <c r="AF30" s="2" t="n">
        <f aca="false">VLOOKUP(Dados_tratados!AI30,legenda_de_respostas!$A$1:$B$6,2,0)</f>
        <v>5</v>
      </c>
      <c r="AG30" s="2" t="n">
        <v>25</v>
      </c>
      <c r="AH30" s="2" t="n">
        <v>2</v>
      </c>
    </row>
    <row r="31" customFormat="false" ht="15" hidden="false" customHeight="false" outlineLevel="0" collapsed="false">
      <c r="A31" s="2" t="s">
        <v>107</v>
      </c>
      <c r="B31" s="2" t="n">
        <f aca="false">VLOOKUP(Dados_tratados!E31,legenda_de_respostas!$A$1:$B$6,2,0)</f>
        <v>4</v>
      </c>
      <c r="C31" s="2" t="n">
        <f aca="false">VLOOKUP(Dados_tratados!F31,legenda_de_respostas!$A$1:$B$6,2,0)</f>
        <v>4</v>
      </c>
      <c r="D31" s="2" t="n">
        <f aca="false">VLOOKUP(Dados_tratados!G31,legenda_de_respostas!$A$1:$B$6,2,0)</f>
        <v>0</v>
      </c>
      <c r="E31" s="2" t="n">
        <f aca="false">VLOOKUP(Dados_tratados!H31,legenda_de_respostas!$A$1:$B$6,2,0)</f>
        <v>0</v>
      </c>
      <c r="F31" s="2" t="n">
        <f aca="false">VLOOKUP(Dados_tratados!I31,legenda_de_respostas!$A$1:$B$6,2,0)</f>
        <v>0</v>
      </c>
      <c r="G31" s="2" t="n">
        <f aca="false">VLOOKUP(Dados_tratados!J31,legenda_de_respostas!$A$1:$B$6,2,0)</f>
        <v>4</v>
      </c>
      <c r="H31" s="2" t="n">
        <f aca="false">VLOOKUP(Dados_tratados!K31,legenda_de_respostas!$A$1:$B$6,2,0)</f>
        <v>4</v>
      </c>
      <c r="I31" s="2" t="n">
        <f aca="false">VLOOKUP(Dados_tratados!L31,legenda_de_respostas!$A$1:$B$6,2,0)</f>
        <v>5</v>
      </c>
      <c r="J31" s="2" t="n">
        <f aca="false">VLOOKUP(Dados_tratados!M31,legenda_de_respostas!$A$1:$B$6,2,0)</f>
        <v>5</v>
      </c>
      <c r="K31" s="2" t="n">
        <f aca="false">VLOOKUP(Dados_tratados!N31,legenda_de_respostas!$A$1:$B$6,2,0)</f>
        <v>5</v>
      </c>
      <c r="L31" s="2" t="n">
        <f aca="false">VLOOKUP(Dados_tratados!O31,legenda_de_respostas!$A$1:$B$6,2,0)</f>
        <v>5</v>
      </c>
      <c r="M31" s="2" t="n">
        <f aca="false">VLOOKUP(Dados_tratados!P31,legenda_de_respostas!$A$1:$B$6,2,0)</f>
        <v>4</v>
      </c>
      <c r="N31" s="2" t="n">
        <f aca="false">VLOOKUP(Dados_tratados!Q31,legenda_de_respostas!$A$1:$B$6,2,0)</f>
        <v>0</v>
      </c>
      <c r="O31" s="2" t="n">
        <f aca="false">VLOOKUP(Dados_tratados!R31,legenda_de_respostas!$A$1:$B$6,2,0)</f>
        <v>0</v>
      </c>
      <c r="P31" s="2" t="n">
        <f aca="false">VLOOKUP(Dados_tratados!S31,legenda_de_respostas!$A$1:$B$6,2,0)</f>
        <v>4</v>
      </c>
      <c r="Q31" s="2" t="n">
        <f aca="false">VLOOKUP(Dados_tratados!T31,legenda_de_respostas!$A$1:$B$6,2,0)</f>
        <v>0</v>
      </c>
      <c r="R31" s="2" t="n">
        <f aca="false">VLOOKUP(Dados_tratados!U31,legenda_de_respostas!$A$1:$B$6,2,0)</f>
        <v>4</v>
      </c>
      <c r="S31" s="2" t="n">
        <f aca="false">VLOOKUP(Dados_tratados!V31,legenda_de_respostas!$A$1:$B$6,2,0)</f>
        <v>4</v>
      </c>
      <c r="T31" s="2" t="n">
        <f aca="false">VLOOKUP(Dados_tratados!W31,legenda_de_respostas!$A$1:$B$6,2,0)</f>
        <v>4</v>
      </c>
      <c r="U31" s="2" t="n">
        <f aca="false">VLOOKUP(Dados_tratados!X31,legenda_de_respostas!$A$1:$B$6,2,0)</f>
        <v>0</v>
      </c>
      <c r="V31" s="2" t="n">
        <f aca="false">VLOOKUP(Dados_tratados!Y31,legenda_de_respostas!$A$1:$B$6,2,0)</f>
        <v>0</v>
      </c>
      <c r="W31" s="2" t="n">
        <f aca="false">VLOOKUP(Dados_tratados!Z31,legenda_de_respostas!$A$1:$B$6,2,0)</f>
        <v>0</v>
      </c>
      <c r="X31" s="2" t="n">
        <f aca="false">VLOOKUP(Dados_tratados!AA31,legenda_de_respostas!$A$1:$B$6,2,0)</f>
        <v>0</v>
      </c>
      <c r="Y31" s="2" t="n">
        <f aca="false">VLOOKUP(Dados_tratados!AB31,legenda_de_respostas!$A$1:$B$6,2,0)</f>
        <v>0</v>
      </c>
      <c r="Z31" s="2" t="n">
        <f aca="false">VLOOKUP(Dados_tratados!AC31,legenda_de_respostas!$A$1:$B$6,2,0)</f>
        <v>0</v>
      </c>
      <c r="AA31" s="2" t="n">
        <f aca="false">VLOOKUP(Dados_tratados!AD31,legenda_de_respostas!$A$1:$B$6,2,0)</f>
        <v>0</v>
      </c>
      <c r="AB31" s="2" t="n">
        <f aca="false">VLOOKUP(Dados_tratados!AE31,legenda_de_respostas!$A$1:$B$6,2,0)</f>
        <v>0</v>
      </c>
      <c r="AC31" s="2" t="n">
        <f aca="false">VLOOKUP(Dados_tratados!AF31,legenda_de_respostas!$A$1:$B$6,2,0)</f>
        <v>0</v>
      </c>
      <c r="AD31" s="2" t="n">
        <f aca="false">VLOOKUP(Dados_tratados!AG31,legenda_de_respostas!$A$1:$B$6,2,0)</f>
        <v>4</v>
      </c>
      <c r="AE31" s="2" t="n">
        <f aca="false">VLOOKUP(Dados_tratados!AH31,legenda_de_respostas!$A$1:$B$6,2,0)</f>
        <v>4</v>
      </c>
      <c r="AF31" s="2" t="n">
        <f aca="false">VLOOKUP(Dados_tratados!AI31,legenda_de_respostas!$A$1:$B$6,2,0)</f>
        <v>0</v>
      </c>
      <c r="AG31" s="2" t="n">
        <v>29</v>
      </c>
      <c r="AH31" s="2" t="n">
        <v>2</v>
      </c>
    </row>
    <row r="32" customFormat="false" ht="15" hidden="false" customHeight="false" outlineLevel="0" collapsed="false">
      <c r="A32" s="2" t="s">
        <v>108</v>
      </c>
      <c r="B32" s="2" t="n">
        <f aca="false">VLOOKUP(Dados_tratados!E32,legenda_de_respostas!$A$1:$B$6,2,0)</f>
        <v>5</v>
      </c>
      <c r="C32" s="2" t="n">
        <f aca="false">VLOOKUP(Dados_tratados!F32,legenda_de_respostas!$A$1:$B$6,2,0)</f>
        <v>5</v>
      </c>
      <c r="D32" s="2" t="n">
        <f aca="false">VLOOKUP(Dados_tratados!G32,legenda_de_respostas!$A$1:$B$6,2,0)</f>
        <v>5</v>
      </c>
      <c r="E32" s="2" t="n">
        <f aca="false">VLOOKUP(Dados_tratados!H32,legenda_de_respostas!$A$1:$B$6,2,0)</f>
        <v>5</v>
      </c>
      <c r="F32" s="2" t="n">
        <f aca="false">VLOOKUP(Dados_tratados!I32,legenda_de_respostas!$A$1:$B$6,2,0)</f>
        <v>4</v>
      </c>
      <c r="G32" s="2" t="n">
        <f aca="false">VLOOKUP(Dados_tratados!J32,legenda_de_respostas!$A$1:$B$6,2,0)</f>
        <v>5</v>
      </c>
      <c r="H32" s="2" t="n">
        <f aca="false">VLOOKUP(Dados_tratados!K32,legenda_de_respostas!$A$1:$B$6,2,0)</f>
        <v>1</v>
      </c>
      <c r="I32" s="2" t="n">
        <f aca="false">VLOOKUP(Dados_tratados!L32,legenda_de_respostas!$A$1:$B$6,2,0)</f>
        <v>5</v>
      </c>
      <c r="J32" s="2" t="n">
        <f aca="false">VLOOKUP(Dados_tratados!M32,legenda_de_respostas!$A$1:$B$6,2,0)</f>
        <v>5</v>
      </c>
      <c r="K32" s="2" t="n">
        <f aca="false">VLOOKUP(Dados_tratados!N32,legenda_de_respostas!$A$1:$B$6,2,0)</f>
        <v>5</v>
      </c>
      <c r="L32" s="2" t="n">
        <f aca="false">VLOOKUP(Dados_tratados!O32,legenda_de_respostas!$A$1:$B$6,2,0)</f>
        <v>1</v>
      </c>
      <c r="M32" s="2" t="n">
        <f aca="false">VLOOKUP(Dados_tratados!P32,legenda_de_respostas!$A$1:$B$6,2,0)</f>
        <v>5</v>
      </c>
      <c r="N32" s="2" t="n">
        <f aca="false">VLOOKUP(Dados_tratados!Q32,legenda_de_respostas!$A$1:$B$6,2,0)</f>
        <v>0</v>
      </c>
      <c r="O32" s="2" t="n">
        <f aca="false">VLOOKUP(Dados_tratados!R32,legenda_de_respostas!$A$1:$B$6,2,0)</f>
        <v>0</v>
      </c>
      <c r="P32" s="2" t="n">
        <f aca="false">VLOOKUP(Dados_tratados!S32,legenda_de_respostas!$A$1:$B$6,2,0)</f>
        <v>5</v>
      </c>
      <c r="Q32" s="2" t="n">
        <f aca="false">VLOOKUP(Dados_tratados!T32,legenda_de_respostas!$A$1:$B$6,2,0)</f>
        <v>5</v>
      </c>
      <c r="R32" s="2" t="n">
        <f aca="false">VLOOKUP(Dados_tratados!U32,legenda_de_respostas!$A$1:$B$6,2,0)</f>
        <v>5</v>
      </c>
      <c r="S32" s="2" t="n">
        <f aca="false">VLOOKUP(Dados_tratados!V32,legenda_de_respostas!$A$1:$B$6,2,0)</f>
        <v>5</v>
      </c>
      <c r="T32" s="2" t="n">
        <f aca="false">VLOOKUP(Dados_tratados!W32,legenda_de_respostas!$A$1:$B$6,2,0)</f>
        <v>5</v>
      </c>
      <c r="U32" s="2" t="n">
        <f aca="false">VLOOKUP(Dados_tratados!X32,legenda_de_respostas!$A$1:$B$6,2,0)</f>
        <v>2</v>
      </c>
      <c r="V32" s="2" t="n">
        <f aca="false">VLOOKUP(Dados_tratados!Y32,legenda_de_respostas!$A$1:$B$6,2,0)</f>
        <v>4</v>
      </c>
      <c r="W32" s="2" t="n">
        <f aca="false">VLOOKUP(Dados_tratados!Z32,legenda_de_respostas!$A$1:$B$6,2,0)</f>
        <v>5</v>
      </c>
      <c r="X32" s="2" t="n">
        <f aca="false">VLOOKUP(Dados_tratados!AA32,legenda_de_respostas!$A$1:$B$6,2,0)</f>
        <v>5</v>
      </c>
      <c r="Y32" s="2" t="n">
        <f aca="false">VLOOKUP(Dados_tratados!AB32,legenda_de_respostas!$A$1:$B$6,2,0)</f>
        <v>5</v>
      </c>
      <c r="Z32" s="2" t="n">
        <f aca="false">VLOOKUP(Dados_tratados!AC32,legenda_de_respostas!$A$1:$B$6,2,0)</f>
        <v>3</v>
      </c>
      <c r="AA32" s="2" t="n">
        <f aca="false">VLOOKUP(Dados_tratados!AD32,legenda_de_respostas!$A$1:$B$6,2,0)</f>
        <v>3</v>
      </c>
      <c r="AB32" s="2" t="n">
        <f aca="false">VLOOKUP(Dados_tratados!AE32,legenda_de_respostas!$A$1:$B$6,2,0)</f>
        <v>4</v>
      </c>
      <c r="AC32" s="2" t="n">
        <f aca="false">VLOOKUP(Dados_tratados!AF32,legenda_de_respostas!$A$1:$B$6,2,0)</f>
        <v>3</v>
      </c>
      <c r="AD32" s="2" t="n">
        <f aca="false">VLOOKUP(Dados_tratados!AG32,legenda_de_respostas!$A$1:$B$6,2,0)</f>
        <v>5</v>
      </c>
      <c r="AE32" s="2" t="n">
        <f aca="false">VLOOKUP(Dados_tratados!AH32,legenda_de_respostas!$A$1:$B$6,2,0)</f>
        <v>3</v>
      </c>
      <c r="AF32" s="2" t="n">
        <f aca="false">VLOOKUP(Dados_tratados!AI32,legenda_de_respostas!$A$1:$B$6,2,0)</f>
        <v>3</v>
      </c>
      <c r="AG32" s="2" t="n">
        <v>54</v>
      </c>
      <c r="AH32" s="2" t="n">
        <v>2</v>
      </c>
      <c r="AI32" s="2" t="s">
        <v>109</v>
      </c>
    </row>
    <row r="33" customFormat="false" ht="15" hidden="false" customHeight="false" outlineLevel="0" collapsed="false">
      <c r="A33" s="2" t="s">
        <v>110</v>
      </c>
      <c r="B33" s="2" t="n">
        <f aca="false">VLOOKUP(Dados_tratados!E33,legenda_de_respostas!$A$1:$B$6,2,0)</f>
        <v>3</v>
      </c>
      <c r="C33" s="2" t="n">
        <f aca="false">VLOOKUP(Dados_tratados!F33,legenda_de_respostas!$A$1:$B$6,2,0)</f>
        <v>0</v>
      </c>
      <c r="D33" s="2" t="n">
        <f aca="false">VLOOKUP(Dados_tratados!G33,legenda_de_respostas!$A$1:$B$6,2,0)</f>
        <v>3</v>
      </c>
      <c r="E33" s="2" t="n">
        <f aca="false">VLOOKUP(Dados_tratados!H33,legenda_de_respostas!$A$1:$B$6,2,0)</f>
        <v>3</v>
      </c>
      <c r="F33" s="2" t="n">
        <f aca="false">VLOOKUP(Dados_tratados!I33,legenda_de_respostas!$A$1:$B$6,2,0)</f>
        <v>0</v>
      </c>
      <c r="G33" s="2" t="n">
        <f aca="false">VLOOKUP(Dados_tratados!J33,legenda_de_respostas!$A$1:$B$6,2,0)</f>
        <v>3</v>
      </c>
      <c r="H33" s="2" t="n">
        <f aca="false">VLOOKUP(Dados_tratados!K33,legenda_de_respostas!$A$1:$B$6,2,0)</f>
        <v>3</v>
      </c>
      <c r="I33" s="2" t="n">
        <f aca="false">VLOOKUP(Dados_tratados!L33,legenda_de_respostas!$A$1:$B$6,2,0)</f>
        <v>3</v>
      </c>
      <c r="J33" s="2" t="n">
        <f aca="false">VLOOKUP(Dados_tratados!M33,legenda_de_respostas!$A$1:$B$6,2,0)</f>
        <v>3</v>
      </c>
      <c r="K33" s="2" t="n">
        <f aca="false">VLOOKUP(Dados_tratados!N33,legenda_de_respostas!$A$1:$B$6,2,0)</f>
        <v>4</v>
      </c>
      <c r="L33" s="2" t="n">
        <f aca="false">VLOOKUP(Dados_tratados!O33,legenda_de_respostas!$A$1:$B$6,2,0)</f>
        <v>2</v>
      </c>
      <c r="M33" s="2" t="n">
        <f aca="false">VLOOKUP(Dados_tratados!P33,legenda_de_respostas!$A$1:$B$6,2,0)</f>
        <v>3</v>
      </c>
      <c r="N33" s="2" t="n">
        <f aca="false">VLOOKUP(Dados_tratados!Q33,legenda_de_respostas!$A$1:$B$6,2,0)</f>
        <v>3</v>
      </c>
      <c r="O33" s="2" t="n">
        <f aca="false">VLOOKUP(Dados_tratados!R33,legenda_de_respostas!$A$1:$B$6,2,0)</f>
        <v>3</v>
      </c>
      <c r="P33" s="2" t="n">
        <f aca="false">VLOOKUP(Dados_tratados!S33,legenda_de_respostas!$A$1:$B$6,2,0)</f>
        <v>5</v>
      </c>
      <c r="Q33" s="2" t="n">
        <f aca="false">VLOOKUP(Dados_tratados!T33,legenda_de_respostas!$A$1:$B$6,2,0)</f>
        <v>3</v>
      </c>
      <c r="R33" s="2" t="n">
        <f aca="false">VLOOKUP(Dados_tratados!U33,legenda_de_respostas!$A$1:$B$6,2,0)</f>
        <v>3</v>
      </c>
      <c r="S33" s="2" t="n">
        <f aca="false">VLOOKUP(Dados_tratados!V33,legenda_de_respostas!$A$1:$B$6,2,0)</f>
        <v>3</v>
      </c>
      <c r="T33" s="2" t="n">
        <f aca="false">VLOOKUP(Dados_tratados!W33,legenda_de_respostas!$A$1:$B$6,2,0)</f>
        <v>3</v>
      </c>
      <c r="U33" s="2" t="n">
        <f aca="false">VLOOKUP(Dados_tratados!X33,legenda_de_respostas!$A$1:$B$6,2,0)</f>
        <v>2</v>
      </c>
      <c r="V33" s="2" t="n">
        <f aca="false">VLOOKUP(Dados_tratados!Y33,legenda_de_respostas!$A$1:$B$6,2,0)</f>
        <v>2</v>
      </c>
      <c r="W33" s="2" t="n">
        <f aca="false">VLOOKUP(Dados_tratados!Z33,legenda_de_respostas!$A$1:$B$6,2,0)</f>
        <v>3</v>
      </c>
      <c r="X33" s="2" t="n">
        <f aca="false">VLOOKUP(Dados_tratados!AA33,legenda_de_respostas!$A$1:$B$6,2,0)</f>
        <v>3</v>
      </c>
      <c r="Y33" s="2" t="n">
        <f aca="false">VLOOKUP(Dados_tratados!AB33,legenda_de_respostas!$A$1:$B$6,2,0)</f>
        <v>3</v>
      </c>
      <c r="Z33" s="2" t="n">
        <f aca="false">VLOOKUP(Dados_tratados!AC33,legenda_de_respostas!$A$1:$B$6,2,0)</f>
        <v>3</v>
      </c>
      <c r="AA33" s="2" t="n">
        <f aca="false">VLOOKUP(Dados_tratados!AD33,legenda_de_respostas!$A$1:$B$6,2,0)</f>
        <v>3</v>
      </c>
      <c r="AB33" s="2" t="n">
        <f aca="false">VLOOKUP(Dados_tratados!AE33,legenda_de_respostas!$A$1:$B$6,2,0)</f>
        <v>3</v>
      </c>
      <c r="AC33" s="2" t="n">
        <f aca="false">VLOOKUP(Dados_tratados!AF33,legenda_de_respostas!$A$1:$B$6,2,0)</f>
        <v>3</v>
      </c>
      <c r="AD33" s="2" t="n">
        <f aca="false">VLOOKUP(Dados_tratados!AG33,legenda_de_respostas!$A$1:$B$6,2,0)</f>
        <v>3</v>
      </c>
      <c r="AE33" s="2" t="n">
        <f aca="false">VLOOKUP(Dados_tratados!AH33,legenda_de_respostas!$A$1:$B$6,2,0)</f>
        <v>3</v>
      </c>
      <c r="AF33" s="2" t="n">
        <f aca="false">VLOOKUP(Dados_tratados!AI33,legenda_de_respostas!$A$1:$B$6,2,0)</f>
        <v>3</v>
      </c>
      <c r="AG33" s="2" t="n">
        <v>28</v>
      </c>
      <c r="AH33" s="2" t="n">
        <v>2</v>
      </c>
      <c r="AI33" s="2" t="s">
        <v>111</v>
      </c>
    </row>
    <row r="34" customFormat="false" ht="15" hidden="false" customHeight="false" outlineLevel="0" collapsed="false">
      <c r="A34" s="2" t="s">
        <v>112</v>
      </c>
      <c r="B34" s="2" t="n">
        <f aca="false">VLOOKUP(Dados_tratados!E34,legenda_de_respostas!$A$1:$B$6,2,0)</f>
        <v>2</v>
      </c>
      <c r="C34" s="2" t="n">
        <f aca="false">VLOOKUP(Dados_tratados!F34,legenda_de_respostas!$A$1:$B$6,2,0)</f>
        <v>3</v>
      </c>
      <c r="D34" s="2" t="n">
        <f aca="false">VLOOKUP(Dados_tratados!G34,legenda_de_respostas!$A$1:$B$6,2,0)</f>
        <v>4</v>
      </c>
      <c r="E34" s="2" t="n">
        <f aca="false">VLOOKUP(Dados_tratados!H34,legenda_de_respostas!$A$1:$B$6,2,0)</f>
        <v>4</v>
      </c>
      <c r="F34" s="2" t="n">
        <f aca="false">VLOOKUP(Dados_tratados!I34,legenda_de_respostas!$A$1:$B$6,2,0)</f>
        <v>4</v>
      </c>
      <c r="G34" s="2" t="n">
        <f aca="false">VLOOKUP(Dados_tratados!J34,legenda_de_respostas!$A$1:$B$6,2,0)</f>
        <v>3</v>
      </c>
      <c r="H34" s="2" t="n">
        <f aca="false">VLOOKUP(Dados_tratados!K34,legenda_de_respostas!$A$1:$B$6,2,0)</f>
        <v>4</v>
      </c>
      <c r="I34" s="2" t="n">
        <f aca="false">VLOOKUP(Dados_tratados!L34,legenda_de_respostas!$A$1:$B$6,2,0)</f>
        <v>3</v>
      </c>
      <c r="J34" s="2" t="n">
        <f aca="false">VLOOKUP(Dados_tratados!M34,legenda_de_respostas!$A$1:$B$6,2,0)</f>
        <v>4</v>
      </c>
      <c r="K34" s="2" t="n">
        <f aca="false">VLOOKUP(Dados_tratados!N34,legenda_de_respostas!$A$1:$B$6,2,0)</f>
        <v>4</v>
      </c>
      <c r="L34" s="2" t="n">
        <f aca="false">VLOOKUP(Dados_tratados!O34,legenda_de_respostas!$A$1:$B$6,2,0)</f>
        <v>4</v>
      </c>
      <c r="M34" s="2" t="n">
        <f aca="false">VLOOKUP(Dados_tratados!P34,legenda_de_respostas!$A$1:$B$6,2,0)</f>
        <v>4</v>
      </c>
      <c r="N34" s="2" t="n">
        <f aca="false">VLOOKUP(Dados_tratados!Q34,legenda_de_respostas!$A$1:$B$6,2,0)</f>
        <v>4</v>
      </c>
      <c r="O34" s="2" t="n">
        <f aca="false">VLOOKUP(Dados_tratados!R34,legenda_de_respostas!$A$1:$B$6,2,0)</f>
        <v>4</v>
      </c>
      <c r="P34" s="2" t="n">
        <f aca="false">VLOOKUP(Dados_tratados!S34,legenda_de_respostas!$A$1:$B$6,2,0)</f>
        <v>4</v>
      </c>
      <c r="Q34" s="2" t="n">
        <f aca="false">VLOOKUP(Dados_tratados!T34,legenda_de_respostas!$A$1:$B$6,2,0)</f>
        <v>4</v>
      </c>
      <c r="R34" s="2" t="n">
        <f aca="false">VLOOKUP(Dados_tratados!U34,legenda_de_respostas!$A$1:$B$6,2,0)</f>
        <v>4</v>
      </c>
      <c r="S34" s="2" t="n">
        <f aca="false">VLOOKUP(Dados_tratados!V34,legenda_de_respostas!$A$1:$B$6,2,0)</f>
        <v>4</v>
      </c>
      <c r="T34" s="2" t="n">
        <f aca="false">VLOOKUP(Dados_tratados!W34,legenda_de_respostas!$A$1:$B$6,2,0)</f>
        <v>4</v>
      </c>
      <c r="U34" s="2" t="n">
        <f aca="false">VLOOKUP(Dados_tratados!X34,legenda_de_respostas!$A$1:$B$6,2,0)</f>
        <v>3</v>
      </c>
      <c r="V34" s="2" t="n">
        <f aca="false">VLOOKUP(Dados_tratados!Y34,legenda_de_respostas!$A$1:$B$6,2,0)</f>
        <v>3</v>
      </c>
      <c r="W34" s="2" t="n">
        <f aca="false">VLOOKUP(Dados_tratados!Z34,legenda_de_respostas!$A$1:$B$6,2,0)</f>
        <v>4</v>
      </c>
      <c r="X34" s="2" t="n">
        <f aca="false">VLOOKUP(Dados_tratados!AA34,legenda_de_respostas!$A$1:$B$6,2,0)</f>
        <v>4</v>
      </c>
      <c r="Y34" s="2" t="n">
        <f aca="false">VLOOKUP(Dados_tratados!AB34,legenda_de_respostas!$A$1:$B$6,2,0)</f>
        <v>4</v>
      </c>
      <c r="Z34" s="2" t="n">
        <f aca="false">VLOOKUP(Dados_tratados!AC34,legenda_de_respostas!$A$1:$B$6,2,0)</f>
        <v>4</v>
      </c>
      <c r="AA34" s="2" t="n">
        <f aca="false">VLOOKUP(Dados_tratados!AD34,legenda_de_respostas!$A$1:$B$6,2,0)</f>
        <v>4</v>
      </c>
      <c r="AB34" s="2" t="n">
        <f aca="false">VLOOKUP(Dados_tratados!AE34,legenda_de_respostas!$A$1:$B$6,2,0)</f>
        <v>4</v>
      </c>
      <c r="AC34" s="2" t="n">
        <f aca="false">VLOOKUP(Dados_tratados!AF34,legenda_de_respostas!$A$1:$B$6,2,0)</f>
        <v>4</v>
      </c>
      <c r="AD34" s="2" t="n">
        <f aca="false">VLOOKUP(Dados_tratados!AG34,legenda_de_respostas!$A$1:$B$6,2,0)</f>
        <v>4</v>
      </c>
      <c r="AE34" s="2" t="n">
        <f aca="false">VLOOKUP(Dados_tratados!AH34,legenda_de_respostas!$A$1:$B$6,2,0)</f>
        <v>4</v>
      </c>
      <c r="AF34" s="2" t="n">
        <f aca="false">VLOOKUP(Dados_tratados!AI34,legenda_de_respostas!$A$1:$B$6,2,0)</f>
        <v>4</v>
      </c>
      <c r="AG34" s="2" t="n">
        <v>25</v>
      </c>
      <c r="AH34" s="2" t="n">
        <v>1</v>
      </c>
    </row>
    <row r="35" customFormat="false" ht="15" hidden="false" customHeight="false" outlineLevel="0" collapsed="false">
      <c r="A35" s="2" t="s">
        <v>113</v>
      </c>
      <c r="B35" s="2" t="n">
        <f aca="false">VLOOKUP(Dados_tratados!E35,legenda_de_respostas!$A$1:$B$6,2,0)</f>
        <v>4</v>
      </c>
      <c r="C35" s="2" t="n">
        <f aca="false">VLOOKUP(Dados_tratados!F35,legenda_de_respostas!$A$1:$B$6,2,0)</f>
        <v>4</v>
      </c>
      <c r="D35" s="2" t="n">
        <f aca="false">VLOOKUP(Dados_tratados!G35,legenda_de_respostas!$A$1:$B$6,2,0)</f>
        <v>4</v>
      </c>
      <c r="E35" s="2" t="n">
        <f aca="false">VLOOKUP(Dados_tratados!H35,legenda_de_respostas!$A$1:$B$6,2,0)</f>
        <v>4</v>
      </c>
      <c r="F35" s="2" t="n">
        <f aca="false">VLOOKUP(Dados_tratados!I35,legenda_de_respostas!$A$1:$B$6,2,0)</f>
        <v>4</v>
      </c>
      <c r="G35" s="2" t="n">
        <f aca="false">VLOOKUP(Dados_tratados!J35,legenda_de_respostas!$A$1:$B$6,2,0)</f>
        <v>3</v>
      </c>
      <c r="H35" s="2" t="n">
        <f aca="false">VLOOKUP(Dados_tratados!K35,legenda_de_respostas!$A$1:$B$6,2,0)</f>
        <v>3</v>
      </c>
      <c r="I35" s="2" t="n">
        <f aca="false">VLOOKUP(Dados_tratados!L35,legenda_de_respostas!$A$1:$B$6,2,0)</f>
        <v>5</v>
      </c>
      <c r="J35" s="2" t="n">
        <f aca="false">VLOOKUP(Dados_tratados!M35,legenda_de_respostas!$A$1:$B$6,2,0)</f>
        <v>4</v>
      </c>
      <c r="K35" s="2" t="n">
        <f aca="false">VLOOKUP(Dados_tratados!N35,legenda_de_respostas!$A$1:$B$6,2,0)</f>
        <v>4</v>
      </c>
      <c r="L35" s="2" t="n">
        <f aca="false">VLOOKUP(Dados_tratados!O35,legenda_de_respostas!$A$1:$B$6,2,0)</f>
        <v>3</v>
      </c>
      <c r="M35" s="2" t="n">
        <f aca="false">VLOOKUP(Dados_tratados!P35,legenda_de_respostas!$A$1:$B$6,2,0)</f>
        <v>3</v>
      </c>
      <c r="N35" s="2" t="n">
        <f aca="false">VLOOKUP(Dados_tratados!Q35,legenda_de_respostas!$A$1:$B$6,2,0)</f>
        <v>4</v>
      </c>
      <c r="O35" s="2" t="n">
        <f aca="false">VLOOKUP(Dados_tratados!R35,legenda_de_respostas!$A$1:$B$6,2,0)</f>
        <v>4</v>
      </c>
      <c r="P35" s="2" t="n">
        <f aca="false">VLOOKUP(Dados_tratados!S35,legenda_de_respostas!$A$1:$B$6,2,0)</f>
        <v>3</v>
      </c>
      <c r="Q35" s="2" t="n">
        <f aca="false">VLOOKUP(Dados_tratados!T35,legenda_de_respostas!$A$1:$B$6,2,0)</f>
        <v>4</v>
      </c>
      <c r="R35" s="2" t="n">
        <f aca="false">VLOOKUP(Dados_tratados!U35,legenda_de_respostas!$A$1:$B$6,2,0)</f>
        <v>4</v>
      </c>
      <c r="S35" s="2" t="n">
        <f aca="false">VLOOKUP(Dados_tratados!V35,legenda_de_respostas!$A$1:$B$6,2,0)</f>
        <v>4</v>
      </c>
      <c r="T35" s="2" t="n">
        <f aca="false">VLOOKUP(Dados_tratados!W35,legenda_de_respostas!$A$1:$B$6,2,0)</f>
        <v>3</v>
      </c>
      <c r="U35" s="2" t="n">
        <f aca="false">VLOOKUP(Dados_tratados!X35,legenda_de_respostas!$A$1:$B$6,2,0)</f>
        <v>4</v>
      </c>
      <c r="V35" s="2" t="n">
        <f aca="false">VLOOKUP(Dados_tratados!Y35,legenda_de_respostas!$A$1:$B$6,2,0)</f>
        <v>5</v>
      </c>
      <c r="W35" s="2" t="n">
        <f aca="false">VLOOKUP(Dados_tratados!Z35,legenda_de_respostas!$A$1:$B$6,2,0)</f>
        <v>4</v>
      </c>
      <c r="X35" s="2" t="n">
        <f aca="false">VLOOKUP(Dados_tratados!AA35,legenda_de_respostas!$A$1:$B$6,2,0)</f>
        <v>4</v>
      </c>
      <c r="Y35" s="2" t="n">
        <f aca="false">VLOOKUP(Dados_tratados!AB35,legenda_de_respostas!$A$1:$B$6,2,0)</f>
        <v>4</v>
      </c>
      <c r="Z35" s="2" t="n">
        <f aca="false">VLOOKUP(Dados_tratados!AC35,legenda_de_respostas!$A$1:$B$6,2,0)</f>
        <v>4</v>
      </c>
      <c r="AA35" s="2" t="n">
        <f aca="false">VLOOKUP(Dados_tratados!AD35,legenda_de_respostas!$A$1:$B$6,2,0)</f>
        <v>4</v>
      </c>
      <c r="AB35" s="2" t="n">
        <f aca="false">VLOOKUP(Dados_tratados!AE35,legenda_de_respostas!$A$1:$B$6,2,0)</f>
        <v>4</v>
      </c>
      <c r="AC35" s="2" t="n">
        <f aca="false">VLOOKUP(Dados_tratados!AF35,legenda_de_respostas!$A$1:$B$6,2,0)</f>
        <v>4</v>
      </c>
      <c r="AD35" s="2" t="n">
        <f aca="false">VLOOKUP(Dados_tratados!AG35,legenda_de_respostas!$A$1:$B$6,2,0)</f>
        <v>4</v>
      </c>
      <c r="AE35" s="2" t="n">
        <f aca="false">VLOOKUP(Dados_tratados!AH35,legenda_de_respostas!$A$1:$B$6,2,0)</f>
        <v>3</v>
      </c>
      <c r="AF35" s="2" t="n">
        <f aca="false">VLOOKUP(Dados_tratados!AI35,legenda_de_respostas!$A$1:$B$6,2,0)</f>
        <v>4</v>
      </c>
      <c r="AG35" s="2" t="n">
        <v>41</v>
      </c>
      <c r="AH35" s="2" t="n">
        <v>2</v>
      </c>
    </row>
    <row r="36" customFormat="false" ht="15" hidden="false" customHeight="false" outlineLevel="0" collapsed="false">
      <c r="A36" s="2" t="s">
        <v>114</v>
      </c>
      <c r="B36" s="2" t="n">
        <f aca="false">VLOOKUP(Dados_tratados!E36,legenda_de_respostas!$A$1:$B$6,2,0)</f>
        <v>5</v>
      </c>
      <c r="C36" s="2" t="n">
        <f aca="false">VLOOKUP(Dados_tratados!F36,legenda_de_respostas!$A$1:$B$6,2,0)</f>
        <v>5</v>
      </c>
      <c r="D36" s="2" t="n">
        <f aca="false">VLOOKUP(Dados_tratados!G36,legenda_de_respostas!$A$1:$B$6,2,0)</f>
        <v>4</v>
      </c>
      <c r="E36" s="2" t="n">
        <f aca="false">VLOOKUP(Dados_tratados!H36,legenda_de_respostas!$A$1:$B$6,2,0)</f>
        <v>4</v>
      </c>
      <c r="F36" s="2" t="n">
        <f aca="false">VLOOKUP(Dados_tratados!I36,legenda_de_respostas!$A$1:$B$6,2,0)</f>
        <v>4</v>
      </c>
      <c r="G36" s="2" t="n">
        <f aca="false">VLOOKUP(Dados_tratados!J36,legenda_de_respostas!$A$1:$B$6,2,0)</f>
        <v>4</v>
      </c>
      <c r="H36" s="2" t="n">
        <f aca="false">VLOOKUP(Dados_tratados!K36,legenda_de_respostas!$A$1:$B$6,2,0)</f>
        <v>4</v>
      </c>
      <c r="I36" s="2" t="n">
        <f aca="false">VLOOKUP(Dados_tratados!L36,legenda_de_respostas!$A$1:$B$6,2,0)</f>
        <v>5</v>
      </c>
      <c r="J36" s="2" t="n">
        <f aca="false">VLOOKUP(Dados_tratados!M36,legenda_de_respostas!$A$1:$B$6,2,0)</f>
        <v>5</v>
      </c>
      <c r="K36" s="2" t="n">
        <f aca="false">VLOOKUP(Dados_tratados!N36,legenda_de_respostas!$A$1:$B$6,2,0)</f>
        <v>4</v>
      </c>
      <c r="L36" s="2" t="n">
        <f aca="false">VLOOKUP(Dados_tratados!O36,legenda_de_respostas!$A$1:$B$6,2,0)</f>
        <v>5</v>
      </c>
      <c r="M36" s="2" t="n">
        <f aca="false">VLOOKUP(Dados_tratados!P36,legenda_de_respostas!$A$1:$B$6,2,0)</f>
        <v>4</v>
      </c>
      <c r="N36" s="2" t="n">
        <f aca="false">VLOOKUP(Dados_tratados!Q36,legenda_de_respostas!$A$1:$B$6,2,0)</f>
        <v>5</v>
      </c>
      <c r="O36" s="2" t="n">
        <f aca="false">VLOOKUP(Dados_tratados!R36,legenda_de_respostas!$A$1:$B$6,2,0)</f>
        <v>4</v>
      </c>
      <c r="P36" s="2" t="n">
        <f aca="false">VLOOKUP(Dados_tratados!S36,legenda_de_respostas!$A$1:$B$6,2,0)</f>
        <v>4</v>
      </c>
      <c r="Q36" s="2" t="n">
        <f aca="false">VLOOKUP(Dados_tratados!T36,legenda_de_respostas!$A$1:$B$6,2,0)</f>
        <v>5</v>
      </c>
      <c r="R36" s="2" t="n">
        <f aca="false">VLOOKUP(Dados_tratados!U36,legenda_de_respostas!$A$1:$B$6,2,0)</f>
        <v>4</v>
      </c>
      <c r="S36" s="2" t="n">
        <f aca="false">VLOOKUP(Dados_tratados!V36,legenda_de_respostas!$A$1:$B$6,2,0)</f>
        <v>4</v>
      </c>
      <c r="T36" s="2" t="n">
        <f aca="false">VLOOKUP(Dados_tratados!W36,legenda_de_respostas!$A$1:$B$6,2,0)</f>
        <v>4</v>
      </c>
      <c r="U36" s="2" t="n">
        <f aca="false">VLOOKUP(Dados_tratados!X36,legenda_de_respostas!$A$1:$B$6,2,0)</f>
        <v>3</v>
      </c>
      <c r="V36" s="2" t="n">
        <f aca="false">VLOOKUP(Dados_tratados!Y36,legenda_de_respostas!$A$1:$B$6,2,0)</f>
        <v>5</v>
      </c>
      <c r="W36" s="2" t="n">
        <f aca="false">VLOOKUP(Dados_tratados!Z36,legenda_de_respostas!$A$1:$B$6,2,0)</f>
        <v>5</v>
      </c>
      <c r="X36" s="2" t="n">
        <f aca="false">VLOOKUP(Dados_tratados!AA36,legenda_de_respostas!$A$1:$B$6,2,0)</f>
        <v>4</v>
      </c>
      <c r="Y36" s="2" t="n">
        <f aca="false">VLOOKUP(Dados_tratados!AB36,legenda_de_respostas!$A$1:$B$6,2,0)</f>
        <v>4</v>
      </c>
      <c r="Z36" s="2" t="n">
        <f aca="false">VLOOKUP(Dados_tratados!AC36,legenda_de_respostas!$A$1:$B$6,2,0)</f>
        <v>4</v>
      </c>
      <c r="AA36" s="2" t="n">
        <f aca="false">VLOOKUP(Dados_tratados!AD36,legenda_de_respostas!$A$1:$B$6,2,0)</f>
        <v>4</v>
      </c>
      <c r="AB36" s="2" t="n">
        <f aca="false">VLOOKUP(Dados_tratados!AE36,legenda_de_respostas!$A$1:$B$6,2,0)</f>
        <v>4</v>
      </c>
      <c r="AC36" s="2" t="n">
        <f aca="false">VLOOKUP(Dados_tratados!AF36,legenda_de_respostas!$A$1:$B$6,2,0)</f>
        <v>4</v>
      </c>
      <c r="AD36" s="2" t="n">
        <f aca="false">VLOOKUP(Dados_tratados!AG36,legenda_de_respostas!$A$1:$B$6,2,0)</f>
        <v>4</v>
      </c>
      <c r="AE36" s="2" t="n">
        <f aca="false">VLOOKUP(Dados_tratados!AH36,legenda_de_respostas!$A$1:$B$6,2,0)</f>
        <v>5</v>
      </c>
      <c r="AF36" s="2" t="n">
        <f aca="false">VLOOKUP(Dados_tratados!AI36,legenda_de_respostas!$A$1:$B$6,2,0)</f>
        <v>5</v>
      </c>
      <c r="AG36" s="2" t="n">
        <v>38</v>
      </c>
      <c r="AH36" s="2" t="n">
        <v>2</v>
      </c>
      <c r="AI36" s="2" t="s">
        <v>115</v>
      </c>
    </row>
    <row r="37" customFormat="false" ht="15" hidden="false" customHeight="false" outlineLevel="0" collapsed="false">
      <c r="A37" s="2" t="s">
        <v>116</v>
      </c>
      <c r="B37" s="2" t="n">
        <f aca="false">VLOOKUP(Dados_tratados!E37,legenda_de_respostas!$A$1:$B$6,2,0)</f>
        <v>4</v>
      </c>
      <c r="C37" s="2" t="n">
        <f aca="false">VLOOKUP(Dados_tratados!F37,legenda_de_respostas!$A$1:$B$6,2,0)</f>
        <v>0</v>
      </c>
      <c r="D37" s="2" t="n">
        <f aca="false">VLOOKUP(Dados_tratados!G37,legenda_de_respostas!$A$1:$B$6,2,0)</f>
        <v>4</v>
      </c>
      <c r="E37" s="2" t="n">
        <f aca="false">VLOOKUP(Dados_tratados!H37,legenda_de_respostas!$A$1:$B$6,2,0)</f>
        <v>5</v>
      </c>
      <c r="F37" s="2" t="n">
        <f aca="false">VLOOKUP(Dados_tratados!I37,legenda_de_respostas!$A$1:$B$6,2,0)</f>
        <v>5</v>
      </c>
      <c r="G37" s="2" t="n">
        <f aca="false">VLOOKUP(Dados_tratados!J37,legenda_de_respostas!$A$1:$B$6,2,0)</f>
        <v>5</v>
      </c>
      <c r="H37" s="2" t="n">
        <f aca="false">VLOOKUP(Dados_tratados!K37,legenda_de_respostas!$A$1:$B$6,2,0)</f>
        <v>4</v>
      </c>
      <c r="I37" s="2" t="n">
        <f aca="false">VLOOKUP(Dados_tratados!L37,legenda_de_respostas!$A$1:$B$6,2,0)</f>
        <v>5</v>
      </c>
      <c r="J37" s="2" t="n">
        <f aca="false">VLOOKUP(Dados_tratados!M37,legenda_de_respostas!$A$1:$B$6,2,0)</f>
        <v>5</v>
      </c>
      <c r="K37" s="2" t="n">
        <f aca="false">VLOOKUP(Dados_tratados!N37,legenda_de_respostas!$A$1:$B$6,2,0)</f>
        <v>5</v>
      </c>
      <c r="L37" s="2" t="n">
        <f aca="false">VLOOKUP(Dados_tratados!O37,legenda_de_respostas!$A$1:$B$6,2,0)</f>
        <v>0</v>
      </c>
      <c r="M37" s="2" t="n">
        <f aca="false">VLOOKUP(Dados_tratados!P37,legenda_de_respostas!$A$1:$B$6,2,0)</f>
        <v>4</v>
      </c>
      <c r="N37" s="2" t="n">
        <f aca="false">VLOOKUP(Dados_tratados!Q37,legenda_de_respostas!$A$1:$B$6,2,0)</f>
        <v>4</v>
      </c>
      <c r="O37" s="2" t="n">
        <f aca="false">VLOOKUP(Dados_tratados!R37,legenda_de_respostas!$A$1:$B$6,2,0)</f>
        <v>4</v>
      </c>
      <c r="P37" s="2" t="n">
        <f aca="false">VLOOKUP(Dados_tratados!S37,legenda_de_respostas!$A$1:$B$6,2,0)</f>
        <v>4</v>
      </c>
      <c r="Q37" s="2" t="n">
        <f aca="false">VLOOKUP(Dados_tratados!T37,legenda_de_respostas!$A$1:$B$6,2,0)</f>
        <v>4</v>
      </c>
      <c r="R37" s="2" t="n">
        <f aca="false">VLOOKUP(Dados_tratados!U37,legenda_de_respostas!$A$1:$B$6,2,0)</f>
        <v>3</v>
      </c>
      <c r="S37" s="2" t="n">
        <f aca="false">VLOOKUP(Dados_tratados!V37,legenda_de_respostas!$A$1:$B$6,2,0)</f>
        <v>3</v>
      </c>
      <c r="T37" s="2" t="n">
        <f aca="false">VLOOKUP(Dados_tratados!W37,legenda_de_respostas!$A$1:$B$6,2,0)</f>
        <v>4</v>
      </c>
      <c r="U37" s="2" t="n">
        <f aca="false">VLOOKUP(Dados_tratados!X37,legenda_de_respostas!$A$1:$B$6,2,0)</f>
        <v>3</v>
      </c>
      <c r="V37" s="2" t="n">
        <f aca="false">VLOOKUP(Dados_tratados!Y37,legenda_de_respostas!$A$1:$B$6,2,0)</f>
        <v>3</v>
      </c>
      <c r="W37" s="2" t="n">
        <f aca="false">VLOOKUP(Dados_tratados!Z37,legenda_de_respostas!$A$1:$B$6,2,0)</f>
        <v>0</v>
      </c>
      <c r="X37" s="2" t="n">
        <f aca="false">VLOOKUP(Dados_tratados!AA37,legenda_de_respostas!$A$1:$B$6,2,0)</f>
        <v>4</v>
      </c>
      <c r="Y37" s="2" t="n">
        <f aca="false">VLOOKUP(Dados_tratados!AB37,legenda_de_respostas!$A$1:$B$6,2,0)</f>
        <v>4</v>
      </c>
      <c r="Z37" s="2" t="n">
        <f aca="false">VLOOKUP(Dados_tratados!AC37,legenda_de_respostas!$A$1:$B$6,2,0)</f>
        <v>4</v>
      </c>
      <c r="AA37" s="2" t="n">
        <f aca="false">VLOOKUP(Dados_tratados!AD37,legenda_de_respostas!$A$1:$B$6,2,0)</f>
        <v>4</v>
      </c>
      <c r="AB37" s="2" t="n">
        <f aca="false">VLOOKUP(Dados_tratados!AE37,legenda_de_respostas!$A$1:$B$6,2,0)</f>
        <v>3</v>
      </c>
      <c r="AC37" s="2" t="n">
        <f aca="false">VLOOKUP(Dados_tratados!AF37,legenda_de_respostas!$A$1:$B$6,2,0)</f>
        <v>4</v>
      </c>
      <c r="AD37" s="2" t="n">
        <f aca="false">VLOOKUP(Dados_tratados!AG37,legenda_de_respostas!$A$1:$B$6,2,0)</f>
        <v>4</v>
      </c>
      <c r="AE37" s="2" t="n">
        <f aca="false">VLOOKUP(Dados_tratados!AH37,legenda_de_respostas!$A$1:$B$6,2,0)</f>
        <v>4</v>
      </c>
      <c r="AF37" s="2" t="n">
        <f aca="false">VLOOKUP(Dados_tratados!AI37,legenda_de_respostas!$A$1:$B$6,2,0)</f>
        <v>4</v>
      </c>
      <c r="AG37" s="2" t="n">
        <v>37</v>
      </c>
      <c r="AH37" s="2" t="n">
        <v>1</v>
      </c>
    </row>
    <row r="38" customFormat="false" ht="15" hidden="false" customHeight="false" outlineLevel="0" collapsed="false">
      <c r="A38" s="2" t="s">
        <v>117</v>
      </c>
      <c r="B38" s="2" t="n">
        <f aca="false">VLOOKUP(Dados_tratados!E38,legenda_de_respostas!$A$1:$B$6,2,0)</f>
        <v>5</v>
      </c>
      <c r="C38" s="2" t="n">
        <f aca="false">VLOOKUP(Dados_tratados!F38,legenda_de_respostas!$A$1:$B$6,2,0)</f>
        <v>5</v>
      </c>
      <c r="D38" s="2" t="n">
        <f aca="false">VLOOKUP(Dados_tratados!G38,legenda_de_respostas!$A$1:$B$6,2,0)</f>
        <v>5</v>
      </c>
      <c r="E38" s="2" t="n">
        <f aca="false">VLOOKUP(Dados_tratados!H38,legenda_de_respostas!$A$1:$B$6,2,0)</f>
        <v>5</v>
      </c>
      <c r="F38" s="2" t="n">
        <f aca="false">VLOOKUP(Dados_tratados!I38,legenda_de_respostas!$A$1:$B$6,2,0)</f>
        <v>3</v>
      </c>
      <c r="G38" s="2" t="n">
        <f aca="false">VLOOKUP(Dados_tratados!J38,legenda_de_respostas!$A$1:$B$6,2,0)</f>
        <v>5</v>
      </c>
      <c r="H38" s="2" t="n">
        <f aca="false">VLOOKUP(Dados_tratados!K38,legenda_de_respostas!$A$1:$B$6,2,0)</f>
        <v>5</v>
      </c>
      <c r="I38" s="2" t="n">
        <f aca="false">VLOOKUP(Dados_tratados!L38,legenda_de_respostas!$A$1:$B$6,2,0)</f>
        <v>5</v>
      </c>
      <c r="J38" s="2" t="n">
        <f aca="false">VLOOKUP(Dados_tratados!M38,legenda_de_respostas!$A$1:$B$6,2,0)</f>
        <v>5</v>
      </c>
      <c r="K38" s="2" t="n">
        <f aca="false">VLOOKUP(Dados_tratados!N38,legenda_de_respostas!$A$1:$B$6,2,0)</f>
        <v>5</v>
      </c>
      <c r="L38" s="2" t="n">
        <f aca="false">VLOOKUP(Dados_tratados!O38,legenda_de_respostas!$A$1:$B$6,2,0)</f>
        <v>5</v>
      </c>
      <c r="M38" s="2" t="n">
        <f aca="false">VLOOKUP(Dados_tratados!P38,legenda_de_respostas!$A$1:$B$6,2,0)</f>
        <v>5</v>
      </c>
      <c r="N38" s="2" t="n">
        <f aca="false">VLOOKUP(Dados_tratados!Q38,legenda_de_respostas!$A$1:$B$6,2,0)</f>
        <v>5</v>
      </c>
      <c r="O38" s="2" t="n">
        <f aca="false">VLOOKUP(Dados_tratados!R38,legenda_de_respostas!$A$1:$B$6,2,0)</f>
        <v>5</v>
      </c>
      <c r="P38" s="2" t="n">
        <f aca="false">VLOOKUP(Dados_tratados!S38,legenda_de_respostas!$A$1:$B$6,2,0)</f>
        <v>5</v>
      </c>
      <c r="Q38" s="2" t="n">
        <f aca="false">VLOOKUP(Dados_tratados!T38,legenda_de_respostas!$A$1:$B$6,2,0)</f>
        <v>5</v>
      </c>
      <c r="R38" s="2" t="n">
        <f aca="false">VLOOKUP(Dados_tratados!U38,legenda_de_respostas!$A$1:$B$6,2,0)</f>
        <v>5</v>
      </c>
      <c r="S38" s="2" t="n">
        <f aca="false">VLOOKUP(Dados_tratados!V38,legenda_de_respostas!$A$1:$B$6,2,0)</f>
        <v>5</v>
      </c>
      <c r="T38" s="2" t="n">
        <f aca="false">VLOOKUP(Dados_tratados!W38,legenda_de_respostas!$A$1:$B$6,2,0)</f>
        <v>5</v>
      </c>
      <c r="U38" s="2" t="n">
        <f aca="false">VLOOKUP(Dados_tratados!X38,legenda_de_respostas!$A$1:$B$6,2,0)</f>
        <v>5</v>
      </c>
      <c r="V38" s="2" t="n">
        <f aca="false">VLOOKUP(Dados_tratados!Y38,legenda_de_respostas!$A$1:$B$6,2,0)</f>
        <v>5</v>
      </c>
      <c r="W38" s="2" t="n">
        <f aca="false">VLOOKUP(Dados_tratados!Z38,legenda_de_respostas!$A$1:$B$6,2,0)</f>
        <v>5</v>
      </c>
      <c r="X38" s="2" t="n">
        <f aca="false">VLOOKUP(Dados_tratados!AA38,legenda_de_respostas!$A$1:$B$6,2,0)</f>
        <v>5</v>
      </c>
      <c r="Y38" s="2" t="n">
        <f aca="false">VLOOKUP(Dados_tratados!AB38,legenda_de_respostas!$A$1:$B$6,2,0)</f>
        <v>5</v>
      </c>
      <c r="Z38" s="2" t="n">
        <f aca="false">VLOOKUP(Dados_tratados!AC38,legenda_de_respostas!$A$1:$B$6,2,0)</f>
        <v>5</v>
      </c>
      <c r="AA38" s="2" t="n">
        <f aca="false">VLOOKUP(Dados_tratados!AD38,legenda_de_respostas!$A$1:$B$6,2,0)</f>
        <v>5</v>
      </c>
      <c r="AB38" s="2" t="n">
        <f aca="false">VLOOKUP(Dados_tratados!AE38,legenda_de_respostas!$A$1:$B$6,2,0)</f>
        <v>5</v>
      </c>
      <c r="AC38" s="2" t="n">
        <f aca="false">VLOOKUP(Dados_tratados!AF38,legenda_de_respostas!$A$1:$B$6,2,0)</f>
        <v>5</v>
      </c>
      <c r="AD38" s="2" t="n">
        <f aca="false">VLOOKUP(Dados_tratados!AG38,legenda_de_respostas!$A$1:$B$6,2,0)</f>
        <v>5</v>
      </c>
      <c r="AE38" s="2" t="n">
        <f aca="false">VLOOKUP(Dados_tratados!AH38,legenda_de_respostas!$A$1:$B$6,2,0)</f>
        <v>5</v>
      </c>
      <c r="AF38" s="2" t="n">
        <f aca="false">VLOOKUP(Dados_tratados!AI38,legenda_de_respostas!$A$1:$B$6,2,0)</f>
        <v>5</v>
      </c>
      <c r="AG38" s="2" t="n">
        <v>40</v>
      </c>
      <c r="AH38" s="2" t="n">
        <v>1</v>
      </c>
      <c r="AI38" s="2" t="s">
        <v>118</v>
      </c>
    </row>
    <row r="39" customFormat="false" ht="15" hidden="false" customHeight="false" outlineLevel="0" collapsed="false">
      <c r="A39" s="2" t="s">
        <v>119</v>
      </c>
      <c r="B39" s="2" t="n">
        <f aca="false">VLOOKUP(Dados_tratados!E39,legenda_de_respostas!$A$1:$B$6,2,0)</f>
        <v>5</v>
      </c>
      <c r="C39" s="2" t="n">
        <f aca="false">VLOOKUP(Dados_tratados!F39,legenda_de_respostas!$A$1:$B$6,2,0)</f>
        <v>2</v>
      </c>
      <c r="D39" s="2" t="n">
        <f aca="false">VLOOKUP(Dados_tratados!G39,legenda_de_respostas!$A$1:$B$6,2,0)</f>
        <v>3</v>
      </c>
      <c r="E39" s="2" t="n">
        <f aca="false">VLOOKUP(Dados_tratados!H39,legenda_de_respostas!$A$1:$B$6,2,0)</f>
        <v>0</v>
      </c>
      <c r="F39" s="2" t="n">
        <f aca="false">VLOOKUP(Dados_tratados!I39,legenda_de_respostas!$A$1:$B$6,2,0)</f>
        <v>0</v>
      </c>
      <c r="G39" s="2" t="n">
        <f aca="false">VLOOKUP(Dados_tratados!J39,legenda_de_respostas!$A$1:$B$6,2,0)</f>
        <v>4</v>
      </c>
      <c r="H39" s="2" t="n">
        <f aca="false">VLOOKUP(Dados_tratados!K39,legenda_de_respostas!$A$1:$B$6,2,0)</f>
        <v>4</v>
      </c>
      <c r="I39" s="2" t="n">
        <f aca="false">VLOOKUP(Dados_tratados!L39,legenda_de_respostas!$A$1:$B$6,2,0)</f>
        <v>5</v>
      </c>
      <c r="J39" s="2" t="n">
        <f aca="false">VLOOKUP(Dados_tratados!M39,legenda_de_respostas!$A$1:$B$6,2,0)</f>
        <v>5</v>
      </c>
      <c r="K39" s="2" t="n">
        <f aca="false">VLOOKUP(Dados_tratados!N39,legenda_de_respostas!$A$1:$B$6,2,0)</f>
        <v>5</v>
      </c>
      <c r="L39" s="2" t="n">
        <f aca="false">VLOOKUP(Dados_tratados!O39,legenda_de_respostas!$A$1:$B$6,2,0)</f>
        <v>5</v>
      </c>
      <c r="M39" s="2" t="n">
        <f aca="false">VLOOKUP(Dados_tratados!P39,legenda_de_respostas!$A$1:$B$6,2,0)</f>
        <v>4</v>
      </c>
      <c r="N39" s="2" t="n">
        <f aca="false">VLOOKUP(Dados_tratados!Q39,legenda_de_respostas!$A$1:$B$6,2,0)</f>
        <v>3</v>
      </c>
      <c r="O39" s="2" t="n">
        <f aca="false">VLOOKUP(Dados_tratados!R39,legenda_de_respostas!$A$1:$B$6,2,0)</f>
        <v>3</v>
      </c>
      <c r="P39" s="2" t="n">
        <f aca="false">VLOOKUP(Dados_tratados!S39,legenda_de_respostas!$A$1:$B$6,2,0)</f>
        <v>4</v>
      </c>
      <c r="Q39" s="2" t="n">
        <f aca="false">VLOOKUP(Dados_tratados!T39,legenda_de_respostas!$A$1:$B$6,2,0)</f>
        <v>3</v>
      </c>
      <c r="R39" s="2" t="n">
        <f aca="false">VLOOKUP(Dados_tratados!U39,legenda_de_respostas!$A$1:$B$6,2,0)</f>
        <v>4</v>
      </c>
      <c r="S39" s="2" t="n">
        <f aca="false">VLOOKUP(Dados_tratados!V39,legenda_de_respostas!$A$1:$B$6,2,0)</f>
        <v>4</v>
      </c>
      <c r="T39" s="2" t="n">
        <f aca="false">VLOOKUP(Dados_tratados!W39,legenda_de_respostas!$A$1:$B$6,2,0)</f>
        <v>4</v>
      </c>
      <c r="U39" s="2" t="n">
        <f aca="false">VLOOKUP(Dados_tratados!X39,legenda_de_respostas!$A$1:$B$6,2,0)</f>
        <v>3</v>
      </c>
      <c r="V39" s="2" t="n">
        <f aca="false">VLOOKUP(Dados_tratados!Y39,legenda_de_respostas!$A$1:$B$6,2,0)</f>
        <v>2</v>
      </c>
      <c r="W39" s="2" t="n">
        <f aca="false">VLOOKUP(Dados_tratados!Z39,legenda_de_respostas!$A$1:$B$6,2,0)</f>
        <v>4</v>
      </c>
      <c r="X39" s="2" t="n">
        <f aca="false">VLOOKUP(Dados_tratados!AA39,legenda_de_respostas!$A$1:$B$6,2,0)</f>
        <v>4</v>
      </c>
      <c r="Y39" s="2" t="n">
        <f aca="false">VLOOKUP(Dados_tratados!AB39,legenda_de_respostas!$A$1:$B$6,2,0)</f>
        <v>4</v>
      </c>
      <c r="Z39" s="2" t="n">
        <f aca="false">VLOOKUP(Dados_tratados!AC39,legenda_de_respostas!$A$1:$B$6,2,0)</f>
        <v>4</v>
      </c>
      <c r="AA39" s="2" t="n">
        <f aca="false">VLOOKUP(Dados_tratados!AD39,legenda_de_respostas!$A$1:$B$6,2,0)</f>
        <v>4</v>
      </c>
      <c r="AB39" s="2" t="n">
        <f aca="false">VLOOKUP(Dados_tratados!AE39,legenda_de_respostas!$A$1:$B$6,2,0)</f>
        <v>4</v>
      </c>
      <c r="AC39" s="2" t="n">
        <f aca="false">VLOOKUP(Dados_tratados!AF39,legenda_de_respostas!$A$1:$B$6,2,0)</f>
        <v>4</v>
      </c>
      <c r="AD39" s="2" t="n">
        <f aca="false">VLOOKUP(Dados_tratados!AG39,legenda_de_respostas!$A$1:$B$6,2,0)</f>
        <v>4</v>
      </c>
      <c r="AE39" s="2" t="n">
        <f aca="false">VLOOKUP(Dados_tratados!AH39,legenda_de_respostas!$A$1:$B$6,2,0)</f>
        <v>4</v>
      </c>
      <c r="AF39" s="2" t="n">
        <f aca="false">VLOOKUP(Dados_tratados!AI39,legenda_de_respostas!$A$1:$B$6,2,0)</f>
        <v>4</v>
      </c>
      <c r="AG39" s="2" t="n">
        <v>34</v>
      </c>
      <c r="AH39" s="2" t="n">
        <v>3</v>
      </c>
    </row>
    <row r="40" customFormat="false" ht="15" hidden="false" customHeight="false" outlineLevel="0" collapsed="false">
      <c r="A40" s="2" t="s">
        <v>120</v>
      </c>
      <c r="B40" s="2" t="n">
        <f aca="false">VLOOKUP(Dados_tratados!E40,legenda_de_respostas!$A$1:$B$6,2,0)</f>
        <v>5</v>
      </c>
      <c r="C40" s="2" t="n">
        <f aca="false">VLOOKUP(Dados_tratados!F40,legenda_de_respostas!$A$1:$B$6,2,0)</f>
        <v>0</v>
      </c>
      <c r="D40" s="2" t="n">
        <f aca="false">VLOOKUP(Dados_tratados!G40,legenda_de_respostas!$A$1:$B$6,2,0)</f>
        <v>0</v>
      </c>
      <c r="E40" s="2" t="n">
        <f aca="false">VLOOKUP(Dados_tratados!H40,legenda_de_respostas!$A$1:$B$6,2,0)</f>
        <v>2</v>
      </c>
      <c r="F40" s="2" t="n">
        <f aca="false">VLOOKUP(Dados_tratados!I40,legenda_de_respostas!$A$1:$B$6,2,0)</f>
        <v>0</v>
      </c>
      <c r="G40" s="2" t="n">
        <f aca="false">VLOOKUP(Dados_tratados!J40,legenda_de_respostas!$A$1:$B$6,2,0)</f>
        <v>4</v>
      </c>
      <c r="H40" s="2" t="n">
        <f aca="false">VLOOKUP(Dados_tratados!K40,legenda_de_respostas!$A$1:$B$6,2,0)</f>
        <v>3</v>
      </c>
      <c r="I40" s="2" t="n">
        <f aca="false">VLOOKUP(Dados_tratados!L40,legenda_de_respostas!$A$1:$B$6,2,0)</f>
        <v>0</v>
      </c>
      <c r="J40" s="2" t="n">
        <f aca="false">VLOOKUP(Dados_tratados!M40,legenda_de_respostas!$A$1:$B$6,2,0)</f>
        <v>0</v>
      </c>
      <c r="K40" s="2" t="n">
        <f aca="false">VLOOKUP(Dados_tratados!N40,legenda_de_respostas!$A$1:$B$6,2,0)</f>
        <v>0</v>
      </c>
      <c r="L40" s="2" t="n">
        <f aca="false">VLOOKUP(Dados_tratados!O40,legenda_de_respostas!$A$1:$B$6,2,0)</f>
        <v>0</v>
      </c>
      <c r="M40" s="2" t="n">
        <f aca="false">VLOOKUP(Dados_tratados!P40,legenda_de_respostas!$A$1:$B$6,2,0)</f>
        <v>0</v>
      </c>
      <c r="N40" s="2" t="n">
        <f aca="false">VLOOKUP(Dados_tratados!Q40,legenda_de_respostas!$A$1:$B$6,2,0)</f>
        <v>0</v>
      </c>
      <c r="O40" s="2" t="n">
        <f aca="false">VLOOKUP(Dados_tratados!R40,legenda_de_respostas!$A$1:$B$6,2,0)</f>
        <v>0</v>
      </c>
      <c r="P40" s="2" t="n">
        <f aca="false">VLOOKUP(Dados_tratados!S40,legenda_de_respostas!$A$1:$B$6,2,0)</f>
        <v>5</v>
      </c>
      <c r="Q40" s="2" t="n">
        <f aca="false">VLOOKUP(Dados_tratados!T40,legenda_de_respostas!$A$1:$B$6,2,0)</f>
        <v>0</v>
      </c>
      <c r="R40" s="2" t="n">
        <f aca="false">VLOOKUP(Dados_tratados!U40,legenda_de_respostas!$A$1:$B$6,2,0)</f>
        <v>3</v>
      </c>
      <c r="S40" s="2" t="n">
        <f aca="false">VLOOKUP(Dados_tratados!V40,legenda_de_respostas!$A$1:$B$6,2,0)</f>
        <v>3</v>
      </c>
      <c r="T40" s="2" t="n">
        <f aca="false">VLOOKUP(Dados_tratados!W40,legenda_de_respostas!$A$1:$B$6,2,0)</f>
        <v>2</v>
      </c>
      <c r="U40" s="2" t="n">
        <f aca="false">VLOOKUP(Dados_tratados!X40,legenda_de_respostas!$A$1:$B$6,2,0)</f>
        <v>3</v>
      </c>
      <c r="V40" s="2" t="n">
        <f aca="false">VLOOKUP(Dados_tratados!Y40,legenda_de_respostas!$A$1:$B$6,2,0)</f>
        <v>3</v>
      </c>
      <c r="W40" s="2" t="n">
        <f aca="false">VLOOKUP(Dados_tratados!Z40,legenda_de_respostas!$A$1:$B$6,2,0)</f>
        <v>4</v>
      </c>
      <c r="X40" s="2" t="n">
        <f aca="false">VLOOKUP(Dados_tratados!AA40,legenda_de_respostas!$A$1:$B$6,2,0)</f>
        <v>2</v>
      </c>
      <c r="Y40" s="2" t="n">
        <f aca="false">VLOOKUP(Dados_tratados!AB40,legenda_de_respostas!$A$1:$B$6,2,0)</f>
        <v>4</v>
      </c>
      <c r="Z40" s="2" t="n">
        <f aca="false">VLOOKUP(Dados_tratados!AC40,legenda_de_respostas!$A$1:$B$6,2,0)</f>
        <v>4</v>
      </c>
      <c r="AA40" s="2" t="n">
        <f aca="false">VLOOKUP(Dados_tratados!AD40,legenda_de_respostas!$A$1:$B$6,2,0)</f>
        <v>3</v>
      </c>
      <c r="AB40" s="2" t="n">
        <f aca="false">VLOOKUP(Dados_tratados!AE40,legenda_de_respostas!$A$1:$B$6,2,0)</f>
        <v>3</v>
      </c>
      <c r="AC40" s="2" t="n">
        <f aca="false">VLOOKUP(Dados_tratados!AF40,legenda_de_respostas!$A$1:$B$6,2,0)</f>
        <v>5</v>
      </c>
      <c r="AD40" s="2" t="n">
        <f aca="false">VLOOKUP(Dados_tratados!AG40,legenda_de_respostas!$A$1:$B$6,2,0)</f>
        <v>2</v>
      </c>
      <c r="AE40" s="2" t="n">
        <f aca="false">VLOOKUP(Dados_tratados!AH40,legenda_de_respostas!$A$1:$B$6,2,0)</f>
        <v>3</v>
      </c>
      <c r="AF40" s="2" t="n">
        <f aca="false">VLOOKUP(Dados_tratados!AI40,legenda_de_respostas!$A$1:$B$6,2,0)</f>
        <v>2</v>
      </c>
      <c r="AG40" s="2" t="n">
        <v>26</v>
      </c>
      <c r="AH40" s="2" t="n">
        <v>1</v>
      </c>
    </row>
    <row r="41" customFormat="false" ht="15" hidden="false" customHeight="false" outlineLevel="0" collapsed="false">
      <c r="A41" s="2" t="s">
        <v>121</v>
      </c>
      <c r="B41" s="2" t="n">
        <f aca="false">VLOOKUP(Dados_tratados!E41,legenda_de_respostas!$A$1:$B$6,2,0)</f>
        <v>4</v>
      </c>
      <c r="C41" s="2" t="n">
        <f aca="false">VLOOKUP(Dados_tratados!F41,legenda_de_respostas!$A$1:$B$6,2,0)</f>
        <v>0</v>
      </c>
      <c r="D41" s="2" t="n">
        <f aca="false">VLOOKUP(Dados_tratados!G41,legenda_de_respostas!$A$1:$B$6,2,0)</f>
        <v>4</v>
      </c>
      <c r="E41" s="2" t="n">
        <f aca="false">VLOOKUP(Dados_tratados!H41,legenda_de_respostas!$A$1:$B$6,2,0)</f>
        <v>0</v>
      </c>
      <c r="F41" s="2" t="n">
        <f aca="false">VLOOKUP(Dados_tratados!I41,legenda_de_respostas!$A$1:$B$6,2,0)</f>
        <v>4</v>
      </c>
      <c r="G41" s="2" t="n">
        <f aca="false">VLOOKUP(Dados_tratados!J41,legenda_de_respostas!$A$1:$B$6,2,0)</f>
        <v>3</v>
      </c>
      <c r="H41" s="2" t="n">
        <f aca="false">VLOOKUP(Dados_tratados!K41,legenda_de_respostas!$A$1:$B$6,2,0)</f>
        <v>0</v>
      </c>
      <c r="I41" s="2" t="n">
        <f aca="false">VLOOKUP(Dados_tratados!L41,legenda_de_respostas!$A$1:$B$6,2,0)</f>
        <v>0</v>
      </c>
      <c r="J41" s="2" t="n">
        <f aca="false">VLOOKUP(Dados_tratados!M41,legenda_de_respostas!$A$1:$B$6,2,0)</f>
        <v>0</v>
      </c>
      <c r="K41" s="2" t="n">
        <f aca="false">VLOOKUP(Dados_tratados!N41,legenda_de_respostas!$A$1:$B$6,2,0)</f>
        <v>0</v>
      </c>
      <c r="L41" s="2" t="n">
        <f aca="false">VLOOKUP(Dados_tratados!O41,legenda_de_respostas!$A$1:$B$6,2,0)</f>
        <v>0</v>
      </c>
      <c r="M41" s="2" t="n">
        <f aca="false">VLOOKUP(Dados_tratados!P41,legenda_de_respostas!$A$1:$B$6,2,0)</f>
        <v>4</v>
      </c>
      <c r="N41" s="2" t="n">
        <f aca="false">VLOOKUP(Dados_tratados!Q41,legenda_de_respostas!$A$1:$B$6,2,0)</f>
        <v>0</v>
      </c>
      <c r="O41" s="2" t="n">
        <f aca="false">VLOOKUP(Dados_tratados!R41,legenda_de_respostas!$A$1:$B$6,2,0)</f>
        <v>0</v>
      </c>
      <c r="P41" s="2" t="n">
        <f aca="false">VLOOKUP(Dados_tratados!S41,legenda_de_respostas!$A$1:$B$6,2,0)</f>
        <v>0</v>
      </c>
      <c r="Q41" s="2" t="n">
        <f aca="false">VLOOKUP(Dados_tratados!T41,legenda_de_respostas!$A$1:$B$6,2,0)</f>
        <v>0</v>
      </c>
      <c r="R41" s="2" t="n">
        <f aca="false">VLOOKUP(Dados_tratados!U41,legenda_de_respostas!$A$1:$B$6,2,0)</f>
        <v>4</v>
      </c>
      <c r="S41" s="2" t="n">
        <f aca="false">VLOOKUP(Dados_tratados!V41,legenda_de_respostas!$A$1:$B$6,2,0)</f>
        <v>4</v>
      </c>
      <c r="T41" s="2" t="n">
        <f aca="false">VLOOKUP(Dados_tratados!W41,legenda_de_respostas!$A$1:$B$6,2,0)</f>
        <v>4</v>
      </c>
      <c r="U41" s="2" t="n">
        <f aca="false">VLOOKUP(Dados_tratados!X41,legenda_de_respostas!$A$1:$B$6,2,0)</f>
        <v>4</v>
      </c>
      <c r="V41" s="2" t="n">
        <f aca="false">VLOOKUP(Dados_tratados!Y41,legenda_de_respostas!$A$1:$B$6,2,0)</f>
        <v>4</v>
      </c>
      <c r="W41" s="2" t="n">
        <f aca="false">VLOOKUP(Dados_tratados!Z41,legenda_de_respostas!$A$1:$B$6,2,0)</f>
        <v>0</v>
      </c>
      <c r="X41" s="2" t="n">
        <f aca="false">VLOOKUP(Dados_tratados!AA41,legenda_de_respostas!$A$1:$B$6,2,0)</f>
        <v>4</v>
      </c>
      <c r="Y41" s="2" t="n">
        <f aca="false">VLOOKUP(Dados_tratados!AB41,legenda_de_respostas!$A$1:$B$6,2,0)</f>
        <v>4</v>
      </c>
      <c r="Z41" s="2" t="n">
        <f aca="false">VLOOKUP(Dados_tratados!AC41,legenda_de_respostas!$A$1:$B$6,2,0)</f>
        <v>4</v>
      </c>
      <c r="AA41" s="2" t="n">
        <f aca="false">VLOOKUP(Dados_tratados!AD41,legenda_de_respostas!$A$1:$B$6,2,0)</f>
        <v>4</v>
      </c>
      <c r="AB41" s="2" t="n">
        <f aca="false">VLOOKUP(Dados_tratados!AE41,legenda_de_respostas!$A$1:$B$6,2,0)</f>
        <v>4</v>
      </c>
      <c r="AC41" s="2" t="n">
        <f aca="false">VLOOKUP(Dados_tratados!AF41,legenda_de_respostas!$A$1:$B$6,2,0)</f>
        <v>4</v>
      </c>
      <c r="AD41" s="2" t="n">
        <f aca="false">VLOOKUP(Dados_tratados!AG41,legenda_de_respostas!$A$1:$B$6,2,0)</f>
        <v>3</v>
      </c>
      <c r="AE41" s="2" t="n">
        <f aca="false">VLOOKUP(Dados_tratados!AH41,legenda_de_respostas!$A$1:$B$6,2,0)</f>
        <v>4</v>
      </c>
      <c r="AF41" s="2" t="n">
        <f aca="false">VLOOKUP(Dados_tratados!AI41,legenda_de_respostas!$A$1:$B$6,2,0)</f>
        <v>4</v>
      </c>
      <c r="AG41" s="2" t="n">
        <v>41</v>
      </c>
      <c r="AH41" s="2" t="n">
        <v>1</v>
      </c>
      <c r="AI41" s="2" t="s">
        <v>122</v>
      </c>
    </row>
    <row r="42" customFormat="false" ht="15" hidden="false" customHeight="false" outlineLevel="0" collapsed="false">
      <c r="A42" s="2" t="s">
        <v>123</v>
      </c>
      <c r="B42" s="2" t="n">
        <f aca="false">VLOOKUP(Dados_tratados!E42,legenda_de_respostas!$A$1:$B$6,2,0)</f>
        <v>0</v>
      </c>
      <c r="C42" s="2" t="n">
        <f aca="false">VLOOKUP(Dados_tratados!F42,legenda_de_respostas!$A$1:$B$6,2,0)</f>
        <v>0</v>
      </c>
      <c r="D42" s="2" t="n">
        <f aca="false">VLOOKUP(Dados_tratados!G42,legenda_de_respostas!$A$1:$B$6,2,0)</f>
        <v>0</v>
      </c>
      <c r="E42" s="2" t="n">
        <f aca="false">VLOOKUP(Dados_tratados!H42,legenda_de_respostas!$A$1:$B$6,2,0)</f>
        <v>0</v>
      </c>
      <c r="F42" s="2" t="n">
        <f aca="false">VLOOKUP(Dados_tratados!I42,legenda_de_respostas!$A$1:$B$6,2,0)</f>
        <v>0</v>
      </c>
      <c r="G42" s="2" t="n">
        <f aca="false">VLOOKUP(Dados_tratados!J42,legenda_de_respostas!$A$1:$B$6,2,0)</f>
        <v>0</v>
      </c>
      <c r="H42" s="2" t="n">
        <f aca="false">VLOOKUP(Dados_tratados!K42,legenda_de_respostas!$A$1:$B$6,2,0)</f>
        <v>0</v>
      </c>
      <c r="I42" s="2" t="n">
        <f aca="false">VLOOKUP(Dados_tratados!L42,legenda_de_respostas!$A$1:$B$6,2,0)</f>
        <v>0</v>
      </c>
      <c r="J42" s="2" t="n">
        <f aca="false">VLOOKUP(Dados_tratados!M42,legenda_de_respostas!$A$1:$B$6,2,0)</f>
        <v>0</v>
      </c>
      <c r="K42" s="2" t="n">
        <f aca="false">VLOOKUP(Dados_tratados!N42,legenda_de_respostas!$A$1:$B$6,2,0)</f>
        <v>0</v>
      </c>
      <c r="L42" s="2" t="n">
        <f aca="false">VLOOKUP(Dados_tratados!O42,legenda_de_respostas!$A$1:$B$6,2,0)</f>
        <v>0</v>
      </c>
      <c r="M42" s="2" t="n">
        <f aca="false">VLOOKUP(Dados_tratados!P42,legenda_de_respostas!$A$1:$B$6,2,0)</f>
        <v>3</v>
      </c>
      <c r="N42" s="2" t="n">
        <f aca="false">VLOOKUP(Dados_tratados!Q42,legenda_de_respostas!$A$1:$B$6,2,0)</f>
        <v>0</v>
      </c>
      <c r="O42" s="2" t="n">
        <f aca="false">VLOOKUP(Dados_tratados!R42,legenda_de_respostas!$A$1:$B$6,2,0)</f>
        <v>0</v>
      </c>
      <c r="P42" s="2" t="n">
        <f aca="false">VLOOKUP(Dados_tratados!S42,legenda_de_respostas!$A$1:$B$6,2,0)</f>
        <v>0</v>
      </c>
      <c r="Q42" s="2" t="n">
        <f aca="false">VLOOKUP(Dados_tratados!T42,legenda_de_respostas!$A$1:$B$6,2,0)</f>
        <v>3</v>
      </c>
      <c r="R42" s="2" t="n">
        <f aca="false">VLOOKUP(Dados_tratados!U42,legenda_de_respostas!$A$1:$B$6,2,0)</f>
        <v>0</v>
      </c>
      <c r="S42" s="2" t="n">
        <f aca="false">VLOOKUP(Dados_tratados!V42,legenda_de_respostas!$A$1:$B$6,2,0)</f>
        <v>0</v>
      </c>
      <c r="T42" s="2" t="n">
        <f aca="false">VLOOKUP(Dados_tratados!W42,legenda_de_respostas!$A$1:$B$6,2,0)</f>
        <v>0</v>
      </c>
      <c r="U42" s="2" t="n">
        <f aca="false">VLOOKUP(Dados_tratados!X42,legenda_de_respostas!$A$1:$B$6,2,0)</f>
        <v>0</v>
      </c>
      <c r="V42" s="2" t="n">
        <f aca="false">VLOOKUP(Dados_tratados!Y42,legenda_de_respostas!$A$1:$B$6,2,0)</f>
        <v>0</v>
      </c>
      <c r="W42" s="2" t="n">
        <f aca="false">VLOOKUP(Dados_tratados!Z42,legenda_de_respostas!$A$1:$B$6,2,0)</f>
        <v>0</v>
      </c>
      <c r="X42" s="2" t="n">
        <f aca="false">VLOOKUP(Dados_tratados!AA42,legenda_de_respostas!$A$1:$B$6,2,0)</f>
        <v>0</v>
      </c>
      <c r="Y42" s="2" t="n">
        <f aca="false">VLOOKUP(Dados_tratados!AB42,legenda_de_respostas!$A$1:$B$6,2,0)</f>
        <v>3</v>
      </c>
      <c r="Z42" s="2" t="n">
        <f aca="false">VLOOKUP(Dados_tratados!AC42,legenda_de_respostas!$A$1:$B$6,2,0)</f>
        <v>0</v>
      </c>
      <c r="AA42" s="2" t="n">
        <f aca="false">VLOOKUP(Dados_tratados!AD42,legenda_de_respostas!$A$1:$B$6,2,0)</f>
        <v>0</v>
      </c>
      <c r="AB42" s="2" t="n">
        <f aca="false">VLOOKUP(Dados_tratados!AE42,legenda_de_respostas!$A$1:$B$6,2,0)</f>
        <v>0</v>
      </c>
      <c r="AC42" s="2" t="n">
        <f aca="false">VLOOKUP(Dados_tratados!AF42,legenda_de_respostas!$A$1:$B$6,2,0)</f>
        <v>0</v>
      </c>
      <c r="AD42" s="2" t="n">
        <f aca="false">VLOOKUP(Dados_tratados!AG42,legenda_de_respostas!$A$1:$B$6,2,0)</f>
        <v>0</v>
      </c>
      <c r="AE42" s="2" t="n">
        <f aca="false">VLOOKUP(Dados_tratados!AH42,legenda_de_respostas!$A$1:$B$6,2,0)</f>
        <v>0</v>
      </c>
      <c r="AF42" s="2" t="n">
        <f aca="false">VLOOKUP(Dados_tratados!AI42,legenda_de_respostas!$A$1:$B$6,2,0)</f>
        <v>0</v>
      </c>
      <c r="AG42" s="2" t="n">
        <v>33</v>
      </c>
      <c r="AH42" s="2" t="n">
        <v>1</v>
      </c>
      <c r="AI42" s="2" t="s">
        <v>124</v>
      </c>
    </row>
    <row r="43" customFormat="false" ht="15" hidden="false" customHeight="false" outlineLevel="0" collapsed="false">
      <c r="A43" s="2" t="s">
        <v>125</v>
      </c>
      <c r="B43" s="2" t="n">
        <f aca="false">VLOOKUP(Dados_tratados!E43,legenda_de_respostas!$A$1:$B$6,2,0)</f>
        <v>3</v>
      </c>
      <c r="C43" s="2" t="n">
        <f aca="false">VLOOKUP(Dados_tratados!F43,legenda_de_respostas!$A$1:$B$6,2,0)</f>
        <v>0</v>
      </c>
      <c r="D43" s="2" t="n">
        <f aca="false">VLOOKUP(Dados_tratados!G43,legenda_de_respostas!$A$1:$B$6,2,0)</f>
        <v>5</v>
      </c>
      <c r="E43" s="2" t="n">
        <f aca="false">VLOOKUP(Dados_tratados!H43,legenda_de_respostas!$A$1:$B$6,2,0)</f>
        <v>0</v>
      </c>
      <c r="F43" s="2" t="n">
        <f aca="false">VLOOKUP(Dados_tratados!I43,legenda_de_respostas!$A$1:$B$6,2,0)</f>
        <v>3</v>
      </c>
      <c r="G43" s="2" t="n">
        <f aca="false">VLOOKUP(Dados_tratados!J43,legenda_de_respostas!$A$1:$B$6,2,0)</f>
        <v>4</v>
      </c>
      <c r="H43" s="2" t="n">
        <f aca="false">VLOOKUP(Dados_tratados!K43,legenda_de_respostas!$A$1:$B$6,2,0)</f>
        <v>3</v>
      </c>
      <c r="I43" s="2" t="n">
        <f aca="false">VLOOKUP(Dados_tratados!L43,legenda_de_respostas!$A$1:$B$6,2,0)</f>
        <v>3</v>
      </c>
      <c r="J43" s="2" t="n">
        <f aca="false">VLOOKUP(Dados_tratados!M43,legenda_de_respostas!$A$1:$B$6,2,0)</f>
        <v>3</v>
      </c>
      <c r="K43" s="2" t="n">
        <f aca="false">VLOOKUP(Dados_tratados!N43,legenda_de_respostas!$A$1:$B$6,2,0)</f>
        <v>2</v>
      </c>
      <c r="L43" s="2" t="n">
        <f aca="false">VLOOKUP(Dados_tratados!O43,legenda_de_respostas!$A$1:$B$6,2,0)</f>
        <v>0</v>
      </c>
      <c r="M43" s="2" t="n">
        <f aca="false">VLOOKUP(Dados_tratados!P43,legenda_de_respostas!$A$1:$B$6,2,0)</f>
        <v>3</v>
      </c>
      <c r="N43" s="2" t="n">
        <f aca="false">VLOOKUP(Dados_tratados!Q43,legenda_de_respostas!$A$1:$B$6,2,0)</f>
        <v>0</v>
      </c>
      <c r="O43" s="2" t="n">
        <f aca="false">VLOOKUP(Dados_tratados!R43,legenda_de_respostas!$A$1:$B$6,2,0)</f>
        <v>0</v>
      </c>
      <c r="P43" s="2" t="n">
        <f aca="false">VLOOKUP(Dados_tratados!S43,legenda_de_respostas!$A$1:$B$6,2,0)</f>
        <v>0</v>
      </c>
      <c r="Q43" s="2" t="n">
        <f aca="false">VLOOKUP(Dados_tratados!T43,legenda_de_respostas!$A$1:$B$6,2,0)</f>
        <v>2</v>
      </c>
      <c r="R43" s="2" t="n">
        <f aca="false">VLOOKUP(Dados_tratados!U43,legenda_de_respostas!$A$1:$B$6,2,0)</f>
        <v>4</v>
      </c>
      <c r="S43" s="2" t="n">
        <f aca="false">VLOOKUP(Dados_tratados!V43,legenda_de_respostas!$A$1:$B$6,2,0)</f>
        <v>0</v>
      </c>
      <c r="T43" s="2" t="n">
        <f aca="false">VLOOKUP(Dados_tratados!W43,legenda_de_respostas!$A$1:$B$6,2,0)</f>
        <v>3</v>
      </c>
      <c r="U43" s="2" t="n">
        <f aca="false">VLOOKUP(Dados_tratados!X43,legenda_de_respostas!$A$1:$B$6,2,0)</f>
        <v>2</v>
      </c>
      <c r="V43" s="2" t="n">
        <f aca="false">VLOOKUP(Dados_tratados!Y43,legenda_de_respostas!$A$1:$B$6,2,0)</f>
        <v>2</v>
      </c>
      <c r="W43" s="2" t="n">
        <f aca="false">VLOOKUP(Dados_tratados!Z43,legenda_de_respostas!$A$1:$B$6,2,0)</f>
        <v>4</v>
      </c>
      <c r="X43" s="2" t="n">
        <f aca="false">VLOOKUP(Dados_tratados!AA43,legenda_de_respostas!$A$1:$B$6,2,0)</f>
        <v>4</v>
      </c>
      <c r="Y43" s="2" t="n">
        <f aca="false">VLOOKUP(Dados_tratados!AB43,legenda_de_respostas!$A$1:$B$6,2,0)</f>
        <v>3</v>
      </c>
      <c r="Z43" s="2" t="n">
        <f aca="false">VLOOKUP(Dados_tratados!AC43,legenda_de_respostas!$A$1:$B$6,2,0)</f>
        <v>3</v>
      </c>
      <c r="AA43" s="2" t="n">
        <f aca="false">VLOOKUP(Dados_tratados!AD43,legenda_de_respostas!$A$1:$B$6,2,0)</f>
        <v>3</v>
      </c>
      <c r="AB43" s="2" t="n">
        <f aca="false">VLOOKUP(Dados_tratados!AE43,legenda_de_respostas!$A$1:$B$6,2,0)</f>
        <v>3</v>
      </c>
      <c r="AC43" s="2" t="n">
        <f aca="false">VLOOKUP(Dados_tratados!AF43,legenda_de_respostas!$A$1:$B$6,2,0)</f>
        <v>4</v>
      </c>
      <c r="AD43" s="2" t="n">
        <f aca="false">VLOOKUP(Dados_tratados!AG43,legenda_de_respostas!$A$1:$B$6,2,0)</f>
        <v>2</v>
      </c>
      <c r="AE43" s="2" t="n">
        <f aca="false">VLOOKUP(Dados_tratados!AH43,legenda_de_respostas!$A$1:$B$6,2,0)</f>
        <v>2</v>
      </c>
      <c r="AF43" s="2" t="n">
        <f aca="false">VLOOKUP(Dados_tratados!AI43,legenda_de_respostas!$A$1:$B$6,2,0)</f>
        <v>2</v>
      </c>
      <c r="AG43" s="2" t="n">
        <v>47</v>
      </c>
      <c r="AH43" s="2" t="n">
        <v>2</v>
      </c>
      <c r="AI43" s="2" t="s">
        <v>126</v>
      </c>
    </row>
    <row r="44" customFormat="false" ht="15" hidden="false" customHeight="false" outlineLevel="0" collapsed="false">
      <c r="A44" s="2" t="s">
        <v>127</v>
      </c>
      <c r="B44" s="2" t="n">
        <f aca="false">VLOOKUP(Dados_tratados!E44,legenda_de_respostas!$A$1:$B$6,2,0)</f>
        <v>5</v>
      </c>
      <c r="C44" s="2" t="n">
        <f aca="false">VLOOKUP(Dados_tratados!F44,legenda_de_respostas!$A$1:$B$6,2,0)</f>
        <v>4</v>
      </c>
      <c r="D44" s="2" t="n">
        <f aca="false">VLOOKUP(Dados_tratados!G44,legenda_de_respostas!$A$1:$B$6,2,0)</f>
        <v>5</v>
      </c>
      <c r="E44" s="2" t="n">
        <f aca="false">VLOOKUP(Dados_tratados!H44,legenda_de_respostas!$A$1:$B$6,2,0)</f>
        <v>5</v>
      </c>
      <c r="F44" s="2" t="n">
        <f aca="false">VLOOKUP(Dados_tratados!I44,legenda_de_respostas!$A$1:$B$6,2,0)</f>
        <v>4</v>
      </c>
      <c r="G44" s="2" t="n">
        <f aca="false">VLOOKUP(Dados_tratados!J44,legenda_de_respostas!$A$1:$B$6,2,0)</f>
        <v>4</v>
      </c>
      <c r="H44" s="2" t="n">
        <f aca="false">VLOOKUP(Dados_tratados!K44,legenda_de_respostas!$A$1:$B$6,2,0)</f>
        <v>4</v>
      </c>
      <c r="I44" s="2" t="n">
        <f aca="false">VLOOKUP(Dados_tratados!L44,legenda_de_respostas!$A$1:$B$6,2,0)</f>
        <v>5</v>
      </c>
      <c r="J44" s="2" t="n">
        <f aca="false">VLOOKUP(Dados_tratados!M44,legenda_de_respostas!$A$1:$B$6,2,0)</f>
        <v>5</v>
      </c>
      <c r="K44" s="2" t="n">
        <f aca="false">VLOOKUP(Dados_tratados!N44,legenda_de_respostas!$A$1:$B$6,2,0)</f>
        <v>5</v>
      </c>
      <c r="L44" s="2" t="n">
        <f aca="false">VLOOKUP(Dados_tratados!O44,legenda_de_respostas!$A$1:$B$6,2,0)</f>
        <v>4</v>
      </c>
      <c r="M44" s="2" t="n">
        <f aca="false">VLOOKUP(Dados_tratados!P44,legenda_de_respostas!$A$1:$B$6,2,0)</f>
        <v>2</v>
      </c>
      <c r="N44" s="2" t="n">
        <f aca="false">VLOOKUP(Dados_tratados!Q44,legenda_de_respostas!$A$1:$B$6,2,0)</f>
        <v>2</v>
      </c>
      <c r="O44" s="2" t="n">
        <f aca="false">VLOOKUP(Dados_tratados!R44,legenda_de_respostas!$A$1:$B$6,2,0)</f>
        <v>2</v>
      </c>
      <c r="P44" s="2" t="n">
        <f aca="false">VLOOKUP(Dados_tratados!S44,legenda_de_respostas!$A$1:$B$6,2,0)</f>
        <v>4</v>
      </c>
      <c r="Q44" s="2" t="n">
        <f aca="false">VLOOKUP(Dados_tratados!T44,legenda_de_respostas!$A$1:$B$6,2,0)</f>
        <v>4</v>
      </c>
      <c r="R44" s="2" t="n">
        <f aca="false">VLOOKUP(Dados_tratados!U44,legenda_de_respostas!$A$1:$B$6,2,0)</f>
        <v>4</v>
      </c>
      <c r="S44" s="2" t="n">
        <f aca="false">VLOOKUP(Dados_tratados!V44,legenda_de_respostas!$A$1:$B$6,2,0)</f>
        <v>4</v>
      </c>
      <c r="T44" s="2" t="n">
        <f aca="false">VLOOKUP(Dados_tratados!W44,legenda_de_respostas!$A$1:$B$6,2,0)</f>
        <v>4</v>
      </c>
      <c r="U44" s="2" t="n">
        <f aca="false">VLOOKUP(Dados_tratados!X44,legenda_de_respostas!$A$1:$B$6,2,0)</f>
        <v>4</v>
      </c>
      <c r="V44" s="2" t="n">
        <f aca="false">VLOOKUP(Dados_tratados!Y44,legenda_de_respostas!$A$1:$B$6,2,0)</f>
        <v>4</v>
      </c>
      <c r="W44" s="2" t="n">
        <f aca="false">VLOOKUP(Dados_tratados!Z44,legenda_de_respostas!$A$1:$B$6,2,0)</f>
        <v>4</v>
      </c>
      <c r="X44" s="2" t="n">
        <f aca="false">VLOOKUP(Dados_tratados!AA44,legenda_de_respostas!$A$1:$B$6,2,0)</f>
        <v>4</v>
      </c>
      <c r="Y44" s="2" t="n">
        <f aca="false">VLOOKUP(Dados_tratados!AB44,legenda_de_respostas!$A$1:$B$6,2,0)</f>
        <v>3</v>
      </c>
      <c r="Z44" s="2" t="n">
        <f aca="false">VLOOKUP(Dados_tratados!AC44,legenda_de_respostas!$A$1:$B$6,2,0)</f>
        <v>3</v>
      </c>
      <c r="AA44" s="2" t="n">
        <f aca="false">VLOOKUP(Dados_tratados!AD44,legenda_de_respostas!$A$1:$B$6,2,0)</f>
        <v>3</v>
      </c>
      <c r="AB44" s="2" t="n">
        <f aca="false">VLOOKUP(Dados_tratados!AE44,legenda_de_respostas!$A$1:$B$6,2,0)</f>
        <v>3</v>
      </c>
      <c r="AC44" s="2" t="n">
        <f aca="false">VLOOKUP(Dados_tratados!AF44,legenda_de_respostas!$A$1:$B$6,2,0)</f>
        <v>3</v>
      </c>
      <c r="AD44" s="2" t="n">
        <f aca="false">VLOOKUP(Dados_tratados!AG44,legenda_de_respostas!$A$1:$B$6,2,0)</f>
        <v>4</v>
      </c>
      <c r="AE44" s="2" t="n">
        <f aca="false">VLOOKUP(Dados_tratados!AH44,legenda_de_respostas!$A$1:$B$6,2,0)</f>
        <v>4</v>
      </c>
      <c r="AF44" s="2" t="n">
        <f aca="false">VLOOKUP(Dados_tratados!AI44,legenda_de_respostas!$A$1:$B$6,2,0)</f>
        <v>4</v>
      </c>
      <c r="AG44" s="2" t="n">
        <v>41</v>
      </c>
      <c r="AH44" s="2" t="n">
        <v>1</v>
      </c>
      <c r="AI44" s="2" t="s">
        <v>128</v>
      </c>
    </row>
    <row r="45" customFormat="false" ht="15" hidden="false" customHeight="false" outlineLevel="0" collapsed="false">
      <c r="A45" s="2" t="s">
        <v>129</v>
      </c>
      <c r="B45" s="2" t="n">
        <f aca="false">VLOOKUP(Dados_tratados!E45,legenda_de_respostas!$A$1:$B$6,2,0)</f>
        <v>4</v>
      </c>
      <c r="C45" s="2" t="n">
        <f aca="false">VLOOKUP(Dados_tratados!F45,legenda_de_respostas!$A$1:$B$6,2,0)</f>
        <v>3</v>
      </c>
      <c r="D45" s="2" t="n">
        <f aca="false">VLOOKUP(Dados_tratados!G45,legenda_de_respostas!$A$1:$B$6,2,0)</f>
        <v>5</v>
      </c>
      <c r="E45" s="2" t="n">
        <f aca="false">VLOOKUP(Dados_tratados!H45,legenda_de_respostas!$A$1:$B$6,2,0)</f>
        <v>0</v>
      </c>
      <c r="F45" s="2" t="n">
        <f aca="false">VLOOKUP(Dados_tratados!I45,legenda_de_respostas!$A$1:$B$6,2,0)</f>
        <v>0</v>
      </c>
      <c r="G45" s="2" t="n">
        <f aca="false">VLOOKUP(Dados_tratados!J45,legenda_de_respostas!$A$1:$B$6,2,0)</f>
        <v>5</v>
      </c>
      <c r="H45" s="2" t="n">
        <f aca="false">VLOOKUP(Dados_tratados!K45,legenda_de_respostas!$A$1:$B$6,2,0)</f>
        <v>5</v>
      </c>
      <c r="I45" s="2" t="n">
        <f aca="false">VLOOKUP(Dados_tratados!L45,legenda_de_respostas!$A$1:$B$6,2,0)</f>
        <v>5</v>
      </c>
      <c r="J45" s="2" t="n">
        <f aca="false">VLOOKUP(Dados_tratados!M45,legenda_de_respostas!$A$1:$B$6,2,0)</f>
        <v>5</v>
      </c>
      <c r="K45" s="2" t="n">
        <f aca="false">VLOOKUP(Dados_tratados!N45,legenda_de_respostas!$A$1:$B$6,2,0)</f>
        <v>5</v>
      </c>
      <c r="L45" s="2" t="n">
        <f aca="false">VLOOKUP(Dados_tratados!O45,legenda_de_respostas!$A$1:$B$6,2,0)</f>
        <v>5</v>
      </c>
      <c r="M45" s="2" t="n">
        <f aca="false">VLOOKUP(Dados_tratados!P45,legenda_de_respostas!$A$1:$B$6,2,0)</f>
        <v>5</v>
      </c>
      <c r="N45" s="2" t="n">
        <f aca="false">VLOOKUP(Dados_tratados!Q45,legenda_de_respostas!$A$1:$B$6,2,0)</f>
        <v>0</v>
      </c>
      <c r="O45" s="2" t="n">
        <f aca="false">VLOOKUP(Dados_tratados!R45,legenda_de_respostas!$A$1:$B$6,2,0)</f>
        <v>0</v>
      </c>
      <c r="P45" s="2" t="n">
        <f aca="false">VLOOKUP(Dados_tratados!S45,legenda_de_respostas!$A$1:$B$6,2,0)</f>
        <v>0</v>
      </c>
      <c r="Q45" s="2" t="n">
        <f aca="false">VLOOKUP(Dados_tratados!T45,legenda_de_respostas!$A$1:$B$6,2,0)</f>
        <v>0</v>
      </c>
      <c r="R45" s="2" t="n">
        <f aca="false">VLOOKUP(Dados_tratados!U45,legenda_de_respostas!$A$1:$B$6,2,0)</f>
        <v>0</v>
      </c>
      <c r="S45" s="2" t="n">
        <f aca="false">VLOOKUP(Dados_tratados!V45,legenda_de_respostas!$A$1:$B$6,2,0)</f>
        <v>0</v>
      </c>
      <c r="T45" s="2" t="n">
        <f aca="false">VLOOKUP(Dados_tratados!W45,legenda_de_respostas!$A$1:$B$6,2,0)</f>
        <v>0</v>
      </c>
      <c r="U45" s="2" t="n">
        <f aca="false">VLOOKUP(Dados_tratados!X45,legenda_de_respostas!$A$1:$B$6,2,0)</f>
        <v>0</v>
      </c>
      <c r="V45" s="2" t="n">
        <f aca="false">VLOOKUP(Dados_tratados!Y45,legenda_de_respostas!$A$1:$B$6,2,0)</f>
        <v>0</v>
      </c>
      <c r="W45" s="2" t="n">
        <f aca="false">VLOOKUP(Dados_tratados!Z45,legenda_de_respostas!$A$1:$B$6,2,0)</f>
        <v>0</v>
      </c>
      <c r="X45" s="2" t="n">
        <f aca="false">VLOOKUP(Dados_tratados!AA45,legenda_de_respostas!$A$1:$B$6,2,0)</f>
        <v>0</v>
      </c>
      <c r="Y45" s="2" t="n">
        <f aca="false">VLOOKUP(Dados_tratados!AB45,legenda_de_respostas!$A$1:$B$6,2,0)</f>
        <v>0</v>
      </c>
      <c r="Z45" s="2" t="n">
        <f aca="false">VLOOKUP(Dados_tratados!AC45,legenda_de_respostas!$A$1:$B$6,2,0)</f>
        <v>0</v>
      </c>
      <c r="AA45" s="2" t="n">
        <f aca="false">VLOOKUP(Dados_tratados!AD45,legenda_de_respostas!$A$1:$B$6,2,0)</f>
        <v>0</v>
      </c>
      <c r="AB45" s="2" t="n">
        <f aca="false">VLOOKUP(Dados_tratados!AE45,legenda_de_respostas!$A$1:$B$6,2,0)</f>
        <v>0</v>
      </c>
      <c r="AC45" s="2" t="n">
        <f aca="false">VLOOKUP(Dados_tratados!AF45,legenda_de_respostas!$A$1:$B$6,2,0)</f>
        <v>0</v>
      </c>
      <c r="AD45" s="2" t="n">
        <f aca="false">VLOOKUP(Dados_tratados!AG45,legenda_de_respostas!$A$1:$B$6,2,0)</f>
        <v>4</v>
      </c>
      <c r="AE45" s="2" t="n">
        <f aca="false">VLOOKUP(Dados_tratados!AH45,legenda_de_respostas!$A$1:$B$6,2,0)</f>
        <v>4</v>
      </c>
      <c r="AF45" s="2" t="n">
        <f aca="false">VLOOKUP(Dados_tratados!AI45,legenda_de_respostas!$A$1:$B$6,2,0)</f>
        <v>0</v>
      </c>
      <c r="AG45" s="2" t="n">
        <v>40</v>
      </c>
      <c r="AH45" s="2" t="n">
        <v>1</v>
      </c>
      <c r="AI45" s="2" t="s">
        <v>130</v>
      </c>
    </row>
    <row r="46" customFormat="false" ht="15" hidden="false" customHeight="false" outlineLevel="0" collapsed="false">
      <c r="A46" s="2" t="s">
        <v>131</v>
      </c>
      <c r="B46" s="2" t="n">
        <f aca="false">VLOOKUP(Dados_tratados!E46,legenda_de_respostas!$A$1:$B$6,2,0)</f>
        <v>5</v>
      </c>
      <c r="C46" s="2" t="n">
        <f aca="false">VLOOKUP(Dados_tratados!F46,legenda_de_respostas!$A$1:$B$6,2,0)</f>
        <v>2</v>
      </c>
      <c r="D46" s="2" t="n">
        <f aca="false">VLOOKUP(Dados_tratados!G46,legenda_de_respostas!$A$1:$B$6,2,0)</f>
        <v>5</v>
      </c>
      <c r="E46" s="2" t="n">
        <f aca="false">VLOOKUP(Dados_tratados!H46,legenda_de_respostas!$A$1:$B$6,2,0)</f>
        <v>4</v>
      </c>
      <c r="F46" s="2" t="n">
        <f aca="false">VLOOKUP(Dados_tratados!I46,legenda_de_respostas!$A$1:$B$6,2,0)</f>
        <v>1</v>
      </c>
      <c r="G46" s="2" t="n">
        <f aca="false">VLOOKUP(Dados_tratados!J46,legenda_de_respostas!$A$1:$B$6,2,0)</f>
        <v>5</v>
      </c>
      <c r="H46" s="2" t="n">
        <f aca="false">VLOOKUP(Dados_tratados!K46,legenda_de_respostas!$A$1:$B$6,2,0)</f>
        <v>5</v>
      </c>
      <c r="I46" s="2" t="n">
        <f aca="false">VLOOKUP(Dados_tratados!L46,legenda_de_respostas!$A$1:$B$6,2,0)</f>
        <v>0</v>
      </c>
      <c r="J46" s="2" t="n">
        <f aca="false">VLOOKUP(Dados_tratados!M46,legenda_de_respostas!$A$1:$B$6,2,0)</f>
        <v>4</v>
      </c>
      <c r="K46" s="2" t="n">
        <f aca="false">VLOOKUP(Dados_tratados!N46,legenda_de_respostas!$A$1:$B$6,2,0)</f>
        <v>5</v>
      </c>
      <c r="L46" s="2" t="n">
        <f aca="false">VLOOKUP(Dados_tratados!O46,legenda_de_respostas!$A$1:$B$6,2,0)</f>
        <v>5</v>
      </c>
      <c r="M46" s="2" t="n">
        <f aca="false">VLOOKUP(Dados_tratados!P46,legenda_de_respostas!$A$1:$B$6,2,0)</f>
        <v>5</v>
      </c>
      <c r="N46" s="2" t="n">
        <f aca="false">VLOOKUP(Dados_tratados!Q46,legenda_de_respostas!$A$1:$B$6,2,0)</f>
        <v>4</v>
      </c>
      <c r="O46" s="2" t="n">
        <f aca="false">VLOOKUP(Dados_tratados!R46,legenda_de_respostas!$A$1:$B$6,2,0)</f>
        <v>4</v>
      </c>
      <c r="P46" s="2" t="n">
        <f aca="false">VLOOKUP(Dados_tratados!S46,legenda_de_respostas!$A$1:$B$6,2,0)</f>
        <v>4</v>
      </c>
      <c r="Q46" s="2" t="n">
        <f aca="false">VLOOKUP(Dados_tratados!T46,legenda_de_respostas!$A$1:$B$6,2,0)</f>
        <v>4</v>
      </c>
      <c r="R46" s="2" t="n">
        <f aca="false">VLOOKUP(Dados_tratados!U46,legenda_de_respostas!$A$1:$B$6,2,0)</f>
        <v>0</v>
      </c>
      <c r="S46" s="2" t="n">
        <f aca="false">VLOOKUP(Dados_tratados!V46,legenda_de_respostas!$A$1:$B$6,2,0)</f>
        <v>0</v>
      </c>
      <c r="T46" s="2" t="n">
        <f aca="false">VLOOKUP(Dados_tratados!W46,legenda_de_respostas!$A$1:$B$6,2,0)</f>
        <v>4</v>
      </c>
      <c r="U46" s="2" t="n">
        <f aca="false">VLOOKUP(Dados_tratados!X46,legenda_de_respostas!$A$1:$B$6,2,0)</f>
        <v>3</v>
      </c>
      <c r="V46" s="2" t="n">
        <f aca="false">VLOOKUP(Dados_tratados!Y46,legenda_de_respostas!$A$1:$B$6,2,0)</f>
        <v>3</v>
      </c>
      <c r="W46" s="2" t="n">
        <f aca="false">VLOOKUP(Dados_tratados!Z46,legenda_de_respostas!$A$1:$B$6,2,0)</f>
        <v>5</v>
      </c>
      <c r="X46" s="2" t="n">
        <f aca="false">VLOOKUP(Dados_tratados!AA46,legenda_de_respostas!$A$1:$B$6,2,0)</f>
        <v>5</v>
      </c>
      <c r="Y46" s="2" t="n">
        <f aca="false">VLOOKUP(Dados_tratados!AB46,legenda_de_respostas!$A$1:$B$6,2,0)</f>
        <v>5</v>
      </c>
      <c r="Z46" s="2" t="n">
        <f aca="false">VLOOKUP(Dados_tratados!AC46,legenda_de_respostas!$A$1:$B$6,2,0)</f>
        <v>5</v>
      </c>
      <c r="AA46" s="2" t="n">
        <f aca="false">VLOOKUP(Dados_tratados!AD46,legenda_de_respostas!$A$1:$B$6,2,0)</f>
        <v>4</v>
      </c>
      <c r="AB46" s="2" t="n">
        <f aca="false">VLOOKUP(Dados_tratados!AE46,legenda_de_respostas!$A$1:$B$6,2,0)</f>
        <v>4</v>
      </c>
      <c r="AC46" s="2" t="n">
        <f aca="false">VLOOKUP(Dados_tratados!AF46,legenda_de_respostas!$A$1:$B$6,2,0)</f>
        <v>4</v>
      </c>
      <c r="AD46" s="2" t="n">
        <f aca="false">VLOOKUP(Dados_tratados!AG46,legenda_de_respostas!$A$1:$B$6,2,0)</f>
        <v>4</v>
      </c>
      <c r="AE46" s="2" t="n">
        <f aca="false">VLOOKUP(Dados_tratados!AH46,legenda_de_respostas!$A$1:$B$6,2,0)</f>
        <v>4</v>
      </c>
      <c r="AF46" s="2" t="n">
        <f aca="false">VLOOKUP(Dados_tratados!AI46,legenda_de_respostas!$A$1:$B$6,2,0)</f>
        <v>4</v>
      </c>
      <c r="AG46" s="2" t="n">
        <v>38</v>
      </c>
      <c r="AH46" s="2" t="n">
        <v>1</v>
      </c>
      <c r="AI46" s="2" t="s">
        <v>132</v>
      </c>
    </row>
    <row r="47" customFormat="false" ht="15" hidden="false" customHeight="false" outlineLevel="0" collapsed="false">
      <c r="A47" s="2" t="s">
        <v>133</v>
      </c>
      <c r="B47" s="2" t="n">
        <f aca="false">VLOOKUP(Dados_tratados!E47,legenda_de_respostas!$A$1:$B$6,2,0)</f>
        <v>4</v>
      </c>
      <c r="C47" s="2" t="n">
        <f aca="false">VLOOKUP(Dados_tratados!F47,legenda_de_respostas!$A$1:$B$6,2,0)</f>
        <v>0</v>
      </c>
      <c r="D47" s="2" t="n">
        <f aca="false">VLOOKUP(Dados_tratados!G47,legenda_de_respostas!$A$1:$B$6,2,0)</f>
        <v>5</v>
      </c>
      <c r="E47" s="2" t="n">
        <f aca="false">VLOOKUP(Dados_tratados!H47,legenda_de_respostas!$A$1:$B$6,2,0)</f>
        <v>0</v>
      </c>
      <c r="F47" s="2" t="n">
        <f aca="false">VLOOKUP(Dados_tratados!I47,legenda_de_respostas!$A$1:$B$6,2,0)</f>
        <v>0</v>
      </c>
      <c r="G47" s="2" t="n">
        <f aca="false">VLOOKUP(Dados_tratados!J47,legenda_de_respostas!$A$1:$B$6,2,0)</f>
        <v>5</v>
      </c>
      <c r="H47" s="2" t="n">
        <f aca="false">VLOOKUP(Dados_tratados!K47,legenda_de_respostas!$A$1:$B$6,2,0)</f>
        <v>5</v>
      </c>
      <c r="I47" s="2" t="n">
        <f aca="false">VLOOKUP(Dados_tratados!L47,legenda_de_respostas!$A$1:$B$6,2,0)</f>
        <v>5</v>
      </c>
      <c r="J47" s="2" t="n">
        <f aca="false">VLOOKUP(Dados_tratados!M47,legenda_de_respostas!$A$1:$B$6,2,0)</f>
        <v>5</v>
      </c>
      <c r="K47" s="2" t="n">
        <f aca="false">VLOOKUP(Dados_tratados!N47,legenda_de_respostas!$A$1:$B$6,2,0)</f>
        <v>5</v>
      </c>
      <c r="L47" s="2" t="n">
        <f aca="false">VLOOKUP(Dados_tratados!O47,legenda_de_respostas!$A$1:$B$6,2,0)</f>
        <v>3</v>
      </c>
      <c r="M47" s="2" t="n">
        <f aca="false">VLOOKUP(Dados_tratados!P47,legenda_de_respostas!$A$1:$B$6,2,0)</f>
        <v>4</v>
      </c>
      <c r="N47" s="2" t="n">
        <f aca="false">VLOOKUP(Dados_tratados!Q47,legenda_de_respostas!$A$1:$B$6,2,0)</f>
        <v>3</v>
      </c>
      <c r="O47" s="2" t="n">
        <f aca="false">VLOOKUP(Dados_tratados!R47,legenda_de_respostas!$A$1:$B$6,2,0)</f>
        <v>4</v>
      </c>
      <c r="P47" s="2" t="n">
        <f aca="false">VLOOKUP(Dados_tratados!S47,legenda_de_respostas!$A$1:$B$6,2,0)</f>
        <v>4</v>
      </c>
      <c r="Q47" s="2" t="n">
        <f aca="false">VLOOKUP(Dados_tratados!T47,legenda_de_respostas!$A$1:$B$6,2,0)</f>
        <v>5</v>
      </c>
      <c r="R47" s="2" t="n">
        <f aca="false">VLOOKUP(Dados_tratados!U47,legenda_de_respostas!$A$1:$B$6,2,0)</f>
        <v>4</v>
      </c>
      <c r="S47" s="2" t="n">
        <f aca="false">VLOOKUP(Dados_tratados!V47,legenda_de_respostas!$A$1:$B$6,2,0)</f>
        <v>4</v>
      </c>
      <c r="T47" s="2" t="n">
        <f aca="false">VLOOKUP(Dados_tratados!W47,legenda_de_respostas!$A$1:$B$6,2,0)</f>
        <v>4</v>
      </c>
      <c r="U47" s="2" t="n">
        <f aca="false">VLOOKUP(Dados_tratados!X47,legenda_de_respostas!$A$1:$B$6,2,0)</f>
        <v>4</v>
      </c>
      <c r="V47" s="2" t="n">
        <f aca="false">VLOOKUP(Dados_tratados!Y47,legenda_de_respostas!$A$1:$B$6,2,0)</f>
        <v>4</v>
      </c>
      <c r="W47" s="2" t="n">
        <f aca="false">VLOOKUP(Dados_tratados!Z47,legenda_de_respostas!$A$1:$B$6,2,0)</f>
        <v>4</v>
      </c>
      <c r="X47" s="2" t="n">
        <f aca="false">VLOOKUP(Dados_tratados!AA47,legenda_de_respostas!$A$1:$B$6,2,0)</f>
        <v>0</v>
      </c>
      <c r="Y47" s="2" t="n">
        <f aca="false">VLOOKUP(Dados_tratados!AB47,legenda_de_respostas!$A$1:$B$6,2,0)</f>
        <v>4</v>
      </c>
      <c r="Z47" s="2" t="n">
        <f aca="false">VLOOKUP(Dados_tratados!AC47,legenda_de_respostas!$A$1:$B$6,2,0)</f>
        <v>0</v>
      </c>
      <c r="AA47" s="2" t="n">
        <f aca="false">VLOOKUP(Dados_tratados!AD47,legenda_de_respostas!$A$1:$B$6,2,0)</f>
        <v>0</v>
      </c>
      <c r="AB47" s="2" t="n">
        <f aca="false">VLOOKUP(Dados_tratados!AE47,legenda_de_respostas!$A$1:$B$6,2,0)</f>
        <v>5</v>
      </c>
      <c r="AC47" s="2" t="n">
        <f aca="false">VLOOKUP(Dados_tratados!AF47,legenda_de_respostas!$A$1:$B$6,2,0)</f>
        <v>5</v>
      </c>
      <c r="AD47" s="2" t="n">
        <f aca="false">VLOOKUP(Dados_tratados!AG47,legenda_de_respostas!$A$1:$B$6,2,0)</f>
        <v>4</v>
      </c>
      <c r="AE47" s="2" t="n">
        <f aca="false">VLOOKUP(Dados_tratados!AH47,legenda_de_respostas!$A$1:$B$6,2,0)</f>
        <v>5</v>
      </c>
      <c r="AF47" s="2" t="n">
        <f aca="false">VLOOKUP(Dados_tratados!AI47,legenda_de_respostas!$A$1:$B$6,2,0)</f>
        <v>0</v>
      </c>
      <c r="AG47" s="2" t="n">
        <v>36</v>
      </c>
      <c r="AH47" s="2" t="n">
        <v>1</v>
      </c>
      <c r="AI47" s="2" t="s">
        <v>134</v>
      </c>
    </row>
    <row r="48" customFormat="false" ht="15" hidden="false" customHeight="false" outlineLevel="0" collapsed="false">
      <c r="A48" s="2" t="s">
        <v>135</v>
      </c>
      <c r="B48" s="2" t="n">
        <f aca="false">VLOOKUP(Dados_tratados!E48,legenda_de_respostas!$A$1:$B$6,2,0)</f>
        <v>5</v>
      </c>
      <c r="C48" s="2" t="n">
        <f aca="false">VLOOKUP(Dados_tratados!F48,legenda_de_respostas!$A$1:$B$6,2,0)</f>
        <v>2</v>
      </c>
      <c r="D48" s="2" t="n">
        <f aca="false">VLOOKUP(Dados_tratados!G48,legenda_de_respostas!$A$1:$B$6,2,0)</f>
        <v>4</v>
      </c>
      <c r="E48" s="2" t="n">
        <f aca="false">VLOOKUP(Dados_tratados!H48,legenda_de_respostas!$A$1:$B$6,2,0)</f>
        <v>2</v>
      </c>
      <c r="F48" s="2" t="n">
        <f aca="false">VLOOKUP(Dados_tratados!I48,legenda_de_respostas!$A$1:$B$6,2,0)</f>
        <v>3</v>
      </c>
      <c r="G48" s="2" t="n">
        <f aca="false">VLOOKUP(Dados_tratados!J48,legenda_de_respostas!$A$1:$B$6,2,0)</f>
        <v>3</v>
      </c>
      <c r="H48" s="2" t="n">
        <f aca="false">VLOOKUP(Dados_tratados!K48,legenda_de_respostas!$A$1:$B$6,2,0)</f>
        <v>3</v>
      </c>
      <c r="I48" s="2" t="n">
        <f aca="false">VLOOKUP(Dados_tratados!L48,legenda_de_respostas!$A$1:$B$6,2,0)</f>
        <v>3</v>
      </c>
      <c r="J48" s="2" t="n">
        <f aca="false">VLOOKUP(Dados_tratados!M48,legenda_de_respostas!$A$1:$B$6,2,0)</f>
        <v>3</v>
      </c>
      <c r="K48" s="2" t="n">
        <f aca="false">VLOOKUP(Dados_tratados!N48,legenda_de_respostas!$A$1:$B$6,2,0)</f>
        <v>3</v>
      </c>
      <c r="L48" s="2" t="n">
        <f aca="false">VLOOKUP(Dados_tratados!O48,legenda_de_respostas!$A$1:$B$6,2,0)</f>
        <v>3</v>
      </c>
      <c r="M48" s="2" t="n">
        <f aca="false">VLOOKUP(Dados_tratados!P48,legenda_de_respostas!$A$1:$B$6,2,0)</f>
        <v>3</v>
      </c>
      <c r="N48" s="2" t="n">
        <f aca="false">VLOOKUP(Dados_tratados!Q48,legenda_de_respostas!$A$1:$B$6,2,0)</f>
        <v>4</v>
      </c>
      <c r="O48" s="2" t="n">
        <f aca="false">VLOOKUP(Dados_tratados!R48,legenda_de_respostas!$A$1:$B$6,2,0)</f>
        <v>3</v>
      </c>
      <c r="P48" s="2" t="n">
        <f aca="false">VLOOKUP(Dados_tratados!S48,legenda_de_respostas!$A$1:$B$6,2,0)</f>
        <v>3</v>
      </c>
      <c r="Q48" s="2" t="n">
        <f aca="false">VLOOKUP(Dados_tratados!T48,legenda_de_respostas!$A$1:$B$6,2,0)</f>
        <v>3</v>
      </c>
      <c r="R48" s="2" t="n">
        <f aca="false">VLOOKUP(Dados_tratados!U48,legenda_de_respostas!$A$1:$B$6,2,0)</f>
        <v>4</v>
      </c>
      <c r="S48" s="2" t="n">
        <f aca="false">VLOOKUP(Dados_tratados!V48,legenda_de_respostas!$A$1:$B$6,2,0)</f>
        <v>4</v>
      </c>
      <c r="T48" s="2" t="n">
        <f aca="false">VLOOKUP(Dados_tratados!W48,legenda_de_respostas!$A$1:$B$6,2,0)</f>
        <v>4</v>
      </c>
      <c r="U48" s="2" t="n">
        <f aca="false">VLOOKUP(Dados_tratados!X48,legenda_de_respostas!$A$1:$B$6,2,0)</f>
        <v>4</v>
      </c>
      <c r="V48" s="2" t="n">
        <f aca="false">VLOOKUP(Dados_tratados!Y48,legenda_de_respostas!$A$1:$B$6,2,0)</f>
        <v>4</v>
      </c>
      <c r="W48" s="2" t="n">
        <f aca="false">VLOOKUP(Dados_tratados!Z48,legenda_de_respostas!$A$1:$B$6,2,0)</f>
        <v>3</v>
      </c>
      <c r="X48" s="2" t="n">
        <f aca="false">VLOOKUP(Dados_tratados!AA48,legenda_de_respostas!$A$1:$B$6,2,0)</f>
        <v>3</v>
      </c>
      <c r="Y48" s="2" t="n">
        <f aca="false">VLOOKUP(Dados_tratados!AB48,legenda_de_respostas!$A$1:$B$6,2,0)</f>
        <v>3</v>
      </c>
      <c r="Z48" s="2" t="n">
        <f aca="false">VLOOKUP(Dados_tratados!AC48,legenda_de_respostas!$A$1:$B$6,2,0)</f>
        <v>3</v>
      </c>
      <c r="AA48" s="2" t="n">
        <f aca="false">VLOOKUP(Dados_tratados!AD48,legenda_de_respostas!$A$1:$B$6,2,0)</f>
        <v>3</v>
      </c>
      <c r="AB48" s="2" t="n">
        <f aca="false">VLOOKUP(Dados_tratados!AE48,legenda_de_respostas!$A$1:$B$6,2,0)</f>
        <v>3</v>
      </c>
      <c r="AC48" s="2" t="n">
        <f aca="false">VLOOKUP(Dados_tratados!AF48,legenda_de_respostas!$A$1:$B$6,2,0)</f>
        <v>3</v>
      </c>
      <c r="AD48" s="2" t="n">
        <f aca="false">VLOOKUP(Dados_tratados!AG48,legenda_de_respostas!$A$1:$B$6,2,0)</f>
        <v>4</v>
      </c>
      <c r="AE48" s="2" t="n">
        <f aca="false">VLOOKUP(Dados_tratados!AH48,legenda_de_respostas!$A$1:$B$6,2,0)</f>
        <v>4</v>
      </c>
      <c r="AF48" s="2" t="n">
        <f aca="false">VLOOKUP(Dados_tratados!AI48,legenda_de_respostas!$A$1:$B$6,2,0)</f>
        <v>4</v>
      </c>
      <c r="AG48" s="2" t="n">
        <v>37</v>
      </c>
      <c r="AH48" s="2" t="n">
        <v>1</v>
      </c>
    </row>
    <row r="49" customFormat="false" ht="15" hidden="false" customHeight="false" outlineLevel="0" collapsed="false">
      <c r="A49" s="2" t="s">
        <v>136</v>
      </c>
      <c r="B49" s="2" t="n">
        <f aca="false">VLOOKUP(Dados_tratados!E49,legenda_de_respostas!$A$1:$B$6,2,0)</f>
        <v>5</v>
      </c>
      <c r="C49" s="2" t="n">
        <f aca="false">VLOOKUP(Dados_tratados!F49,legenda_de_respostas!$A$1:$B$6,2,0)</f>
        <v>4</v>
      </c>
      <c r="D49" s="2" t="n">
        <f aca="false">VLOOKUP(Dados_tratados!G49,legenda_de_respostas!$A$1:$B$6,2,0)</f>
        <v>5</v>
      </c>
      <c r="E49" s="2" t="n">
        <f aca="false">VLOOKUP(Dados_tratados!H49,legenda_de_respostas!$A$1:$B$6,2,0)</f>
        <v>3</v>
      </c>
      <c r="F49" s="2" t="n">
        <f aca="false">VLOOKUP(Dados_tratados!I49,legenda_de_respostas!$A$1:$B$6,2,0)</f>
        <v>2</v>
      </c>
      <c r="G49" s="2" t="n">
        <f aca="false">VLOOKUP(Dados_tratados!J49,legenda_de_respostas!$A$1:$B$6,2,0)</f>
        <v>5</v>
      </c>
      <c r="H49" s="2" t="n">
        <f aca="false">VLOOKUP(Dados_tratados!K49,legenda_de_respostas!$A$1:$B$6,2,0)</f>
        <v>5</v>
      </c>
      <c r="I49" s="2" t="n">
        <f aca="false">VLOOKUP(Dados_tratados!L49,legenda_de_respostas!$A$1:$B$6,2,0)</f>
        <v>5</v>
      </c>
      <c r="J49" s="2" t="n">
        <f aca="false">VLOOKUP(Dados_tratados!M49,legenda_de_respostas!$A$1:$B$6,2,0)</f>
        <v>5</v>
      </c>
      <c r="K49" s="2" t="n">
        <f aca="false">VLOOKUP(Dados_tratados!N49,legenda_de_respostas!$A$1:$B$6,2,0)</f>
        <v>5</v>
      </c>
      <c r="L49" s="2" t="n">
        <f aca="false">VLOOKUP(Dados_tratados!O49,legenda_de_respostas!$A$1:$B$6,2,0)</f>
        <v>5</v>
      </c>
      <c r="M49" s="2" t="n">
        <f aca="false">VLOOKUP(Dados_tratados!P49,legenda_de_respostas!$A$1:$B$6,2,0)</f>
        <v>3</v>
      </c>
      <c r="N49" s="2" t="n">
        <f aca="false">VLOOKUP(Dados_tratados!Q49,legenda_de_respostas!$A$1:$B$6,2,0)</f>
        <v>3</v>
      </c>
      <c r="O49" s="2" t="n">
        <f aca="false">VLOOKUP(Dados_tratados!R49,legenda_de_respostas!$A$1:$B$6,2,0)</f>
        <v>4</v>
      </c>
      <c r="P49" s="2" t="n">
        <f aca="false">VLOOKUP(Dados_tratados!S49,legenda_de_respostas!$A$1:$B$6,2,0)</f>
        <v>5</v>
      </c>
      <c r="Q49" s="2" t="n">
        <f aca="false">VLOOKUP(Dados_tratados!T49,legenda_de_respostas!$A$1:$B$6,2,0)</f>
        <v>4</v>
      </c>
      <c r="R49" s="2" t="n">
        <f aca="false">VLOOKUP(Dados_tratados!U49,legenda_de_respostas!$A$1:$B$6,2,0)</f>
        <v>5</v>
      </c>
      <c r="S49" s="2" t="n">
        <f aca="false">VLOOKUP(Dados_tratados!V49,legenda_de_respostas!$A$1:$B$6,2,0)</f>
        <v>5</v>
      </c>
      <c r="T49" s="2" t="n">
        <f aca="false">VLOOKUP(Dados_tratados!W49,legenda_de_respostas!$A$1:$B$6,2,0)</f>
        <v>5</v>
      </c>
      <c r="U49" s="2" t="n">
        <f aca="false">VLOOKUP(Dados_tratados!X49,legenda_de_respostas!$A$1:$B$6,2,0)</f>
        <v>3</v>
      </c>
      <c r="V49" s="2" t="n">
        <f aca="false">VLOOKUP(Dados_tratados!Y49,legenda_de_respostas!$A$1:$B$6,2,0)</f>
        <v>2</v>
      </c>
      <c r="W49" s="2" t="n">
        <f aca="false">VLOOKUP(Dados_tratados!Z49,legenda_de_respostas!$A$1:$B$6,2,0)</f>
        <v>4</v>
      </c>
      <c r="X49" s="2" t="n">
        <f aca="false">VLOOKUP(Dados_tratados!AA49,legenda_de_respostas!$A$1:$B$6,2,0)</f>
        <v>5</v>
      </c>
      <c r="Y49" s="2" t="n">
        <f aca="false">VLOOKUP(Dados_tratados!AB49,legenda_de_respostas!$A$1:$B$6,2,0)</f>
        <v>4</v>
      </c>
      <c r="Z49" s="2" t="n">
        <f aca="false">VLOOKUP(Dados_tratados!AC49,legenda_de_respostas!$A$1:$B$6,2,0)</f>
        <v>5</v>
      </c>
      <c r="AA49" s="2" t="n">
        <f aca="false">VLOOKUP(Dados_tratados!AD49,legenda_de_respostas!$A$1:$B$6,2,0)</f>
        <v>5</v>
      </c>
      <c r="AB49" s="2" t="n">
        <f aca="false">VLOOKUP(Dados_tratados!AE49,legenda_de_respostas!$A$1:$B$6,2,0)</f>
        <v>4</v>
      </c>
      <c r="AC49" s="2" t="n">
        <f aca="false">VLOOKUP(Dados_tratados!AF49,legenda_de_respostas!$A$1:$B$6,2,0)</f>
        <v>4</v>
      </c>
      <c r="AD49" s="2" t="n">
        <f aca="false">VLOOKUP(Dados_tratados!AG49,legenda_de_respostas!$A$1:$B$6,2,0)</f>
        <v>3</v>
      </c>
      <c r="AE49" s="2" t="n">
        <f aca="false">VLOOKUP(Dados_tratados!AH49,legenda_de_respostas!$A$1:$B$6,2,0)</f>
        <v>2</v>
      </c>
      <c r="AF49" s="2" t="n">
        <f aca="false">VLOOKUP(Dados_tratados!AI49,legenda_de_respostas!$A$1:$B$6,2,0)</f>
        <v>2</v>
      </c>
      <c r="AG49" s="2" t="n">
        <v>23</v>
      </c>
      <c r="AH49" s="2" t="n">
        <v>1</v>
      </c>
      <c r="AI49" s="2" t="s">
        <v>137</v>
      </c>
    </row>
    <row r="50" customFormat="false" ht="15" hidden="false" customHeight="false" outlineLevel="0" collapsed="false">
      <c r="A50" s="2" t="s">
        <v>138</v>
      </c>
      <c r="B50" s="2" t="n">
        <f aca="false">VLOOKUP(Dados_tratados!E50,legenda_de_respostas!$A$1:$B$6,2,0)</f>
        <v>4</v>
      </c>
      <c r="C50" s="2" t="n">
        <f aca="false">VLOOKUP(Dados_tratados!F50,legenda_de_respostas!$A$1:$B$6,2,0)</f>
        <v>4</v>
      </c>
      <c r="D50" s="2" t="n">
        <f aca="false">VLOOKUP(Dados_tratados!G50,legenda_de_respostas!$A$1:$B$6,2,0)</f>
        <v>4</v>
      </c>
      <c r="E50" s="2" t="n">
        <f aca="false">VLOOKUP(Dados_tratados!H50,legenda_de_respostas!$A$1:$B$6,2,0)</f>
        <v>0</v>
      </c>
      <c r="F50" s="2" t="n">
        <f aca="false">VLOOKUP(Dados_tratados!I50,legenda_de_respostas!$A$1:$B$6,2,0)</f>
        <v>0</v>
      </c>
      <c r="G50" s="2" t="n">
        <f aca="false">VLOOKUP(Dados_tratados!J50,legenda_de_respostas!$A$1:$B$6,2,0)</f>
        <v>4</v>
      </c>
      <c r="H50" s="2" t="n">
        <f aca="false">VLOOKUP(Dados_tratados!K50,legenda_de_respostas!$A$1:$B$6,2,0)</f>
        <v>4</v>
      </c>
      <c r="I50" s="2" t="n">
        <f aca="false">VLOOKUP(Dados_tratados!L50,legenda_de_respostas!$A$1:$B$6,2,0)</f>
        <v>0</v>
      </c>
      <c r="J50" s="2" t="n">
        <f aca="false">VLOOKUP(Dados_tratados!M50,legenda_de_respostas!$A$1:$B$6,2,0)</f>
        <v>5</v>
      </c>
      <c r="K50" s="2" t="n">
        <f aca="false">VLOOKUP(Dados_tratados!N50,legenda_de_respostas!$A$1:$B$6,2,0)</f>
        <v>4</v>
      </c>
      <c r="L50" s="2" t="n">
        <f aca="false">VLOOKUP(Dados_tratados!O50,legenda_de_respostas!$A$1:$B$6,2,0)</f>
        <v>0</v>
      </c>
      <c r="M50" s="2" t="n">
        <f aca="false">VLOOKUP(Dados_tratados!P50,legenda_de_respostas!$A$1:$B$6,2,0)</f>
        <v>0</v>
      </c>
      <c r="N50" s="2" t="n">
        <f aca="false">VLOOKUP(Dados_tratados!Q50,legenda_de_respostas!$A$1:$B$6,2,0)</f>
        <v>0</v>
      </c>
      <c r="O50" s="2" t="n">
        <f aca="false">VLOOKUP(Dados_tratados!R50,legenda_de_respostas!$A$1:$B$6,2,0)</f>
        <v>3</v>
      </c>
      <c r="P50" s="2" t="n">
        <f aca="false">VLOOKUP(Dados_tratados!S50,legenda_de_respostas!$A$1:$B$6,2,0)</f>
        <v>0</v>
      </c>
      <c r="Q50" s="2" t="n">
        <f aca="false">VLOOKUP(Dados_tratados!T50,legenda_de_respostas!$A$1:$B$6,2,0)</f>
        <v>0</v>
      </c>
      <c r="R50" s="2" t="n">
        <f aca="false">VLOOKUP(Dados_tratados!U50,legenda_de_respostas!$A$1:$B$6,2,0)</f>
        <v>4</v>
      </c>
      <c r="S50" s="2" t="n">
        <f aca="false">VLOOKUP(Dados_tratados!V50,legenda_de_respostas!$A$1:$B$6,2,0)</f>
        <v>4</v>
      </c>
      <c r="T50" s="2" t="n">
        <f aca="false">VLOOKUP(Dados_tratados!W50,legenda_de_respostas!$A$1:$B$6,2,0)</f>
        <v>3</v>
      </c>
      <c r="U50" s="2" t="n">
        <f aca="false">VLOOKUP(Dados_tratados!X50,legenda_de_respostas!$A$1:$B$6,2,0)</f>
        <v>4</v>
      </c>
      <c r="V50" s="2" t="n">
        <f aca="false">VLOOKUP(Dados_tratados!Y50,legenda_de_respostas!$A$1:$B$6,2,0)</f>
        <v>0</v>
      </c>
      <c r="W50" s="2" t="n">
        <f aca="false">VLOOKUP(Dados_tratados!Z50,legenda_de_respostas!$A$1:$B$6,2,0)</f>
        <v>0</v>
      </c>
      <c r="X50" s="2" t="n">
        <f aca="false">VLOOKUP(Dados_tratados!AA50,legenda_de_respostas!$A$1:$B$6,2,0)</f>
        <v>0</v>
      </c>
      <c r="Y50" s="2" t="n">
        <f aca="false">VLOOKUP(Dados_tratados!AB50,legenda_de_respostas!$A$1:$B$6,2,0)</f>
        <v>4</v>
      </c>
      <c r="Z50" s="2" t="n">
        <f aca="false">VLOOKUP(Dados_tratados!AC50,legenda_de_respostas!$A$1:$B$6,2,0)</f>
        <v>3</v>
      </c>
      <c r="AA50" s="2" t="n">
        <f aca="false">VLOOKUP(Dados_tratados!AD50,legenda_de_respostas!$A$1:$B$6,2,0)</f>
        <v>0</v>
      </c>
      <c r="AB50" s="2" t="n">
        <f aca="false">VLOOKUP(Dados_tratados!AE50,legenda_de_respostas!$A$1:$B$6,2,0)</f>
        <v>0</v>
      </c>
      <c r="AC50" s="2" t="n">
        <f aca="false">VLOOKUP(Dados_tratados!AF50,legenda_de_respostas!$A$1:$B$6,2,0)</f>
        <v>0</v>
      </c>
      <c r="AD50" s="2" t="n">
        <f aca="false">VLOOKUP(Dados_tratados!AG50,legenda_de_respostas!$A$1:$B$6,2,0)</f>
        <v>2</v>
      </c>
      <c r="AE50" s="2" t="n">
        <f aca="false">VLOOKUP(Dados_tratados!AH50,legenda_de_respostas!$A$1:$B$6,2,0)</f>
        <v>2</v>
      </c>
      <c r="AF50" s="2" t="n">
        <f aca="false">VLOOKUP(Dados_tratados!AI50,legenda_de_respostas!$A$1:$B$6,2,0)</f>
        <v>3</v>
      </c>
      <c r="AG50" s="2" t="n">
        <v>46</v>
      </c>
      <c r="AH50" s="2" t="n">
        <v>1</v>
      </c>
      <c r="AI50" s="2" t="s">
        <v>139</v>
      </c>
    </row>
    <row r="51" customFormat="false" ht="15" hidden="false" customHeight="false" outlineLevel="0" collapsed="false">
      <c r="A51" s="2" t="s">
        <v>140</v>
      </c>
      <c r="B51" s="2" t="n">
        <f aca="false">VLOOKUP(Dados_tratados!E51,legenda_de_respostas!$A$1:$B$6,2,0)</f>
        <v>4</v>
      </c>
      <c r="C51" s="2" t="n">
        <f aca="false">VLOOKUP(Dados_tratados!F51,legenda_de_respostas!$A$1:$B$6,2,0)</f>
        <v>4</v>
      </c>
      <c r="D51" s="2" t="n">
        <f aca="false">VLOOKUP(Dados_tratados!G51,legenda_de_respostas!$A$1:$B$6,2,0)</f>
        <v>4</v>
      </c>
      <c r="E51" s="2" t="n">
        <f aca="false">VLOOKUP(Dados_tratados!H51,legenda_de_respostas!$A$1:$B$6,2,0)</f>
        <v>4</v>
      </c>
      <c r="F51" s="2" t="n">
        <f aca="false">VLOOKUP(Dados_tratados!I51,legenda_de_respostas!$A$1:$B$6,2,0)</f>
        <v>4</v>
      </c>
      <c r="G51" s="2" t="n">
        <f aca="false">VLOOKUP(Dados_tratados!J51,legenda_de_respostas!$A$1:$B$6,2,0)</f>
        <v>3</v>
      </c>
      <c r="H51" s="2" t="n">
        <f aca="false">VLOOKUP(Dados_tratados!K51,legenda_de_respostas!$A$1:$B$6,2,0)</f>
        <v>3</v>
      </c>
      <c r="I51" s="2" t="n">
        <f aca="false">VLOOKUP(Dados_tratados!L51,legenda_de_respostas!$A$1:$B$6,2,0)</f>
        <v>5</v>
      </c>
      <c r="J51" s="2" t="n">
        <f aca="false">VLOOKUP(Dados_tratados!M51,legenda_de_respostas!$A$1:$B$6,2,0)</f>
        <v>5</v>
      </c>
      <c r="K51" s="2" t="n">
        <f aca="false">VLOOKUP(Dados_tratados!N51,legenda_de_respostas!$A$1:$B$6,2,0)</f>
        <v>4</v>
      </c>
      <c r="L51" s="2" t="n">
        <f aca="false">VLOOKUP(Dados_tratados!O51,legenda_de_respostas!$A$1:$B$6,2,0)</f>
        <v>2</v>
      </c>
      <c r="M51" s="2" t="n">
        <f aca="false">VLOOKUP(Dados_tratados!P51,legenda_de_respostas!$A$1:$B$6,2,0)</f>
        <v>4</v>
      </c>
      <c r="N51" s="2" t="n">
        <f aca="false">VLOOKUP(Dados_tratados!Q51,legenda_de_respostas!$A$1:$B$6,2,0)</f>
        <v>3</v>
      </c>
      <c r="O51" s="2" t="n">
        <f aca="false">VLOOKUP(Dados_tratados!R51,legenda_de_respostas!$A$1:$B$6,2,0)</f>
        <v>3</v>
      </c>
      <c r="P51" s="2" t="n">
        <f aca="false">VLOOKUP(Dados_tratados!S51,legenda_de_respostas!$A$1:$B$6,2,0)</f>
        <v>4</v>
      </c>
      <c r="Q51" s="2" t="n">
        <f aca="false">VLOOKUP(Dados_tratados!T51,legenda_de_respostas!$A$1:$B$6,2,0)</f>
        <v>4</v>
      </c>
      <c r="R51" s="2" t="n">
        <f aca="false">VLOOKUP(Dados_tratados!U51,legenda_de_respostas!$A$1:$B$6,2,0)</f>
        <v>5</v>
      </c>
      <c r="S51" s="2" t="n">
        <f aca="false">VLOOKUP(Dados_tratados!V51,legenda_de_respostas!$A$1:$B$6,2,0)</f>
        <v>5</v>
      </c>
      <c r="T51" s="2" t="n">
        <f aca="false">VLOOKUP(Dados_tratados!W51,legenda_de_respostas!$A$1:$B$6,2,0)</f>
        <v>4</v>
      </c>
      <c r="U51" s="2" t="n">
        <f aca="false">VLOOKUP(Dados_tratados!X51,legenda_de_respostas!$A$1:$B$6,2,0)</f>
        <v>4</v>
      </c>
      <c r="V51" s="2" t="n">
        <f aca="false">VLOOKUP(Dados_tratados!Y51,legenda_de_respostas!$A$1:$B$6,2,0)</f>
        <v>4</v>
      </c>
      <c r="W51" s="2" t="n">
        <f aca="false">VLOOKUP(Dados_tratados!Z51,legenda_de_respostas!$A$1:$B$6,2,0)</f>
        <v>5</v>
      </c>
      <c r="X51" s="2" t="n">
        <f aca="false">VLOOKUP(Dados_tratados!AA51,legenda_de_respostas!$A$1:$B$6,2,0)</f>
        <v>4</v>
      </c>
      <c r="Y51" s="2" t="n">
        <f aca="false">VLOOKUP(Dados_tratados!AB51,legenda_de_respostas!$A$1:$B$6,2,0)</f>
        <v>4</v>
      </c>
      <c r="Z51" s="2" t="n">
        <f aca="false">VLOOKUP(Dados_tratados!AC51,legenda_de_respostas!$A$1:$B$6,2,0)</f>
        <v>4</v>
      </c>
      <c r="AA51" s="2" t="n">
        <f aca="false">VLOOKUP(Dados_tratados!AD51,legenda_de_respostas!$A$1:$B$6,2,0)</f>
        <v>2</v>
      </c>
      <c r="AB51" s="2" t="n">
        <f aca="false">VLOOKUP(Dados_tratados!AE51,legenda_de_respostas!$A$1:$B$6,2,0)</f>
        <v>3</v>
      </c>
      <c r="AC51" s="2" t="n">
        <f aca="false">VLOOKUP(Dados_tratados!AF51,legenda_de_respostas!$A$1:$B$6,2,0)</f>
        <v>2</v>
      </c>
      <c r="AD51" s="2" t="n">
        <f aca="false">VLOOKUP(Dados_tratados!AG51,legenda_de_respostas!$A$1:$B$6,2,0)</f>
        <v>4</v>
      </c>
      <c r="AE51" s="2" t="n">
        <f aca="false">VLOOKUP(Dados_tratados!AH51,legenda_de_respostas!$A$1:$B$6,2,0)</f>
        <v>4</v>
      </c>
      <c r="AF51" s="2" t="n">
        <f aca="false">VLOOKUP(Dados_tratados!AI51,legenda_de_respostas!$A$1:$B$6,2,0)</f>
        <v>5</v>
      </c>
      <c r="AG51" s="2" t="n">
        <v>54</v>
      </c>
      <c r="AH51" s="2" t="n">
        <v>2</v>
      </c>
    </row>
    <row r="52" customFormat="false" ht="15" hidden="false" customHeight="false" outlineLevel="0" collapsed="false">
      <c r="A52" s="2" t="s">
        <v>141</v>
      </c>
      <c r="B52" s="2" t="n">
        <f aca="false">VLOOKUP(Dados_tratados!E52,legenda_de_respostas!$A$1:$B$6,2,0)</f>
        <v>2</v>
      </c>
      <c r="C52" s="2" t="n">
        <f aca="false">VLOOKUP(Dados_tratados!F52,legenda_de_respostas!$A$1:$B$6,2,0)</f>
        <v>0</v>
      </c>
      <c r="D52" s="2" t="n">
        <f aca="false">VLOOKUP(Dados_tratados!G52,legenda_de_respostas!$A$1:$B$6,2,0)</f>
        <v>0</v>
      </c>
      <c r="E52" s="2" t="n">
        <f aca="false">VLOOKUP(Dados_tratados!H52,legenda_de_respostas!$A$1:$B$6,2,0)</f>
        <v>2</v>
      </c>
      <c r="F52" s="2" t="n">
        <f aca="false">VLOOKUP(Dados_tratados!I52,legenda_de_respostas!$A$1:$B$6,2,0)</f>
        <v>2</v>
      </c>
      <c r="G52" s="2" t="n">
        <f aca="false">VLOOKUP(Dados_tratados!J52,legenda_de_respostas!$A$1:$B$6,2,0)</f>
        <v>3</v>
      </c>
      <c r="H52" s="2" t="n">
        <f aca="false">VLOOKUP(Dados_tratados!K52,legenda_de_respostas!$A$1:$B$6,2,0)</f>
        <v>3</v>
      </c>
      <c r="I52" s="2" t="n">
        <f aca="false">VLOOKUP(Dados_tratados!L52,legenda_de_respostas!$A$1:$B$6,2,0)</f>
        <v>4</v>
      </c>
      <c r="J52" s="2" t="n">
        <f aca="false">VLOOKUP(Dados_tratados!M52,legenda_de_respostas!$A$1:$B$6,2,0)</f>
        <v>4</v>
      </c>
      <c r="K52" s="2" t="n">
        <f aca="false">VLOOKUP(Dados_tratados!N52,legenda_de_respostas!$A$1:$B$6,2,0)</f>
        <v>0</v>
      </c>
      <c r="L52" s="2" t="n">
        <f aca="false">VLOOKUP(Dados_tratados!O52,legenda_de_respostas!$A$1:$B$6,2,0)</f>
        <v>0</v>
      </c>
      <c r="M52" s="2" t="n">
        <f aca="false">VLOOKUP(Dados_tratados!P52,legenda_de_respostas!$A$1:$B$6,2,0)</f>
        <v>0</v>
      </c>
      <c r="N52" s="2" t="n">
        <f aca="false">VLOOKUP(Dados_tratados!Q52,legenda_de_respostas!$A$1:$B$6,2,0)</f>
        <v>0</v>
      </c>
      <c r="O52" s="2" t="n">
        <f aca="false">VLOOKUP(Dados_tratados!R52,legenda_de_respostas!$A$1:$B$6,2,0)</f>
        <v>0</v>
      </c>
      <c r="P52" s="2" t="n">
        <f aca="false">VLOOKUP(Dados_tratados!S52,legenda_de_respostas!$A$1:$B$6,2,0)</f>
        <v>0</v>
      </c>
      <c r="Q52" s="2" t="n">
        <f aca="false">VLOOKUP(Dados_tratados!T52,legenda_de_respostas!$A$1:$B$6,2,0)</f>
        <v>0</v>
      </c>
      <c r="R52" s="2" t="n">
        <f aca="false">VLOOKUP(Dados_tratados!U52,legenda_de_respostas!$A$1:$B$6,2,0)</f>
        <v>2</v>
      </c>
      <c r="S52" s="2" t="n">
        <f aca="false">VLOOKUP(Dados_tratados!V52,legenda_de_respostas!$A$1:$B$6,2,0)</f>
        <v>2</v>
      </c>
      <c r="T52" s="2" t="n">
        <f aca="false">VLOOKUP(Dados_tratados!W52,legenda_de_respostas!$A$1:$B$6,2,0)</f>
        <v>3</v>
      </c>
      <c r="U52" s="2" t="n">
        <f aca="false">VLOOKUP(Dados_tratados!X52,legenda_de_respostas!$A$1:$B$6,2,0)</f>
        <v>0</v>
      </c>
      <c r="V52" s="2" t="n">
        <f aca="false">VLOOKUP(Dados_tratados!Y52,legenda_de_respostas!$A$1:$B$6,2,0)</f>
        <v>0</v>
      </c>
      <c r="W52" s="2" t="n">
        <f aca="false">VLOOKUP(Dados_tratados!Z52,legenda_de_respostas!$A$1:$B$6,2,0)</f>
        <v>2</v>
      </c>
      <c r="X52" s="2" t="n">
        <f aca="false">VLOOKUP(Dados_tratados!AA52,legenda_de_respostas!$A$1:$B$6,2,0)</f>
        <v>2</v>
      </c>
      <c r="Y52" s="2" t="n">
        <f aca="false">VLOOKUP(Dados_tratados!AB52,legenda_de_respostas!$A$1:$B$6,2,0)</f>
        <v>4</v>
      </c>
      <c r="Z52" s="2" t="n">
        <f aca="false">VLOOKUP(Dados_tratados!AC52,legenda_de_respostas!$A$1:$B$6,2,0)</f>
        <v>2</v>
      </c>
      <c r="AA52" s="2" t="n">
        <f aca="false">VLOOKUP(Dados_tratados!AD52,legenda_de_respostas!$A$1:$B$6,2,0)</f>
        <v>0</v>
      </c>
      <c r="AB52" s="2" t="n">
        <f aca="false">VLOOKUP(Dados_tratados!AE52,legenda_de_respostas!$A$1:$B$6,2,0)</f>
        <v>0</v>
      </c>
      <c r="AC52" s="2" t="n">
        <f aca="false">VLOOKUP(Dados_tratados!AF52,legenda_de_respostas!$A$1:$B$6,2,0)</f>
        <v>0</v>
      </c>
      <c r="AD52" s="2" t="n">
        <f aca="false">VLOOKUP(Dados_tratados!AG52,legenda_de_respostas!$A$1:$B$6,2,0)</f>
        <v>0</v>
      </c>
      <c r="AE52" s="2" t="n">
        <f aca="false">VLOOKUP(Dados_tratados!AH52,legenda_de_respostas!$A$1:$B$6,2,0)</f>
        <v>0</v>
      </c>
      <c r="AF52" s="2" t="n">
        <f aca="false">VLOOKUP(Dados_tratados!AI52,legenda_de_respostas!$A$1:$B$6,2,0)</f>
        <v>0</v>
      </c>
      <c r="AG52" s="2" t="n">
        <v>42</v>
      </c>
      <c r="AH52" s="2" t="n">
        <v>1</v>
      </c>
      <c r="AI52" s="2" t="s">
        <v>142</v>
      </c>
    </row>
    <row r="53" customFormat="false" ht="15" hidden="false" customHeight="false" outlineLevel="0" collapsed="false">
      <c r="A53" s="2" t="s">
        <v>143</v>
      </c>
      <c r="B53" s="2" t="n">
        <f aca="false">VLOOKUP(Dados_tratados!E53,legenda_de_respostas!$A$1:$B$6,2,0)</f>
        <v>0</v>
      </c>
      <c r="C53" s="2" t="n">
        <f aca="false">VLOOKUP(Dados_tratados!F53,legenda_de_respostas!$A$1:$B$6,2,0)</f>
        <v>4</v>
      </c>
      <c r="D53" s="2" t="n">
        <f aca="false">VLOOKUP(Dados_tratados!G53,legenda_de_respostas!$A$1:$B$6,2,0)</f>
        <v>4</v>
      </c>
      <c r="E53" s="2" t="n">
        <f aca="false">VLOOKUP(Dados_tratados!H53,legenda_de_respostas!$A$1:$B$6,2,0)</f>
        <v>0</v>
      </c>
      <c r="F53" s="2" t="n">
        <f aca="false">VLOOKUP(Dados_tratados!I53,legenda_de_respostas!$A$1:$B$6,2,0)</f>
        <v>0</v>
      </c>
      <c r="G53" s="2" t="n">
        <f aca="false">VLOOKUP(Dados_tratados!J53,legenda_de_respostas!$A$1:$B$6,2,0)</f>
        <v>4</v>
      </c>
      <c r="H53" s="2" t="n">
        <f aca="false">VLOOKUP(Dados_tratados!K53,legenda_de_respostas!$A$1:$B$6,2,0)</f>
        <v>2</v>
      </c>
      <c r="I53" s="2" t="n">
        <f aca="false">VLOOKUP(Dados_tratados!L53,legenda_de_respostas!$A$1:$B$6,2,0)</f>
        <v>5</v>
      </c>
      <c r="J53" s="2" t="n">
        <f aca="false">VLOOKUP(Dados_tratados!M53,legenda_de_respostas!$A$1:$B$6,2,0)</f>
        <v>4</v>
      </c>
      <c r="K53" s="2" t="n">
        <f aca="false">VLOOKUP(Dados_tratados!N53,legenda_de_respostas!$A$1:$B$6,2,0)</f>
        <v>4</v>
      </c>
      <c r="L53" s="2" t="n">
        <f aca="false">VLOOKUP(Dados_tratados!O53,legenda_de_respostas!$A$1:$B$6,2,0)</f>
        <v>2</v>
      </c>
      <c r="M53" s="2" t="n">
        <f aca="false">VLOOKUP(Dados_tratados!P53,legenda_de_respostas!$A$1:$B$6,2,0)</f>
        <v>4</v>
      </c>
      <c r="N53" s="2" t="n">
        <f aca="false">VLOOKUP(Dados_tratados!Q53,legenda_de_respostas!$A$1:$B$6,2,0)</f>
        <v>0</v>
      </c>
      <c r="O53" s="2" t="n">
        <f aca="false">VLOOKUP(Dados_tratados!R53,legenda_de_respostas!$A$1:$B$6,2,0)</f>
        <v>0</v>
      </c>
      <c r="P53" s="2" t="n">
        <f aca="false">VLOOKUP(Dados_tratados!S53,legenda_de_respostas!$A$1:$B$6,2,0)</f>
        <v>0</v>
      </c>
      <c r="Q53" s="2" t="n">
        <f aca="false">VLOOKUP(Dados_tratados!T53,legenda_de_respostas!$A$1:$B$6,2,0)</f>
        <v>2</v>
      </c>
      <c r="R53" s="2" t="n">
        <f aca="false">VLOOKUP(Dados_tratados!U53,legenda_de_respostas!$A$1:$B$6,2,0)</f>
        <v>3</v>
      </c>
      <c r="S53" s="2" t="n">
        <f aca="false">VLOOKUP(Dados_tratados!V53,legenda_de_respostas!$A$1:$B$6,2,0)</f>
        <v>4</v>
      </c>
      <c r="T53" s="2" t="n">
        <f aca="false">VLOOKUP(Dados_tratados!W53,legenda_de_respostas!$A$1:$B$6,2,0)</f>
        <v>4</v>
      </c>
      <c r="U53" s="2" t="n">
        <f aca="false">VLOOKUP(Dados_tratados!X53,legenda_de_respostas!$A$1:$B$6,2,0)</f>
        <v>4</v>
      </c>
      <c r="V53" s="2" t="n">
        <f aca="false">VLOOKUP(Dados_tratados!Y53,legenda_de_respostas!$A$1:$B$6,2,0)</f>
        <v>4</v>
      </c>
      <c r="W53" s="2" t="n">
        <f aca="false">VLOOKUP(Dados_tratados!Z53,legenda_de_respostas!$A$1:$B$6,2,0)</f>
        <v>0</v>
      </c>
      <c r="X53" s="2" t="n">
        <f aca="false">VLOOKUP(Dados_tratados!AA53,legenda_de_respostas!$A$1:$B$6,2,0)</f>
        <v>4</v>
      </c>
      <c r="Y53" s="2" t="n">
        <f aca="false">VLOOKUP(Dados_tratados!AB53,legenda_de_respostas!$A$1:$B$6,2,0)</f>
        <v>3</v>
      </c>
      <c r="Z53" s="2" t="n">
        <f aca="false">VLOOKUP(Dados_tratados!AC53,legenda_de_respostas!$A$1:$B$6,2,0)</f>
        <v>4</v>
      </c>
      <c r="AA53" s="2" t="n">
        <f aca="false">VLOOKUP(Dados_tratados!AD53,legenda_de_respostas!$A$1:$B$6,2,0)</f>
        <v>4</v>
      </c>
      <c r="AB53" s="2" t="n">
        <f aca="false">VLOOKUP(Dados_tratados!AE53,legenda_de_respostas!$A$1:$B$6,2,0)</f>
        <v>4</v>
      </c>
      <c r="AC53" s="2" t="n">
        <f aca="false">VLOOKUP(Dados_tratados!AF53,legenda_de_respostas!$A$1:$B$6,2,0)</f>
        <v>4</v>
      </c>
      <c r="AD53" s="2" t="n">
        <f aca="false">VLOOKUP(Dados_tratados!AG53,legenda_de_respostas!$A$1:$B$6,2,0)</f>
        <v>5</v>
      </c>
      <c r="AE53" s="2" t="n">
        <f aca="false">VLOOKUP(Dados_tratados!AH53,legenda_de_respostas!$A$1:$B$6,2,0)</f>
        <v>4</v>
      </c>
      <c r="AF53" s="2" t="n">
        <f aca="false">VLOOKUP(Dados_tratados!AI53,legenda_de_respostas!$A$1:$B$6,2,0)</f>
        <v>3</v>
      </c>
      <c r="AG53" s="2" t="n">
        <v>39</v>
      </c>
      <c r="AH53" s="2" t="n">
        <v>3</v>
      </c>
    </row>
    <row r="54" customFormat="false" ht="15" hidden="false" customHeight="false" outlineLevel="0" collapsed="false">
      <c r="A54" s="2" t="s">
        <v>144</v>
      </c>
      <c r="B54" s="2" t="n">
        <f aca="false">VLOOKUP(Dados_tratados!E54,legenda_de_respostas!$A$1:$B$6,2,0)</f>
        <v>4</v>
      </c>
      <c r="C54" s="2" t="n">
        <f aca="false">VLOOKUP(Dados_tratados!F54,legenda_de_respostas!$A$1:$B$6,2,0)</f>
        <v>4</v>
      </c>
      <c r="D54" s="2" t="n">
        <f aca="false">VLOOKUP(Dados_tratados!G54,legenda_de_respostas!$A$1:$B$6,2,0)</f>
        <v>4</v>
      </c>
      <c r="E54" s="2" t="n">
        <f aca="false">VLOOKUP(Dados_tratados!H54,legenda_de_respostas!$A$1:$B$6,2,0)</f>
        <v>4</v>
      </c>
      <c r="F54" s="2" t="n">
        <f aca="false">VLOOKUP(Dados_tratados!I54,legenda_de_respostas!$A$1:$B$6,2,0)</f>
        <v>0</v>
      </c>
      <c r="G54" s="2" t="n">
        <f aca="false">VLOOKUP(Dados_tratados!J54,legenda_de_respostas!$A$1:$B$6,2,0)</f>
        <v>4</v>
      </c>
      <c r="H54" s="2" t="n">
        <f aca="false">VLOOKUP(Dados_tratados!K54,legenda_de_respostas!$A$1:$B$6,2,0)</f>
        <v>4</v>
      </c>
      <c r="I54" s="2" t="n">
        <f aca="false">VLOOKUP(Dados_tratados!L54,legenda_de_respostas!$A$1:$B$6,2,0)</f>
        <v>5</v>
      </c>
      <c r="J54" s="2" t="n">
        <f aca="false">VLOOKUP(Dados_tratados!M54,legenda_de_respostas!$A$1:$B$6,2,0)</f>
        <v>5</v>
      </c>
      <c r="K54" s="2" t="n">
        <f aca="false">VLOOKUP(Dados_tratados!N54,legenda_de_respostas!$A$1:$B$6,2,0)</f>
        <v>4</v>
      </c>
      <c r="L54" s="2" t="n">
        <f aca="false">VLOOKUP(Dados_tratados!O54,legenda_de_respostas!$A$1:$B$6,2,0)</f>
        <v>3</v>
      </c>
      <c r="M54" s="2" t="n">
        <f aca="false">VLOOKUP(Dados_tratados!P54,legenda_de_respostas!$A$1:$B$6,2,0)</f>
        <v>4</v>
      </c>
      <c r="N54" s="2" t="n">
        <f aca="false">VLOOKUP(Dados_tratados!Q54,legenda_de_respostas!$A$1:$B$6,2,0)</f>
        <v>0</v>
      </c>
      <c r="O54" s="2" t="n">
        <f aca="false">VLOOKUP(Dados_tratados!R54,legenda_de_respostas!$A$1:$B$6,2,0)</f>
        <v>0</v>
      </c>
      <c r="P54" s="2" t="n">
        <f aca="false">VLOOKUP(Dados_tratados!S54,legenda_de_respostas!$A$1:$B$6,2,0)</f>
        <v>4</v>
      </c>
      <c r="Q54" s="2" t="n">
        <f aca="false">VLOOKUP(Dados_tratados!T54,legenda_de_respostas!$A$1:$B$6,2,0)</f>
        <v>2</v>
      </c>
      <c r="R54" s="2" t="n">
        <f aca="false">VLOOKUP(Dados_tratados!U54,legenda_de_respostas!$A$1:$B$6,2,0)</f>
        <v>5</v>
      </c>
      <c r="S54" s="2" t="n">
        <f aca="false">VLOOKUP(Dados_tratados!V54,legenda_de_respostas!$A$1:$B$6,2,0)</f>
        <v>4</v>
      </c>
      <c r="T54" s="2" t="n">
        <f aca="false">VLOOKUP(Dados_tratados!W54,legenda_de_respostas!$A$1:$B$6,2,0)</f>
        <v>3</v>
      </c>
      <c r="U54" s="2" t="n">
        <f aca="false">VLOOKUP(Dados_tratados!X54,legenda_de_respostas!$A$1:$B$6,2,0)</f>
        <v>2</v>
      </c>
      <c r="V54" s="2" t="n">
        <f aca="false">VLOOKUP(Dados_tratados!Y54,legenda_de_respostas!$A$1:$B$6,2,0)</f>
        <v>2</v>
      </c>
      <c r="W54" s="2" t="n">
        <f aca="false">VLOOKUP(Dados_tratados!Z54,legenda_de_respostas!$A$1:$B$6,2,0)</f>
        <v>3</v>
      </c>
      <c r="X54" s="2" t="n">
        <f aca="false">VLOOKUP(Dados_tratados!AA54,legenda_de_respostas!$A$1:$B$6,2,0)</f>
        <v>4</v>
      </c>
      <c r="Y54" s="2" t="n">
        <f aca="false">VLOOKUP(Dados_tratados!AB54,legenda_de_respostas!$A$1:$B$6,2,0)</f>
        <v>0</v>
      </c>
      <c r="Z54" s="2" t="n">
        <f aca="false">VLOOKUP(Dados_tratados!AC54,legenda_de_respostas!$A$1:$B$6,2,0)</f>
        <v>0</v>
      </c>
      <c r="AA54" s="2" t="n">
        <f aca="false">VLOOKUP(Dados_tratados!AD54,legenda_de_respostas!$A$1:$B$6,2,0)</f>
        <v>0</v>
      </c>
      <c r="AB54" s="2" t="n">
        <f aca="false">VLOOKUP(Dados_tratados!AE54,legenda_de_respostas!$A$1:$B$6,2,0)</f>
        <v>0</v>
      </c>
      <c r="AC54" s="2" t="n">
        <f aca="false">VLOOKUP(Dados_tratados!AF54,legenda_de_respostas!$A$1:$B$6,2,0)</f>
        <v>0</v>
      </c>
      <c r="AD54" s="2" t="n">
        <f aca="false">VLOOKUP(Dados_tratados!AG54,legenda_de_respostas!$A$1:$B$6,2,0)</f>
        <v>4</v>
      </c>
      <c r="AE54" s="2" t="n">
        <f aca="false">VLOOKUP(Dados_tratados!AH54,legenda_de_respostas!$A$1:$B$6,2,0)</f>
        <v>3</v>
      </c>
      <c r="AF54" s="2" t="n">
        <f aca="false">VLOOKUP(Dados_tratados!AI54,legenda_de_respostas!$A$1:$B$6,2,0)</f>
        <v>4</v>
      </c>
      <c r="AG54" s="2" t="n">
        <v>33</v>
      </c>
      <c r="AH54" s="2" t="n">
        <v>1</v>
      </c>
    </row>
    <row r="55" customFormat="false" ht="15" hidden="false" customHeight="false" outlineLevel="0" collapsed="false">
      <c r="A55" s="2" t="s">
        <v>145</v>
      </c>
      <c r="B55" s="2" t="n">
        <f aca="false">VLOOKUP(Dados_tratados!E55,legenda_de_respostas!$A$1:$B$6,2,0)</f>
        <v>4</v>
      </c>
      <c r="C55" s="2" t="n">
        <f aca="false">VLOOKUP(Dados_tratados!F55,legenda_de_respostas!$A$1:$B$6,2,0)</f>
        <v>3</v>
      </c>
      <c r="D55" s="2" t="n">
        <f aca="false">VLOOKUP(Dados_tratados!G55,legenda_de_respostas!$A$1:$B$6,2,0)</f>
        <v>3</v>
      </c>
      <c r="E55" s="2" t="n">
        <f aca="false">VLOOKUP(Dados_tratados!H55,legenda_de_respostas!$A$1:$B$6,2,0)</f>
        <v>5</v>
      </c>
      <c r="F55" s="2" t="n">
        <f aca="false">VLOOKUP(Dados_tratados!I55,legenda_de_respostas!$A$1:$B$6,2,0)</f>
        <v>3</v>
      </c>
      <c r="G55" s="2" t="n">
        <f aca="false">VLOOKUP(Dados_tratados!J55,legenda_de_respostas!$A$1:$B$6,2,0)</f>
        <v>3</v>
      </c>
      <c r="H55" s="2" t="n">
        <f aca="false">VLOOKUP(Dados_tratados!K55,legenda_de_respostas!$A$1:$B$6,2,0)</f>
        <v>3</v>
      </c>
      <c r="I55" s="2" t="n">
        <f aca="false">VLOOKUP(Dados_tratados!L55,legenda_de_respostas!$A$1:$B$6,2,0)</f>
        <v>4</v>
      </c>
      <c r="J55" s="2" t="n">
        <f aca="false">VLOOKUP(Dados_tratados!M55,legenda_de_respostas!$A$1:$B$6,2,0)</f>
        <v>4</v>
      </c>
      <c r="K55" s="2" t="n">
        <f aca="false">VLOOKUP(Dados_tratados!N55,legenda_de_respostas!$A$1:$B$6,2,0)</f>
        <v>3</v>
      </c>
      <c r="L55" s="2" t="n">
        <f aca="false">VLOOKUP(Dados_tratados!O55,legenda_de_respostas!$A$1:$B$6,2,0)</f>
        <v>2</v>
      </c>
      <c r="M55" s="2" t="n">
        <f aca="false">VLOOKUP(Dados_tratados!P55,legenda_de_respostas!$A$1:$B$6,2,0)</f>
        <v>1</v>
      </c>
      <c r="N55" s="2" t="n">
        <f aca="false">VLOOKUP(Dados_tratados!Q55,legenda_de_respostas!$A$1:$B$6,2,0)</f>
        <v>4</v>
      </c>
      <c r="O55" s="2" t="n">
        <f aca="false">VLOOKUP(Dados_tratados!R55,legenda_de_respostas!$A$1:$B$6,2,0)</f>
        <v>4</v>
      </c>
      <c r="P55" s="2" t="n">
        <f aca="false">VLOOKUP(Dados_tratados!S55,legenda_de_respostas!$A$1:$B$6,2,0)</f>
        <v>4</v>
      </c>
      <c r="Q55" s="2" t="n">
        <f aca="false">VLOOKUP(Dados_tratados!T55,legenda_de_respostas!$A$1:$B$6,2,0)</f>
        <v>4</v>
      </c>
      <c r="R55" s="2" t="n">
        <f aca="false">VLOOKUP(Dados_tratados!U55,legenda_de_respostas!$A$1:$B$6,2,0)</f>
        <v>3</v>
      </c>
      <c r="S55" s="2" t="n">
        <f aca="false">VLOOKUP(Dados_tratados!V55,legenda_de_respostas!$A$1:$B$6,2,0)</f>
        <v>3</v>
      </c>
      <c r="T55" s="2" t="n">
        <f aca="false">VLOOKUP(Dados_tratados!W55,legenda_de_respostas!$A$1:$B$6,2,0)</f>
        <v>3</v>
      </c>
      <c r="U55" s="2" t="n">
        <f aca="false">VLOOKUP(Dados_tratados!X55,legenda_de_respostas!$A$1:$B$6,2,0)</f>
        <v>4</v>
      </c>
      <c r="V55" s="2" t="n">
        <f aca="false">VLOOKUP(Dados_tratados!Y55,legenda_de_respostas!$A$1:$B$6,2,0)</f>
        <v>3</v>
      </c>
      <c r="W55" s="2" t="n">
        <f aca="false">VLOOKUP(Dados_tratados!Z55,legenda_de_respostas!$A$1:$B$6,2,0)</f>
        <v>3</v>
      </c>
      <c r="X55" s="2" t="n">
        <f aca="false">VLOOKUP(Dados_tratados!AA55,legenda_de_respostas!$A$1:$B$6,2,0)</f>
        <v>3</v>
      </c>
      <c r="Y55" s="2" t="n">
        <f aca="false">VLOOKUP(Dados_tratados!AB55,legenda_de_respostas!$A$1:$B$6,2,0)</f>
        <v>2</v>
      </c>
      <c r="Z55" s="2" t="n">
        <f aca="false">VLOOKUP(Dados_tratados!AC55,legenda_de_respostas!$A$1:$B$6,2,0)</f>
        <v>2</v>
      </c>
      <c r="AA55" s="2" t="n">
        <f aca="false">VLOOKUP(Dados_tratados!AD55,legenda_de_respostas!$A$1:$B$6,2,0)</f>
        <v>3</v>
      </c>
      <c r="AB55" s="2" t="n">
        <f aca="false">VLOOKUP(Dados_tratados!AE55,legenda_de_respostas!$A$1:$B$6,2,0)</f>
        <v>3</v>
      </c>
      <c r="AC55" s="2" t="n">
        <f aca="false">VLOOKUP(Dados_tratados!AF55,legenda_de_respostas!$A$1:$B$6,2,0)</f>
        <v>3</v>
      </c>
      <c r="AD55" s="2" t="n">
        <f aca="false">VLOOKUP(Dados_tratados!AG55,legenda_de_respostas!$A$1:$B$6,2,0)</f>
        <v>0</v>
      </c>
      <c r="AE55" s="2" t="n">
        <f aca="false">VLOOKUP(Dados_tratados!AH55,legenda_de_respostas!$A$1:$B$6,2,0)</f>
        <v>1</v>
      </c>
      <c r="AF55" s="2" t="n">
        <f aca="false">VLOOKUP(Dados_tratados!AI55,legenda_de_respostas!$A$1:$B$6,2,0)</f>
        <v>2</v>
      </c>
      <c r="AG55" s="2" t="n">
        <v>40</v>
      </c>
      <c r="AH55" s="2" t="n">
        <v>1</v>
      </c>
    </row>
    <row r="56" customFormat="false" ht="15" hidden="false" customHeight="false" outlineLevel="0" collapsed="false">
      <c r="A56" s="2" t="s">
        <v>146</v>
      </c>
      <c r="B56" s="2" t="n">
        <f aca="false">VLOOKUP(Dados_tratados!E56,legenda_de_respostas!$A$1:$B$6,2,0)</f>
        <v>5</v>
      </c>
      <c r="C56" s="2" t="n">
        <f aca="false">VLOOKUP(Dados_tratados!F56,legenda_de_respostas!$A$1:$B$6,2,0)</f>
        <v>0</v>
      </c>
      <c r="D56" s="2" t="n">
        <f aca="false">VLOOKUP(Dados_tratados!G56,legenda_de_respostas!$A$1:$B$6,2,0)</f>
        <v>0</v>
      </c>
      <c r="E56" s="2" t="n">
        <f aca="false">VLOOKUP(Dados_tratados!H56,legenda_de_respostas!$A$1:$B$6,2,0)</f>
        <v>5</v>
      </c>
      <c r="F56" s="2" t="n">
        <f aca="false">VLOOKUP(Dados_tratados!I56,legenda_de_respostas!$A$1:$B$6,2,0)</f>
        <v>0</v>
      </c>
      <c r="G56" s="2" t="n">
        <f aca="false">VLOOKUP(Dados_tratados!J56,legenda_de_respostas!$A$1:$B$6,2,0)</f>
        <v>4</v>
      </c>
      <c r="H56" s="2" t="n">
        <f aca="false">VLOOKUP(Dados_tratados!K56,legenda_de_respostas!$A$1:$B$6,2,0)</f>
        <v>5</v>
      </c>
      <c r="I56" s="2" t="n">
        <f aca="false">VLOOKUP(Dados_tratados!L56,legenda_de_respostas!$A$1:$B$6,2,0)</f>
        <v>4</v>
      </c>
      <c r="J56" s="2" t="n">
        <f aca="false">VLOOKUP(Dados_tratados!M56,legenda_de_respostas!$A$1:$B$6,2,0)</f>
        <v>4</v>
      </c>
      <c r="K56" s="2" t="n">
        <f aca="false">VLOOKUP(Dados_tratados!N56,legenda_de_respostas!$A$1:$B$6,2,0)</f>
        <v>5</v>
      </c>
      <c r="L56" s="2" t="n">
        <f aca="false">VLOOKUP(Dados_tratados!O56,legenda_de_respostas!$A$1:$B$6,2,0)</f>
        <v>5</v>
      </c>
      <c r="M56" s="2" t="n">
        <f aca="false">VLOOKUP(Dados_tratados!P56,legenda_de_respostas!$A$1:$B$6,2,0)</f>
        <v>5</v>
      </c>
      <c r="N56" s="2" t="n">
        <f aca="false">VLOOKUP(Dados_tratados!Q56,legenda_de_respostas!$A$1:$B$6,2,0)</f>
        <v>5</v>
      </c>
      <c r="O56" s="2" t="n">
        <f aca="false">VLOOKUP(Dados_tratados!R56,legenda_de_respostas!$A$1:$B$6,2,0)</f>
        <v>5</v>
      </c>
      <c r="P56" s="2" t="n">
        <f aca="false">VLOOKUP(Dados_tratados!S56,legenda_de_respostas!$A$1:$B$6,2,0)</f>
        <v>3</v>
      </c>
      <c r="Q56" s="2" t="n">
        <f aca="false">VLOOKUP(Dados_tratados!T56,legenda_de_respostas!$A$1:$B$6,2,0)</f>
        <v>3</v>
      </c>
      <c r="R56" s="2" t="n">
        <f aca="false">VLOOKUP(Dados_tratados!U56,legenda_de_respostas!$A$1:$B$6,2,0)</f>
        <v>3</v>
      </c>
      <c r="S56" s="2" t="n">
        <f aca="false">VLOOKUP(Dados_tratados!V56,legenda_de_respostas!$A$1:$B$6,2,0)</f>
        <v>5</v>
      </c>
      <c r="T56" s="2" t="n">
        <f aca="false">VLOOKUP(Dados_tratados!W56,legenda_de_respostas!$A$1:$B$6,2,0)</f>
        <v>5</v>
      </c>
      <c r="U56" s="2" t="n">
        <f aca="false">VLOOKUP(Dados_tratados!X56,legenda_de_respostas!$A$1:$B$6,2,0)</f>
        <v>5</v>
      </c>
      <c r="V56" s="2" t="n">
        <f aca="false">VLOOKUP(Dados_tratados!Y56,legenda_de_respostas!$A$1:$B$6,2,0)</f>
        <v>5</v>
      </c>
      <c r="W56" s="2" t="n">
        <f aca="false">VLOOKUP(Dados_tratados!Z56,legenda_de_respostas!$A$1:$B$6,2,0)</f>
        <v>5</v>
      </c>
      <c r="X56" s="2" t="n">
        <f aca="false">VLOOKUP(Dados_tratados!AA56,legenda_de_respostas!$A$1:$B$6,2,0)</f>
        <v>5</v>
      </c>
      <c r="Y56" s="2" t="n">
        <f aca="false">VLOOKUP(Dados_tratados!AB56,legenda_de_respostas!$A$1:$B$6,2,0)</f>
        <v>5</v>
      </c>
      <c r="Z56" s="2" t="n">
        <f aca="false">VLOOKUP(Dados_tratados!AC56,legenda_de_respostas!$A$1:$B$6,2,0)</f>
        <v>4</v>
      </c>
      <c r="AA56" s="2" t="n">
        <f aca="false">VLOOKUP(Dados_tratados!AD56,legenda_de_respostas!$A$1:$B$6,2,0)</f>
        <v>5</v>
      </c>
      <c r="AB56" s="2" t="n">
        <f aca="false">VLOOKUP(Dados_tratados!AE56,legenda_de_respostas!$A$1:$B$6,2,0)</f>
        <v>5</v>
      </c>
      <c r="AC56" s="2" t="n">
        <f aca="false">VLOOKUP(Dados_tratados!AF56,legenda_de_respostas!$A$1:$B$6,2,0)</f>
        <v>5</v>
      </c>
      <c r="AD56" s="2" t="n">
        <f aca="false">VLOOKUP(Dados_tratados!AG56,legenda_de_respostas!$A$1:$B$6,2,0)</f>
        <v>4</v>
      </c>
      <c r="AE56" s="2" t="n">
        <f aca="false">VLOOKUP(Dados_tratados!AH56,legenda_de_respostas!$A$1:$B$6,2,0)</f>
        <v>4</v>
      </c>
      <c r="AF56" s="2" t="n">
        <f aca="false">VLOOKUP(Dados_tratados!AI56,legenda_de_respostas!$A$1:$B$6,2,0)</f>
        <v>3</v>
      </c>
      <c r="AG56" s="2" t="n">
        <v>42</v>
      </c>
      <c r="AH56" s="2" t="n">
        <v>1</v>
      </c>
    </row>
    <row r="57" customFormat="false" ht="15" hidden="false" customHeight="false" outlineLevel="0" collapsed="false">
      <c r="A57" s="2" t="s">
        <v>147</v>
      </c>
      <c r="B57" s="2" t="n">
        <f aca="false">VLOOKUP(Dados_tratados!E57,legenda_de_respostas!$A$1:$B$6,2,0)</f>
        <v>0</v>
      </c>
      <c r="C57" s="2" t="n">
        <f aca="false">VLOOKUP(Dados_tratados!F57,legenda_de_respostas!$A$1:$B$6,2,0)</f>
        <v>0</v>
      </c>
      <c r="D57" s="2" t="n">
        <f aca="false">VLOOKUP(Dados_tratados!G57,legenda_de_respostas!$A$1:$B$6,2,0)</f>
        <v>0</v>
      </c>
      <c r="E57" s="2" t="n">
        <f aca="false">VLOOKUP(Dados_tratados!H57,legenda_de_respostas!$A$1:$B$6,2,0)</f>
        <v>0</v>
      </c>
      <c r="F57" s="2" t="n">
        <f aca="false">VLOOKUP(Dados_tratados!I57,legenda_de_respostas!$A$1:$B$6,2,0)</f>
        <v>0</v>
      </c>
      <c r="G57" s="2" t="n">
        <f aca="false">VLOOKUP(Dados_tratados!J57,legenda_de_respostas!$A$1:$B$6,2,0)</f>
        <v>0</v>
      </c>
      <c r="H57" s="2" t="n">
        <f aca="false">VLOOKUP(Dados_tratados!K57,legenda_de_respostas!$A$1:$B$6,2,0)</f>
        <v>0</v>
      </c>
      <c r="I57" s="2" t="n">
        <f aca="false">VLOOKUP(Dados_tratados!L57,legenda_de_respostas!$A$1:$B$6,2,0)</f>
        <v>0</v>
      </c>
      <c r="J57" s="2" t="n">
        <f aca="false">VLOOKUP(Dados_tratados!M57,legenda_de_respostas!$A$1:$B$6,2,0)</f>
        <v>0</v>
      </c>
      <c r="K57" s="2" t="n">
        <f aca="false">VLOOKUP(Dados_tratados!N57,legenda_de_respostas!$A$1:$B$6,2,0)</f>
        <v>0</v>
      </c>
      <c r="L57" s="2" t="n">
        <f aca="false">VLOOKUP(Dados_tratados!O57,legenda_de_respostas!$A$1:$B$6,2,0)</f>
        <v>0</v>
      </c>
      <c r="M57" s="2" t="n">
        <f aca="false">VLOOKUP(Dados_tratados!P57,legenda_de_respostas!$A$1:$B$6,2,0)</f>
        <v>0</v>
      </c>
      <c r="N57" s="2" t="n">
        <f aca="false">VLOOKUP(Dados_tratados!Q57,legenda_de_respostas!$A$1:$B$6,2,0)</f>
        <v>4</v>
      </c>
      <c r="O57" s="2" t="n">
        <f aca="false">VLOOKUP(Dados_tratados!R57,legenda_de_respostas!$A$1:$B$6,2,0)</f>
        <v>0</v>
      </c>
      <c r="P57" s="2" t="n">
        <f aca="false">VLOOKUP(Dados_tratados!S57,legenda_de_respostas!$A$1:$B$6,2,0)</f>
        <v>0</v>
      </c>
      <c r="Q57" s="2" t="n">
        <f aca="false">VLOOKUP(Dados_tratados!T57,legenda_de_respostas!$A$1:$B$6,2,0)</f>
        <v>0</v>
      </c>
      <c r="R57" s="2" t="n">
        <f aca="false">VLOOKUP(Dados_tratados!U57,legenda_de_respostas!$A$1:$B$6,2,0)</f>
        <v>0</v>
      </c>
      <c r="S57" s="2" t="n">
        <f aca="false">VLOOKUP(Dados_tratados!V57,legenda_de_respostas!$A$1:$B$6,2,0)</f>
        <v>0</v>
      </c>
      <c r="T57" s="2" t="n">
        <f aca="false">VLOOKUP(Dados_tratados!W57,legenda_de_respostas!$A$1:$B$6,2,0)</f>
        <v>0</v>
      </c>
      <c r="U57" s="2" t="n">
        <f aca="false">VLOOKUP(Dados_tratados!X57,legenda_de_respostas!$A$1:$B$6,2,0)</f>
        <v>0</v>
      </c>
      <c r="V57" s="2" t="n">
        <f aca="false">VLOOKUP(Dados_tratados!Y57,legenda_de_respostas!$A$1:$B$6,2,0)</f>
        <v>0</v>
      </c>
      <c r="W57" s="2" t="n">
        <f aca="false">VLOOKUP(Dados_tratados!Z57,legenda_de_respostas!$A$1:$B$6,2,0)</f>
        <v>0</v>
      </c>
      <c r="X57" s="2" t="n">
        <f aca="false">VLOOKUP(Dados_tratados!AA57,legenda_de_respostas!$A$1:$B$6,2,0)</f>
        <v>0</v>
      </c>
      <c r="Y57" s="2" t="n">
        <f aca="false">VLOOKUP(Dados_tratados!AB57,legenda_de_respostas!$A$1:$B$6,2,0)</f>
        <v>0</v>
      </c>
      <c r="Z57" s="2" t="n">
        <f aca="false">VLOOKUP(Dados_tratados!AC57,legenda_de_respostas!$A$1:$B$6,2,0)</f>
        <v>0</v>
      </c>
      <c r="AA57" s="2" t="n">
        <f aca="false">VLOOKUP(Dados_tratados!AD57,legenda_de_respostas!$A$1:$B$6,2,0)</f>
        <v>0</v>
      </c>
      <c r="AB57" s="2" t="n">
        <f aca="false">VLOOKUP(Dados_tratados!AE57,legenda_de_respostas!$A$1:$B$6,2,0)</f>
        <v>0</v>
      </c>
      <c r="AC57" s="2" t="n">
        <f aca="false">VLOOKUP(Dados_tratados!AF57,legenda_de_respostas!$A$1:$B$6,2,0)</f>
        <v>0</v>
      </c>
      <c r="AD57" s="2" t="n">
        <f aca="false">VLOOKUP(Dados_tratados!AG57,legenda_de_respostas!$A$1:$B$6,2,0)</f>
        <v>4</v>
      </c>
      <c r="AE57" s="2" t="n">
        <f aca="false">VLOOKUP(Dados_tratados!AH57,legenda_de_respostas!$A$1:$B$6,2,0)</f>
        <v>4</v>
      </c>
      <c r="AF57" s="2" t="n">
        <f aca="false">VLOOKUP(Dados_tratados!AI57,legenda_de_respostas!$A$1:$B$6,2,0)</f>
        <v>4</v>
      </c>
      <c r="AG57" s="2" t="n">
        <v>42</v>
      </c>
      <c r="AH57" s="2" t="n">
        <v>1</v>
      </c>
    </row>
    <row r="58" customFormat="false" ht="15" hidden="false" customHeight="false" outlineLevel="0" collapsed="false">
      <c r="A58" s="2" t="s">
        <v>148</v>
      </c>
      <c r="B58" s="2" t="n">
        <f aca="false">VLOOKUP(Dados_tratados!E58,legenda_de_respostas!$A$1:$B$6,2,0)</f>
        <v>3</v>
      </c>
      <c r="C58" s="2" t="n">
        <f aca="false">VLOOKUP(Dados_tratados!F58,legenda_de_respostas!$A$1:$B$6,2,0)</f>
        <v>4</v>
      </c>
      <c r="D58" s="2" t="n">
        <f aca="false">VLOOKUP(Dados_tratados!G58,legenda_de_respostas!$A$1:$B$6,2,0)</f>
        <v>4</v>
      </c>
      <c r="E58" s="2" t="n">
        <f aca="false">VLOOKUP(Dados_tratados!H58,legenda_de_respostas!$A$1:$B$6,2,0)</f>
        <v>3</v>
      </c>
      <c r="F58" s="2" t="n">
        <f aca="false">VLOOKUP(Dados_tratados!I58,legenda_de_respostas!$A$1:$B$6,2,0)</f>
        <v>2</v>
      </c>
      <c r="G58" s="2" t="n">
        <f aca="false">VLOOKUP(Dados_tratados!J58,legenda_de_respostas!$A$1:$B$6,2,0)</f>
        <v>4</v>
      </c>
      <c r="H58" s="2" t="n">
        <f aca="false">VLOOKUP(Dados_tratados!K58,legenda_de_respostas!$A$1:$B$6,2,0)</f>
        <v>4</v>
      </c>
      <c r="I58" s="2" t="n">
        <f aca="false">VLOOKUP(Dados_tratados!L58,legenda_de_respostas!$A$1:$B$6,2,0)</f>
        <v>4</v>
      </c>
      <c r="J58" s="2" t="n">
        <f aca="false">VLOOKUP(Dados_tratados!M58,legenda_de_respostas!$A$1:$B$6,2,0)</f>
        <v>4</v>
      </c>
      <c r="K58" s="2" t="n">
        <f aca="false">VLOOKUP(Dados_tratados!N58,legenda_de_respostas!$A$1:$B$6,2,0)</f>
        <v>0</v>
      </c>
      <c r="L58" s="2" t="n">
        <f aca="false">VLOOKUP(Dados_tratados!O58,legenda_de_respostas!$A$1:$B$6,2,0)</f>
        <v>4</v>
      </c>
      <c r="M58" s="2" t="n">
        <f aca="false">VLOOKUP(Dados_tratados!P58,legenda_de_respostas!$A$1:$B$6,2,0)</f>
        <v>0</v>
      </c>
      <c r="N58" s="2" t="n">
        <f aca="false">VLOOKUP(Dados_tratados!Q58,legenda_de_respostas!$A$1:$B$6,2,0)</f>
        <v>4</v>
      </c>
      <c r="O58" s="2" t="n">
        <f aca="false">VLOOKUP(Dados_tratados!R58,legenda_de_respostas!$A$1:$B$6,2,0)</f>
        <v>4</v>
      </c>
      <c r="P58" s="2" t="n">
        <f aca="false">VLOOKUP(Dados_tratados!S58,legenda_de_respostas!$A$1:$B$6,2,0)</f>
        <v>0</v>
      </c>
      <c r="Q58" s="2" t="n">
        <f aca="false">VLOOKUP(Dados_tratados!T58,legenda_de_respostas!$A$1:$B$6,2,0)</f>
        <v>0</v>
      </c>
      <c r="R58" s="2" t="n">
        <f aca="false">VLOOKUP(Dados_tratados!U58,legenda_de_respostas!$A$1:$B$6,2,0)</f>
        <v>3</v>
      </c>
      <c r="S58" s="2" t="n">
        <f aca="false">VLOOKUP(Dados_tratados!V58,legenda_de_respostas!$A$1:$B$6,2,0)</f>
        <v>3</v>
      </c>
      <c r="T58" s="2" t="n">
        <f aca="false">VLOOKUP(Dados_tratados!W58,legenda_de_respostas!$A$1:$B$6,2,0)</f>
        <v>3</v>
      </c>
      <c r="U58" s="2" t="n">
        <f aca="false">VLOOKUP(Dados_tratados!X58,legenda_de_respostas!$A$1:$B$6,2,0)</f>
        <v>0</v>
      </c>
      <c r="V58" s="2" t="n">
        <f aca="false">VLOOKUP(Dados_tratados!Y58,legenda_de_respostas!$A$1:$B$6,2,0)</f>
        <v>0</v>
      </c>
      <c r="W58" s="2" t="n">
        <f aca="false">VLOOKUP(Dados_tratados!Z58,legenda_de_respostas!$A$1:$B$6,2,0)</f>
        <v>0</v>
      </c>
      <c r="X58" s="2" t="n">
        <f aca="false">VLOOKUP(Dados_tratados!AA58,legenda_de_respostas!$A$1:$B$6,2,0)</f>
        <v>0</v>
      </c>
      <c r="Y58" s="2" t="n">
        <f aca="false">VLOOKUP(Dados_tratados!AB58,legenda_de_respostas!$A$1:$B$6,2,0)</f>
        <v>0</v>
      </c>
      <c r="Z58" s="2" t="n">
        <f aca="false">VLOOKUP(Dados_tratados!AC58,legenda_de_respostas!$A$1:$B$6,2,0)</f>
        <v>3</v>
      </c>
      <c r="AA58" s="2" t="n">
        <f aca="false">VLOOKUP(Dados_tratados!AD58,legenda_de_respostas!$A$1:$B$6,2,0)</f>
        <v>4</v>
      </c>
      <c r="AB58" s="2" t="n">
        <f aca="false">VLOOKUP(Dados_tratados!AE58,legenda_de_respostas!$A$1:$B$6,2,0)</f>
        <v>0</v>
      </c>
      <c r="AC58" s="2" t="n">
        <f aca="false">VLOOKUP(Dados_tratados!AF58,legenda_de_respostas!$A$1:$B$6,2,0)</f>
        <v>0</v>
      </c>
      <c r="AD58" s="2" t="n">
        <f aca="false">VLOOKUP(Dados_tratados!AG58,legenda_de_respostas!$A$1:$B$6,2,0)</f>
        <v>4</v>
      </c>
      <c r="AE58" s="2" t="n">
        <f aca="false">VLOOKUP(Dados_tratados!AH58,legenda_de_respostas!$A$1:$B$6,2,0)</f>
        <v>4</v>
      </c>
      <c r="AF58" s="2" t="n">
        <f aca="false">VLOOKUP(Dados_tratados!AI58,legenda_de_respostas!$A$1:$B$6,2,0)</f>
        <v>4</v>
      </c>
      <c r="AG58" s="2" t="n">
        <v>34</v>
      </c>
      <c r="AH58" s="2" t="n">
        <v>2</v>
      </c>
    </row>
    <row r="59" customFormat="false" ht="15" hidden="false" customHeight="false" outlineLevel="0" collapsed="false">
      <c r="A59" s="2" t="s">
        <v>149</v>
      </c>
      <c r="B59" s="2" t="n">
        <f aca="false">VLOOKUP(Dados_tratados!E59,legenda_de_respostas!$A$1:$B$6,2,0)</f>
        <v>5</v>
      </c>
      <c r="C59" s="2" t="n">
        <f aca="false">VLOOKUP(Dados_tratados!F59,legenda_de_respostas!$A$1:$B$6,2,0)</f>
        <v>0</v>
      </c>
      <c r="D59" s="2" t="n">
        <f aca="false">VLOOKUP(Dados_tratados!G59,legenda_de_respostas!$A$1:$B$6,2,0)</f>
        <v>0</v>
      </c>
      <c r="E59" s="2" t="n">
        <f aca="false">VLOOKUP(Dados_tratados!H59,legenda_de_respostas!$A$1:$B$6,2,0)</f>
        <v>0</v>
      </c>
      <c r="F59" s="2" t="n">
        <f aca="false">VLOOKUP(Dados_tratados!I59,legenda_de_respostas!$A$1:$B$6,2,0)</f>
        <v>0</v>
      </c>
      <c r="G59" s="2" t="n">
        <f aca="false">VLOOKUP(Dados_tratados!J59,legenda_de_respostas!$A$1:$B$6,2,0)</f>
        <v>5</v>
      </c>
      <c r="H59" s="2" t="n">
        <f aca="false">VLOOKUP(Dados_tratados!K59,legenda_de_respostas!$A$1:$B$6,2,0)</f>
        <v>5</v>
      </c>
      <c r="I59" s="2" t="n">
        <f aca="false">VLOOKUP(Dados_tratados!L59,legenda_de_respostas!$A$1:$B$6,2,0)</f>
        <v>5</v>
      </c>
      <c r="J59" s="2" t="n">
        <f aca="false">VLOOKUP(Dados_tratados!M59,legenda_de_respostas!$A$1:$B$6,2,0)</f>
        <v>5</v>
      </c>
      <c r="K59" s="2" t="n">
        <f aca="false">VLOOKUP(Dados_tratados!N59,legenda_de_respostas!$A$1:$B$6,2,0)</f>
        <v>5</v>
      </c>
      <c r="L59" s="2" t="n">
        <f aca="false">VLOOKUP(Dados_tratados!O59,legenda_de_respostas!$A$1:$B$6,2,0)</f>
        <v>5</v>
      </c>
      <c r="M59" s="2" t="n">
        <f aca="false">VLOOKUP(Dados_tratados!P59,legenda_de_respostas!$A$1:$B$6,2,0)</f>
        <v>5</v>
      </c>
      <c r="N59" s="2" t="n">
        <f aca="false">VLOOKUP(Dados_tratados!Q59,legenda_de_respostas!$A$1:$B$6,2,0)</f>
        <v>0</v>
      </c>
      <c r="O59" s="2" t="n">
        <f aca="false">VLOOKUP(Dados_tratados!R59,legenda_de_respostas!$A$1:$B$6,2,0)</f>
        <v>0</v>
      </c>
      <c r="P59" s="2" t="n">
        <f aca="false">VLOOKUP(Dados_tratados!S59,legenda_de_respostas!$A$1:$B$6,2,0)</f>
        <v>0</v>
      </c>
      <c r="Q59" s="2" t="n">
        <f aca="false">VLOOKUP(Dados_tratados!T59,legenda_de_respostas!$A$1:$B$6,2,0)</f>
        <v>0</v>
      </c>
      <c r="R59" s="2" t="n">
        <f aca="false">VLOOKUP(Dados_tratados!U59,legenda_de_respostas!$A$1:$B$6,2,0)</f>
        <v>5</v>
      </c>
      <c r="S59" s="2" t="n">
        <f aca="false">VLOOKUP(Dados_tratados!V59,legenda_de_respostas!$A$1:$B$6,2,0)</f>
        <v>5</v>
      </c>
      <c r="T59" s="2" t="n">
        <f aca="false">VLOOKUP(Dados_tratados!W59,legenda_de_respostas!$A$1:$B$6,2,0)</f>
        <v>5</v>
      </c>
      <c r="U59" s="2" t="n">
        <f aca="false">VLOOKUP(Dados_tratados!X59,legenda_de_respostas!$A$1:$B$6,2,0)</f>
        <v>0</v>
      </c>
      <c r="V59" s="2" t="n">
        <f aca="false">VLOOKUP(Dados_tratados!Y59,legenda_de_respostas!$A$1:$B$6,2,0)</f>
        <v>0</v>
      </c>
      <c r="W59" s="2" t="n">
        <f aca="false">VLOOKUP(Dados_tratados!Z59,legenda_de_respostas!$A$1:$B$6,2,0)</f>
        <v>0</v>
      </c>
      <c r="X59" s="2" t="n">
        <f aca="false">VLOOKUP(Dados_tratados!AA59,legenda_de_respostas!$A$1:$B$6,2,0)</f>
        <v>0</v>
      </c>
      <c r="Y59" s="2" t="n">
        <f aca="false">VLOOKUP(Dados_tratados!AB59,legenda_de_respostas!$A$1:$B$6,2,0)</f>
        <v>0</v>
      </c>
      <c r="Z59" s="2" t="n">
        <f aca="false">VLOOKUP(Dados_tratados!AC59,legenda_de_respostas!$A$1:$B$6,2,0)</f>
        <v>0</v>
      </c>
      <c r="AA59" s="2" t="n">
        <f aca="false">VLOOKUP(Dados_tratados!AD59,legenda_de_respostas!$A$1:$B$6,2,0)</f>
        <v>0</v>
      </c>
      <c r="AB59" s="2" t="n">
        <f aca="false">VLOOKUP(Dados_tratados!AE59,legenda_de_respostas!$A$1:$B$6,2,0)</f>
        <v>0</v>
      </c>
      <c r="AC59" s="2" t="n">
        <f aca="false">VLOOKUP(Dados_tratados!AF59,legenda_de_respostas!$A$1:$B$6,2,0)</f>
        <v>0</v>
      </c>
      <c r="AD59" s="2" t="n">
        <f aca="false">VLOOKUP(Dados_tratados!AG59,legenda_de_respostas!$A$1:$B$6,2,0)</f>
        <v>5</v>
      </c>
      <c r="AE59" s="2" t="n">
        <f aca="false">VLOOKUP(Dados_tratados!AH59,legenda_de_respostas!$A$1:$B$6,2,0)</f>
        <v>5</v>
      </c>
      <c r="AF59" s="2" t="n">
        <f aca="false">VLOOKUP(Dados_tratados!AI59,legenda_de_respostas!$A$1:$B$6,2,0)</f>
        <v>5</v>
      </c>
      <c r="AG59" s="2" t="n">
        <v>39</v>
      </c>
      <c r="AH59" s="2" t="n">
        <v>2</v>
      </c>
    </row>
    <row r="60" customFormat="false" ht="15" hidden="false" customHeight="false" outlineLevel="0" collapsed="false">
      <c r="A60" s="2" t="s">
        <v>150</v>
      </c>
      <c r="B60" s="2" t="n">
        <f aca="false">VLOOKUP(Dados_tratados!E60,legenda_de_respostas!$A$1:$B$6,2,0)</f>
        <v>4</v>
      </c>
      <c r="C60" s="2" t="n">
        <f aca="false">VLOOKUP(Dados_tratados!F60,legenda_de_respostas!$A$1:$B$6,2,0)</f>
        <v>0</v>
      </c>
      <c r="D60" s="2" t="n">
        <f aca="false">VLOOKUP(Dados_tratados!G60,legenda_de_respostas!$A$1:$B$6,2,0)</f>
        <v>4</v>
      </c>
      <c r="E60" s="2" t="n">
        <f aca="false">VLOOKUP(Dados_tratados!H60,legenda_de_respostas!$A$1:$B$6,2,0)</f>
        <v>0</v>
      </c>
      <c r="F60" s="2" t="n">
        <f aca="false">VLOOKUP(Dados_tratados!I60,legenda_de_respostas!$A$1:$B$6,2,0)</f>
        <v>0</v>
      </c>
      <c r="G60" s="2" t="n">
        <f aca="false">VLOOKUP(Dados_tratados!J60,legenda_de_respostas!$A$1:$B$6,2,0)</f>
        <v>4</v>
      </c>
      <c r="H60" s="2" t="n">
        <f aca="false">VLOOKUP(Dados_tratados!K60,legenda_de_respostas!$A$1:$B$6,2,0)</f>
        <v>4</v>
      </c>
      <c r="I60" s="2" t="n">
        <f aca="false">VLOOKUP(Dados_tratados!L60,legenda_de_respostas!$A$1:$B$6,2,0)</f>
        <v>4</v>
      </c>
      <c r="J60" s="2" t="n">
        <f aca="false">VLOOKUP(Dados_tratados!M60,legenda_de_respostas!$A$1:$B$6,2,0)</f>
        <v>4</v>
      </c>
      <c r="K60" s="2" t="n">
        <f aca="false">VLOOKUP(Dados_tratados!N60,legenda_de_respostas!$A$1:$B$6,2,0)</f>
        <v>0</v>
      </c>
      <c r="L60" s="2" t="n">
        <f aca="false">VLOOKUP(Dados_tratados!O60,legenda_de_respostas!$A$1:$B$6,2,0)</f>
        <v>0</v>
      </c>
      <c r="M60" s="2" t="n">
        <f aca="false">VLOOKUP(Dados_tratados!P60,legenda_de_respostas!$A$1:$B$6,2,0)</f>
        <v>0</v>
      </c>
      <c r="N60" s="2" t="n">
        <f aca="false">VLOOKUP(Dados_tratados!Q60,legenda_de_respostas!$A$1:$B$6,2,0)</f>
        <v>0</v>
      </c>
      <c r="O60" s="2" t="n">
        <f aca="false">VLOOKUP(Dados_tratados!R60,legenda_de_respostas!$A$1:$B$6,2,0)</f>
        <v>0</v>
      </c>
      <c r="P60" s="2" t="n">
        <f aca="false">VLOOKUP(Dados_tratados!S60,legenda_de_respostas!$A$1:$B$6,2,0)</f>
        <v>0</v>
      </c>
      <c r="Q60" s="2" t="n">
        <f aca="false">VLOOKUP(Dados_tratados!T60,legenda_de_respostas!$A$1:$B$6,2,0)</f>
        <v>0</v>
      </c>
      <c r="R60" s="2" t="n">
        <f aca="false">VLOOKUP(Dados_tratados!U60,legenda_de_respostas!$A$1:$B$6,2,0)</f>
        <v>4</v>
      </c>
      <c r="S60" s="2" t="n">
        <f aca="false">VLOOKUP(Dados_tratados!V60,legenda_de_respostas!$A$1:$B$6,2,0)</f>
        <v>4</v>
      </c>
      <c r="T60" s="2" t="n">
        <f aca="false">VLOOKUP(Dados_tratados!W60,legenda_de_respostas!$A$1:$B$6,2,0)</f>
        <v>0</v>
      </c>
      <c r="U60" s="2" t="n">
        <f aca="false">VLOOKUP(Dados_tratados!X60,legenda_de_respostas!$A$1:$B$6,2,0)</f>
        <v>5</v>
      </c>
      <c r="V60" s="2" t="n">
        <f aca="false">VLOOKUP(Dados_tratados!Y60,legenda_de_respostas!$A$1:$B$6,2,0)</f>
        <v>0</v>
      </c>
      <c r="W60" s="2" t="n">
        <f aca="false">VLOOKUP(Dados_tratados!Z60,legenda_de_respostas!$A$1:$B$6,2,0)</f>
        <v>4</v>
      </c>
      <c r="X60" s="2" t="n">
        <f aca="false">VLOOKUP(Dados_tratados!AA60,legenda_de_respostas!$A$1:$B$6,2,0)</f>
        <v>0</v>
      </c>
      <c r="Y60" s="2" t="n">
        <f aca="false">VLOOKUP(Dados_tratados!AB60,legenda_de_respostas!$A$1:$B$6,2,0)</f>
        <v>0</v>
      </c>
      <c r="Z60" s="2" t="n">
        <f aca="false">VLOOKUP(Dados_tratados!AC60,legenda_de_respostas!$A$1:$B$6,2,0)</f>
        <v>0</v>
      </c>
      <c r="AA60" s="2" t="n">
        <f aca="false">VLOOKUP(Dados_tratados!AD60,legenda_de_respostas!$A$1:$B$6,2,0)</f>
        <v>0</v>
      </c>
      <c r="AB60" s="2" t="n">
        <f aca="false">VLOOKUP(Dados_tratados!AE60,legenda_de_respostas!$A$1:$B$6,2,0)</f>
        <v>0</v>
      </c>
      <c r="AC60" s="2" t="n">
        <f aca="false">VLOOKUP(Dados_tratados!AF60,legenda_de_respostas!$A$1:$B$6,2,0)</f>
        <v>4</v>
      </c>
      <c r="AD60" s="2" t="n">
        <f aca="false">VLOOKUP(Dados_tratados!AG60,legenda_de_respostas!$A$1:$B$6,2,0)</f>
        <v>5</v>
      </c>
      <c r="AE60" s="2" t="n">
        <f aca="false">VLOOKUP(Dados_tratados!AH60,legenda_de_respostas!$A$1:$B$6,2,0)</f>
        <v>4</v>
      </c>
      <c r="AF60" s="2" t="n">
        <f aca="false">VLOOKUP(Dados_tratados!AI60,legenda_de_respostas!$A$1:$B$6,2,0)</f>
        <v>0</v>
      </c>
      <c r="AG60" s="2" t="n">
        <v>60</v>
      </c>
      <c r="AH60" s="2" t="n">
        <v>1</v>
      </c>
      <c r="AI60" s="2" t="s">
        <v>151</v>
      </c>
    </row>
    <row r="61" customFormat="false" ht="15" hidden="false" customHeight="false" outlineLevel="0" collapsed="false">
      <c r="A61" s="2" t="s">
        <v>152</v>
      </c>
      <c r="B61" s="2" t="n">
        <f aca="false">VLOOKUP(Dados_tratados!E61,legenda_de_respostas!$A$1:$B$6,2,0)</f>
        <v>5</v>
      </c>
      <c r="C61" s="2" t="n">
        <f aca="false">VLOOKUP(Dados_tratados!F61,legenda_de_respostas!$A$1:$B$6,2,0)</f>
        <v>0</v>
      </c>
      <c r="D61" s="2" t="n">
        <f aca="false">VLOOKUP(Dados_tratados!G61,legenda_de_respostas!$A$1:$B$6,2,0)</f>
        <v>5</v>
      </c>
      <c r="E61" s="2" t="n">
        <f aca="false">VLOOKUP(Dados_tratados!H61,legenda_de_respostas!$A$1:$B$6,2,0)</f>
        <v>0</v>
      </c>
      <c r="F61" s="2" t="n">
        <f aca="false">VLOOKUP(Dados_tratados!I61,legenda_de_respostas!$A$1:$B$6,2,0)</f>
        <v>2</v>
      </c>
      <c r="G61" s="2" t="n">
        <f aca="false">VLOOKUP(Dados_tratados!J61,legenda_de_respostas!$A$1:$B$6,2,0)</f>
        <v>4</v>
      </c>
      <c r="H61" s="2" t="n">
        <f aca="false">VLOOKUP(Dados_tratados!K61,legenda_de_respostas!$A$1:$B$6,2,0)</f>
        <v>3</v>
      </c>
      <c r="I61" s="2" t="n">
        <f aca="false">VLOOKUP(Dados_tratados!L61,legenda_de_respostas!$A$1:$B$6,2,0)</f>
        <v>5</v>
      </c>
      <c r="J61" s="2" t="n">
        <f aca="false">VLOOKUP(Dados_tratados!M61,legenda_de_respostas!$A$1:$B$6,2,0)</f>
        <v>5</v>
      </c>
      <c r="K61" s="2" t="n">
        <f aca="false">VLOOKUP(Dados_tratados!N61,legenda_de_respostas!$A$1:$B$6,2,0)</f>
        <v>5</v>
      </c>
      <c r="L61" s="2" t="n">
        <f aca="false">VLOOKUP(Dados_tratados!O61,legenda_de_respostas!$A$1:$B$6,2,0)</f>
        <v>3</v>
      </c>
      <c r="M61" s="2" t="n">
        <f aca="false">VLOOKUP(Dados_tratados!P61,legenda_de_respostas!$A$1:$B$6,2,0)</f>
        <v>4</v>
      </c>
      <c r="N61" s="2" t="n">
        <f aca="false">VLOOKUP(Dados_tratados!Q61,legenda_de_respostas!$A$1:$B$6,2,0)</f>
        <v>3</v>
      </c>
      <c r="O61" s="2" t="n">
        <f aca="false">VLOOKUP(Dados_tratados!R61,legenda_de_respostas!$A$1:$B$6,2,0)</f>
        <v>0</v>
      </c>
      <c r="P61" s="2" t="n">
        <f aca="false">VLOOKUP(Dados_tratados!S61,legenda_de_respostas!$A$1:$B$6,2,0)</f>
        <v>4</v>
      </c>
      <c r="Q61" s="2" t="n">
        <f aca="false">VLOOKUP(Dados_tratados!T61,legenda_de_respostas!$A$1:$B$6,2,0)</f>
        <v>0</v>
      </c>
      <c r="R61" s="2" t="n">
        <f aca="false">VLOOKUP(Dados_tratados!U61,legenda_de_respostas!$A$1:$B$6,2,0)</f>
        <v>4</v>
      </c>
      <c r="S61" s="2" t="n">
        <f aca="false">VLOOKUP(Dados_tratados!V61,legenda_de_respostas!$A$1:$B$6,2,0)</f>
        <v>4</v>
      </c>
      <c r="T61" s="2" t="n">
        <f aca="false">VLOOKUP(Dados_tratados!W61,legenda_de_respostas!$A$1:$B$6,2,0)</f>
        <v>3</v>
      </c>
      <c r="U61" s="2" t="n">
        <f aca="false">VLOOKUP(Dados_tratados!X61,legenda_de_respostas!$A$1:$B$6,2,0)</f>
        <v>2</v>
      </c>
      <c r="V61" s="2" t="n">
        <f aca="false">VLOOKUP(Dados_tratados!Y61,legenda_de_respostas!$A$1:$B$6,2,0)</f>
        <v>2</v>
      </c>
      <c r="W61" s="2" t="n">
        <f aca="false">VLOOKUP(Dados_tratados!Z61,legenda_de_respostas!$A$1:$B$6,2,0)</f>
        <v>4</v>
      </c>
      <c r="X61" s="2" t="n">
        <f aca="false">VLOOKUP(Dados_tratados!AA61,legenda_de_respostas!$A$1:$B$6,2,0)</f>
        <v>4</v>
      </c>
      <c r="Y61" s="2" t="n">
        <f aca="false">VLOOKUP(Dados_tratados!AB61,legenda_de_respostas!$A$1:$B$6,2,0)</f>
        <v>4</v>
      </c>
      <c r="Z61" s="2" t="n">
        <f aca="false">VLOOKUP(Dados_tratados!AC61,legenda_de_respostas!$A$1:$B$6,2,0)</f>
        <v>3</v>
      </c>
      <c r="AA61" s="2" t="n">
        <f aca="false">VLOOKUP(Dados_tratados!AD61,legenda_de_respostas!$A$1:$B$6,2,0)</f>
        <v>3</v>
      </c>
      <c r="AB61" s="2" t="n">
        <f aca="false">VLOOKUP(Dados_tratados!AE61,legenda_de_respostas!$A$1:$B$6,2,0)</f>
        <v>4</v>
      </c>
      <c r="AC61" s="2" t="n">
        <f aca="false">VLOOKUP(Dados_tratados!AF61,legenda_de_respostas!$A$1:$B$6,2,0)</f>
        <v>4</v>
      </c>
      <c r="AD61" s="2" t="n">
        <f aca="false">VLOOKUP(Dados_tratados!AG61,legenda_de_respostas!$A$1:$B$6,2,0)</f>
        <v>4</v>
      </c>
      <c r="AE61" s="2" t="n">
        <f aca="false">VLOOKUP(Dados_tratados!AH61,legenda_de_respostas!$A$1:$B$6,2,0)</f>
        <v>5</v>
      </c>
      <c r="AF61" s="2" t="n">
        <f aca="false">VLOOKUP(Dados_tratados!AI61,legenda_de_respostas!$A$1:$B$6,2,0)</f>
        <v>5</v>
      </c>
      <c r="AG61" s="2" t="n">
        <v>44</v>
      </c>
      <c r="AH61" s="2" t="n">
        <v>1</v>
      </c>
      <c r="AI61" s="2" t="s">
        <v>153</v>
      </c>
    </row>
    <row r="62" customFormat="false" ht="15" hidden="false" customHeight="false" outlineLevel="0" collapsed="false">
      <c r="A62" s="2" t="s">
        <v>154</v>
      </c>
      <c r="B62" s="2" t="n">
        <f aca="false">VLOOKUP(Dados_tratados!E62,legenda_de_respostas!$A$1:$B$6,2,0)</f>
        <v>4</v>
      </c>
      <c r="C62" s="2" t="n">
        <f aca="false">VLOOKUP(Dados_tratados!F62,legenda_de_respostas!$A$1:$B$6,2,0)</f>
        <v>3</v>
      </c>
      <c r="D62" s="2" t="n">
        <f aca="false">VLOOKUP(Dados_tratados!G62,legenda_de_respostas!$A$1:$B$6,2,0)</f>
        <v>3</v>
      </c>
      <c r="E62" s="2" t="n">
        <f aca="false">VLOOKUP(Dados_tratados!H62,legenda_de_respostas!$A$1:$B$6,2,0)</f>
        <v>1</v>
      </c>
      <c r="F62" s="2" t="n">
        <f aca="false">VLOOKUP(Dados_tratados!I62,legenda_de_respostas!$A$1:$B$6,2,0)</f>
        <v>1</v>
      </c>
      <c r="G62" s="2" t="n">
        <f aca="false">VLOOKUP(Dados_tratados!J62,legenda_de_respostas!$A$1:$B$6,2,0)</f>
        <v>5</v>
      </c>
      <c r="H62" s="2" t="n">
        <f aca="false">VLOOKUP(Dados_tratados!K62,legenda_de_respostas!$A$1:$B$6,2,0)</f>
        <v>5</v>
      </c>
      <c r="I62" s="2" t="n">
        <f aca="false">VLOOKUP(Dados_tratados!L62,legenda_de_respostas!$A$1:$B$6,2,0)</f>
        <v>5</v>
      </c>
      <c r="J62" s="2" t="n">
        <f aca="false">VLOOKUP(Dados_tratados!M62,legenda_de_respostas!$A$1:$B$6,2,0)</f>
        <v>5</v>
      </c>
      <c r="K62" s="2" t="n">
        <f aca="false">VLOOKUP(Dados_tratados!N62,legenda_de_respostas!$A$1:$B$6,2,0)</f>
        <v>5</v>
      </c>
      <c r="L62" s="2" t="n">
        <f aca="false">VLOOKUP(Dados_tratados!O62,legenda_de_respostas!$A$1:$B$6,2,0)</f>
        <v>5</v>
      </c>
      <c r="M62" s="2" t="n">
        <f aca="false">VLOOKUP(Dados_tratados!P62,legenda_de_respostas!$A$1:$B$6,2,0)</f>
        <v>2</v>
      </c>
      <c r="N62" s="2" t="n">
        <f aca="false">VLOOKUP(Dados_tratados!Q62,legenda_de_respostas!$A$1:$B$6,2,0)</f>
        <v>1</v>
      </c>
      <c r="O62" s="2" t="n">
        <f aca="false">VLOOKUP(Dados_tratados!R62,legenda_de_respostas!$A$1:$B$6,2,0)</f>
        <v>1</v>
      </c>
      <c r="P62" s="2" t="n">
        <f aca="false">VLOOKUP(Dados_tratados!S62,legenda_de_respostas!$A$1:$B$6,2,0)</f>
        <v>0</v>
      </c>
      <c r="Q62" s="2" t="n">
        <f aca="false">VLOOKUP(Dados_tratados!T62,legenda_de_respostas!$A$1:$B$6,2,0)</f>
        <v>3</v>
      </c>
      <c r="R62" s="2" t="n">
        <f aca="false">VLOOKUP(Dados_tratados!U62,legenda_de_respostas!$A$1:$B$6,2,0)</f>
        <v>0</v>
      </c>
      <c r="S62" s="2" t="n">
        <f aca="false">VLOOKUP(Dados_tratados!V62,legenda_de_respostas!$A$1:$B$6,2,0)</f>
        <v>0</v>
      </c>
      <c r="T62" s="2" t="n">
        <f aca="false">VLOOKUP(Dados_tratados!W62,legenda_de_respostas!$A$1:$B$6,2,0)</f>
        <v>0</v>
      </c>
      <c r="U62" s="2" t="n">
        <f aca="false">VLOOKUP(Dados_tratados!X62,legenda_de_respostas!$A$1:$B$6,2,0)</f>
        <v>2</v>
      </c>
      <c r="V62" s="2" t="n">
        <f aca="false">VLOOKUP(Dados_tratados!Y62,legenda_de_respostas!$A$1:$B$6,2,0)</f>
        <v>2</v>
      </c>
      <c r="W62" s="2" t="n">
        <f aca="false">VLOOKUP(Dados_tratados!Z62,legenda_de_respostas!$A$1:$B$6,2,0)</f>
        <v>0</v>
      </c>
      <c r="X62" s="2" t="n">
        <f aca="false">VLOOKUP(Dados_tratados!AA62,legenda_de_respostas!$A$1:$B$6,2,0)</f>
        <v>4</v>
      </c>
      <c r="Y62" s="2" t="n">
        <f aca="false">VLOOKUP(Dados_tratados!AB62,legenda_de_respostas!$A$1:$B$6,2,0)</f>
        <v>3</v>
      </c>
      <c r="Z62" s="2" t="n">
        <f aca="false">VLOOKUP(Dados_tratados!AC62,legenda_de_respostas!$A$1:$B$6,2,0)</f>
        <v>0</v>
      </c>
      <c r="AA62" s="2" t="n">
        <f aca="false">VLOOKUP(Dados_tratados!AD62,legenda_de_respostas!$A$1:$B$6,2,0)</f>
        <v>0</v>
      </c>
      <c r="AB62" s="2" t="n">
        <f aca="false">VLOOKUP(Dados_tratados!AE62,legenda_de_respostas!$A$1:$B$6,2,0)</f>
        <v>0</v>
      </c>
      <c r="AC62" s="2" t="n">
        <f aca="false">VLOOKUP(Dados_tratados!AF62,legenda_de_respostas!$A$1:$B$6,2,0)</f>
        <v>0</v>
      </c>
      <c r="AD62" s="2" t="n">
        <f aca="false">VLOOKUP(Dados_tratados!AG62,legenda_de_respostas!$A$1:$B$6,2,0)</f>
        <v>2</v>
      </c>
      <c r="AE62" s="2" t="n">
        <f aca="false">VLOOKUP(Dados_tratados!AH62,legenda_de_respostas!$A$1:$B$6,2,0)</f>
        <v>2</v>
      </c>
      <c r="AF62" s="2" t="n">
        <f aca="false">VLOOKUP(Dados_tratados!AI62,legenda_de_respostas!$A$1:$B$6,2,0)</f>
        <v>2</v>
      </c>
      <c r="AG62" s="2" t="n">
        <v>36</v>
      </c>
      <c r="AH62" s="2" t="n">
        <v>1</v>
      </c>
      <c r="AI62" s="2" t="s">
        <v>155</v>
      </c>
    </row>
    <row r="63" customFormat="false" ht="15" hidden="false" customHeight="false" outlineLevel="0" collapsed="false">
      <c r="A63" s="2" t="s">
        <v>156</v>
      </c>
      <c r="B63" s="2" t="n">
        <f aca="false">VLOOKUP(Dados_tratados!E63,legenda_de_respostas!$A$1:$B$6,2,0)</f>
        <v>5</v>
      </c>
      <c r="C63" s="2" t="n">
        <f aca="false">VLOOKUP(Dados_tratados!F63,legenda_de_respostas!$A$1:$B$6,2,0)</f>
        <v>4</v>
      </c>
      <c r="D63" s="2" t="n">
        <f aca="false">VLOOKUP(Dados_tratados!G63,legenda_de_respostas!$A$1:$B$6,2,0)</f>
        <v>5</v>
      </c>
      <c r="E63" s="2" t="n">
        <f aca="false">VLOOKUP(Dados_tratados!H63,legenda_de_respostas!$A$1:$B$6,2,0)</f>
        <v>5</v>
      </c>
      <c r="F63" s="2" t="n">
        <f aca="false">VLOOKUP(Dados_tratados!I63,legenda_de_respostas!$A$1:$B$6,2,0)</f>
        <v>5</v>
      </c>
      <c r="G63" s="2" t="n">
        <f aca="false">VLOOKUP(Dados_tratados!J63,legenda_de_respostas!$A$1:$B$6,2,0)</f>
        <v>4</v>
      </c>
      <c r="H63" s="2" t="n">
        <f aca="false">VLOOKUP(Dados_tratados!K63,legenda_de_respostas!$A$1:$B$6,2,0)</f>
        <v>4</v>
      </c>
      <c r="I63" s="2" t="n">
        <f aca="false">VLOOKUP(Dados_tratados!L63,legenda_de_respostas!$A$1:$B$6,2,0)</f>
        <v>3</v>
      </c>
      <c r="J63" s="2" t="n">
        <f aca="false">VLOOKUP(Dados_tratados!M63,legenda_de_respostas!$A$1:$B$6,2,0)</f>
        <v>4</v>
      </c>
      <c r="K63" s="2" t="n">
        <f aca="false">VLOOKUP(Dados_tratados!N63,legenda_de_respostas!$A$1:$B$6,2,0)</f>
        <v>4</v>
      </c>
      <c r="L63" s="2" t="n">
        <f aca="false">VLOOKUP(Dados_tratados!O63,legenda_de_respostas!$A$1:$B$6,2,0)</f>
        <v>3</v>
      </c>
      <c r="M63" s="2" t="n">
        <f aca="false">VLOOKUP(Dados_tratados!P63,legenda_de_respostas!$A$1:$B$6,2,0)</f>
        <v>4</v>
      </c>
      <c r="N63" s="2" t="n">
        <f aca="false">VLOOKUP(Dados_tratados!Q63,legenda_de_respostas!$A$1:$B$6,2,0)</f>
        <v>4</v>
      </c>
      <c r="O63" s="2" t="n">
        <f aca="false">VLOOKUP(Dados_tratados!R63,legenda_de_respostas!$A$1:$B$6,2,0)</f>
        <v>4</v>
      </c>
      <c r="P63" s="2" t="n">
        <f aca="false">VLOOKUP(Dados_tratados!S63,legenda_de_respostas!$A$1:$B$6,2,0)</f>
        <v>4</v>
      </c>
      <c r="Q63" s="2" t="n">
        <f aca="false">VLOOKUP(Dados_tratados!T63,legenda_de_respostas!$A$1:$B$6,2,0)</f>
        <v>3</v>
      </c>
      <c r="R63" s="2" t="n">
        <f aca="false">VLOOKUP(Dados_tratados!U63,legenda_de_respostas!$A$1:$B$6,2,0)</f>
        <v>4</v>
      </c>
      <c r="S63" s="2" t="n">
        <f aca="false">VLOOKUP(Dados_tratados!V63,legenda_de_respostas!$A$1:$B$6,2,0)</f>
        <v>4</v>
      </c>
      <c r="T63" s="2" t="n">
        <f aca="false">VLOOKUP(Dados_tratados!W63,legenda_de_respostas!$A$1:$B$6,2,0)</f>
        <v>4</v>
      </c>
      <c r="U63" s="2" t="n">
        <f aca="false">VLOOKUP(Dados_tratados!X63,legenda_de_respostas!$A$1:$B$6,2,0)</f>
        <v>4</v>
      </c>
      <c r="V63" s="2" t="n">
        <f aca="false">VLOOKUP(Dados_tratados!Y63,legenda_de_respostas!$A$1:$B$6,2,0)</f>
        <v>4</v>
      </c>
      <c r="W63" s="2" t="n">
        <f aca="false">VLOOKUP(Dados_tratados!Z63,legenda_de_respostas!$A$1:$B$6,2,0)</f>
        <v>4</v>
      </c>
      <c r="X63" s="2" t="n">
        <f aca="false">VLOOKUP(Dados_tratados!AA63,legenda_de_respostas!$A$1:$B$6,2,0)</f>
        <v>5</v>
      </c>
      <c r="Y63" s="2" t="n">
        <f aca="false">VLOOKUP(Dados_tratados!AB63,legenda_de_respostas!$A$1:$B$6,2,0)</f>
        <v>4</v>
      </c>
      <c r="Z63" s="2" t="n">
        <f aca="false">VLOOKUP(Dados_tratados!AC63,legenda_de_respostas!$A$1:$B$6,2,0)</f>
        <v>3</v>
      </c>
      <c r="AA63" s="2" t="n">
        <f aca="false">VLOOKUP(Dados_tratados!AD63,legenda_de_respostas!$A$1:$B$6,2,0)</f>
        <v>3</v>
      </c>
      <c r="AB63" s="2" t="n">
        <f aca="false">VLOOKUP(Dados_tratados!AE63,legenda_de_respostas!$A$1:$B$6,2,0)</f>
        <v>4</v>
      </c>
      <c r="AC63" s="2" t="n">
        <f aca="false">VLOOKUP(Dados_tratados!AF63,legenda_de_respostas!$A$1:$B$6,2,0)</f>
        <v>4</v>
      </c>
      <c r="AD63" s="2" t="n">
        <f aca="false">VLOOKUP(Dados_tratados!AG63,legenda_de_respostas!$A$1:$B$6,2,0)</f>
        <v>5</v>
      </c>
      <c r="AE63" s="2" t="n">
        <f aca="false">VLOOKUP(Dados_tratados!AH63,legenda_de_respostas!$A$1:$B$6,2,0)</f>
        <v>4</v>
      </c>
      <c r="AF63" s="2" t="n">
        <f aca="false">VLOOKUP(Dados_tratados!AI63,legenda_de_respostas!$A$1:$B$6,2,0)</f>
        <v>3</v>
      </c>
      <c r="AG63" s="2" t="n">
        <v>65</v>
      </c>
      <c r="AH63" s="2" t="n">
        <v>1</v>
      </c>
    </row>
    <row r="64" customFormat="false" ht="15" hidden="false" customHeight="false" outlineLevel="0" collapsed="false">
      <c r="A64" s="2" t="s">
        <v>157</v>
      </c>
      <c r="B64" s="2" t="n">
        <f aca="false">VLOOKUP(Dados_tratados!E64,legenda_de_respostas!$A$1:$B$6,2,0)</f>
        <v>5</v>
      </c>
      <c r="C64" s="2" t="n">
        <f aca="false">VLOOKUP(Dados_tratados!F64,legenda_de_respostas!$A$1:$B$6,2,0)</f>
        <v>0</v>
      </c>
      <c r="D64" s="2" t="n">
        <f aca="false">VLOOKUP(Dados_tratados!G64,legenda_de_respostas!$A$1:$B$6,2,0)</f>
        <v>5</v>
      </c>
      <c r="E64" s="2" t="n">
        <f aca="false">VLOOKUP(Dados_tratados!H64,legenda_de_respostas!$A$1:$B$6,2,0)</f>
        <v>0</v>
      </c>
      <c r="F64" s="2" t="n">
        <f aca="false">VLOOKUP(Dados_tratados!I64,legenda_de_respostas!$A$1:$B$6,2,0)</f>
        <v>0</v>
      </c>
      <c r="G64" s="2" t="n">
        <f aca="false">VLOOKUP(Dados_tratados!J64,legenda_de_respostas!$A$1:$B$6,2,0)</f>
        <v>5</v>
      </c>
      <c r="H64" s="2" t="n">
        <f aca="false">VLOOKUP(Dados_tratados!K64,legenda_de_respostas!$A$1:$B$6,2,0)</f>
        <v>5</v>
      </c>
      <c r="I64" s="2" t="n">
        <f aca="false">VLOOKUP(Dados_tratados!L64,legenda_de_respostas!$A$1:$B$6,2,0)</f>
        <v>5</v>
      </c>
      <c r="J64" s="2" t="n">
        <f aca="false">VLOOKUP(Dados_tratados!M64,legenda_de_respostas!$A$1:$B$6,2,0)</f>
        <v>5</v>
      </c>
      <c r="K64" s="2" t="n">
        <f aca="false">VLOOKUP(Dados_tratados!N64,legenda_de_respostas!$A$1:$B$6,2,0)</f>
        <v>5</v>
      </c>
      <c r="L64" s="2" t="n">
        <f aca="false">VLOOKUP(Dados_tratados!O64,legenda_de_respostas!$A$1:$B$6,2,0)</f>
        <v>5</v>
      </c>
      <c r="M64" s="2" t="n">
        <f aca="false">VLOOKUP(Dados_tratados!P64,legenda_de_respostas!$A$1:$B$6,2,0)</f>
        <v>5</v>
      </c>
      <c r="N64" s="2" t="n">
        <f aca="false">VLOOKUP(Dados_tratados!Q64,legenda_de_respostas!$A$1:$B$6,2,0)</f>
        <v>4</v>
      </c>
      <c r="O64" s="2" t="n">
        <f aca="false">VLOOKUP(Dados_tratados!R64,legenda_de_respostas!$A$1:$B$6,2,0)</f>
        <v>5</v>
      </c>
      <c r="P64" s="2" t="n">
        <f aca="false">VLOOKUP(Dados_tratados!S64,legenda_de_respostas!$A$1:$B$6,2,0)</f>
        <v>5</v>
      </c>
      <c r="Q64" s="2" t="n">
        <f aca="false">VLOOKUP(Dados_tratados!T64,legenda_de_respostas!$A$1:$B$6,2,0)</f>
        <v>5</v>
      </c>
      <c r="R64" s="2" t="n">
        <f aca="false">VLOOKUP(Dados_tratados!U64,legenda_de_respostas!$A$1:$B$6,2,0)</f>
        <v>5</v>
      </c>
      <c r="S64" s="2" t="n">
        <f aca="false">VLOOKUP(Dados_tratados!V64,legenda_de_respostas!$A$1:$B$6,2,0)</f>
        <v>5</v>
      </c>
      <c r="T64" s="2" t="n">
        <f aca="false">VLOOKUP(Dados_tratados!W64,legenda_de_respostas!$A$1:$B$6,2,0)</f>
        <v>5</v>
      </c>
      <c r="U64" s="2" t="n">
        <f aca="false">VLOOKUP(Dados_tratados!X64,legenda_de_respostas!$A$1:$B$6,2,0)</f>
        <v>4</v>
      </c>
      <c r="V64" s="2" t="n">
        <f aca="false">VLOOKUP(Dados_tratados!Y64,legenda_de_respostas!$A$1:$B$6,2,0)</f>
        <v>4</v>
      </c>
      <c r="W64" s="2" t="n">
        <f aca="false">VLOOKUP(Dados_tratados!Z64,legenda_de_respostas!$A$1:$B$6,2,0)</f>
        <v>5</v>
      </c>
      <c r="X64" s="2" t="n">
        <f aca="false">VLOOKUP(Dados_tratados!AA64,legenda_de_respostas!$A$1:$B$6,2,0)</f>
        <v>5</v>
      </c>
      <c r="Y64" s="2" t="n">
        <f aca="false">VLOOKUP(Dados_tratados!AB64,legenda_de_respostas!$A$1:$B$6,2,0)</f>
        <v>5</v>
      </c>
      <c r="Z64" s="2" t="n">
        <f aca="false">VLOOKUP(Dados_tratados!AC64,legenda_de_respostas!$A$1:$B$6,2,0)</f>
        <v>3</v>
      </c>
      <c r="AA64" s="2" t="n">
        <f aca="false">VLOOKUP(Dados_tratados!AD64,legenda_de_respostas!$A$1:$B$6,2,0)</f>
        <v>3</v>
      </c>
      <c r="AB64" s="2" t="n">
        <f aca="false">VLOOKUP(Dados_tratados!AE64,legenda_de_respostas!$A$1:$B$6,2,0)</f>
        <v>3</v>
      </c>
      <c r="AC64" s="2" t="n">
        <f aca="false">VLOOKUP(Dados_tratados!AF64,legenda_de_respostas!$A$1:$B$6,2,0)</f>
        <v>4</v>
      </c>
      <c r="AD64" s="2" t="n">
        <f aca="false">VLOOKUP(Dados_tratados!AG64,legenda_de_respostas!$A$1:$B$6,2,0)</f>
        <v>5</v>
      </c>
      <c r="AE64" s="2" t="n">
        <f aca="false">VLOOKUP(Dados_tratados!AH64,legenda_de_respostas!$A$1:$B$6,2,0)</f>
        <v>5</v>
      </c>
      <c r="AF64" s="2" t="n">
        <f aca="false">VLOOKUP(Dados_tratados!AI64,legenda_de_respostas!$A$1:$B$6,2,0)</f>
        <v>4</v>
      </c>
      <c r="AG64" s="2" t="n">
        <v>27</v>
      </c>
      <c r="AH64" s="2" t="n">
        <v>1</v>
      </c>
    </row>
    <row r="65" customFormat="false" ht="15" hidden="false" customHeight="false" outlineLevel="0" collapsed="false">
      <c r="A65" s="2" t="s">
        <v>158</v>
      </c>
      <c r="B65" s="2" t="n">
        <f aca="false">VLOOKUP(Dados_tratados!E65,legenda_de_respostas!$A$1:$B$6,2,0)</f>
        <v>5</v>
      </c>
      <c r="C65" s="2" t="n">
        <f aca="false">VLOOKUP(Dados_tratados!F65,legenda_de_respostas!$A$1:$B$6,2,0)</f>
        <v>5</v>
      </c>
      <c r="D65" s="2" t="n">
        <f aca="false">VLOOKUP(Dados_tratados!G65,legenda_de_respostas!$A$1:$B$6,2,0)</f>
        <v>3</v>
      </c>
      <c r="E65" s="2" t="n">
        <f aca="false">VLOOKUP(Dados_tratados!H65,legenda_de_respostas!$A$1:$B$6,2,0)</f>
        <v>2</v>
      </c>
      <c r="F65" s="2" t="n">
        <f aca="false">VLOOKUP(Dados_tratados!I65,legenda_de_respostas!$A$1:$B$6,2,0)</f>
        <v>2</v>
      </c>
      <c r="G65" s="2" t="n">
        <f aca="false">VLOOKUP(Dados_tratados!J65,legenda_de_respostas!$A$1:$B$6,2,0)</f>
        <v>5</v>
      </c>
      <c r="H65" s="2" t="n">
        <f aca="false">VLOOKUP(Dados_tratados!K65,legenda_de_respostas!$A$1:$B$6,2,0)</f>
        <v>5</v>
      </c>
      <c r="I65" s="2" t="n">
        <f aca="false">VLOOKUP(Dados_tratados!L65,legenda_de_respostas!$A$1:$B$6,2,0)</f>
        <v>5</v>
      </c>
      <c r="J65" s="2" t="n">
        <f aca="false">VLOOKUP(Dados_tratados!M65,legenda_de_respostas!$A$1:$B$6,2,0)</f>
        <v>5</v>
      </c>
      <c r="K65" s="2" t="n">
        <f aca="false">VLOOKUP(Dados_tratados!N65,legenda_de_respostas!$A$1:$B$6,2,0)</f>
        <v>5</v>
      </c>
      <c r="L65" s="2" t="n">
        <f aca="false">VLOOKUP(Dados_tratados!O65,legenda_de_respostas!$A$1:$B$6,2,0)</f>
        <v>5</v>
      </c>
      <c r="M65" s="2" t="n">
        <f aca="false">VLOOKUP(Dados_tratados!P65,legenda_de_respostas!$A$1:$B$6,2,0)</f>
        <v>2</v>
      </c>
      <c r="N65" s="2" t="n">
        <f aca="false">VLOOKUP(Dados_tratados!Q65,legenda_de_respostas!$A$1:$B$6,2,0)</f>
        <v>0</v>
      </c>
      <c r="O65" s="2" t="n">
        <f aca="false">VLOOKUP(Dados_tratados!R65,legenda_de_respostas!$A$1:$B$6,2,0)</f>
        <v>0</v>
      </c>
      <c r="P65" s="2" t="n">
        <f aca="false">VLOOKUP(Dados_tratados!S65,legenda_de_respostas!$A$1:$B$6,2,0)</f>
        <v>5</v>
      </c>
      <c r="Q65" s="2" t="n">
        <f aca="false">VLOOKUP(Dados_tratados!T65,legenda_de_respostas!$A$1:$B$6,2,0)</f>
        <v>5</v>
      </c>
      <c r="R65" s="2" t="n">
        <f aca="false">VLOOKUP(Dados_tratados!U65,legenda_de_respostas!$A$1:$B$6,2,0)</f>
        <v>5</v>
      </c>
      <c r="S65" s="2" t="n">
        <f aca="false">VLOOKUP(Dados_tratados!V65,legenda_de_respostas!$A$1:$B$6,2,0)</f>
        <v>5</v>
      </c>
      <c r="T65" s="2" t="n">
        <f aca="false">VLOOKUP(Dados_tratados!W65,legenda_de_respostas!$A$1:$B$6,2,0)</f>
        <v>5</v>
      </c>
      <c r="U65" s="2" t="n">
        <f aca="false">VLOOKUP(Dados_tratados!X65,legenda_de_respostas!$A$1:$B$6,2,0)</f>
        <v>5</v>
      </c>
      <c r="V65" s="2" t="n">
        <f aca="false">VLOOKUP(Dados_tratados!Y65,legenda_de_respostas!$A$1:$B$6,2,0)</f>
        <v>5</v>
      </c>
      <c r="W65" s="2" t="n">
        <f aca="false">VLOOKUP(Dados_tratados!Z65,legenda_de_respostas!$A$1:$B$6,2,0)</f>
        <v>5</v>
      </c>
      <c r="X65" s="2" t="n">
        <f aca="false">VLOOKUP(Dados_tratados!AA65,legenda_de_respostas!$A$1:$B$6,2,0)</f>
        <v>5</v>
      </c>
      <c r="Y65" s="2" t="n">
        <f aca="false">VLOOKUP(Dados_tratados!AB65,legenda_de_respostas!$A$1:$B$6,2,0)</f>
        <v>5</v>
      </c>
      <c r="Z65" s="2" t="n">
        <f aca="false">VLOOKUP(Dados_tratados!AC65,legenda_de_respostas!$A$1:$B$6,2,0)</f>
        <v>5</v>
      </c>
      <c r="AA65" s="2" t="n">
        <f aca="false">VLOOKUP(Dados_tratados!AD65,legenda_de_respostas!$A$1:$B$6,2,0)</f>
        <v>5</v>
      </c>
      <c r="AB65" s="2" t="n">
        <f aca="false">VLOOKUP(Dados_tratados!AE65,legenda_de_respostas!$A$1:$B$6,2,0)</f>
        <v>5</v>
      </c>
      <c r="AC65" s="2" t="n">
        <f aca="false">VLOOKUP(Dados_tratados!AF65,legenda_de_respostas!$A$1:$B$6,2,0)</f>
        <v>5</v>
      </c>
      <c r="AD65" s="2" t="n">
        <f aca="false">VLOOKUP(Dados_tratados!AG65,legenda_de_respostas!$A$1:$B$6,2,0)</f>
        <v>5</v>
      </c>
      <c r="AE65" s="2" t="n">
        <f aca="false">VLOOKUP(Dados_tratados!AH65,legenda_de_respostas!$A$1:$B$6,2,0)</f>
        <v>5</v>
      </c>
      <c r="AF65" s="2" t="n">
        <f aca="false">VLOOKUP(Dados_tratados!AI65,legenda_de_respostas!$A$1:$B$6,2,0)</f>
        <v>5</v>
      </c>
      <c r="AG65" s="2" t="n">
        <v>33</v>
      </c>
      <c r="AH65" s="2" t="n">
        <v>2</v>
      </c>
      <c r="AI65" s="2" t="s">
        <v>159</v>
      </c>
    </row>
    <row r="66" customFormat="false" ht="15" hidden="false" customHeight="false" outlineLevel="0" collapsed="false">
      <c r="A66" s="2" t="s">
        <v>160</v>
      </c>
      <c r="B66" s="2" t="n">
        <f aca="false">VLOOKUP(Dados_tratados!E66,legenda_de_respostas!$A$1:$B$6,2,0)</f>
        <v>4</v>
      </c>
      <c r="C66" s="2" t="n">
        <f aca="false">VLOOKUP(Dados_tratados!F66,legenda_de_respostas!$A$1:$B$6,2,0)</f>
        <v>4</v>
      </c>
      <c r="D66" s="2" t="n">
        <f aca="false">VLOOKUP(Dados_tratados!G66,legenda_de_respostas!$A$1:$B$6,2,0)</f>
        <v>4</v>
      </c>
      <c r="E66" s="2" t="n">
        <f aca="false">VLOOKUP(Dados_tratados!H66,legenda_de_respostas!$A$1:$B$6,2,0)</f>
        <v>4</v>
      </c>
      <c r="F66" s="2" t="n">
        <f aca="false">VLOOKUP(Dados_tratados!I66,legenda_de_respostas!$A$1:$B$6,2,0)</f>
        <v>4</v>
      </c>
      <c r="G66" s="2" t="n">
        <f aca="false">VLOOKUP(Dados_tratados!J66,legenda_de_respostas!$A$1:$B$6,2,0)</f>
        <v>4</v>
      </c>
      <c r="H66" s="2" t="n">
        <f aca="false">VLOOKUP(Dados_tratados!K66,legenda_de_respostas!$A$1:$B$6,2,0)</f>
        <v>4</v>
      </c>
      <c r="I66" s="2" t="n">
        <f aca="false">VLOOKUP(Dados_tratados!L66,legenda_de_respostas!$A$1:$B$6,2,0)</f>
        <v>4</v>
      </c>
      <c r="J66" s="2" t="n">
        <f aca="false">VLOOKUP(Dados_tratados!M66,legenda_de_respostas!$A$1:$B$6,2,0)</f>
        <v>4</v>
      </c>
      <c r="K66" s="2" t="n">
        <f aca="false">VLOOKUP(Dados_tratados!N66,legenda_de_respostas!$A$1:$B$6,2,0)</f>
        <v>4</v>
      </c>
      <c r="L66" s="2" t="n">
        <f aca="false">VLOOKUP(Dados_tratados!O66,legenda_de_respostas!$A$1:$B$6,2,0)</f>
        <v>4</v>
      </c>
      <c r="M66" s="2" t="n">
        <f aca="false">VLOOKUP(Dados_tratados!P66,legenda_de_respostas!$A$1:$B$6,2,0)</f>
        <v>4</v>
      </c>
      <c r="N66" s="2" t="n">
        <f aca="false">VLOOKUP(Dados_tratados!Q66,legenda_de_respostas!$A$1:$B$6,2,0)</f>
        <v>4</v>
      </c>
      <c r="O66" s="2" t="n">
        <f aca="false">VLOOKUP(Dados_tratados!R66,legenda_de_respostas!$A$1:$B$6,2,0)</f>
        <v>4</v>
      </c>
      <c r="P66" s="2" t="n">
        <f aca="false">VLOOKUP(Dados_tratados!S66,legenda_de_respostas!$A$1:$B$6,2,0)</f>
        <v>4</v>
      </c>
      <c r="Q66" s="2" t="n">
        <f aca="false">VLOOKUP(Dados_tratados!T66,legenda_de_respostas!$A$1:$B$6,2,0)</f>
        <v>4</v>
      </c>
      <c r="R66" s="2" t="n">
        <f aca="false">VLOOKUP(Dados_tratados!U66,legenda_de_respostas!$A$1:$B$6,2,0)</f>
        <v>4</v>
      </c>
      <c r="S66" s="2" t="n">
        <f aca="false">VLOOKUP(Dados_tratados!V66,legenda_de_respostas!$A$1:$B$6,2,0)</f>
        <v>4</v>
      </c>
      <c r="T66" s="2" t="n">
        <f aca="false">VLOOKUP(Dados_tratados!W66,legenda_de_respostas!$A$1:$B$6,2,0)</f>
        <v>4</v>
      </c>
      <c r="U66" s="2" t="n">
        <f aca="false">VLOOKUP(Dados_tratados!X66,legenda_de_respostas!$A$1:$B$6,2,0)</f>
        <v>4</v>
      </c>
      <c r="V66" s="2" t="n">
        <f aca="false">VLOOKUP(Dados_tratados!Y66,legenda_de_respostas!$A$1:$B$6,2,0)</f>
        <v>4</v>
      </c>
      <c r="W66" s="2" t="n">
        <f aca="false">VLOOKUP(Dados_tratados!Z66,legenda_de_respostas!$A$1:$B$6,2,0)</f>
        <v>4</v>
      </c>
      <c r="X66" s="2" t="n">
        <f aca="false">VLOOKUP(Dados_tratados!AA66,legenda_de_respostas!$A$1:$B$6,2,0)</f>
        <v>4</v>
      </c>
      <c r="Y66" s="2" t="n">
        <f aca="false">VLOOKUP(Dados_tratados!AB66,legenda_de_respostas!$A$1:$B$6,2,0)</f>
        <v>4</v>
      </c>
      <c r="Z66" s="2" t="n">
        <f aca="false">VLOOKUP(Dados_tratados!AC66,legenda_de_respostas!$A$1:$B$6,2,0)</f>
        <v>4</v>
      </c>
      <c r="AA66" s="2" t="n">
        <f aca="false">VLOOKUP(Dados_tratados!AD66,legenda_de_respostas!$A$1:$B$6,2,0)</f>
        <v>4</v>
      </c>
      <c r="AB66" s="2" t="n">
        <f aca="false">VLOOKUP(Dados_tratados!AE66,legenda_de_respostas!$A$1:$B$6,2,0)</f>
        <v>4</v>
      </c>
      <c r="AC66" s="2" t="n">
        <f aca="false">VLOOKUP(Dados_tratados!AF66,legenda_de_respostas!$A$1:$B$6,2,0)</f>
        <v>4</v>
      </c>
      <c r="AD66" s="2" t="n">
        <f aca="false">VLOOKUP(Dados_tratados!AG66,legenda_de_respostas!$A$1:$B$6,2,0)</f>
        <v>4</v>
      </c>
      <c r="AE66" s="2" t="n">
        <f aca="false">VLOOKUP(Dados_tratados!AH66,legenda_de_respostas!$A$1:$B$6,2,0)</f>
        <v>4</v>
      </c>
      <c r="AF66" s="2" t="n">
        <f aca="false">VLOOKUP(Dados_tratados!AI66,legenda_de_respostas!$A$1:$B$6,2,0)</f>
        <v>4</v>
      </c>
      <c r="AG66" s="2" t="n">
        <v>30</v>
      </c>
      <c r="AH66" s="2" t="n">
        <v>2</v>
      </c>
    </row>
    <row r="67" customFormat="false" ht="15" hidden="false" customHeight="false" outlineLevel="0" collapsed="false">
      <c r="A67" s="2" t="s">
        <v>161</v>
      </c>
      <c r="B67" s="2" t="n">
        <f aca="false">VLOOKUP(Dados_tratados!E67,legenda_de_respostas!$A$1:$B$6,2,0)</f>
        <v>4</v>
      </c>
      <c r="C67" s="2" t="n">
        <f aca="false">VLOOKUP(Dados_tratados!F67,legenda_de_respostas!$A$1:$B$6,2,0)</f>
        <v>0</v>
      </c>
      <c r="D67" s="2" t="n">
        <f aca="false">VLOOKUP(Dados_tratados!G67,legenda_de_respostas!$A$1:$B$6,2,0)</f>
        <v>0</v>
      </c>
      <c r="E67" s="2" t="n">
        <f aca="false">VLOOKUP(Dados_tratados!H67,legenda_de_respostas!$A$1:$B$6,2,0)</f>
        <v>4</v>
      </c>
      <c r="F67" s="2" t="n">
        <f aca="false">VLOOKUP(Dados_tratados!I67,legenda_de_respostas!$A$1:$B$6,2,0)</f>
        <v>0</v>
      </c>
      <c r="G67" s="2" t="n">
        <f aca="false">VLOOKUP(Dados_tratados!J67,legenda_de_respostas!$A$1:$B$6,2,0)</f>
        <v>4</v>
      </c>
      <c r="H67" s="2" t="n">
        <f aca="false">VLOOKUP(Dados_tratados!K67,legenda_de_respostas!$A$1:$B$6,2,0)</f>
        <v>0</v>
      </c>
      <c r="I67" s="2" t="n">
        <f aca="false">VLOOKUP(Dados_tratados!L67,legenda_de_respostas!$A$1:$B$6,2,0)</f>
        <v>4</v>
      </c>
      <c r="J67" s="2" t="n">
        <f aca="false">VLOOKUP(Dados_tratados!M67,legenda_de_respostas!$A$1:$B$6,2,0)</f>
        <v>0</v>
      </c>
      <c r="K67" s="2" t="n">
        <f aca="false">VLOOKUP(Dados_tratados!N67,legenda_de_respostas!$A$1:$B$6,2,0)</f>
        <v>0</v>
      </c>
      <c r="L67" s="2" t="n">
        <f aca="false">VLOOKUP(Dados_tratados!O67,legenda_de_respostas!$A$1:$B$6,2,0)</f>
        <v>0</v>
      </c>
      <c r="M67" s="2" t="n">
        <f aca="false">VLOOKUP(Dados_tratados!P67,legenda_de_respostas!$A$1:$B$6,2,0)</f>
        <v>4</v>
      </c>
      <c r="N67" s="2" t="n">
        <f aca="false">VLOOKUP(Dados_tratados!Q67,legenda_de_respostas!$A$1:$B$6,2,0)</f>
        <v>0</v>
      </c>
      <c r="O67" s="2" t="n">
        <f aca="false">VLOOKUP(Dados_tratados!R67,legenda_de_respostas!$A$1:$B$6,2,0)</f>
        <v>0</v>
      </c>
      <c r="P67" s="2" t="n">
        <f aca="false">VLOOKUP(Dados_tratados!S67,legenda_de_respostas!$A$1:$B$6,2,0)</f>
        <v>4</v>
      </c>
      <c r="Q67" s="2" t="n">
        <f aca="false">VLOOKUP(Dados_tratados!T67,legenda_de_respostas!$A$1:$B$6,2,0)</f>
        <v>4</v>
      </c>
      <c r="R67" s="2" t="n">
        <f aca="false">VLOOKUP(Dados_tratados!U67,legenda_de_respostas!$A$1:$B$6,2,0)</f>
        <v>0</v>
      </c>
      <c r="S67" s="2" t="n">
        <f aca="false">VLOOKUP(Dados_tratados!V67,legenda_de_respostas!$A$1:$B$6,2,0)</f>
        <v>0</v>
      </c>
      <c r="T67" s="2" t="n">
        <f aca="false">VLOOKUP(Dados_tratados!W67,legenda_de_respostas!$A$1:$B$6,2,0)</f>
        <v>4</v>
      </c>
      <c r="U67" s="2" t="n">
        <f aca="false">VLOOKUP(Dados_tratados!X67,legenda_de_respostas!$A$1:$B$6,2,0)</f>
        <v>4</v>
      </c>
      <c r="V67" s="2" t="n">
        <f aca="false">VLOOKUP(Dados_tratados!Y67,legenda_de_respostas!$A$1:$B$6,2,0)</f>
        <v>4</v>
      </c>
      <c r="W67" s="2" t="n">
        <f aca="false">VLOOKUP(Dados_tratados!Z67,legenda_de_respostas!$A$1:$B$6,2,0)</f>
        <v>4</v>
      </c>
      <c r="X67" s="2" t="n">
        <f aca="false">VLOOKUP(Dados_tratados!AA67,legenda_de_respostas!$A$1:$B$6,2,0)</f>
        <v>0</v>
      </c>
      <c r="Y67" s="2" t="n">
        <f aca="false">VLOOKUP(Dados_tratados!AB67,legenda_de_respostas!$A$1:$B$6,2,0)</f>
        <v>4</v>
      </c>
      <c r="Z67" s="2" t="n">
        <f aca="false">VLOOKUP(Dados_tratados!AC67,legenda_de_respostas!$A$1:$B$6,2,0)</f>
        <v>4</v>
      </c>
      <c r="AA67" s="2" t="n">
        <f aca="false">VLOOKUP(Dados_tratados!AD67,legenda_de_respostas!$A$1:$B$6,2,0)</f>
        <v>0</v>
      </c>
      <c r="AB67" s="2" t="n">
        <f aca="false">VLOOKUP(Dados_tratados!AE67,legenda_de_respostas!$A$1:$B$6,2,0)</f>
        <v>4</v>
      </c>
      <c r="AC67" s="2" t="n">
        <f aca="false">VLOOKUP(Dados_tratados!AF67,legenda_de_respostas!$A$1:$B$6,2,0)</f>
        <v>4</v>
      </c>
      <c r="AD67" s="2" t="n">
        <f aca="false">VLOOKUP(Dados_tratados!AG67,legenda_de_respostas!$A$1:$B$6,2,0)</f>
        <v>3</v>
      </c>
      <c r="AE67" s="2" t="n">
        <f aca="false">VLOOKUP(Dados_tratados!AH67,legenda_de_respostas!$A$1:$B$6,2,0)</f>
        <v>3</v>
      </c>
      <c r="AF67" s="2" t="n">
        <f aca="false">VLOOKUP(Dados_tratados!AI67,legenda_de_respostas!$A$1:$B$6,2,0)</f>
        <v>3</v>
      </c>
      <c r="AG67" s="2" t="n">
        <v>50</v>
      </c>
      <c r="AH67" s="2" t="n">
        <v>2</v>
      </c>
    </row>
    <row r="68" customFormat="false" ht="15" hidden="false" customHeight="false" outlineLevel="0" collapsed="false">
      <c r="A68" s="2" t="s">
        <v>162</v>
      </c>
      <c r="B68" s="2" t="n">
        <f aca="false">VLOOKUP(Dados_tratados!E68,legenda_de_respostas!$A$1:$B$6,2,0)</f>
        <v>4</v>
      </c>
      <c r="C68" s="2" t="n">
        <f aca="false">VLOOKUP(Dados_tratados!F68,legenda_de_respostas!$A$1:$B$6,2,0)</f>
        <v>4</v>
      </c>
      <c r="D68" s="2" t="n">
        <f aca="false">VLOOKUP(Dados_tratados!G68,legenda_de_respostas!$A$1:$B$6,2,0)</f>
        <v>4</v>
      </c>
      <c r="E68" s="2" t="n">
        <f aca="false">VLOOKUP(Dados_tratados!H68,legenda_de_respostas!$A$1:$B$6,2,0)</f>
        <v>4</v>
      </c>
      <c r="F68" s="2" t="n">
        <f aca="false">VLOOKUP(Dados_tratados!I68,legenda_de_respostas!$A$1:$B$6,2,0)</f>
        <v>4</v>
      </c>
      <c r="G68" s="2" t="n">
        <f aca="false">VLOOKUP(Dados_tratados!J68,legenda_de_respostas!$A$1:$B$6,2,0)</f>
        <v>3</v>
      </c>
      <c r="H68" s="2" t="n">
        <f aca="false">VLOOKUP(Dados_tratados!K68,legenda_de_respostas!$A$1:$B$6,2,0)</f>
        <v>4</v>
      </c>
      <c r="I68" s="2" t="n">
        <f aca="false">VLOOKUP(Dados_tratados!L68,legenda_de_respostas!$A$1:$B$6,2,0)</f>
        <v>3</v>
      </c>
      <c r="J68" s="2" t="n">
        <f aca="false">VLOOKUP(Dados_tratados!M68,legenda_de_respostas!$A$1:$B$6,2,0)</f>
        <v>4</v>
      </c>
      <c r="K68" s="2" t="n">
        <f aca="false">VLOOKUP(Dados_tratados!N68,legenda_de_respostas!$A$1:$B$6,2,0)</f>
        <v>3</v>
      </c>
      <c r="L68" s="2" t="n">
        <f aca="false">VLOOKUP(Dados_tratados!O68,legenda_de_respostas!$A$1:$B$6,2,0)</f>
        <v>4</v>
      </c>
      <c r="M68" s="2" t="n">
        <f aca="false">VLOOKUP(Dados_tratados!P68,legenda_de_respostas!$A$1:$B$6,2,0)</f>
        <v>5</v>
      </c>
      <c r="N68" s="2" t="n">
        <f aca="false">VLOOKUP(Dados_tratados!Q68,legenda_de_respostas!$A$1:$B$6,2,0)</f>
        <v>3</v>
      </c>
      <c r="O68" s="2" t="n">
        <f aca="false">VLOOKUP(Dados_tratados!R68,legenda_de_respostas!$A$1:$B$6,2,0)</f>
        <v>3</v>
      </c>
      <c r="P68" s="2" t="n">
        <f aca="false">VLOOKUP(Dados_tratados!S68,legenda_de_respostas!$A$1:$B$6,2,0)</f>
        <v>5</v>
      </c>
      <c r="Q68" s="2" t="n">
        <f aca="false">VLOOKUP(Dados_tratados!T68,legenda_de_respostas!$A$1:$B$6,2,0)</f>
        <v>4</v>
      </c>
      <c r="R68" s="2" t="n">
        <f aca="false">VLOOKUP(Dados_tratados!U68,legenda_de_respostas!$A$1:$B$6,2,0)</f>
        <v>5</v>
      </c>
      <c r="S68" s="2" t="n">
        <f aca="false">VLOOKUP(Dados_tratados!V68,legenda_de_respostas!$A$1:$B$6,2,0)</f>
        <v>4</v>
      </c>
      <c r="T68" s="2" t="n">
        <f aca="false">VLOOKUP(Dados_tratados!W68,legenda_de_respostas!$A$1:$B$6,2,0)</f>
        <v>5</v>
      </c>
      <c r="U68" s="2" t="n">
        <f aca="false">VLOOKUP(Dados_tratados!X68,legenda_de_respostas!$A$1:$B$6,2,0)</f>
        <v>4</v>
      </c>
      <c r="V68" s="2" t="n">
        <f aca="false">VLOOKUP(Dados_tratados!Y68,legenda_de_respostas!$A$1:$B$6,2,0)</f>
        <v>4</v>
      </c>
      <c r="W68" s="2" t="n">
        <f aca="false">VLOOKUP(Dados_tratados!Z68,legenda_de_respostas!$A$1:$B$6,2,0)</f>
        <v>5</v>
      </c>
      <c r="X68" s="2" t="n">
        <f aca="false">VLOOKUP(Dados_tratados!AA68,legenda_de_respostas!$A$1:$B$6,2,0)</f>
        <v>4</v>
      </c>
      <c r="Y68" s="2" t="n">
        <f aca="false">VLOOKUP(Dados_tratados!AB68,legenda_de_respostas!$A$1:$B$6,2,0)</f>
        <v>4</v>
      </c>
      <c r="Z68" s="2" t="n">
        <f aca="false">VLOOKUP(Dados_tratados!AC68,legenda_de_respostas!$A$1:$B$6,2,0)</f>
        <v>3</v>
      </c>
      <c r="AA68" s="2" t="n">
        <f aca="false">VLOOKUP(Dados_tratados!AD68,legenda_de_respostas!$A$1:$B$6,2,0)</f>
        <v>4</v>
      </c>
      <c r="AB68" s="2" t="n">
        <f aca="false">VLOOKUP(Dados_tratados!AE68,legenda_de_respostas!$A$1:$B$6,2,0)</f>
        <v>3</v>
      </c>
      <c r="AC68" s="2" t="n">
        <f aca="false">VLOOKUP(Dados_tratados!AF68,legenda_de_respostas!$A$1:$B$6,2,0)</f>
        <v>4</v>
      </c>
      <c r="AD68" s="2" t="n">
        <f aca="false">VLOOKUP(Dados_tratados!AG68,legenda_de_respostas!$A$1:$B$6,2,0)</f>
        <v>2</v>
      </c>
      <c r="AE68" s="2" t="n">
        <f aca="false">VLOOKUP(Dados_tratados!AH68,legenda_de_respostas!$A$1:$B$6,2,0)</f>
        <v>3</v>
      </c>
      <c r="AF68" s="2" t="n">
        <f aca="false">VLOOKUP(Dados_tratados!AI68,legenda_de_respostas!$A$1:$B$6,2,0)</f>
        <v>3</v>
      </c>
      <c r="AG68" s="2" t="n">
        <v>28</v>
      </c>
      <c r="AH68" s="2" t="n">
        <v>2</v>
      </c>
    </row>
    <row r="69" customFormat="false" ht="15" hidden="false" customHeight="false" outlineLevel="0" collapsed="false">
      <c r="A69" s="2" t="s">
        <v>163</v>
      </c>
      <c r="B69" s="2" t="n">
        <f aca="false">VLOOKUP(Dados_tratados!E69,legenda_de_respostas!$A$1:$B$6,2,0)</f>
        <v>4</v>
      </c>
      <c r="C69" s="2" t="n">
        <f aca="false">VLOOKUP(Dados_tratados!F69,legenda_de_respostas!$A$1:$B$6,2,0)</f>
        <v>4</v>
      </c>
      <c r="D69" s="2" t="n">
        <f aca="false">VLOOKUP(Dados_tratados!G69,legenda_de_respostas!$A$1:$B$6,2,0)</f>
        <v>1</v>
      </c>
      <c r="E69" s="2" t="n">
        <f aca="false">VLOOKUP(Dados_tratados!H69,legenda_de_respostas!$A$1:$B$6,2,0)</f>
        <v>2</v>
      </c>
      <c r="F69" s="2" t="n">
        <f aca="false">VLOOKUP(Dados_tratados!I69,legenda_de_respostas!$A$1:$B$6,2,0)</f>
        <v>1</v>
      </c>
      <c r="G69" s="2" t="n">
        <f aca="false">VLOOKUP(Dados_tratados!J69,legenda_de_respostas!$A$1:$B$6,2,0)</f>
        <v>3</v>
      </c>
      <c r="H69" s="2" t="n">
        <f aca="false">VLOOKUP(Dados_tratados!K69,legenda_de_respostas!$A$1:$B$6,2,0)</f>
        <v>3</v>
      </c>
      <c r="I69" s="2" t="n">
        <f aca="false">VLOOKUP(Dados_tratados!L69,legenda_de_respostas!$A$1:$B$6,2,0)</f>
        <v>4</v>
      </c>
      <c r="J69" s="2" t="n">
        <f aca="false">VLOOKUP(Dados_tratados!M69,legenda_de_respostas!$A$1:$B$6,2,0)</f>
        <v>4</v>
      </c>
      <c r="K69" s="2" t="n">
        <f aca="false">VLOOKUP(Dados_tratados!N69,legenda_de_respostas!$A$1:$B$6,2,0)</f>
        <v>3</v>
      </c>
      <c r="L69" s="2" t="n">
        <f aca="false">VLOOKUP(Dados_tratados!O69,legenda_de_respostas!$A$1:$B$6,2,0)</f>
        <v>3</v>
      </c>
      <c r="M69" s="2" t="n">
        <f aca="false">VLOOKUP(Dados_tratados!P69,legenda_de_respostas!$A$1:$B$6,2,0)</f>
        <v>4</v>
      </c>
      <c r="N69" s="2" t="n">
        <f aca="false">VLOOKUP(Dados_tratados!Q69,legenda_de_respostas!$A$1:$B$6,2,0)</f>
        <v>1</v>
      </c>
      <c r="O69" s="2" t="n">
        <f aca="false">VLOOKUP(Dados_tratados!R69,legenda_de_respostas!$A$1:$B$6,2,0)</f>
        <v>1</v>
      </c>
      <c r="P69" s="2" t="n">
        <f aca="false">VLOOKUP(Dados_tratados!S69,legenda_de_respostas!$A$1:$B$6,2,0)</f>
        <v>1</v>
      </c>
      <c r="Q69" s="2" t="n">
        <f aca="false">VLOOKUP(Dados_tratados!T69,legenda_de_respostas!$A$1:$B$6,2,0)</f>
        <v>2</v>
      </c>
      <c r="R69" s="2" t="n">
        <f aca="false">VLOOKUP(Dados_tratados!U69,legenda_de_respostas!$A$1:$B$6,2,0)</f>
        <v>3</v>
      </c>
      <c r="S69" s="2" t="n">
        <f aca="false">VLOOKUP(Dados_tratados!V69,legenda_de_respostas!$A$1:$B$6,2,0)</f>
        <v>3</v>
      </c>
      <c r="T69" s="2" t="n">
        <f aca="false">VLOOKUP(Dados_tratados!W69,legenda_de_respostas!$A$1:$B$6,2,0)</f>
        <v>3</v>
      </c>
      <c r="U69" s="2" t="n">
        <f aca="false">VLOOKUP(Dados_tratados!X69,legenda_de_respostas!$A$1:$B$6,2,0)</f>
        <v>1</v>
      </c>
      <c r="V69" s="2" t="n">
        <f aca="false">VLOOKUP(Dados_tratados!Y69,legenda_de_respostas!$A$1:$B$6,2,0)</f>
        <v>1</v>
      </c>
      <c r="W69" s="2" t="n">
        <f aca="false">VLOOKUP(Dados_tratados!Z69,legenda_de_respostas!$A$1:$B$6,2,0)</f>
        <v>1</v>
      </c>
      <c r="X69" s="2" t="n">
        <f aca="false">VLOOKUP(Dados_tratados!AA69,legenda_de_respostas!$A$1:$B$6,2,0)</f>
        <v>2</v>
      </c>
      <c r="Y69" s="2" t="n">
        <f aca="false">VLOOKUP(Dados_tratados!AB69,legenda_de_respostas!$A$1:$B$6,2,0)</f>
        <v>2</v>
      </c>
      <c r="Z69" s="2" t="n">
        <f aca="false">VLOOKUP(Dados_tratados!AC69,legenda_de_respostas!$A$1:$B$6,2,0)</f>
        <v>2</v>
      </c>
      <c r="AA69" s="2" t="n">
        <f aca="false">VLOOKUP(Dados_tratados!AD69,legenda_de_respostas!$A$1:$B$6,2,0)</f>
        <v>2</v>
      </c>
      <c r="AB69" s="2" t="n">
        <f aca="false">VLOOKUP(Dados_tratados!AE69,legenda_de_respostas!$A$1:$B$6,2,0)</f>
        <v>2</v>
      </c>
      <c r="AC69" s="2" t="n">
        <f aca="false">VLOOKUP(Dados_tratados!AF69,legenda_de_respostas!$A$1:$B$6,2,0)</f>
        <v>2</v>
      </c>
      <c r="AD69" s="2" t="n">
        <f aca="false">VLOOKUP(Dados_tratados!AG69,legenda_de_respostas!$A$1:$B$6,2,0)</f>
        <v>4</v>
      </c>
      <c r="AE69" s="2" t="n">
        <f aca="false">VLOOKUP(Dados_tratados!AH69,legenda_de_respostas!$A$1:$B$6,2,0)</f>
        <v>4</v>
      </c>
      <c r="AF69" s="2" t="n">
        <f aca="false">VLOOKUP(Dados_tratados!AI69,legenda_de_respostas!$A$1:$B$6,2,0)</f>
        <v>4</v>
      </c>
      <c r="AG69" s="2" t="n">
        <v>42</v>
      </c>
      <c r="AH69" s="2" t="n">
        <v>2</v>
      </c>
    </row>
    <row r="70" customFormat="false" ht="15" hidden="false" customHeight="false" outlineLevel="0" collapsed="false">
      <c r="A70" s="2" t="s">
        <v>164</v>
      </c>
      <c r="B70" s="2" t="n">
        <f aca="false">VLOOKUP(Dados_tratados!E70,legenda_de_respostas!$A$1:$B$6,2,0)</f>
        <v>5</v>
      </c>
      <c r="C70" s="2" t="n">
        <f aca="false">VLOOKUP(Dados_tratados!F70,legenda_de_respostas!$A$1:$B$6,2,0)</f>
        <v>5</v>
      </c>
      <c r="D70" s="2" t="n">
        <f aca="false">VLOOKUP(Dados_tratados!G70,legenda_de_respostas!$A$1:$B$6,2,0)</f>
        <v>5</v>
      </c>
      <c r="E70" s="2" t="n">
        <f aca="false">VLOOKUP(Dados_tratados!H70,legenda_de_respostas!$A$1:$B$6,2,0)</f>
        <v>3</v>
      </c>
      <c r="F70" s="2" t="n">
        <f aca="false">VLOOKUP(Dados_tratados!I70,legenda_de_respostas!$A$1:$B$6,2,0)</f>
        <v>5</v>
      </c>
      <c r="G70" s="2" t="n">
        <f aca="false">VLOOKUP(Dados_tratados!J70,legenda_de_respostas!$A$1:$B$6,2,0)</f>
        <v>4</v>
      </c>
      <c r="H70" s="2" t="n">
        <f aca="false">VLOOKUP(Dados_tratados!K70,legenda_de_respostas!$A$1:$B$6,2,0)</f>
        <v>5</v>
      </c>
      <c r="I70" s="2" t="n">
        <f aca="false">VLOOKUP(Dados_tratados!L70,legenda_de_respostas!$A$1:$B$6,2,0)</f>
        <v>5</v>
      </c>
      <c r="J70" s="2" t="n">
        <f aca="false">VLOOKUP(Dados_tratados!M70,legenda_de_respostas!$A$1:$B$6,2,0)</f>
        <v>5</v>
      </c>
      <c r="K70" s="2" t="n">
        <f aca="false">VLOOKUP(Dados_tratados!N70,legenda_de_respostas!$A$1:$B$6,2,0)</f>
        <v>5</v>
      </c>
      <c r="L70" s="2" t="n">
        <f aca="false">VLOOKUP(Dados_tratados!O70,legenda_de_respostas!$A$1:$B$6,2,0)</f>
        <v>5</v>
      </c>
      <c r="M70" s="2" t="n">
        <f aca="false">VLOOKUP(Dados_tratados!P70,legenda_de_respostas!$A$1:$B$6,2,0)</f>
        <v>3</v>
      </c>
      <c r="N70" s="2" t="n">
        <f aca="false">VLOOKUP(Dados_tratados!Q70,legenda_de_respostas!$A$1:$B$6,2,0)</f>
        <v>5</v>
      </c>
      <c r="O70" s="2" t="n">
        <f aca="false">VLOOKUP(Dados_tratados!R70,legenda_de_respostas!$A$1:$B$6,2,0)</f>
        <v>5</v>
      </c>
      <c r="P70" s="2" t="n">
        <f aca="false">VLOOKUP(Dados_tratados!S70,legenda_de_respostas!$A$1:$B$6,2,0)</f>
        <v>0</v>
      </c>
      <c r="Q70" s="2" t="n">
        <f aca="false">VLOOKUP(Dados_tratados!T70,legenda_de_respostas!$A$1:$B$6,2,0)</f>
        <v>0</v>
      </c>
      <c r="R70" s="2" t="n">
        <f aca="false">VLOOKUP(Dados_tratados!U70,legenda_de_respostas!$A$1:$B$6,2,0)</f>
        <v>5</v>
      </c>
      <c r="S70" s="2" t="n">
        <f aca="false">VLOOKUP(Dados_tratados!V70,legenda_de_respostas!$A$1:$B$6,2,0)</f>
        <v>5</v>
      </c>
      <c r="T70" s="2" t="n">
        <f aca="false">VLOOKUP(Dados_tratados!W70,legenda_de_respostas!$A$1:$B$6,2,0)</f>
        <v>5</v>
      </c>
      <c r="U70" s="2" t="n">
        <f aca="false">VLOOKUP(Dados_tratados!X70,legenda_de_respostas!$A$1:$B$6,2,0)</f>
        <v>5</v>
      </c>
      <c r="V70" s="2" t="n">
        <f aca="false">VLOOKUP(Dados_tratados!Y70,legenda_de_respostas!$A$1:$B$6,2,0)</f>
        <v>5</v>
      </c>
      <c r="W70" s="2" t="n">
        <f aca="false">VLOOKUP(Dados_tratados!Z70,legenda_de_respostas!$A$1:$B$6,2,0)</f>
        <v>5</v>
      </c>
      <c r="X70" s="2" t="n">
        <f aca="false">VLOOKUP(Dados_tratados!AA70,legenda_de_respostas!$A$1:$B$6,2,0)</f>
        <v>5</v>
      </c>
      <c r="Y70" s="2" t="n">
        <f aca="false">VLOOKUP(Dados_tratados!AB70,legenda_de_respostas!$A$1:$B$6,2,0)</f>
        <v>5</v>
      </c>
      <c r="Z70" s="2" t="n">
        <f aca="false">VLOOKUP(Dados_tratados!AC70,legenda_de_respostas!$A$1:$B$6,2,0)</f>
        <v>5</v>
      </c>
      <c r="AA70" s="2" t="n">
        <f aca="false">VLOOKUP(Dados_tratados!AD70,legenda_de_respostas!$A$1:$B$6,2,0)</f>
        <v>5</v>
      </c>
      <c r="AB70" s="2" t="n">
        <f aca="false">VLOOKUP(Dados_tratados!AE70,legenda_de_respostas!$A$1:$B$6,2,0)</f>
        <v>0</v>
      </c>
      <c r="AC70" s="2" t="n">
        <f aca="false">VLOOKUP(Dados_tratados!AF70,legenda_de_respostas!$A$1:$B$6,2,0)</f>
        <v>5</v>
      </c>
      <c r="AD70" s="2" t="n">
        <f aca="false">VLOOKUP(Dados_tratados!AG70,legenda_de_respostas!$A$1:$B$6,2,0)</f>
        <v>5</v>
      </c>
      <c r="AE70" s="2" t="n">
        <f aca="false">VLOOKUP(Dados_tratados!AH70,legenda_de_respostas!$A$1:$B$6,2,0)</f>
        <v>5</v>
      </c>
      <c r="AF70" s="2" t="n">
        <f aca="false">VLOOKUP(Dados_tratados!AI70,legenda_de_respostas!$A$1:$B$6,2,0)</f>
        <v>5</v>
      </c>
      <c r="AG70" s="2" t="n">
        <v>42</v>
      </c>
      <c r="AH70" s="2" t="n">
        <v>2</v>
      </c>
    </row>
    <row r="71" customFormat="false" ht="15" hidden="false" customHeight="false" outlineLevel="0" collapsed="false">
      <c r="A71" s="2" t="s">
        <v>165</v>
      </c>
      <c r="B71" s="2" t="n">
        <f aca="false">VLOOKUP(Dados_tratados!E71,legenda_de_respostas!$A$1:$B$6,2,0)</f>
        <v>4</v>
      </c>
      <c r="C71" s="2" t="n">
        <f aca="false">VLOOKUP(Dados_tratados!F71,legenda_de_respostas!$A$1:$B$6,2,0)</f>
        <v>4</v>
      </c>
      <c r="D71" s="2" t="n">
        <f aca="false">VLOOKUP(Dados_tratados!G71,legenda_de_respostas!$A$1:$B$6,2,0)</f>
        <v>4</v>
      </c>
      <c r="E71" s="2" t="n">
        <f aca="false">VLOOKUP(Dados_tratados!H71,legenda_de_respostas!$A$1:$B$6,2,0)</f>
        <v>4</v>
      </c>
      <c r="F71" s="2" t="n">
        <f aca="false">VLOOKUP(Dados_tratados!I71,legenda_de_respostas!$A$1:$B$6,2,0)</f>
        <v>3</v>
      </c>
      <c r="G71" s="2" t="n">
        <f aca="false">VLOOKUP(Dados_tratados!J71,legenda_de_respostas!$A$1:$B$6,2,0)</f>
        <v>5</v>
      </c>
      <c r="H71" s="2" t="n">
        <f aca="false">VLOOKUP(Dados_tratados!K71,legenda_de_respostas!$A$1:$B$6,2,0)</f>
        <v>5</v>
      </c>
      <c r="I71" s="2" t="n">
        <f aca="false">VLOOKUP(Dados_tratados!L71,legenda_de_respostas!$A$1:$B$6,2,0)</f>
        <v>4</v>
      </c>
      <c r="J71" s="2" t="n">
        <f aca="false">VLOOKUP(Dados_tratados!M71,legenda_de_respostas!$A$1:$B$6,2,0)</f>
        <v>4</v>
      </c>
      <c r="K71" s="2" t="n">
        <f aca="false">VLOOKUP(Dados_tratados!N71,legenda_de_respostas!$A$1:$B$6,2,0)</f>
        <v>5</v>
      </c>
      <c r="L71" s="2" t="n">
        <f aca="false">VLOOKUP(Dados_tratados!O71,legenda_de_respostas!$A$1:$B$6,2,0)</f>
        <v>5</v>
      </c>
      <c r="M71" s="2" t="n">
        <f aca="false">VLOOKUP(Dados_tratados!P71,legenda_de_respostas!$A$1:$B$6,2,0)</f>
        <v>4</v>
      </c>
      <c r="N71" s="2" t="n">
        <f aca="false">VLOOKUP(Dados_tratados!Q71,legenda_de_respostas!$A$1:$B$6,2,0)</f>
        <v>4</v>
      </c>
      <c r="O71" s="2" t="n">
        <f aca="false">VLOOKUP(Dados_tratados!R71,legenda_de_respostas!$A$1:$B$6,2,0)</f>
        <v>4</v>
      </c>
      <c r="P71" s="2" t="n">
        <f aca="false">VLOOKUP(Dados_tratados!S71,legenda_de_respostas!$A$1:$B$6,2,0)</f>
        <v>4</v>
      </c>
      <c r="Q71" s="2" t="n">
        <f aca="false">VLOOKUP(Dados_tratados!T71,legenda_de_respostas!$A$1:$B$6,2,0)</f>
        <v>4</v>
      </c>
      <c r="R71" s="2" t="n">
        <f aca="false">VLOOKUP(Dados_tratados!U71,legenda_de_respostas!$A$1:$B$6,2,0)</f>
        <v>4</v>
      </c>
      <c r="S71" s="2" t="n">
        <f aca="false">VLOOKUP(Dados_tratados!V71,legenda_de_respostas!$A$1:$B$6,2,0)</f>
        <v>4</v>
      </c>
      <c r="T71" s="2" t="n">
        <f aca="false">VLOOKUP(Dados_tratados!W71,legenda_de_respostas!$A$1:$B$6,2,0)</f>
        <v>4</v>
      </c>
      <c r="U71" s="2" t="n">
        <f aca="false">VLOOKUP(Dados_tratados!X71,legenda_de_respostas!$A$1:$B$6,2,0)</f>
        <v>4</v>
      </c>
      <c r="V71" s="2" t="n">
        <f aca="false">VLOOKUP(Dados_tratados!Y71,legenda_de_respostas!$A$1:$B$6,2,0)</f>
        <v>4</v>
      </c>
      <c r="W71" s="2" t="n">
        <f aca="false">VLOOKUP(Dados_tratados!Z71,legenda_de_respostas!$A$1:$B$6,2,0)</f>
        <v>4</v>
      </c>
      <c r="X71" s="2" t="n">
        <f aca="false">VLOOKUP(Dados_tratados!AA71,legenda_de_respostas!$A$1:$B$6,2,0)</f>
        <v>5</v>
      </c>
      <c r="Y71" s="2" t="n">
        <f aca="false">VLOOKUP(Dados_tratados!AB71,legenda_de_respostas!$A$1:$B$6,2,0)</f>
        <v>4</v>
      </c>
      <c r="Z71" s="2" t="n">
        <f aca="false">VLOOKUP(Dados_tratados!AC71,legenda_de_respostas!$A$1:$B$6,2,0)</f>
        <v>4</v>
      </c>
      <c r="AA71" s="2" t="n">
        <f aca="false">VLOOKUP(Dados_tratados!AD71,legenda_de_respostas!$A$1:$B$6,2,0)</f>
        <v>4</v>
      </c>
      <c r="AB71" s="2" t="n">
        <f aca="false">VLOOKUP(Dados_tratados!AE71,legenda_de_respostas!$A$1:$B$6,2,0)</f>
        <v>4</v>
      </c>
      <c r="AC71" s="2" t="n">
        <f aca="false">VLOOKUP(Dados_tratados!AF71,legenda_de_respostas!$A$1:$B$6,2,0)</f>
        <v>3</v>
      </c>
      <c r="AD71" s="2" t="n">
        <f aca="false">VLOOKUP(Dados_tratados!AG71,legenda_de_respostas!$A$1:$B$6,2,0)</f>
        <v>4</v>
      </c>
      <c r="AE71" s="2" t="n">
        <f aca="false">VLOOKUP(Dados_tratados!AH71,legenda_de_respostas!$A$1:$B$6,2,0)</f>
        <v>3</v>
      </c>
      <c r="AF71" s="2" t="n">
        <f aca="false">VLOOKUP(Dados_tratados!AI71,legenda_de_respostas!$A$1:$B$6,2,0)</f>
        <v>3</v>
      </c>
      <c r="AG71" s="2" t="n">
        <v>41</v>
      </c>
      <c r="AH71" s="2" t="n">
        <v>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8.3671875" defaultRowHeight="12.8" zeroHeight="false" outlineLevelRow="0" outlineLevelCol="0"/>
  <cols>
    <col collapsed="false" customWidth="true" hidden="false" outlineLevel="0" max="3" min="3" style="2" width="19.58"/>
    <col collapsed="false" customWidth="true" hidden="false" outlineLevel="0" max="4" min="4" style="2" width="21.99"/>
    <col collapsed="false" customWidth="true" hidden="false" outlineLevel="0" max="5" min="5" style="2" width="22.03"/>
    <col collapsed="false" customWidth="true" hidden="false" outlineLevel="0" max="6" min="6" style="2" width="12.31"/>
    <col collapsed="false" customWidth="true" hidden="false" outlineLevel="0" max="8" min="8" style="2" width="12.81"/>
    <col collapsed="false" customWidth="true" hidden="false" outlineLevel="0" max="9" min="9" style="2" width="13.72"/>
    <col collapsed="false" customWidth="true" hidden="false" outlineLevel="0" max="10" min="10" style="2" width="12.21"/>
    <col collapsed="false" customWidth="true" hidden="false" outlineLevel="0" max="17" min="17" style="2" width="14.13"/>
    <col collapsed="false" customWidth="true" hidden="false" outlineLevel="0" max="18" min="18" style="2" width="12.41"/>
  </cols>
  <sheetData>
    <row r="1" customFormat="false" ht="15" hidden="false" customHeight="false" outlineLevel="0" collapsed="false">
      <c r="A1" s="2" t="s">
        <v>197</v>
      </c>
      <c r="B1" s="2" t="s">
        <v>198</v>
      </c>
      <c r="C1" s="2" t="s">
        <v>199</v>
      </c>
      <c r="D1" s="2" t="s">
        <v>33</v>
      </c>
      <c r="E1" s="2" t="s">
        <v>166</v>
      </c>
      <c r="F1" s="2" t="s">
        <v>167</v>
      </c>
      <c r="G1" s="2" t="s">
        <v>168</v>
      </c>
      <c r="H1" s="2" t="s">
        <v>169</v>
      </c>
      <c r="I1" s="2" t="s">
        <v>170</v>
      </c>
      <c r="J1" s="2" t="s">
        <v>171</v>
      </c>
      <c r="K1" s="2" t="s">
        <v>172</v>
      </c>
      <c r="L1" s="2" t="s">
        <v>173</v>
      </c>
      <c r="M1" s="2" t="s">
        <v>174</v>
      </c>
      <c r="N1" s="2" t="s">
        <v>175</v>
      </c>
      <c r="O1" s="2" t="s">
        <v>176</v>
      </c>
      <c r="P1" s="2" t="s">
        <v>177</v>
      </c>
      <c r="Q1" s="2" t="s">
        <v>178</v>
      </c>
      <c r="R1" s="2" t="s">
        <v>179</v>
      </c>
      <c r="S1" s="2" t="s">
        <v>180</v>
      </c>
      <c r="T1" s="2" t="s">
        <v>181</v>
      </c>
      <c r="U1" s="2" t="s">
        <v>182</v>
      </c>
      <c r="V1" s="2" t="s">
        <v>183</v>
      </c>
      <c r="W1" s="2" t="s">
        <v>184</v>
      </c>
      <c r="X1" s="2" t="s">
        <v>185</v>
      </c>
      <c r="Y1" s="2" t="s">
        <v>186</v>
      </c>
      <c r="Z1" s="2" t="s">
        <v>187</v>
      </c>
      <c r="AA1" s="2" t="s">
        <v>188</v>
      </c>
      <c r="AB1" s="2" t="s">
        <v>189</v>
      </c>
      <c r="AC1" s="2" t="s">
        <v>190</v>
      </c>
      <c r="AD1" s="2" t="s">
        <v>191</v>
      </c>
      <c r="AE1" s="2" t="s">
        <v>192</v>
      </c>
      <c r="AF1" s="2" t="s">
        <v>193</v>
      </c>
      <c r="AG1" s="2" t="s">
        <v>194</v>
      </c>
      <c r="AH1" s="2" t="s">
        <v>195</v>
      </c>
      <c r="AI1" s="2" t="s">
        <v>196</v>
      </c>
      <c r="AJ1" s="2" t="s">
        <v>67</v>
      </c>
    </row>
    <row r="2" customFormat="false" ht="15" hidden="false" customHeight="false" outlineLevel="0" collapsed="false">
      <c r="A2" s="2" t="s">
        <v>200</v>
      </c>
      <c r="B2" s="2" t="s">
        <v>201</v>
      </c>
      <c r="C2" s="2" t="s">
        <v>202</v>
      </c>
      <c r="D2" s="2" t="s">
        <v>68</v>
      </c>
      <c r="E2" s="2" t="str">
        <f aca="false">VLOOKUP(A2,Respostas!C$1:AJ$75,3,0)</f>
        <v>Útil</v>
      </c>
      <c r="F2" s="2" t="str">
        <f aca="false">VLOOKUP(A2, Respostas!C$1:AJ$75, 4, 0)</f>
        <v>Não utilizou</v>
      </c>
      <c r="G2" s="2" t="str">
        <f aca="false">VLOOKUP(A2, Respostas!C$1:AJ$75, 5, 0)</f>
        <v>Útil</v>
      </c>
      <c r="H2" s="2" t="str">
        <f aca="false">VLOOKUP(A2, Respostas!C$1:AJ$75, 6, 0)</f>
        <v>Não utilizou</v>
      </c>
      <c r="I2" s="2" t="str">
        <f aca="false">VLOOKUP(A2, Respostas!C$1:AJ$75, 7, 0)</f>
        <v>Não utilizou</v>
      </c>
      <c r="J2" s="2" t="str">
        <f aca="false">VLOOKUP(A2, Respostas!C$1:AJ$75, 8, 0)</f>
        <v>Útil</v>
      </c>
      <c r="K2" s="2" t="str">
        <f aca="false">VLOOKUP(A2, Respostas!C$1:AJ$75, 9, 0)</f>
        <v>Útil</v>
      </c>
      <c r="L2" s="2" t="str">
        <f aca="false">VLOOKUP(A2, Respostas!C$1:AJ$75, 10, 0)</f>
        <v>Não utilizou</v>
      </c>
      <c r="M2" s="2" t="str">
        <f aca="false">VLOOKUP(A2, Respostas!C$1:AJ$75, 11, 0)</f>
        <v>Não utilizou</v>
      </c>
      <c r="N2" s="2" t="str">
        <f aca="false">VLOOKUP(A2, Respostas!C$1:AJ$75, 12, 0)</f>
        <v>Útil</v>
      </c>
      <c r="O2" s="2" t="str">
        <f aca="false">VLOOKUP(A2, Respostas!C$1:AJ$75, 13, 0)</f>
        <v>Não utilizou</v>
      </c>
      <c r="P2" s="2" t="str">
        <f aca="false">VLOOKUP(A2, Respostas!C$1:AJ$75, 14, 0)</f>
        <v>Não utilizou</v>
      </c>
      <c r="Q2" s="2" t="str">
        <f aca="false">VLOOKUP(A2, Respostas!C$1:AJ$75, 15, 0)</f>
        <v>Não utilizou</v>
      </c>
      <c r="R2" s="2" t="str">
        <f aca="false">VLOOKUP(A2, Respostas!C$1:AJ$75, 16, 0)</f>
        <v>Não utilizou</v>
      </c>
      <c r="S2" s="2" t="str">
        <f aca="false">VLOOKUP(A2, Respostas!C$1:AJ$75, 17, 0)</f>
        <v>Não utilizou</v>
      </c>
      <c r="T2" s="2" t="str">
        <f aca="false">VLOOKUP(A2, Respostas!C$1:AJ$75, 18, 0)</f>
        <v>Não utilizou</v>
      </c>
      <c r="U2" s="2" t="str">
        <f aca="false">VLOOKUP(A2, Respostas!C$1:AJ$75, 19, 0)</f>
        <v>Muito útil</v>
      </c>
      <c r="V2" s="2" t="str">
        <f aca="false">VLOOKUP(A2, Respostas!C$1:AJ$75, 20, 0)</f>
        <v>Útil</v>
      </c>
      <c r="W2" s="2" t="str">
        <f aca="false">VLOOKUP(A2, Respostas!C$1:AJ$75, 21, 0)</f>
        <v>Útil</v>
      </c>
      <c r="X2" s="2" t="str">
        <f aca="false">VLOOKUP(A2, Respostas!C$1:AJ$75, 22, 0)</f>
        <v>Médio</v>
      </c>
      <c r="Y2" s="2" t="str">
        <f aca="false">VLOOKUP(A2, Respostas!C$1:AJ$75, 23, 0)</f>
        <v>Útil</v>
      </c>
      <c r="Z2" s="2" t="str">
        <f aca="false">VLOOKUP(A2, Respostas!C$1:AJ$75, 24, 0)</f>
        <v>Muito útil</v>
      </c>
      <c r="AA2" s="2" t="str">
        <f aca="false">VLOOKUP(A2, Respostas!C$1:AJ$75, 25, 0)</f>
        <v>Muito útil</v>
      </c>
      <c r="AB2" s="2" t="str">
        <f aca="false">VLOOKUP(A2, Respostas!C$1:AJ$75, 26, 0)</f>
        <v>Muito útil</v>
      </c>
      <c r="AC2" s="2" t="str">
        <f aca="false">VLOOKUP(A2, Respostas!C$1:AJ$75, 27, 0)</f>
        <v>Médio</v>
      </c>
      <c r="AD2" s="2" t="str">
        <f aca="false">VLOOKUP(A2, Respostas!C$1:AJ$75, 28, 0)</f>
        <v>Médio</v>
      </c>
      <c r="AE2" s="2" t="str">
        <f aca="false">VLOOKUP(A2, Respostas!C$1:AJ$75, 29, 0)</f>
        <v>Útil</v>
      </c>
      <c r="AF2" s="2" t="str">
        <f aca="false">VLOOKUP(A2, Respostas!C$1:AJ$75, 30, 0)</f>
        <v>Útil</v>
      </c>
      <c r="AG2" s="2" t="str">
        <f aca="false">VLOOKUP(A2, Respostas!C$1:AJ$75, 31, 0)</f>
        <v>Útil</v>
      </c>
      <c r="AH2" s="2" t="str">
        <f aca="false">VLOOKUP(A2, Respostas!C$1:AJ$75, 32, 0)</f>
        <v>Útil</v>
      </c>
      <c r="AI2" s="2" t="str">
        <f aca="false">VLOOKUP(A2, Respostas!C$1:AJ$75, 33, 0)</f>
        <v>Médio</v>
      </c>
      <c r="AJ2" s="2" t="n">
        <f aca="false">VLOOKUP(A2, Respostas!C$1:AJ$75, 34, 0)</f>
        <v>0</v>
      </c>
    </row>
    <row r="3" customFormat="false" ht="15" hidden="false" customHeight="false" outlineLevel="0" collapsed="false">
      <c r="A3" s="2" t="s">
        <v>203</v>
      </c>
      <c r="B3" s="2" t="s">
        <v>204</v>
      </c>
      <c r="C3" s="2" t="s">
        <v>205</v>
      </c>
      <c r="D3" s="2" t="s">
        <v>69</v>
      </c>
      <c r="E3" s="2" t="str">
        <f aca="false">VLOOKUP(A3,Respostas!C$1:AJ$75,3,0)</f>
        <v>Muito útil</v>
      </c>
      <c r="F3" s="2" t="str">
        <f aca="false">VLOOKUP(A3, Respostas!C$1:AJ$75, 4, 0)</f>
        <v>Útil</v>
      </c>
      <c r="G3" s="2" t="str">
        <f aca="false">VLOOKUP(A3, Respostas!C$1:AJ$75, 5, 0)</f>
        <v>Médio</v>
      </c>
      <c r="H3" s="2" t="str">
        <f aca="false">VLOOKUP(A3, Respostas!C$1:AJ$75, 6, 0)</f>
        <v>Muito útil</v>
      </c>
      <c r="I3" s="2" t="str">
        <f aca="false">VLOOKUP(A3, Respostas!C$1:AJ$75, 7, 0)</f>
        <v>Médio</v>
      </c>
      <c r="J3" s="2" t="str">
        <f aca="false">VLOOKUP(A3, Respostas!C$1:AJ$75, 8, 0)</f>
        <v>Útil</v>
      </c>
      <c r="K3" s="2" t="str">
        <f aca="false">VLOOKUP(A3, Respostas!C$1:AJ$75, 9, 0)</f>
        <v>Pouco útil</v>
      </c>
      <c r="L3" s="2" t="str">
        <f aca="false">VLOOKUP(A3, Respostas!C$1:AJ$75, 10, 0)</f>
        <v>Muito útil</v>
      </c>
      <c r="M3" s="2" t="str">
        <f aca="false">VLOOKUP(A3, Respostas!C$1:AJ$75, 11, 0)</f>
        <v>Muito útil</v>
      </c>
      <c r="N3" s="2" t="str">
        <f aca="false">VLOOKUP(A3, Respostas!C$1:AJ$75, 12, 0)</f>
        <v>Muito útil</v>
      </c>
      <c r="O3" s="2" t="str">
        <f aca="false">VLOOKUP(A3, Respostas!C$1:AJ$75, 13, 0)</f>
        <v>Útil</v>
      </c>
      <c r="P3" s="2" t="str">
        <f aca="false">VLOOKUP(A3, Respostas!C$1:AJ$75, 14, 0)</f>
        <v>Muito útil</v>
      </c>
      <c r="Q3" s="2" t="str">
        <f aca="false">VLOOKUP(A3, Respostas!C$1:AJ$75, 15, 0)</f>
        <v>Médio</v>
      </c>
      <c r="R3" s="2" t="str">
        <f aca="false">VLOOKUP(A3, Respostas!C$1:AJ$75, 16, 0)</f>
        <v>Muito útil</v>
      </c>
      <c r="S3" s="2" t="str">
        <f aca="false">VLOOKUP(A3, Respostas!C$1:AJ$75, 17, 0)</f>
        <v>Muito útil</v>
      </c>
      <c r="T3" s="2" t="str">
        <f aca="false">VLOOKUP(A3, Respostas!C$1:AJ$75, 18, 0)</f>
        <v>Muito útil</v>
      </c>
      <c r="U3" s="2" t="str">
        <f aca="false">VLOOKUP(A3, Respostas!C$1:AJ$75, 19, 0)</f>
        <v>Muito útil</v>
      </c>
      <c r="V3" s="2" t="str">
        <f aca="false">VLOOKUP(A3, Respostas!C$1:AJ$75, 20, 0)</f>
        <v>Muito útil</v>
      </c>
      <c r="W3" s="2" t="str">
        <f aca="false">VLOOKUP(A3, Respostas!C$1:AJ$75, 21, 0)</f>
        <v>Muito útil</v>
      </c>
      <c r="X3" s="2" t="str">
        <f aca="false">VLOOKUP(A3, Respostas!C$1:AJ$75, 22, 0)</f>
        <v>Não utilizou</v>
      </c>
      <c r="Y3" s="2" t="str">
        <f aca="false">VLOOKUP(A3, Respostas!C$1:AJ$75, 23, 0)</f>
        <v>Não utilizou</v>
      </c>
      <c r="Z3" s="2" t="str">
        <f aca="false">VLOOKUP(A3, Respostas!C$1:AJ$75, 24, 0)</f>
        <v>Muito útil</v>
      </c>
      <c r="AA3" s="2" t="str">
        <f aca="false">VLOOKUP(A3, Respostas!C$1:AJ$75, 25, 0)</f>
        <v>Muito útil</v>
      </c>
      <c r="AB3" s="2" t="str">
        <f aca="false">VLOOKUP(A3, Respostas!C$1:AJ$75, 26, 0)</f>
        <v>Muito útil</v>
      </c>
      <c r="AC3" s="2" t="str">
        <f aca="false">VLOOKUP(A3, Respostas!C$1:AJ$75, 27, 0)</f>
        <v>Muito útil</v>
      </c>
      <c r="AD3" s="2" t="str">
        <f aca="false">VLOOKUP(A3, Respostas!C$1:AJ$75, 28, 0)</f>
        <v>Muito útil</v>
      </c>
      <c r="AE3" s="2" t="str">
        <f aca="false">VLOOKUP(A3, Respostas!C$1:AJ$75, 29, 0)</f>
        <v>Muito útil</v>
      </c>
      <c r="AF3" s="2" t="str">
        <f aca="false">VLOOKUP(A3, Respostas!C$1:AJ$75, 30, 0)</f>
        <v>Médio</v>
      </c>
      <c r="AG3" s="2" t="str">
        <f aca="false">VLOOKUP(A3, Respostas!C$1:AJ$75, 31, 0)</f>
        <v>Muito útil</v>
      </c>
      <c r="AH3" s="2" t="str">
        <f aca="false">VLOOKUP(A3, Respostas!C$1:AJ$75, 32, 0)</f>
        <v>Pouco útil</v>
      </c>
      <c r="AI3" s="2" t="str">
        <f aca="false">VLOOKUP(A3, Respostas!C$1:AJ$75, 33, 0)</f>
        <v>Útil</v>
      </c>
      <c r="AJ3" s="2" t="n">
        <f aca="false">VLOOKUP(A3, Respostas!C$1:AJ$75, 34, 0)</f>
        <v>0</v>
      </c>
    </row>
    <row r="4" customFormat="false" ht="15" hidden="false" customHeight="false" outlineLevel="0" collapsed="false">
      <c r="A4" s="2" t="s">
        <v>206</v>
      </c>
      <c r="B4" s="2" t="s">
        <v>207</v>
      </c>
      <c r="C4" s="2" t="s">
        <v>205</v>
      </c>
      <c r="D4" s="2" t="s">
        <v>70</v>
      </c>
      <c r="E4" s="2" t="str">
        <f aca="false">VLOOKUP(A4,Respostas!C$1:AJ$75,3,0)</f>
        <v>Muito útil</v>
      </c>
      <c r="F4" s="2" t="str">
        <f aca="false">VLOOKUP(A4, Respostas!C$1:AJ$75, 4, 0)</f>
        <v>Não utilizou</v>
      </c>
      <c r="G4" s="2" t="str">
        <f aca="false">VLOOKUP(A4, Respostas!C$1:AJ$75, 5, 0)</f>
        <v>Muito útil</v>
      </c>
      <c r="H4" s="2" t="str">
        <f aca="false">VLOOKUP(A4, Respostas!C$1:AJ$75, 6, 0)</f>
        <v>Muito útil</v>
      </c>
      <c r="I4" s="2" t="str">
        <f aca="false">VLOOKUP(A4, Respostas!C$1:AJ$75, 7, 0)</f>
        <v>Muito útil</v>
      </c>
      <c r="J4" s="2" t="str">
        <f aca="false">VLOOKUP(A4, Respostas!C$1:AJ$75, 8, 0)</f>
        <v>Muito útil</v>
      </c>
      <c r="K4" s="2" t="str">
        <f aca="false">VLOOKUP(A4, Respostas!C$1:AJ$75, 9, 0)</f>
        <v>Muito útil</v>
      </c>
      <c r="L4" s="2" t="str">
        <f aca="false">VLOOKUP(A4, Respostas!C$1:AJ$75, 10, 0)</f>
        <v>Muito útil</v>
      </c>
      <c r="M4" s="2" t="str">
        <f aca="false">VLOOKUP(A4, Respostas!C$1:AJ$75, 11, 0)</f>
        <v>Muito útil</v>
      </c>
      <c r="N4" s="2" t="str">
        <f aca="false">VLOOKUP(A4, Respostas!C$1:AJ$75, 12, 0)</f>
        <v>Muito útil</v>
      </c>
      <c r="O4" s="2" t="str">
        <f aca="false">VLOOKUP(A4, Respostas!C$1:AJ$75, 13, 0)</f>
        <v>Muito útil</v>
      </c>
      <c r="P4" s="2" t="str">
        <f aca="false">VLOOKUP(A4, Respostas!C$1:AJ$75, 14, 0)</f>
        <v>Muito útil</v>
      </c>
      <c r="Q4" s="2" t="str">
        <f aca="false">VLOOKUP(A4, Respostas!C$1:AJ$75, 15, 0)</f>
        <v>Muito útil</v>
      </c>
      <c r="R4" s="2" t="str">
        <f aca="false">VLOOKUP(A4, Respostas!C$1:AJ$75, 16, 0)</f>
        <v>Muito útil</v>
      </c>
      <c r="S4" s="2" t="str">
        <f aca="false">VLOOKUP(A4, Respostas!C$1:AJ$75, 17, 0)</f>
        <v>Muito útil</v>
      </c>
      <c r="T4" s="2" t="str">
        <f aca="false">VLOOKUP(A4, Respostas!C$1:AJ$75, 18, 0)</f>
        <v>Muito útil</v>
      </c>
      <c r="U4" s="2" t="str">
        <f aca="false">VLOOKUP(A4, Respostas!C$1:AJ$75, 19, 0)</f>
        <v>Muito útil</v>
      </c>
      <c r="V4" s="2" t="str">
        <f aca="false">VLOOKUP(A4, Respostas!C$1:AJ$75, 20, 0)</f>
        <v>Muito útil</v>
      </c>
      <c r="W4" s="2" t="str">
        <f aca="false">VLOOKUP(A4, Respostas!C$1:AJ$75, 21, 0)</f>
        <v>Muito útil</v>
      </c>
      <c r="X4" s="2" t="str">
        <f aca="false">VLOOKUP(A4, Respostas!C$1:AJ$75, 22, 0)</f>
        <v>Não utilizou</v>
      </c>
      <c r="Y4" s="2" t="str">
        <f aca="false">VLOOKUP(A4, Respostas!C$1:AJ$75, 23, 0)</f>
        <v>Não utilizou</v>
      </c>
      <c r="Z4" s="2" t="str">
        <f aca="false">VLOOKUP(A4, Respostas!C$1:AJ$75, 24, 0)</f>
        <v>Muito útil</v>
      </c>
      <c r="AA4" s="2" t="str">
        <f aca="false">VLOOKUP(A4, Respostas!C$1:AJ$75, 25, 0)</f>
        <v>Muito útil</v>
      </c>
      <c r="AB4" s="2" t="str">
        <f aca="false">VLOOKUP(A4, Respostas!C$1:AJ$75, 26, 0)</f>
        <v>Muito útil</v>
      </c>
      <c r="AC4" s="2" t="str">
        <f aca="false">VLOOKUP(A4, Respostas!C$1:AJ$75, 27, 0)</f>
        <v>Muito útil</v>
      </c>
      <c r="AD4" s="2" t="str">
        <f aca="false">VLOOKUP(A4, Respostas!C$1:AJ$75, 28, 0)</f>
        <v>Muito útil</v>
      </c>
      <c r="AE4" s="2" t="str">
        <f aca="false">VLOOKUP(A4, Respostas!C$1:AJ$75, 29, 0)</f>
        <v>Muito útil</v>
      </c>
      <c r="AF4" s="2" t="str">
        <f aca="false">VLOOKUP(A4, Respostas!C$1:AJ$75, 30, 0)</f>
        <v>Muito útil</v>
      </c>
      <c r="AG4" s="2" t="str">
        <f aca="false">VLOOKUP(A4, Respostas!C$1:AJ$75, 31, 0)</f>
        <v>Muito útil</v>
      </c>
      <c r="AH4" s="2" t="str">
        <f aca="false">VLOOKUP(A4, Respostas!C$1:AJ$75, 32, 0)</f>
        <v>Muito útil</v>
      </c>
      <c r="AI4" s="2" t="str">
        <f aca="false">VLOOKUP(A4, Respostas!C$1:AJ$75, 33, 0)</f>
        <v>Muito útil</v>
      </c>
      <c r="AJ4" s="2" t="str">
        <f aca="false">VLOOKUP(A4, Respostas!C$1:AJ$75, 34, 0)</f>
        <v>Os idealizadores desta ferramenta estão de parabéns, é tudo bem simples de usar.</v>
      </c>
    </row>
    <row r="5" customFormat="false" ht="15" hidden="false" customHeight="false" outlineLevel="0" collapsed="false">
      <c r="A5" s="2" t="s">
        <v>208</v>
      </c>
      <c r="B5" s="2" t="s">
        <v>209</v>
      </c>
      <c r="C5" s="2" t="s">
        <v>210</v>
      </c>
      <c r="D5" s="2" t="s">
        <v>72</v>
      </c>
      <c r="E5" s="2" t="str">
        <f aca="false">VLOOKUP(A5,Respostas!C$1:AJ$75,3,0)</f>
        <v>Útil</v>
      </c>
      <c r="F5" s="2" t="str">
        <f aca="false">VLOOKUP(A5, Respostas!C$1:AJ$75, 4, 0)</f>
        <v>Não utilizou</v>
      </c>
      <c r="G5" s="2" t="str">
        <f aca="false">VLOOKUP(A5, Respostas!C$1:AJ$75, 5, 0)</f>
        <v>Útil</v>
      </c>
      <c r="H5" s="2" t="str">
        <f aca="false">VLOOKUP(A5, Respostas!C$1:AJ$75, 6, 0)</f>
        <v>Útil</v>
      </c>
      <c r="I5" s="2" t="str">
        <f aca="false">VLOOKUP(A5, Respostas!C$1:AJ$75, 7, 0)</f>
        <v>Não utilizou</v>
      </c>
      <c r="J5" s="2" t="str">
        <f aca="false">VLOOKUP(A5, Respostas!C$1:AJ$75, 8, 0)</f>
        <v>Útil</v>
      </c>
      <c r="K5" s="2" t="str">
        <f aca="false">VLOOKUP(A5, Respostas!C$1:AJ$75, 9, 0)</f>
        <v>Médio</v>
      </c>
      <c r="L5" s="2" t="str">
        <f aca="false">VLOOKUP(A5, Respostas!C$1:AJ$75, 10, 0)</f>
        <v>Muito útil</v>
      </c>
      <c r="M5" s="2" t="str">
        <f aca="false">VLOOKUP(A5, Respostas!C$1:AJ$75, 11, 0)</f>
        <v>Muito útil</v>
      </c>
      <c r="N5" s="2" t="str">
        <f aca="false">VLOOKUP(A5, Respostas!C$1:AJ$75, 12, 0)</f>
        <v>Muito útil</v>
      </c>
      <c r="O5" s="2" t="str">
        <f aca="false">VLOOKUP(A5, Respostas!C$1:AJ$75, 13, 0)</f>
        <v>Não utilizou</v>
      </c>
      <c r="P5" s="2" t="str">
        <f aca="false">VLOOKUP(A5, Respostas!C$1:AJ$75, 14, 0)</f>
        <v>Útil</v>
      </c>
      <c r="Q5" s="2" t="str">
        <f aca="false">VLOOKUP(A5, Respostas!C$1:AJ$75, 15, 0)</f>
        <v>Médio</v>
      </c>
      <c r="R5" s="2" t="str">
        <f aca="false">VLOOKUP(A5, Respostas!C$1:AJ$75, 16, 0)</f>
        <v>Médio</v>
      </c>
      <c r="S5" s="2" t="str">
        <f aca="false">VLOOKUP(A5, Respostas!C$1:AJ$75, 17, 0)</f>
        <v>Não utilizou</v>
      </c>
      <c r="T5" s="2" t="str">
        <f aca="false">VLOOKUP(A5, Respostas!C$1:AJ$75, 18, 0)</f>
        <v>Não utilizou</v>
      </c>
      <c r="U5" s="2" t="str">
        <f aca="false">VLOOKUP(A5, Respostas!C$1:AJ$75, 19, 0)</f>
        <v>Muito útil</v>
      </c>
      <c r="V5" s="2" t="str">
        <f aca="false">VLOOKUP(A5, Respostas!C$1:AJ$75, 20, 0)</f>
        <v>Muito útil</v>
      </c>
      <c r="W5" s="2" t="str">
        <f aca="false">VLOOKUP(A5, Respostas!C$1:AJ$75, 21, 0)</f>
        <v>Útil</v>
      </c>
      <c r="X5" s="2" t="str">
        <f aca="false">VLOOKUP(A5, Respostas!C$1:AJ$75, 22, 0)</f>
        <v>Médio</v>
      </c>
      <c r="Y5" s="2" t="str">
        <f aca="false">VLOOKUP(A5, Respostas!C$1:AJ$75, 23, 0)</f>
        <v>Médio</v>
      </c>
      <c r="Z5" s="2" t="str">
        <f aca="false">VLOOKUP(A5, Respostas!C$1:AJ$75, 24, 0)</f>
        <v>Não utilizou</v>
      </c>
      <c r="AA5" s="2" t="str">
        <f aca="false">VLOOKUP(A5, Respostas!C$1:AJ$75, 25, 0)</f>
        <v>Muito útil</v>
      </c>
      <c r="AB5" s="2" t="str">
        <f aca="false">VLOOKUP(A5, Respostas!C$1:AJ$75, 26, 0)</f>
        <v>Muito útil</v>
      </c>
      <c r="AC5" s="2" t="str">
        <f aca="false">VLOOKUP(A5, Respostas!C$1:AJ$75, 27, 0)</f>
        <v>Não utilizou</v>
      </c>
      <c r="AD5" s="2" t="str">
        <f aca="false">VLOOKUP(A5, Respostas!C$1:AJ$75, 28, 0)</f>
        <v>Não utilizou</v>
      </c>
      <c r="AE5" s="2" t="str">
        <f aca="false">VLOOKUP(A5, Respostas!C$1:AJ$75, 29, 0)</f>
        <v>Não utilizou</v>
      </c>
      <c r="AF5" s="2" t="str">
        <f aca="false">VLOOKUP(A5, Respostas!C$1:AJ$75, 30, 0)</f>
        <v>Não utilizou</v>
      </c>
      <c r="AG5" s="2" t="str">
        <f aca="false">VLOOKUP(A5, Respostas!C$1:AJ$75, 31, 0)</f>
        <v>Médio</v>
      </c>
      <c r="AH5" s="2" t="str">
        <f aca="false">VLOOKUP(A5, Respostas!C$1:AJ$75, 32, 0)</f>
        <v>Útil</v>
      </c>
      <c r="AI5" s="2" t="str">
        <f aca="false">VLOOKUP(A5, Respostas!C$1:AJ$75, 33, 0)</f>
        <v>Útil</v>
      </c>
      <c r="AJ5" s="2" t="n">
        <f aca="false">VLOOKUP(A5, Respostas!C$1:AJ$75, 34, 0)</f>
        <v>0</v>
      </c>
    </row>
    <row r="6" customFormat="false" ht="15" hidden="false" customHeight="false" outlineLevel="0" collapsed="false">
      <c r="A6" s="2" t="s">
        <v>211</v>
      </c>
      <c r="B6" s="2" t="s">
        <v>212</v>
      </c>
      <c r="C6" s="2" t="s">
        <v>213</v>
      </c>
      <c r="D6" s="2" t="s">
        <v>73</v>
      </c>
      <c r="E6" s="2" t="str">
        <f aca="false">VLOOKUP(A6,Respostas!C$1:AJ$75,3,0)</f>
        <v>Muito útil</v>
      </c>
      <c r="F6" s="2" t="str">
        <f aca="false">VLOOKUP(A6, Respostas!C$1:AJ$75, 4, 0)</f>
        <v>Muito útil</v>
      </c>
      <c r="G6" s="2" t="str">
        <f aca="false">VLOOKUP(A6, Respostas!C$1:AJ$75, 5, 0)</f>
        <v>Muito útil</v>
      </c>
      <c r="H6" s="2" t="str">
        <f aca="false">VLOOKUP(A6, Respostas!C$1:AJ$75, 6, 0)</f>
        <v>Muito útil</v>
      </c>
      <c r="I6" s="2" t="str">
        <f aca="false">VLOOKUP(A6, Respostas!C$1:AJ$75, 7, 0)</f>
        <v>Muito útil</v>
      </c>
      <c r="J6" s="2" t="str">
        <f aca="false">VLOOKUP(A6, Respostas!C$1:AJ$75, 8, 0)</f>
        <v>Muito útil</v>
      </c>
      <c r="K6" s="2" t="str">
        <f aca="false">VLOOKUP(A6, Respostas!C$1:AJ$75, 9, 0)</f>
        <v>Muito útil</v>
      </c>
      <c r="L6" s="2" t="str">
        <f aca="false">VLOOKUP(A6, Respostas!C$1:AJ$75, 10, 0)</f>
        <v>Muito útil</v>
      </c>
      <c r="M6" s="2" t="str">
        <f aca="false">VLOOKUP(A6, Respostas!C$1:AJ$75, 11, 0)</f>
        <v>Muito útil</v>
      </c>
      <c r="N6" s="2" t="str">
        <f aca="false">VLOOKUP(A6, Respostas!C$1:AJ$75, 12, 0)</f>
        <v>Muito útil</v>
      </c>
      <c r="O6" s="2" t="str">
        <f aca="false">VLOOKUP(A6, Respostas!C$1:AJ$75, 13, 0)</f>
        <v>Muito útil</v>
      </c>
      <c r="P6" s="2" t="str">
        <f aca="false">VLOOKUP(A6, Respostas!C$1:AJ$75, 14, 0)</f>
        <v>Muito útil</v>
      </c>
      <c r="Q6" s="2" t="str">
        <f aca="false">VLOOKUP(A6, Respostas!C$1:AJ$75, 15, 0)</f>
        <v>Muito útil</v>
      </c>
      <c r="R6" s="2" t="str">
        <f aca="false">VLOOKUP(A6, Respostas!C$1:AJ$75, 16, 0)</f>
        <v>Muito útil</v>
      </c>
      <c r="S6" s="2" t="str">
        <f aca="false">VLOOKUP(A6, Respostas!C$1:AJ$75, 17, 0)</f>
        <v>Muito útil</v>
      </c>
      <c r="T6" s="2" t="str">
        <f aca="false">VLOOKUP(A6, Respostas!C$1:AJ$75, 18, 0)</f>
        <v>Muito útil</v>
      </c>
      <c r="U6" s="2" t="str">
        <f aca="false">VLOOKUP(A6, Respostas!C$1:AJ$75, 19, 0)</f>
        <v>Muito útil</v>
      </c>
      <c r="V6" s="2" t="str">
        <f aca="false">VLOOKUP(A6, Respostas!C$1:AJ$75, 20, 0)</f>
        <v>Muito útil</v>
      </c>
      <c r="W6" s="2" t="str">
        <f aca="false">VLOOKUP(A6, Respostas!C$1:AJ$75, 21, 0)</f>
        <v>Não utilizou</v>
      </c>
      <c r="X6" s="2" t="str">
        <f aca="false">VLOOKUP(A6, Respostas!C$1:AJ$75, 22, 0)</f>
        <v>Muito útil</v>
      </c>
      <c r="Y6" s="2" t="str">
        <f aca="false">VLOOKUP(A6, Respostas!C$1:AJ$75, 23, 0)</f>
        <v>Muito útil</v>
      </c>
      <c r="Z6" s="2" t="str">
        <f aca="false">VLOOKUP(A6, Respostas!C$1:AJ$75, 24, 0)</f>
        <v>Muito útil</v>
      </c>
      <c r="AA6" s="2" t="str">
        <f aca="false">VLOOKUP(A6, Respostas!C$1:AJ$75, 25, 0)</f>
        <v>Muito útil</v>
      </c>
      <c r="AB6" s="2" t="str">
        <f aca="false">VLOOKUP(A6, Respostas!C$1:AJ$75, 26, 0)</f>
        <v>Muito útil</v>
      </c>
      <c r="AC6" s="2" t="str">
        <f aca="false">VLOOKUP(A6, Respostas!C$1:AJ$75, 27, 0)</f>
        <v>Muito útil</v>
      </c>
      <c r="AD6" s="2" t="str">
        <f aca="false">VLOOKUP(A6, Respostas!C$1:AJ$75, 28, 0)</f>
        <v>Muito útil</v>
      </c>
      <c r="AE6" s="2" t="str">
        <f aca="false">VLOOKUP(A6, Respostas!C$1:AJ$75, 29, 0)</f>
        <v>Muito útil</v>
      </c>
      <c r="AF6" s="2" t="str">
        <f aca="false">VLOOKUP(A6, Respostas!C$1:AJ$75, 30, 0)</f>
        <v>Muito útil</v>
      </c>
      <c r="AG6" s="2" t="str">
        <f aca="false">VLOOKUP(A6, Respostas!C$1:AJ$75, 31, 0)</f>
        <v>Muito útil</v>
      </c>
      <c r="AH6" s="2" t="str">
        <f aca="false">VLOOKUP(A6, Respostas!C$1:AJ$75, 32, 0)</f>
        <v>Muito útil</v>
      </c>
      <c r="AI6" s="2" t="str">
        <f aca="false">VLOOKUP(A6, Respostas!C$1:AJ$75, 33, 0)</f>
        <v>Muito útil</v>
      </c>
      <c r="AJ6" s="2" t="str">
        <f aca="false">VLOOKUP(A6, Respostas!C$1:AJ$75, 34, 0)</f>
        <v>Gostei muito da tecnologia.       Quero entender como eu posso utilizar do mesmo recurso que nos foi passado para testar, validar.      Muito prático.      Parabéns!      Angela</v>
      </c>
    </row>
    <row r="7" customFormat="false" ht="15" hidden="false" customHeight="false" outlineLevel="0" collapsed="false">
      <c r="A7" s="2" t="s">
        <v>214</v>
      </c>
      <c r="B7" s="2" t="s">
        <v>215</v>
      </c>
      <c r="C7" s="2" t="s">
        <v>216</v>
      </c>
      <c r="D7" s="2" t="s">
        <v>75</v>
      </c>
      <c r="E7" s="2" t="str">
        <f aca="false">VLOOKUP(A7,Respostas!C$1:AJ$75,3,0)</f>
        <v>Muito útil</v>
      </c>
      <c r="F7" s="2" t="str">
        <f aca="false">VLOOKUP(A7, Respostas!C$1:AJ$75, 4, 0)</f>
        <v>Útil</v>
      </c>
      <c r="G7" s="2" t="str">
        <f aca="false">VLOOKUP(A7, Respostas!C$1:AJ$75, 5, 0)</f>
        <v>Útil</v>
      </c>
      <c r="H7" s="2" t="str">
        <f aca="false">VLOOKUP(A7, Respostas!C$1:AJ$75, 6, 0)</f>
        <v>Nada útil</v>
      </c>
      <c r="I7" s="2" t="str">
        <f aca="false">VLOOKUP(A7, Respostas!C$1:AJ$75, 7, 0)</f>
        <v>Médio</v>
      </c>
      <c r="J7" s="2" t="str">
        <f aca="false">VLOOKUP(A7, Respostas!C$1:AJ$75, 8, 0)</f>
        <v>Não utilizou</v>
      </c>
      <c r="K7" s="2" t="str">
        <f aca="false">VLOOKUP(A7, Respostas!C$1:AJ$75, 9, 0)</f>
        <v>Não utilizou</v>
      </c>
      <c r="L7" s="2" t="str">
        <f aca="false">VLOOKUP(A7, Respostas!C$1:AJ$75, 10, 0)</f>
        <v>Muito útil</v>
      </c>
      <c r="M7" s="2" t="str">
        <f aca="false">VLOOKUP(A7, Respostas!C$1:AJ$75, 11, 0)</f>
        <v>Não utilizou</v>
      </c>
      <c r="N7" s="2" t="str">
        <f aca="false">VLOOKUP(A7, Respostas!C$1:AJ$75, 12, 0)</f>
        <v>Não utilizou</v>
      </c>
      <c r="O7" s="2" t="str">
        <f aca="false">VLOOKUP(A7, Respostas!C$1:AJ$75, 13, 0)</f>
        <v>Não utilizou</v>
      </c>
      <c r="P7" s="2" t="str">
        <f aca="false">VLOOKUP(A7, Respostas!C$1:AJ$75, 14, 0)</f>
        <v>Útil</v>
      </c>
      <c r="Q7" s="2" t="str">
        <f aca="false">VLOOKUP(A7, Respostas!C$1:AJ$75, 15, 0)</f>
        <v>Não utilizou</v>
      </c>
      <c r="R7" s="2" t="str">
        <f aca="false">VLOOKUP(A7, Respostas!C$1:AJ$75, 16, 0)</f>
        <v>Não utilizou</v>
      </c>
      <c r="S7" s="2" t="str">
        <f aca="false">VLOOKUP(A7, Respostas!C$1:AJ$75, 17, 0)</f>
        <v>Útil</v>
      </c>
      <c r="T7" s="2" t="str">
        <f aca="false">VLOOKUP(A7, Respostas!C$1:AJ$75, 18, 0)</f>
        <v>Útil</v>
      </c>
      <c r="U7" s="2" t="str">
        <f aca="false">VLOOKUP(A7, Respostas!C$1:AJ$75, 19, 0)</f>
        <v>Útil</v>
      </c>
      <c r="V7" s="2" t="str">
        <f aca="false">VLOOKUP(A7, Respostas!C$1:AJ$75, 20, 0)</f>
        <v>Útil</v>
      </c>
      <c r="W7" s="2" t="str">
        <f aca="false">VLOOKUP(A7, Respostas!C$1:AJ$75, 21, 0)</f>
        <v>Útil</v>
      </c>
      <c r="X7" s="2" t="str">
        <f aca="false">VLOOKUP(A7, Respostas!C$1:AJ$75, 22, 0)</f>
        <v>Não utilizou</v>
      </c>
      <c r="Y7" s="2" t="str">
        <f aca="false">VLOOKUP(A7, Respostas!C$1:AJ$75, 23, 0)</f>
        <v>Não utilizou</v>
      </c>
      <c r="Z7" s="2" t="str">
        <f aca="false">VLOOKUP(A7, Respostas!C$1:AJ$75, 24, 0)</f>
        <v>Não utilizou</v>
      </c>
      <c r="AA7" s="2" t="str">
        <f aca="false">VLOOKUP(A7, Respostas!C$1:AJ$75, 25, 0)</f>
        <v>Útil</v>
      </c>
      <c r="AB7" s="2" t="str">
        <f aca="false">VLOOKUP(A7, Respostas!C$1:AJ$75, 26, 0)</f>
        <v>Útil</v>
      </c>
      <c r="AC7" s="2" t="str">
        <f aca="false">VLOOKUP(A7, Respostas!C$1:AJ$75, 27, 0)</f>
        <v>Útil</v>
      </c>
      <c r="AD7" s="2" t="str">
        <f aca="false">VLOOKUP(A7, Respostas!C$1:AJ$75, 28, 0)</f>
        <v>Útil</v>
      </c>
      <c r="AE7" s="2" t="str">
        <f aca="false">VLOOKUP(A7, Respostas!C$1:AJ$75, 29, 0)</f>
        <v>Não utilizou</v>
      </c>
      <c r="AF7" s="2" t="str">
        <f aca="false">VLOOKUP(A7, Respostas!C$1:AJ$75, 30, 0)</f>
        <v>Útil</v>
      </c>
      <c r="AG7" s="2" t="str">
        <f aca="false">VLOOKUP(A7, Respostas!C$1:AJ$75, 31, 0)</f>
        <v>Não utilizou</v>
      </c>
      <c r="AH7" s="2" t="str">
        <f aca="false">VLOOKUP(A7, Respostas!C$1:AJ$75, 32, 0)</f>
        <v>Não utilizou</v>
      </c>
      <c r="AI7" s="2" t="str">
        <f aca="false">VLOOKUP(A7, Respostas!C$1:AJ$75, 33, 0)</f>
        <v>Não utilizou</v>
      </c>
      <c r="AJ7" s="2" t="n">
        <f aca="false">VLOOKUP(A7, Respostas!C$1:AJ$75, 34, 0)</f>
        <v>0</v>
      </c>
    </row>
    <row r="8" customFormat="false" ht="15" hidden="false" customHeight="false" outlineLevel="0" collapsed="false">
      <c r="A8" s="2" t="s">
        <v>217</v>
      </c>
      <c r="B8" s="2" t="s">
        <v>218</v>
      </c>
      <c r="C8" s="2" t="s">
        <v>205</v>
      </c>
      <c r="D8" s="2" t="s">
        <v>76</v>
      </c>
      <c r="E8" s="2" t="str">
        <f aca="false">VLOOKUP(A8,Respostas!C$1:AJ$75,3,0)</f>
        <v>Muito útil</v>
      </c>
      <c r="F8" s="2" t="str">
        <f aca="false">VLOOKUP(A8, Respostas!C$1:AJ$75, 4, 0)</f>
        <v>Não utilizou</v>
      </c>
      <c r="G8" s="2" t="str">
        <f aca="false">VLOOKUP(A8, Respostas!C$1:AJ$75, 5, 0)</f>
        <v>Muito útil</v>
      </c>
      <c r="H8" s="2" t="str">
        <f aca="false">VLOOKUP(A8, Respostas!C$1:AJ$75, 6, 0)</f>
        <v>Não utilizou</v>
      </c>
      <c r="I8" s="2" t="str">
        <f aca="false">VLOOKUP(A8, Respostas!C$1:AJ$75, 7, 0)</f>
        <v>Não utilizou</v>
      </c>
      <c r="J8" s="2" t="str">
        <f aca="false">VLOOKUP(A8, Respostas!C$1:AJ$75, 8, 0)</f>
        <v>Muito útil</v>
      </c>
      <c r="K8" s="2" t="str">
        <f aca="false">VLOOKUP(A8, Respostas!C$1:AJ$75, 9, 0)</f>
        <v>Muito útil</v>
      </c>
      <c r="L8" s="2" t="str">
        <f aca="false">VLOOKUP(A8, Respostas!C$1:AJ$75, 10, 0)</f>
        <v>Muito útil</v>
      </c>
      <c r="M8" s="2" t="str">
        <f aca="false">VLOOKUP(A8, Respostas!C$1:AJ$75, 11, 0)</f>
        <v>Muito útil</v>
      </c>
      <c r="N8" s="2" t="str">
        <f aca="false">VLOOKUP(A8, Respostas!C$1:AJ$75, 12, 0)</f>
        <v>Muito útil</v>
      </c>
      <c r="O8" s="2" t="str">
        <f aca="false">VLOOKUP(A8, Respostas!C$1:AJ$75, 13, 0)</f>
        <v>Muito útil</v>
      </c>
      <c r="P8" s="2" t="str">
        <f aca="false">VLOOKUP(A8, Respostas!C$1:AJ$75, 14, 0)</f>
        <v>Muito útil</v>
      </c>
      <c r="Q8" s="2" t="str">
        <f aca="false">VLOOKUP(A8, Respostas!C$1:AJ$75, 15, 0)</f>
        <v>Muito útil</v>
      </c>
      <c r="R8" s="2" t="str">
        <f aca="false">VLOOKUP(A8, Respostas!C$1:AJ$75, 16, 0)</f>
        <v>Muito útil</v>
      </c>
      <c r="S8" s="2" t="str">
        <f aca="false">VLOOKUP(A8, Respostas!C$1:AJ$75, 17, 0)</f>
        <v>Muito útil</v>
      </c>
      <c r="T8" s="2" t="str">
        <f aca="false">VLOOKUP(A8, Respostas!C$1:AJ$75, 18, 0)</f>
        <v>Muito útil</v>
      </c>
      <c r="U8" s="2" t="str">
        <f aca="false">VLOOKUP(A8, Respostas!C$1:AJ$75, 19, 0)</f>
        <v>Muito útil</v>
      </c>
      <c r="V8" s="2" t="str">
        <f aca="false">VLOOKUP(A8, Respostas!C$1:AJ$75, 20, 0)</f>
        <v>Muito útil</v>
      </c>
      <c r="W8" s="2" t="str">
        <f aca="false">VLOOKUP(A8, Respostas!C$1:AJ$75, 21, 0)</f>
        <v>Muito útil</v>
      </c>
      <c r="X8" s="2" t="str">
        <f aca="false">VLOOKUP(A8, Respostas!C$1:AJ$75, 22, 0)</f>
        <v>Não utilizou</v>
      </c>
      <c r="Y8" s="2" t="str">
        <f aca="false">VLOOKUP(A8, Respostas!C$1:AJ$75, 23, 0)</f>
        <v>Não utilizou</v>
      </c>
      <c r="Z8" s="2" t="str">
        <f aca="false">VLOOKUP(A8, Respostas!C$1:AJ$75, 24, 0)</f>
        <v>Muito útil</v>
      </c>
      <c r="AA8" s="2" t="str">
        <f aca="false">VLOOKUP(A8, Respostas!C$1:AJ$75, 25, 0)</f>
        <v>Muito útil</v>
      </c>
      <c r="AB8" s="2" t="str">
        <f aca="false">VLOOKUP(A8, Respostas!C$1:AJ$75, 26, 0)</f>
        <v>Muito útil</v>
      </c>
      <c r="AC8" s="2" t="str">
        <f aca="false">VLOOKUP(A8, Respostas!C$1:AJ$75, 27, 0)</f>
        <v>Muito útil</v>
      </c>
      <c r="AD8" s="2" t="str">
        <f aca="false">VLOOKUP(A8, Respostas!C$1:AJ$75, 28, 0)</f>
        <v>Muito útil</v>
      </c>
      <c r="AE8" s="2" t="str">
        <f aca="false">VLOOKUP(A8, Respostas!C$1:AJ$75, 29, 0)</f>
        <v>Muito útil</v>
      </c>
      <c r="AF8" s="2" t="str">
        <f aca="false">VLOOKUP(A8, Respostas!C$1:AJ$75, 30, 0)</f>
        <v>Muito útil</v>
      </c>
      <c r="AG8" s="2" t="str">
        <f aca="false">VLOOKUP(A8, Respostas!C$1:AJ$75, 31, 0)</f>
        <v>Muito útil</v>
      </c>
      <c r="AH8" s="2" t="str">
        <f aca="false">VLOOKUP(A8, Respostas!C$1:AJ$75, 32, 0)</f>
        <v>Muito útil</v>
      </c>
      <c r="AI8" s="2" t="str">
        <f aca="false">VLOOKUP(A8, Respostas!C$1:AJ$75, 33, 0)</f>
        <v>Muito útil</v>
      </c>
      <c r="AJ8" s="2" t="str">
        <f aca="false">VLOOKUP(A8, Respostas!C$1:AJ$75, 34, 0)</f>
        <v>Embora as anotações assemelhem-se àquelas que fazemos no Kindle da Amazon, a ferramenta é muitíssimo inovadora em permitir a interatividade entre docentes, discentes e seus pares.</v>
      </c>
    </row>
    <row r="9" customFormat="false" ht="15" hidden="false" customHeight="false" outlineLevel="0" collapsed="false">
      <c r="A9" s="2" t="s">
        <v>219</v>
      </c>
      <c r="B9" s="2" t="s">
        <v>220</v>
      </c>
      <c r="C9" s="2" t="s">
        <v>210</v>
      </c>
      <c r="D9" s="2" t="s">
        <v>78</v>
      </c>
      <c r="E9" s="2" t="str">
        <f aca="false">VLOOKUP(A9,Respostas!C$1:AJ$75,3,0)</f>
        <v>Muito útil</v>
      </c>
      <c r="F9" s="2" t="str">
        <f aca="false">VLOOKUP(A9, Respostas!C$1:AJ$75, 4, 0)</f>
        <v>Muito útil</v>
      </c>
      <c r="G9" s="2" t="str">
        <f aca="false">VLOOKUP(A9, Respostas!C$1:AJ$75, 5, 0)</f>
        <v>Útil</v>
      </c>
      <c r="H9" s="2" t="str">
        <f aca="false">VLOOKUP(A9, Respostas!C$1:AJ$75, 6, 0)</f>
        <v>Médio</v>
      </c>
      <c r="I9" s="2" t="str">
        <f aca="false">VLOOKUP(A9, Respostas!C$1:AJ$75, 7, 0)</f>
        <v>Médio</v>
      </c>
      <c r="J9" s="2" t="str">
        <f aca="false">VLOOKUP(A9, Respostas!C$1:AJ$75, 8, 0)</f>
        <v>Muito útil</v>
      </c>
      <c r="K9" s="2" t="str">
        <f aca="false">VLOOKUP(A9, Respostas!C$1:AJ$75, 9, 0)</f>
        <v>Muito útil</v>
      </c>
      <c r="L9" s="2" t="str">
        <f aca="false">VLOOKUP(A9, Respostas!C$1:AJ$75, 10, 0)</f>
        <v>Muito útil</v>
      </c>
      <c r="M9" s="2" t="str">
        <f aca="false">VLOOKUP(A9, Respostas!C$1:AJ$75, 11, 0)</f>
        <v>Muito útil</v>
      </c>
      <c r="N9" s="2" t="str">
        <f aca="false">VLOOKUP(A9, Respostas!C$1:AJ$75, 12, 0)</f>
        <v>Muito útil</v>
      </c>
      <c r="O9" s="2" t="str">
        <f aca="false">VLOOKUP(A9, Respostas!C$1:AJ$75, 13, 0)</f>
        <v>Muito útil</v>
      </c>
      <c r="P9" s="2" t="str">
        <f aca="false">VLOOKUP(A9, Respostas!C$1:AJ$75, 14, 0)</f>
        <v>Útil</v>
      </c>
      <c r="Q9" s="2" t="str">
        <f aca="false">VLOOKUP(A9, Respostas!C$1:AJ$75, 15, 0)</f>
        <v>Muito útil</v>
      </c>
      <c r="R9" s="2" t="str">
        <f aca="false">VLOOKUP(A9, Respostas!C$1:AJ$75, 16, 0)</f>
        <v>Muito útil</v>
      </c>
      <c r="S9" s="2" t="str">
        <f aca="false">VLOOKUP(A9, Respostas!C$1:AJ$75, 17, 0)</f>
        <v>Muito útil</v>
      </c>
      <c r="T9" s="2" t="str">
        <f aca="false">VLOOKUP(A9, Respostas!C$1:AJ$75, 18, 0)</f>
        <v>Útil</v>
      </c>
      <c r="U9" s="2" t="str">
        <f aca="false">VLOOKUP(A9, Respostas!C$1:AJ$75, 19, 0)</f>
        <v>Útil</v>
      </c>
      <c r="V9" s="2" t="str">
        <f aca="false">VLOOKUP(A9, Respostas!C$1:AJ$75, 20, 0)</f>
        <v>Útil</v>
      </c>
      <c r="W9" s="2" t="str">
        <f aca="false">VLOOKUP(A9, Respostas!C$1:AJ$75, 21, 0)</f>
        <v>Muito útil</v>
      </c>
      <c r="X9" s="2" t="str">
        <f aca="false">VLOOKUP(A9, Respostas!C$1:AJ$75, 22, 0)</f>
        <v>Útil</v>
      </c>
      <c r="Y9" s="2" t="str">
        <f aca="false">VLOOKUP(A9, Respostas!C$1:AJ$75, 23, 0)</f>
        <v>Útil</v>
      </c>
      <c r="Z9" s="2" t="str">
        <f aca="false">VLOOKUP(A9, Respostas!C$1:AJ$75, 24, 0)</f>
        <v>Útil</v>
      </c>
      <c r="AA9" s="2" t="str">
        <f aca="false">VLOOKUP(A9, Respostas!C$1:AJ$75, 25, 0)</f>
        <v>Muito útil</v>
      </c>
      <c r="AB9" s="2" t="str">
        <f aca="false">VLOOKUP(A9, Respostas!C$1:AJ$75, 26, 0)</f>
        <v>Muito útil</v>
      </c>
      <c r="AC9" s="2" t="str">
        <f aca="false">VLOOKUP(A9, Respostas!C$1:AJ$75, 27, 0)</f>
        <v>Útil</v>
      </c>
      <c r="AD9" s="2" t="str">
        <f aca="false">VLOOKUP(A9, Respostas!C$1:AJ$75, 28, 0)</f>
        <v>Muito útil</v>
      </c>
      <c r="AE9" s="2" t="str">
        <f aca="false">VLOOKUP(A9, Respostas!C$1:AJ$75, 29, 0)</f>
        <v>Muito útil</v>
      </c>
      <c r="AF9" s="2" t="str">
        <f aca="false">VLOOKUP(A9, Respostas!C$1:AJ$75, 30, 0)</f>
        <v>Médio</v>
      </c>
      <c r="AG9" s="2" t="str">
        <f aca="false">VLOOKUP(A9, Respostas!C$1:AJ$75, 31, 0)</f>
        <v>Não utilizou</v>
      </c>
      <c r="AH9" s="2" t="str">
        <f aca="false">VLOOKUP(A9, Respostas!C$1:AJ$75, 32, 0)</f>
        <v>Não utilizou</v>
      </c>
      <c r="AI9" s="2" t="str">
        <f aca="false">VLOOKUP(A9, Respostas!C$1:AJ$75, 33, 0)</f>
        <v>Não utilizou</v>
      </c>
      <c r="AJ9" s="2" t="n">
        <f aca="false">VLOOKUP(A9, Respostas!C$1:AJ$75, 34, 0)</f>
        <v>0</v>
      </c>
    </row>
    <row r="10" customFormat="false" ht="15" hidden="false" customHeight="false" outlineLevel="0" collapsed="false">
      <c r="A10" s="2" t="s">
        <v>221</v>
      </c>
      <c r="B10" s="2" t="s">
        <v>222</v>
      </c>
      <c r="C10" s="2" t="s">
        <v>205</v>
      </c>
      <c r="D10" s="2" t="s">
        <v>79</v>
      </c>
      <c r="E10" s="2" t="str">
        <f aca="false">VLOOKUP(A10,Respostas!C$1:AJ$75,3,0)</f>
        <v>Muito útil</v>
      </c>
      <c r="F10" s="2" t="str">
        <f aca="false">VLOOKUP(A10, Respostas!C$1:AJ$75, 4, 0)</f>
        <v>Médio</v>
      </c>
      <c r="G10" s="2" t="str">
        <f aca="false">VLOOKUP(A10, Respostas!C$1:AJ$75, 5, 0)</f>
        <v>Útil</v>
      </c>
      <c r="H10" s="2" t="str">
        <f aca="false">VLOOKUP(A10, Respostas!C$1:AJ$75, 6, 0)</f>
        <v>Muito útil</v>
      </c>
      <c r="I10" s="2" t="str">
        <f aca="false">VLOOKUP(A10, Respostas!C$1:AJ$75, 7, 0)</f>
        <v>Médio</v>
      </c>
      <c r="J10" s="2" t="str">
        <f aca="false">VLOOKUP(A10, Respostas!C$1:AJ$75, 8, 0)</f>
        <v>Muito útil</v>
      </c>
      <c r="K10" s="2" t="str">
        <f aca="false">VLOOKUP(A10, Respostas!C$1:AJ$75, 9, 0)</f>
        <v>Muito útil</v>
      </c>
      <c r="L10" s="2" t="str">
        <f aca="false">VLOOKUP(A10, Respostas!C$1:AJ$75, 10, 0)</f>
        <v>Muito útil</v>
      </c>
      <c r="M10" s="2" t="str">
        <f aca="false">VLOOKUP(A10, Respostas!C$1:AJ$75, 11, 0)</f>
        <v>Muito útil</v>
      </c>
      <c r="N10" s="2" t="str">
        <f aca="false">VLOOKUP(A10, Respostas!C$1:AJ$75, 12, 0)</f>
        <v>Muito útil</v>
      </c>
      <c r="O10" s="2" t="str">
        <f aca="false">VLOOKUP(A10, Respostas!C$1:AJ$75, 13, 0)</f>
        <v>Muito útil</v>
      </c>
      <c r="P10" s="2" t="str">
        <f aca="false">VLOOKUP(A10, Respostas!C$1:AJ$75, 14, 0)</f>
        <v>Muito útil</v>
      </c>
      <c r="Q10" s="2" t="str">
        <f aca="false">VLOOKUP(A10, Respostas!C$1:AJ$75, 15, 0)</f>
        <v>Muito útil</v>
      </c>
      <c r="R10" s="2" t="str">
        <f aca="false">VLOOKUP(A10, Respostas!C$1:AJ$75, 16, 0)</f>
        <v>Muito útil</v>
      </c>
      <c r="S10" s="2" t="str">
        <f aca="false">VLOOKUP(A10, Respostas!C$1:AJ$75, 17, 0)</f>
        <v>Muito útil</v>
      </c>
      <c r="T10" s="2" t="str">
        <f aca="false">VLOOKUP(A10, Respostas!C$1:AJ$75, 18, 0)</f>
        <v>Muito útil</v>
      </c>
      <c r="U10" s="2" t="str">
        <f aca="false">VLOOKUP(A10, Respostas!C$1:AJ$75, 19, 0)</f>
        <v>Muito útil</v>
      </c>
      <c r="V10" s="2" t="str">
        <f aca="false">VLOOKUP(A10, Respostas!C$1:AJ$75, 20, 0)</f>
        <v>Muito útil</v>
      </c>
      <c r="W10" s="2" t="str">
        <f aca="false">VLOOKUP(A10, Respostas!C$1:AJ$75, 21, 0)</f>
        <v>Muito útil</v>
      </c>
      <c r="X10" s="2" t="str">
        <f aca="false">VLOOKUP(A10, Respostas!C$1:AJ$75, 22, 0)</f>
        <v>Muito útil</v>
      </c>
      <c r="Y10" s="2" t="str">
        <f aca="false">VLOOKUP(A10, Respostas!C$1:AJ$75, 23, 0)</f>
        <v>Muito útil</v>
      </c>
      <c r="Z10" s="2" t="str">
        <f aca="false">VLOOKUP(A10, Respostas!C$1:AJ$75, 24, 0)</f>
        <v>Muito útil</v>
      </c>
      <c r="AA10" s="2" t="str">
        <f aca="false">VLOOKUP(A10, Respostas!C$1:AJ$75, 25, 0)</f>
        <v>Muito útil</v>
      </c>
      <c r="AB10" s="2" t="str">
        <f aca="false">VLOOKUP(A10, Respostas!C$1:AJ$75, 26, 0)</f>
        <v>Muito útil</v>
      </c>
      <c r="AC10" s="2" t="str">
        <f aca="false">VLOOKUP(A10, Respostas!C$1:AJ$75, 27, 0)</f>
        <v>Muito útil</v>
      </c>
      <c r="AD10" s="2" t="str">
        <f aca="false">VLOOKUP(A10, Respostas!C$1:AJ$75, 28, 0)</f>
        <v>Muito útil</v>
      </c>
      <c r="AE10" s="2" t="str">
        <f aca="false">VLOOKUP(A10, Respostas!C$1:AJ$75, 29, 0)</f>
        <v>Muito útil</v>
      </c>
      <c r="AF10" s="2" t="str">
        <f aca="false">VLOOKUP(A10, Respostas!C$1:AJ$75, 30, 0)</f>
        <v>Muito útil</v>
      </c>
      <c r="AG10" s="2" t="str">
        <f aca="false">VLOOKUP(A10, Respostas!C$1:AJ$75, 31, 0)</f>
        <v>Muito útil</v>
      </c>
      <c r="AH10" s="2" t="str">
        <f aca="false">VLOOKUP(A10, Respostas!C$1:AJ$75, 32, 0)</f>
        <v>Muito útil</v>
      </c>
      <c r="AI10" s="2" t="str">
        <f aca="false">VLOOKUP(A10, Respostas!C$1:AJ$75, 33, 0)</f>
        <v>Muito útil</v>
      </c>
      <c r="AJ10" s="2" t="n">
        <f aca="false">VLOOKUP(A10, Respostas!C$1:AJ$75, 34, 0)</f>
        <v>0</v>
      </c>
    </row>
    <row r="11" customFormat="false" ht="15" hidden="false" customHeight="false" outlineLevel="0" collapsed="false">
      <c r="A11" s="2" t="s">
        <v>223</v>
      </c>
      <c r="B11" s="2" t="s">
        <v>224</v>
      </c>
      <c r="C11" s="2" t="s">
        <v>216</v>
      </c>
      <c r="D11" s="2" t="s">
        <v>80</v>
      </c>
      <c r="E11" s="2" t="str">
        <f aca="false">VLOOKUP(A11,Respostas!C$1:AJ$75,3,0)</f>
        <v>Muito útil</v>
      </c>
      <c r="F11" s="2" t="str">
        <f aca="false">VLOOKUP(A11, Respostas!C$1:AJ$75, 4, 0)</f>
        <v>Útil</v>
      </c>
      <c r="G11" s="2" t="str">
        <f aca="false">VLOOKUP(A11, Respostas!C$1:AJ$75, 5, 0)</f>
        <v>Médio</v>
      </c>
      <c r="H11" s="2" t="str">
        <f aca="false">VLOOKUP(A11, Respostas!C$1:AJ$75, 6, 0)</f>
        <v>Muito útil</v>
      </c>
      <c r="I11" s="2" t="str">
        <f aca="false">VLOOKUP(A11, Respostas!C$1:AJ$75, 7, 0)</f>
        <v>Muito útil</v>
      </c>
      <c r="J11" s="2" t="str">
        <f aca="false">VLOOKUP(A11, Respostas!C$1:AJ$75, 8, 0)</f>
        <v>Muito útil</v>
      </c>
      <c r="K11" s="2" t="str">
        <f aca="false">VLOOKUP(A11, Respostas!C$1:AJ$75, 9, 0)</f>
        <v>Médio</v>
      </c>
      <c r="L11" s="2" t="str">
        <f aca="false">VLOOKUP(A11, Respostas!C$1:AJ$75, 10, 0)</f>
        <v>Muito útil</v>
      </c>
      <c r="M11" s="2" t="str">
        <f aca="false">VLOOKUP(A11, Respostas!C$1:AJ$75, 11, 0)</f>
        <v>Muito útil</v>
      </c>
      <c r="N11" s="2" t="str">
        <f aca="false">VLOOKUP(A11, Respostas!C$1:AJ$75, 12, 0)</f>
        <v>Muito útil</v>
      </c>
      <c r="O11" s="2" t="str">
        <f aca="false">VLOOKUP(A11, Respostas!C$1:AJ$75, 13, 0)</f>
        <v>Pouco útil</v>
      </c>
      <c r="P11" s="2" t="str">
        <f aca="false">VLOOKUP(A11, Respostas!C$1:AJ$75, 14, 0)</f>
        <v>Médio</v>
      </c>
      <c r="Q11" s="2" t="str">
        <f aca="false">VLOOKUP(A11, Respostas!C$1:AJ$75, 15, 0)</f>
        <v>Médio</v>
      </c>
      <c r="R11" s="2" t="str">
        <f aca="false">VLOOKUP(A11, Respostas!C$1:AJ$75, 16, 0)</f>
        <v>Médio</v>
      </c>
      <c r="S11" s="2" t="str">
        <f aca="false">VLOOKUP(A11, Respostas!C$1:AJ$75, 17, 0)</f>
        <v>Muito útil</v>
      </c>
      <c r="T11" s="2" t="str">
        <f aca="false">VLOOKUP(A11, Respostas!C$1:AJ$75, 18, 0)</f>
        <v>Útil</v>
      </c>
      <c r="U11" s="2" t="str">
        <f aca="false">VLOOKUP(A11, Respostas!C$1:AJ$75, 19, 0)</f>
        <v>Útil</v>
      </c>
      <c r="V11" s="2" t="str">
        <f aca="false">VLOOKUP(A11, Respostas!C$1:AJ$75, 20, 0)</f>
        <v>Útil</v>
      </c>
      <c r="W11" s="2" t="str">
        <f aca="false">VLOOKUP(A11, Respostas!C$1:AJ$75, 21, 0)</f>
        <v>Muito útil</v>
      </c>
      <c r="X11" s="2" t="str">
        <f aca="false">VLOOKUP(A11, Respostas!C$1:AJ$75, 22, 0)</f>
        <v>Útil</v>
      </c>
      <c r="Y11" s="2" t="str">
        <f aca="false">VLOOKUP(A11, Respostas!C$1:AJ$75, 23, 0)</f>
        <v>Útil</v>
      </c>
      <c r="Z11" s="2" t="str">
        <f aca="false">VLOOKUP(A11, Respostas!C$1:AJ$75, 24, 0)</f>
        <v>Muito útil</v>
      </c>
      <c r="AA11" s="2" t="str">
        <f aca="false">VLOOKUP(A11, Respostas!C$1:AJ$75, 25, 0)</f>
        <v>Muito útil</v>
      </c>
      <c r="AB11" s="2" t="str">
        <f aca="false">VLOOKUP(A11, Respostas!C$1:AJ$75, 26, 0)</f>
        <v>Médio</v>
      </c>
      <c r="AC11" s="2" t="str">
        <f aca="false">VLOOKUP(A11, Respostas!C$1:AJ$75, 27, 0)</f>
        <v>Útil</v>
      </c>
      <c r="AD11" s="2" t="str">
        <f aca="false">VLOOKUP(A11, Respostas!C$1:AJ$75, 28, 0)</f>
        <v>Médio</v>
      </c>
      <c r="AE11" s="2" t="str">
        <f aca="false">VLOOKUP(A11, Respostas!C$1:AJ$75, 29, 0)</f>
        <v>Muito útil</v>
      </c>
      <c r="AF11" s="2" t="str">
        <f aca="false">VLOOKUP(A11, Respostas!C$1:AJ$75, 30, 0)</f>
        <v>Útil</v>
      </c>
      <c r="AG11" s="2" t="str">
        <f aca="false">VLOOKUP(A11, Respostas!C$1:AJ$75, 31, 0)</f>
        <v>Útil</v>
      </c>
      <c r="AH11" s="2" t="str">
        <f aca="false">VLOOKUP(A11, Respostas!C$1:AJ$75, 32, 0)</f>
        <v>Muito útil</v>
      </c>
      <c r="AI11" s="2" t="str">
        <f aca="false">VLOOKUP(A11, Respostas!C$1:AJ$75, 33, 0)</f>
        <v>Útil</v>
      </c>
      <c r="AJ11" s="2" t="str">
        <f aca="false">VLOOKUP(A11, Respostas!C$1:AJ$75, 34, 0)</f>
        <v>Achei bem interessante e útil essa ferramenta.</v>
      </c>
    </row>
    <row r="12" customFormat="false" ht="15" hidden="false" customHeight="false" outlineLevel="0" collapsed="false">
      <c r="A12" s="2" t="s">
        <v>225</v>
      </c>
      <c r="B12" s="2" t="s">
        <v>226</v>
      </c>
      <c r="C12" s="2" t="s">
        <v>210</v>
      </c>
      <c r="D12" s="2" t="s">
        <v>82</v>
      </c>
      <c r="E12" s="2" t="str">
        <f aca="false">VLOOKUP(A12,Respostas!C$1:AJ$75,3,0)</f>
        <v>Pouco útil</v>
      </c>
      <c r="F12" s="2" t="str">
        <f aca="false">VLOOKUP(A12, Respostas!C$1:AJ$75, 4, 0)</f>
        <v>Médio</v>
      </c>
      <c r="G12" s="2" t="str">
        <f aca="false">VLOOKUP(A12, Respostas!C$1:AJ$75, 5, 0)</f>
        <v>Médio</v>
      </c>
      <c r="H12" s="2" t="str">
        <f aca="false">VLOOKUP(A12, Respostas!C$1:AJ$75, 6, 0)</f>
        <v>Útil</v>
      </c>
      <c r="I12" s="2" t="str">
        <f aca="false">VLOOKUP(A12, Respostas!C$1:AJ$75, 7, 0)</f>
        <v>Médio</v>
      </c>
      <c r="J12" s="2" t="str">
        <f aca="false">VLOOKUP(A12, Respostas!C$1:AJ$75, 8, 0)</f>
        <v>Útil</v>
      </c>
      <c r="K12" s="2" t="str">
        <f aca="false">VLOOKUP(A12, Respostas!C$1:AJ$75, 9, 0)</f>
        <v>Muito útil</v>
      </c>
      <c r="L12" s="2" t="str">
        <f aca="false">VLOOKUP(A12, Respostas!C$1:AJ$75, 10, 0)</f>
        <v>Muito útil</v>
      </c>
      <c r="M12" s="2" t="str">
        <f aca="false">VLOOKUP(A12, Respostas!C$1:AJ$75, 11, 0)</f>
        <v>Muito útil</v>
      </c>
      <c r="N12" s="2" t="str">
        <f aca="false">VLOOKUP(A12, Respostas!C$1:AJ$75, 12, 0)</f>
        <v>Útil</v>
      </c>
      <c r="O12" s="2" t="str">
        <f aca="false">VLOOKUP(A12, Respostas!C$1:AJ$75, 13, 0)</f>
        <v>Muito útil</v>
      </c>
      <c r="P12" s="2" t="str">
        <f aca="false">VLOOKUP(A12, Respostas!C$1:AJ$75, 14, 0)</f>
        <v>Muito útil</v>
      </c>
      <c r="Q12" s="2" t="str">
        <f aca="false">VLOOKUP(A12, Respostas!C$1:AJ$75, 15, 0)</f>
        <v>Muito útil</v>
      </c>
      <c r="R12" s="2" t="str">
        <f aca="false">VLOOKUP(A12, Respostas!C$1:AJ$75, 16, 0)</f>
        <v>Útil</v>
      </c>
      <c r="S12" s="2" t="str">
        <f aca="false">VLOOKUP(A12, Respostas!C$1:AJ$75, 17, 0)</f>
        <v>Muito útil</v>
      </c>
      <c r="T12" s="2" t="str">
        <f aca="false">VLOOKUP(A12, Respostas!C$1:AJ$75, 18, 0)</f>
        <v>Muito útil</v>
      </c>
      <c r="U12" s="2" t="str">
        <f aca="false">VLOOKUP(A12, Respostas!C$1:AJ$75, 19, 0)</f>
        <v>Útil</v>
      </c>
      <c r="V12" s="2" t="str">
        <f aca="false">VLOOKUP(A12, Respostas!C$1:AJ$75, 20, 0)</f>
        <v>Útil</v>
      </c>
      <c r="W12" s="2" t="str">
        <f aca="false">VLOOKUP(A12, Respostas!C$1:AJ$75, 21, 0)</f>
        <v>Útil</v>
      </c>
      <c r="X12" s="2" t="str">
        <f aca="false">VLOOKUP(A12, Respostas!C$1:AJ$75, 22, 0)</f>
        <v>Útil</v>
      </c>
      <c r="Y12" s="2" t="str">
        <f aca="false">VLOOKUP(A12, Respostas!C$1:AJ$75, 23, 0)</f>
        <v>Útil</v>
      </c>
      <c r="Z12" s="2" t="str">
        <f aca="false">VLOOKUP(A12, Respostas!C$1:AJ$75, 24, 0)</f>
        <v>Muito útil</v>
      </c>
      <c r="AA12" s="2" t="str">
        <f aca="false">VLOOKUP(A12, Respostas!C$1:AJ$75, 25, 0)</f>
        <v>Muito útil</v>
      </c>
      <c r="AB12" s="2" t="str">
        <f aca="false">VLOOKUP(A12, Respostas!C$1:AJ$75, 26, 0)</f>
        <v>Médio</v>
      </c>
      <c r="AC12" s="2" t="str">
        <f aca="false">VLOOKUP(A12, Respostas!C$1:AJ$75, 27, 0)</f>
        <v>Útil</v>
      </c>
      <c r="AD12" s="2" t="str">
        <f aca="false">VLOOKUP(A12, Respostas!C$1:AJ$75, 28, 0)</f>
        <v>Útil</v>
      </c>
      <c r="AE12" s="2" t="str">
        <f aca="false">VLOOKUP(A12, Respostas!C$1:AJ$75, 29, 0)</f>
        <v>Útil</v>
      </c>
      <c r="AF12" s="2" t="str">
        <f aca="false">VLOOKUP(A12, Respostas!C$1:AJ$75, 30, 0)</f>
        <v>Útil</v>
      </c>
      <c r="AG12" s="2" t="str">
        <f aca="false">VLOOKUP(A12, Respostas!C$1:AJ$75, 31, 0)</f>
        <v>Muito útil</v>
      </c>
      <c r="AH12" s="2" t="str">
        <f aca="false">VLOOKUP(A12, Respostas!C$1:AJ$75, 32, 0)</f>
        <v>Muito útil</v>
      </c>
      <c r="AI12" s="2" t="str">
        <f aca="false">VLOOKUP(A12, Respostas!C$1:AJ$75, 33, 0)</f>
        <v>Muito útil</v>
      </c>
      <c r="AJ12" s="2" t="n">
        <f aca="false">VLOOKUP(A12, Respostas!C$1:AJ$75, 34, 0)</f>
        <v>0</v>
      </c>
    </row>
    <row r="13" customFormat="false" ht="15" hidden="false" customHeight="false" outlineLevel="0" collapsed="false">
      <c r="A13" s="2" t="s">
        <v>227</v>
      </c>
      <c r="B13" s="2" t="s">
        <v>228</v>
      </c>
      <c r="C13" s="2" t="s">
        <v>216</v>
      </c>
      <c r="D13" s="2" t="s">
        <v>83</v>
      </c>
      <c r="E13" s="2" t="str">
        <f aca="false">VLOOKUP(A13,Respostas!C$1:AJ$75,3,0)</f>
        <v>Muito útil</v>
      </c>
      <c r="F13" s="2" t="str">
        <f aca="false">VLOOKUP(A13, Respostas!C$1:AJ$75, 4, 0)</f>
        <v>Muito útil</v>
      </c>
      <c r="G13" s="2" t="str">
        <f aca="false">VLOOKUP(A13, Respostas!C$1:AJ$75, 5, 0)</f>
        <v>Muito útil</v>
      </c>
      <c r="H13" s="2" t="str">
        <f aca="false">VLOOKUP(A13, Respostas!C$1:AJ$75, 6, 0)</f>
        <v>Muito útil</v>
      </c>
      <c r="I13" s="2" t="str">
        <f aca="false">VLOOKUP(A13, Respostas!C$1:AJ$75, 7, 0)</f>
        <v>Muito útil</v>
      </c>
      <c r="J13" s="2" t="str">
        <f aca="false">VLOOKUP(A13, Respostas!C$1:AJ$75, 8, 0)</f>
        <v>Muito útil</v>
      </c>
      <c r="K13" s="2" t="str">
        <f aca="false">VLOOKUP(A13, Respostas!C$1:AJ$75, 9, 0)</f>
        <v>Muito útil</v>
      </c>
      <c r="L13" s="2" t="str">
        <f aca="false">VLOOKUP(A13, Respostas!C$1:AJ$75, 10, 0)</f>
        <v>Muito útil</v>
      </c>
      <c r="M13" s="2" t="str">
        <f aca="false">VLOOKUP(A13, Respostas!C$1:AJ$75, 11, 0)</f>
        <v>Muito útil</v>
      </c>
      <c r="N13" s="2" t="str">
        <f aca="false">VLOOKUP(A13, Respostas!C$1:AJ$75, 12, 0)</f>
        <v>Muito útil</v>
      </c>
      <c r="O13" s="2" t="str">
        <f aca="false">VLOOKUP(A13, Respostas!C$1:AJ$75, 13, 0)</f>
        <v>Muito útil</v>
      </c>
      <c r="P13" s="2" t="str">
        <f aca="false">VLOOKUP(A13, Respostas!C$1:AJ$75, 14, 0)</f>
        <v>Muito útil</v>
      </c>
      <c r="Q13" s="2" t="str">
        <f aca="false">VLOOKUP(A13, Respostas!C$1:AJ$75, 15, 0)</f>
        <v>Muito útil</v>
      </c>
      <c r="R13" s="2" t="str">
        <f aca="false">VLOOKUP(A13, Respostas!C$1:AJ$75, 16, 0)</f>
        <v>Muito útil</v>
      </c>
      <c r="S13" s="2" t="str">
        <f aca="false">VLOOKUP(A13, Respostas!C$1:AJ$75, 17, 0)</f>
        <v>Muito útil</v>
      </c>
      <c r="T13" s="2" t="str">
        <f aca="false">VLOOKUP(A13, Respostas!C$1:AJ$75, 18, 0)</f>
        <v>Muito útil</v>
      </c>
      <c r="U13" s="2" t="str">
        <f aca="false">VLOOKUP(A13, Respostas!C$1:AJ$75, 19, 0)</f>
        <v>Muito útil</v>
      </c>
      <c r="V13" s="2" t="str">
        <f aca="false">VLOOKUP(A13, Respostas!C$1:AJ$75, 20, 0)</f>
        <v>Muito útil</v>
      </c>
      <c r="W13" s="2" t="str">
        <f aca="false">VLOOKUP(A13, Respostas!C$1:AJ$75, 21, 0)</f>
        <v>Muito útil</v>
      </c>
      <c r="X13" s="2" t="str">
        <f aca="false">VLOOKUP(A13, Respostas!C$1:AJ$75, 22, 0)</f>
        <v>Muito útil</v>
      </c>
      <c r="Y13" s="2" t="str">
        <f aca="false">VLOOKUP(A13, Respostas!C$1:AJ$75, 23, 0)</f>
        <v>Muito útil</v>
      </c>
      <c r="Z13" s="2" t="str">
        <f aca="false">VLOOKUP(A13, Respostas!C$1:AJ$75, 24, 0)</f>
        <v>Muito útil</v>
      </c>
      <c r="AA13" s="2" t="str">
        <f aca="false">VLOOKUP(A13, Respostas!C$1:AJ$75, 25, 0)</f>
        <v>Muito útil</v>
      </c>
      <c r="AB13" s="2" t="str">
        <f aca="false">VLOOKUP(A13, Respostas!C$1:AJ$75, 26, 0)</f>
        <v>Muito útil</v>
      </c>
      <c r="AC13" s="2" t="str">
        <f aca="false">VLOOKUP(A13, Respostas!C$1:AJ$75, 27, 0)</f>
        <v>Muito útil</v>
      </c>
      <c r="AD13" s="2" t="str">
        <f aca="false">VLOOKUP(A13, Respostas!C$1:AJ$75, 28, 0)</f>
        <v>Muito útil</v>
      </c>
      <c r="AE13" s="2" t="str">
        <f aca="false">VLOOKUP(A13, Respostas!C$1:AJ$75, 29, 0)</f>
        <v>Muito útil</v>
      </c>
      <c r="AF13" s="2" t="str">
        <f aca="false">VLOOKUP(A13, Respostas!C$1:AJ$75, 30, 0)</f>
        <v>Muito útil</v>
      </c>
      <c r="AG13" s="2" t="str">
        <f aca="false">VLOOKUP(A13, Respostas!C$1:AJ$75, 31, 0)</f>
        <v>Muito útil</v>
      </c>
      <c r="AH13" s="2" t="str">
        <f aca="false">VLOOKUP(A13, Respostas!C$1:AJ$75, 32, 0)</f>
        <v>Muito útil</v>
      </c>
      <c r="AI13" s="2" t="str">
        <f aca="false">VLOOKUP(A13, Respostas!C$1:AJ$75, 33, 0)</f>
        <v>Muito útil</v>
      </c>
      <c r="AJ13" s="2" t="n">
        <f aca="false">VLOOKUP(A13, Respostas!C$1:AJ$75, 34, 0)</f>
        <v>0</v>
      </c>
    </row>
    <row r="14" customFormat="false" ht="15" hidden="false" customHeight="false" outlineLevel="0" collapsed="false">
      <c r="A14" s="2" t="s">
        <v>229</v>
      </c>
      <c r="B14" s="2" t="s">
        <v>230</v>
      </c>
      <c r="C14" s="2" t="s">
        <v>205</v>
      </c>
      <c r="D14" s="2" t="s">
        <v>84</v>
      </c>
      <c r="E14" s="2" t="str">
        <f aca="false">VLOOKUP(A14,Respostas!C$1:AJ$75,3,0)</f>
        <v>Muito útil</v>
      </c>
      <c r="F14" s="2" t="str">
        <f aca="false">VLOOKUP(A14, Respostas!C$1:AJ$75, 4, 0)</f>
        <v>Pouco útil</v>
      </c>
      <c r="G14" s="2" t="str">
        <f aca="false">VLOOKUP(A14, Respostas!C$1:AJ$75, 5, 0)</f>
        <v>Útil</v>
      </c>
      <c r="H14" s="2" t="str">
        <f aca="false">VLOOKUP(A14, Respostas!C$1:AJ$75, 6, 0)</f>
        <v>Pouco útil</v>
      </c>
      <c r="I14" s="2" t="str">
        <f aca="false">VLOOKUP(A14, Respostas!C$1:AJ$75, 7, 0)</f>
        <v>Útil</v>
      </c>
      <c r="J14" s="2" t="str">
        <f aca="false">VLOOKUP(A14, Respostas!C$1:AJ$75, 8, 0)</f>
        <v>Não utilizou</v>
      </c>
      <c r="K14" s="2" t="str">
        <f aca="false">VLOOKUP(A14, Respostas!C$1:AJ$75, 9, 0)</f>
        <v>Não utilizou</v>
      </c>
      <c r="L14" s="2" t="str">
        <f aca="false">VLOOKUP(A14, Respostas!C$1:AJ$75, 10, 0)</f>
        <v>Não utilizou</v>
      </c>
      <c r="M14" s="2" t="str">
        <f aca="false">VLOOKUP(A14, Respostas!C$1:AJ$75, 11, 0)</f>
        <v>Não utilizou</v>
      </c>
      <c r="N14" s="2" t="str">
        <f aca="false">VLOOKUP(A14, Respostas!C$1:AJ$75, 12, 0)</f>
        <v>Não utilizou</v>
      </c>
      <c r="O14" s="2" t="str">
        <f aca="false">VLOOKUP(A14, Respostas!C$1:AJ$75, 13, 0)</f>
        <v>Não utilizou</v>
      </c>
      <c r="P14" s="2" t="str">
        <f aca="false">VLOOKUP(A14, Respostas!C$1:AJ$75, 14, 0)</f>
        <v>Médio</v>
      </c>
      <c r="Q14" s="2" t="str">
        <f aca="false">VLOOKUP(A14, Respostas!C$1:AJ$75, 15, 0)</f>
        <v>Não utilizou</v>
      </c>
      <c r="R14" s="2" t="str">
        <f aca="false">VLOOKUP(A14, Respostas!C$1:AJ$75, 16, 0)</f>
        <v>Muito útil</v>
      </c>
      <c r="S14" s="2" t="str">
        <f aca="false">VLOOKUP(A14, Respostas!C$1:AJ$75, 17, 0)</f>
        <v>Não utilizou</v>
      </c>
      <c r="T14" s="2" t="str">
        <f aca="false">VLOOKUP(A14, Respostas!C$1:AJ$75, 18, 0)</f>
        <v>Não utilizou</v>
      </c>
      <c r="U14" s="2" t="str">
        <f aca="false">VLOOKUP(A14, Respostas!C$1:AJ$75, 19, 0)</f>
        <v>Útil</v>
      </c>
      <c r="V14" s="2" t="str">
        <f aca="false">VLOOKUP(A14, Respostas!C$1:AJ$75, 20, 0)</f>
        <v>Útil</v>
      </c>
      <c r="W14" s="2" t="str">
        <f aca="false">VLOOKUP(A14, Respostas!C$1:AJ$75, 21, 0)</f>
        <v>Não utilizou</v>
      </c>
      <c r="X14" s="2" t="str">
        <f aca="false">VLOOKUP(A14, Respostas!C$1:AJ$75, 22, 0)</f>
        <v>Não utilizou</v>
      </c>
      <c r="Y14" s="2" t="str">
        <f aca="false">VLOOKUP(A14, Respostas!C$1:AJ$75, 23, 0)</f>
        <v>Não utilizou</v>
      </c>
      <c r="Z14" s="2" t="str">
        <f aca="false">VLOOKUP(A14, Respostas!C$1:AJ$75, 24, 0)</f>
        <v>Não utilizou</v>
      </c>
      <c r="AA14" s="2" t="str">
        <f aca="false">VLOOKUP(A14, Respostas!C$1:AJ$75, 25, 0)</f>
        <v>Não utilizou</v>
      </c>
      <c r="AB14" s="2" t="str">
        <f aca="false">VLOOKUP(A14, Respostas!C$1:AJ$75, 26, 0)</f>
        <v>Pouco útil</v>
      </c>
      <c r="AC14" s="2" t="str">
        <f aca="false">VLOOKUP(A14, Respostas!C$1:AJ$75, 27, 0)</f>
        <v>Muito útil</v>
      </c>
      <c r="AD14" s="2" t="str">
        <f aca="false">VLOOKUP(A14, Respostas!C$1:AJ$75, 28, 0)</f>
        <v>Não utilizou</v>
      </c>
      <c r="AE14" s="2" t="str">
        <f aca="false">VLOOKUP(A14, Respostas!C$1:AJ$75, 29, 0)</f>
        <v>Médio</v>
      </c>
      <c r="AF14" s="2" t="str">
        <f aca="false">VLOOKUP(A14, Respostas!C$1:AJ$75, 30, 0)</f>
        <v>Não utilizou</v>
      </c>
      <c r="AG14" s="2" t="str">
        <f aca="false">VLOOKUP(A14, Respostas!C$1:AJ$75, 31, 0)</f>
        <v>Útil</v>
      </c>
      <c r="AH14" s="2" t="str">
        <f aca="false">VLOOKUP(A14, Respostas!C$1:AJ$75, 32, 0)</f>
        <v>Não utilizou</v>
      </c>
      <c r="AI14" s="2" t="str">
        <f aca="false">VLOOKUP(A14, Respostas!C$1:AJ$75, 33, 0)</f>
        <v>Pouco útil</v>
      </c>
      <c r="AJ14" s="2" t="n">
        <f aca="false">VLOOKUP(A14, Respostas!C$1:AJ$75, 34, 0)</f>
        <v>0</v>
      </c>
    </row>
    <row r="15" customFormat="false" ht="15" hidden="false" customHeight="false" outlineLevel="0" collapsed="false">
      <c r="A15" s="2" t="s">
        <v>231</v>
      </c>
      <c r="B15" s="2" t="s">
        <v>232</v>
      </c>
      <c r="C15" s="2" t="s">
        <v>216</v>
      </c>
      <c r="D15" s="2" t="s">
        <v>85</v>
      </c>
      <c r="E15" s="2" t="str">
        <f aca="false">VLOOKUP(A15,Respostas!C$1:AJ$75,3,0)</f>
        <v>Útil</v>
      </c>
      <c r="F15" s="2" t="str">
        <f aca="false">VLOOKUP(A15, Respostas!C$1:AJ$75, 4, 0)</f>
        <v>Útil</v>
      </c>
      <c r="G15" s="2" t="str">
        <f aca="false">VLOOKUP(A15, Respostas!C$1:AJ$75, 5, 0)</f>
        <v>Útil</v>
      </c>
      <c r="H15" s="2" t="str">
        <f aca="false">VLOOKUP(A15, Respostas!C$1:AJ$75, 6, 0)</f>
        <v>Não utilizou</v>
      </c>
      <c r="I15" s="2" t="str">
        <f aca="false">VLOOKUP(A15, Respostas!C$1:AJ$75, 7, 0)</f>
        <v>Não utilizou</v>
      </c>
      <c r="J15" s="2" t="str">
        <f aca="false">VLOOKUP(A15, Respostas!C$1:AJ$75, 8, 0)</f>
        <v>Útil</v>
      </c>
      <c r="K15" s="2" t="str">
        <f aca="false">VLOOKUP(A15, Respostas!C$1:AJ$75, 9, 0)</f>
        <v>Útil</v>
      </c>
      <c r="L15" s="2" t="str">
        <f aca="false">VLOOKUP(A15, Respostas!C$1:AJ$75, 10, 0)</f>
        <v>Útil</v>
      </c>
      <c r="M15" s="2" t="str">
        <f aca="false">VLOOKUP(A15, Respostas!C$1:AJ$75, 11, 0)</f>
        <v>Útil</v>
      </c>
      <c r="N15" s="2" t="str">
        <f aca="false">VLOOKUP(A15, Respostas!C$1:AJ$75, 12, 0)</f>
        <v>Não utilizou</v>
      </c>
      <c r="O15" s="2" t="str">
        <f aca="false">VLOOKUP(A15, Respostas!C$1:AJ$75, 13, 0)</f>
        <v>Não utilizou</v>
      </c>
      <c r="P15" s="2" t="str">
        <f aca="false">VLOOKUP(A15, Respostas!C$1:AJ$75, 14, 0)</f>
        <v>Útil</v>
      </c>
      <c r="Q15" s="2" t="str">
        <f aca="false">VLOOKUP(A15, Respostas!C$1:AJ$75, 15, 0)</f>
        <v>Não utilizou</v>
      </c>
      <c r="R15" s="2" t="str">
        <f aca="false">VLOOKUP(A15, Respostas!C$1:AJ$75, 16, 0)</f>
        <v>Útil</v>
      </c>
      <c r="S15" s="2" t="str">
        <f aca="false">VLOOKUP(A15, Respostas!C$1:AJ$75, 17, 0)</f>
        <v>Útil</v>
      </c>
      <c r="T15" s="2" t="str">
        <f aca="false">VLOOKUP(A15, Respostas!C$1:AJ$75, 18, 0)</f>
        <v>Útil</v>
      </c>
      <c r="U15" s="2" t="str">
        <f aca="false">VLOOKUP(A15, Respostas!C$1:AJ$75, 19, 0)</f>
        <v>Útil</v>
      </c>
      <c r="V15" s="2" t="str">
        <f aca="false">VLOOKUP(A15, Respostas!C$1:AJ$75, 20, 0)</f>
        <v>Útil</v>
      </c>
      <c r="W15" s="2" t="str">
        <f aca="false">VLOOKUP(A15, Respostas!C$1:AJ$75, 21, 0)</f>
        <v>Útil</v>
      </c>
      <c r="X15" s="2" t="str">
        <f aca="false">VLOOKUP(A15, Respostas!C$1:AJ$75, 22, 0)</f>
        <v>Útil</v>
      </c>
      <c r="Y15" s="2" t="str">
        <f aca="false">VLOOKUP(A15, Respostas!C$1:AJ$75, 23, 0)</f>
        <v>Útil</v>
      </c>
      <c r="Z15" s="2" t="str">
        <f aca="false">VLOOKUP(A15, Respostas!C$1:AJ$75, 24, 0)</f>
        <v>Não utilizou</v>
      </c>
      <c r="AA15" s="2" t="str">
        <f aca="false">VLOOKUP(A15, Respostas!C$1:AJ$75, 25, 0)</f>
        <v>Útil</v>
      </c>
      <c r="AB15" s="2" t="str">
        <f aca="false">VLOOKUP(A15, Respostas!C$1:AJ$75, 26, 0)</f>
        <v>Útil</v>
      </c>
      <c r="AC15" s="2" t="str">
        <f aca="false">VLOOKUP(A15, Respostas!C$1:AJ$75, 27, 0)</f>
        <v>Útil</v>
      </c>
      <c r="AD15" s="2" t="str">
        <f aca="false">VLOOKUP(A15, Respostas!C$1:AJ$75, 28, 0)</f>
        <v>Útil</v>
      </c>
      <c r="AE15" s="2" t="str">
        <f aca="false">VLOOKUP(A15, Respostas!C$1:AJ$75, 29, 0)</f>
        <v>Útil</v>
      </c>
      <c r="AF15" s="2" t="str">
        <f aca="false">VLOOKUP(A15, Respostas!C$1:AJ$75, 30, 0)</f>
        <v>Útil</v>
      </c>
      <c r="AG15" s="2" t="str">
        <f aca="false">VLOOKUP(A15, Respostas!C$1:AJ$75, 31, 0)</f>
        <v>Útil</v>
      </c>
      <c r="AH15" s="2" t="str">
        <f aca="false">VLOOKUP(A15, Respostas!C$1:AJ$75, 32, 0)</f>
        <v>Útil</v>
      </c>
      <c r="AI15" s="2" t="str">
        <f aca="false">VLOOKUP(A15, Respostas!C$1:AJ$75, 33, 0)</f>
        <v>Útil</v>
      </c>
      <c r="AJ15" s="2" t="str">
        <f aca="false">VLOOKUP(A15, Respostas!C$1:AJ$75, 34, 0)</f>
        <v>Gostei muito da ferramenta e acredito que além de auxiliar os alunos tem uma boa relevância para o acompanhamento dos professores.</v>
      </c>
    </row>
    <row r="16" customFormat="false" ht="15" hidden="false" customHeight="false" outlineLevel="0" collapsed="false">
      <c r="A16" s="2" t="s">
        <v>233</v>
      </c>
      <c r="B16" s="2" t="s">
        <v>234</v>
      </c>
      <c r="C16" s="2" t="s">
        <v>216</v>
      </c>
      <c r="D16" s="2" t="s">
        <v>87</v>
      </c>
      <c r="E16" s="2" t="str">
        <f aca="false">VLOOKUP(A16,Respostas!C$1:AJ$75,3,0)</f>
        <v>Médio</v>
      </c>
      <c r="F16" s="2" t="str">
        <f aca="false">VLOOKUP(A16, Respostas!C$1:AJ$75, 4, 0)</f>
        <v>Não utilizou</v>
      </c>
      <c r="G16" s="2" t="str">
        <f aca="false">VLOOKUP(A16, Respostas!C$1:AJ$75, 5, 0)</f>
        <v>Útil</v>
      </c>
      <c r="H16" s="2" t="str">
        <f aca="false">VLOOKUP(A16, Respostas!C$1:AJ$75, 6, 0)</f>
        <v>Não utilizou</v>
      </c>
      <c r="I16" s="2" t="str">
        <f aca="false">VLOOKUP(A16, Respostas!C$1:AJ$75, 7, 0)</f>
        <v>Pouco útil</v>
      </c>
      <c r="J16" s="2" t="str">
        <f aca="false">VLOOKUP(A16, Respostas!C$1:AJ$75, 8, 0)</f>
        <v>Não utilizou</v>
      </c>
      <c r="K16" s="2" t="str">
        <f aca="false">VLOOKUP(A16, Respostas!C$1:AJ$75, 9, 0)</f>
        <v>Não utilizou</v>
      </c>
      <c r="L16" s="2" t="str">
        <f aca="false">VLOOKUP(A16, Respostas!C$1:AJ$75, 10, 0)</f>
        <v>Útil</v>
      </c>
      <c r="M16" s="2" t="str">
        <f aca="false">VLOOKUP(A16, Respostas!C$1:AJ$75, 11, 0)</f>
        <v>Não utilizou</v>
      </c>
      <c r="N16" s="2" t="str">
        <f aca="false">VLOOKUP(A16, Respostas!C$1:AJ$75, 12, 0)</f>
        <v>Não utilizou</v>
      </c>
      <c r="O16" s="2" t="str">
        <f aca="false">VLOOKUP(A16, Respostas!C$1:AJ$75, 13, 0)</f>
        <v>Não utilizou</v>
      </c>
      <c r="P16" s="2" t="str">
        <f aca="false">VLOOKUP(A16, Respostas!C$1:AJ$75, 14, 0)</f>
        <v>Não utilizou</v>
      </c>
      <c r="Q16" s="2" t="str">
        <f aca="false">VLOOKUP(A16, Respostas!C$1:AJ$75, 15, 0)</f>
        <v>Não utilizou</v>
      </c>
      <c r="R16" s="2" t="str">
        <f aca="false">VLOOKUP(A16, Respostas!C$1:AJ$75, 16, 0)</f>
        <v>Não utilizou</v>
      </c>
      <c r="S16" s="2" t="str">
        <f aca="false">VLOOKUP(A16, Respostas!C$1:AJ$75, 17, 0)</f>
        <v>Não utilizou</v>
      </c>
      <c r="T16" s="2" t="str">
        <f aca="false">VLOOKUP(A16, Respostas!C$1:AJ$75, 18, 0)</f>
        <v>Não utilizou</v>
      </c>
      <c r="U16" s="2" t="str">
        <f aca="false">VLOOKUP(A16, Respostas!C$1:AJ$75, 19, 0)</f>
        <v>Não utilizou</v>
      </c>
      <c r="V16" s="2" t="str">
        <f aca="false">VLOOKUP(A16, Respostas!C$1:AJ$75, 20, 0)</f>
        <v>Não utilizou</v>
      </c>
      <c r="W16" s="2" t="str">
        <f aca="false">VLOOKUP(A16, Respostas!C$1:AJ$75, 21, 0)</f>
        <v>Útil</v>
      </c>
      <c r="X16" s="2" t="str">
        <f aca="false">VLOOKUP(A16, Respostas!C$1:AJ$75, 22, 0)</f>
        <v>Nada útil</v>
      </c>
      <c r="Y16" s="2" t="str">
        <f aca="false">VLOOKUP(A16, Respostas!C$1:AJ$75, 23, 0)</f>
        <v>Nada útil</v>
      </c>
      <c r="Z16" s="2" t="str">
        <f aca="false">VLOOKUP(A16, Respostas!C$1:AJ$75, 24, 0)</f>
        <v>Não utilizou</v>
      </c>
      <c r="AA16" s="2" t="str">
        <f aca="false">VLOOKUP(A16, Respostas!C$1:AJ$75, 25, 0)</f>
        <v>Não utilizou</v>
      </c>
      <c r="AB16" s="2" t="str">
        <f aca="false">VLOOKUP(A16, Respostas!C$1:AJ$75, 26, 0)</f>
        <v>Não utilizou</v>
      </c>
      <c r="AC16" s="2" t="str">
        <f aca="false">VLOOKUP(A16, Respostas!C$1:AJ$75, 27, 0)</f>
        <v>Não utilizou</v>
      </c>
      <c r="AD16" s="2" t="str">
        <f aca="false">VLOOKUP(A16, Respostas!C$1:AJ$75, 28, 0)</f>
        <v>Não utilizou</v>
      </c>
      <c r="AE16" s="2" t="str">
        <f aca="false">VLOOKUP(A16, Respostas!C$1:AJ$75, 29, 0)</f>
        <v>Não utilizou</v>
      </c>
      <c r="AF16" s="2" t="str">
        <f aca="false">VLOOKUP(A16, Respostas!C$1:AJ$75, 30, 0)</f>
        <v>Não utilizou</v>
      </c>
      <c r="AG16" s="2" t="str">
        <f aca="false">VLOOKUP(A16, Respostas!C$1:AJ$75, 31, 0)</f>
        <v>Não utilizou</v>
      </c>
      <c r="AH16" s="2" t="str">
        <f aca="false">VLOOKUP(A16, Respostas!C$1:AJ$75, 32, 0)</f>
        <v>Não utilizou</v>
      </c>
      <c r="AI16" s="2" t="str">
        <f aca="false">VLOOKUP(A16, Respostas!C$1:AJ$75, 33, 0)</f>
        <v>Não utilizou</v>
      </c>
      <c r="AJ16" s="2" t="n">
        <f aca="false">VLOOKUP(A16, Respostas!C$1:AJ$75, 34, 0)</f>
        <v>0</v>
      </c>
    </row>
    <row r="17" customFormat="false" ht="15" hidden="false" customHeight="false" outlineLevel="0" collapsed="false">
      <c r="A17" s="2" t="s">
        <v>235</v>
      </c>
      <c r="B17" s="2" t="s">
        <v>236</v>
      </c>
      <c r="C17" s="2" t="s">
        <v>213</v>
      </c>
      <c r="D17" s="2" t="s">
        <v>88</v>
      </c>
      <c r="E17" s="2" t="str">
        <f aca="false">VLOOKUP(A17,Respostas!C$1:AJ$75,3,0)</f>
        <v>Médio</v>
      </c>
      <c r="F17" s="2" t="str">
        <f aca="false">VLOOKUP(A17, Respostas!C$1:AJ$75, 4, 0)</f>
        <v>Útil</v>
      </c>
      <c r="G17" s="2" t="str">
        <f aca="false">VLOOKUP(A17, Respostas!C$1:AJ$75, 5, 0)</f>
        <v>Não utilizou</v>
      </c>
      <c r="H17" s="2" t="str">
        <f aca="false">VLOOKUP(A17, Respostas!C$1:AJ$75, 6, 0)</f>
        <v>Útil</v>
      </c>
      <c r="I17" s="2" t="str">
        <f aca="false">VLOOKUP(A17, Respostas!C$1:AJ$75, 7, 0)</f>
        <v>Não utilizou</v>
      </c>
      <c r="J17" s="2" t="str">
        <f aca="false">VLOOKUP(A17, Respostas!C$1:AJ$75, 8, 0)</f>
        <v>Útil</v>
      </c>
      <c r="K17" s="2" t="str">
        <f aca="false">VLOOKUP(A17, Respostas!C$1:AJ$75, 9, 0)</f>
        <v>Útil</v>
      </c>
      <c r="L17" s="2" t="str">
        <f aca="false">VLOOKUP(A17, Respostas!C$1:AJ$75, 10, 0)</f>
        <v>Útil</v>
      </c>
      <c r="M17" s="2" t="str">
        <f aca="false">VLOOKUP(A17, Respostas!C$1:AJ$75, 11, 0)</f>
        <v>Útil</v>
      </c>
      <c r="N17" s="2" t="str">
        <f aca="false">VLOOKUP(A17, Respostas!C$1:AJ$75, 12, 0)</f>
        <v>Médio</v>
      </c>
      <c r="O17" s="2" t="str">
        <f aca="false">VLOOKUP(A17, Respostas!C$1:AJ$75, 13, 0)</f>
        <v>Médio</v>
      </c>
      <c r="P17" s="2" t="str">
        <f aca="false">VLOOKUP(A17, Respostas!C$1:AJ$75, 14, 0)</f>
        <v>Médio</v>
      </c>
      <c r="Q17" s="2" t="str">
        <f aca="false">VLOOKUP(A17, Respostas!C$1:AJ$75, 15, 0)</f>
        <v>Útil</v>
      </c>
      <c r="R17" s="2" t="str">
        <f aca="false">VLOOKUP(A17, Respostas!C$1:AJ$75, 16, 0)</f>
        <v>Não utilizou</v>
      </c>
      <c r="S17" s="2" t="str">
        <f aca="false">VLOOKUP(A17, Respostas!C$1:AJ$75, 17, 0)</f>
        <v>Não utilizou</v>
      </c>
      <c r="T17" s="2" t="str">
        <f aca="false">VLOOKUP(A17, Respostas!C$1:AJ$75, 18, 0)</f>
        <v>Útil</v>
      </c>
      <c r="U17" s="2" t="str">
        <f aca="false">VLOOKUP(A17, Respostas!C$1:AJ$75, 19, 0)</f>
        <v>Médio</v>
      </c>
      <c r="V17" s="2" t="str">
        <f aca="false">VLOOKUP(A17, Respostas!C$1:AJ$75, 20, 0)</f>
        <v>Médio</v>
      </c>
      <c r="W17" s="2" t="str">
        <f aca="false">VLOOKUP(A17, Respostas!C$1:AJ$75, 21, 0)</f>
        <v>Médio</v>
      </c>
      <c r="X17" s="2" t="str">
        <f aca="false">VLOOKUP(A17, Respostas!C$1:AJ$75, 22, 0)</f>
        <v>Útil</v>
      </c>
      <c r="Y17" s="2" t="str">
        <f aca="false">VLOOKUP(A17, Respostas!C$1:AJ$75, 23, 0)</f>
        <v>Útil</v>
      </c>
      <c r="Z17" s="2" t="str">
        <f aca="false">VLOOKUP(A17, Respostas!C$1:AJ$75, 24, 0)</f>
        <v>Não utilizou</v>
      </c>
      <c r="AA17" s="2" t="str">
        <f aca="false">VLOOKUP(A17, Respostas!C$1:AJ$75, 25, 0)</f>
        <v>Não utilizou</v>
      </c>
      <c r="AB17" s="2" t="str">
        <f aca="false">VLOOKUP(A17, Respostas!C$1:AJ$75, 26, 0)</f>
        <v>Útil</v>
      </c>
      <c r="AC17" s="2" t="str">
        <f aca="false">VLOOKUP(A17, Respostas!C$1:AJ$75, 27, 0)</f>
        <v>Útil</v>
      </c>
      <c r="AD17" s="2" t="str">
        <f aca="false">VLOOKUP(A17, Respostas!C$1:AJ$75, 28, 0)</f>
        <v>Útil</v>
      </c>
      <c r="AE17" s="2" t="str">
        <f aca="false">VLOOKUP(A17, Respostas!C$1:AJ$75, 29, 0)</f>
        <v>Útil</v>
      </c>
      <c r="AF17" s="2" t="str">
        <f aca="false">VLOOKUP(A17, Respostas!C$1:AJ$75, 30, 0)</f>
        <v>Útil</v>
      </c>
      <c r="AG17" s="2" t="str">
        <f aca="false">VLOOKUP(A17, Respostas!C$1:AJ$75, 31, 0)</f>
        <v>Médio</v>
      </c>
      <c r="AH17" s="2" t="str">
        <f aca="false">VLOOKUP(A17, Respostas!C$1:AJ$75, 32, 0)</f>
        <v>Médio</v>
      </c>
      <c r="AI17" s="2" t="str">
        <f aca="false">VLOOKUP(A17, Respostas!C$1:AJ$75, 33, 0)</f>
        <v>Médio</v>
      </c>
      <c r="AJ17" s="2" t="str">
        <f aca="false">VLOOKUP(A17, Respostas!C$1:AJ$75, 34, 0)</f>
        <v>Achei muito ruim a parte que todos fazem riscos no texto e esses ficam aparentes, no meu ponto de vista atrapalha a leitura</v>
      </c>
    </row>
    <row r="18" customFormat="false" ht="15" hidden="false" customHeight="false" outlineLevel="0" collapsed="false">
      <c r="A18" s="2" t="s">
        <v>237</v>
      </c>
      <c r="B18" s="2" t="s">
        <v>238</v>
      </c>
      <c r="C18" s="2" t="s">
        <v>210</v>
      </c>
      <c r="D18" s="2" t="s">
        <v>90</v>
      </c>
      <c r="E18" s="2" t="str">
        <f aca="false">VLOOKUP(A18,Respostas!C$1:AJ$75,3,0)</f>
        <v>Útil</v>
      </c>
      <c r="F18" s="2" t="str">
        <f aca="false">VLOOKUP(A18, Respostas!C$1:AJ$75, 4, 0)</f>
        <v>Útil</v>
      </c>
      <c r="G18" s="2" t="str">
        <f aca="false">VLOOKUP(A18, Respostas!C$1:AJ$75, 5, 0)</f>
        <v>Útil</v>
      </c>
      <c r="H18" s="2" t="str">
        <f aca="false">VLOOKUP(A18, Respostas!C$1:AJ$75, 6, 0)</f>
        <v>Médio</v>
      </c>
      <c r="I18" s="2" t="str">
        <f aca="false">VLOOKUP(A18, Respostas!C$1:AJ$75, 7, 0)</f>
        <v>Não utilizou</v>
      </c>
      <c r="J18" s="2" t="str">
        <f aca="false">VLOOKUP(A18, Respostas!C$1:AJ$75, 8, 0)</f>
        <v>Muito útil</v>
      </c>
      <c r="K18" s="2" t="str">
        <f aca="false">VLOOKUP(A18, Respostas!C$1:AJ$75, 9, 0)</f>
        <v>Útil</v>
      </c>
      <c r="L18" s="2" t="str">
        <f aca="false">VLOOKUP(A18, Respostas!C$1:AJ$75, 10, 0)</f>
        <v>Útil</v>
      </c>
      <c r="M18" s="2" t="str">
        <f aca="false">VLOOKUP(A18, Respostas!C$1:AJ$75, 11, 0)</f>
        <v>Muito útil</v>
      </c>
      <c r="N18" s="2" t="str">
        <f aca="false">VLOOKUP(A18, Respostas!C$1:AJ$75, 12, 0)</f>
        <v>Útil</v>
      </c>
      <c r="O18" s="2" t="str">
        <f aca="false">VLOOKUP(A18, Respostas!C$1:AJ$75, 13, 0)</f>
        <v>Não utilizou</v>
      </c>
      <c r="P18" s="2" t="str">
        <f aca="false">VLOOKUP(A18, Respostas!C$1:AJ$75, 14, 0)</f>
        <v>Não utilizou</v>
      </c>
      <c r="Q18" s="2" t="str">
        <f aca="false">VLOOKUP(A18, Respostas!C$1:AJ$75, 15, 0)</f>
        <v>Útil</v>
      </c>
      <c r="R18" s="2" t="str">
        <f aca="false">VLOOKUP(A18, Respostas!C$1:AJ$75, 16, 0)</f>
        <v>Não utilizou</v>
      </c>
      <c r="S18" s="2" t="str">
        <f aca="false">VLOOKUP(A18, Respostas!C$1:AJ$75, 17, 0)</f>
        <v>Útil</v>
      </c>
      <c r="T18" s="2" t="str">
        <f aca="false">VLOOKUP(A18, Respostas!C$1:AJ$75, 18, 0)</f>
        <v>Não utilizou</v>
      </c>
      <c r="U18" s="2" t="str">
        <f aca="false">VLOOKUP(A18, Respostas!C$1:AJ$75, 19, 0)</f>
        <v>Útil</v>
      </c>
      <c r="V18" s="2" t="str">
        <f aca="false">VLOOKUP(A18, Respostas!C$1:AJ$75, 20, 0)</f>
        <v>Útil</v>
      </c>
      <c r="W18" s="2" t="str">
        <f aca="false">VLOOKUP(A18, Respostas!C$1:AJ$75, 21, 0)</f>
        <v>Útil</v>
      </c>
      <c r="X18" s="2" t="str">
        <f aca="false">VLOOKUP(A18, Respostas!C$1:AJ$75, 22, 0)</f>
        <v>Não utilizou</v>
      </c>
      <c r="Y18" s="2" t="str">
        <f aca="false">VLOOKUP(A18, Respostas!C$1:AJ$75, 23, 0)</f>
        <v>Não utilizou</v>
      </c>
      <c r="Z18" s="2" t="str">
        <f aca="false">VLOOKUP(A18, Respostas!C$1:AJ$75, 24, 0)</f>
        <v>Útil</v>
      </c>
      <c r="AA18" s="2" t="str">
        <f aca="false">VLOOKUP(A18, Respostas!C$1:AJ$75, 25, 0)</f>
        <v>Muito útil</v>
      </c>
      <c r="AB18" s="2" t="str">
        <f aca="false">VLOOKUP(A18, Respostas!C$1:AJ$75, 26, 0)</f>
        <v>Útil</v>
      </c>
      <c r="AC18" s="2" t="str">
        <f aca="false">VLOOKUP(A18, Respostas!C$1:AJ$75, 27, 0)</f>
        <v>Não utilizou</v>
      </c>
      <c r="AD18" s="2" t="str">
        <f aca="false">VLOOKUP(A18, Respostas!C$1:AJ$75, 28, 0)</f>
        <v>Não utilizou</v>
      </c>
      <c r="AE18" s="2" t="str">
        <f aca="false">VLOOKUP(A18, Respostas!C$1:AJ$75, 29, 0)</f>
        <v>Útil</v>
      </c>
      <c r="AF18" s="2" t="str">
        <f aca="false">VLOOKUP(A18, Respostas!C$1:AJ$75, 30, 0)</f>
        <v>Médio</v>
      </c>
      <c r="AG18" s="2" t="str">
        <f aca="false">VLOOKUP(A18, Respostas!C$1:AJ$75, 31, 0)</f>
        <v>Médio</v>
      </c>
      <c r="AH18" s="2" t="str">
        <f aca="false">VLOOKUP(A18, Respostas!C$1:AJ$75, 32, 0)</f>
        <v>Médio</v>
      </c>
      <c r="AI18" s="2" t="str">
        <f aca="false">VLOOKUP(A18, Respostas!C$1:AJ$75, 33, 0)</f>
        <v>Médio</v>
      </c>
      <c r="AJ18" s="2" t="n">
        <f aca="false">VLOOKUP(A18, Respostas!C$1:AJ$75, 34, 0)</f>
        <v>0</v>
      </c>
    </row>
    <row r="19" customFormat="false" ht="15" hidden="false" customHeight="false" outlineLevel="0" collapsed="false">
      <c r="A19" s="2" t="s">
        <v>239</v>
      </c>
      <c r="B19" s="2" t="s">
        <v>240</v>
      </c>
      <c r="C19" s="2" t="s">
        <v>205</v>
      </c>
      <c r="D19" s="2" t="s">
        <v>91</v>
      </c>
      <c r="E19" s="2" t="str">
        <f aca="false">VLOOKUP(A19,Respostas!C$1:AJ$75,3,0)</f>
        <v>Muito útil</v>
      </c>
      <c r="F19" s="2" t="str">
        <f aca="false">VLOOKUP(A19, Respostas!C$1:AJ$75, 4, 0)</f>
        <v>Não utilizou</v>
      </c>
      <c r="G19" s="2" t="str">
        <f aca="false">VLOOKUP(A19, Respostas!C$1:AJ$75, 5, 0)</f>
        <v>Muito útil</v>
      </c>
      <c r="H19" s="2" t="str">
        <f aca="false">VLOOKUP(A19, Respostas!C$1:AJ$75, 6, 0)</f>
        <v>Muito útil</v>
      </c>
      <c r="I19" s="2" t="str">
        <f aca="false">VLOOKUP(A19, Respostas!C$1:AJ$75, 7, 0)</f>
        <v>Pouco útil</v>
      </c>
      <c r="J19" s="2" t="str">
        <f aca="false">VLOOKUP(A19, Respostas!C$1:AJ$75, 8, 0)</f>
        <v>Muito útil</v>
      </c>
      <c r="K19" s="2" t="str">
        <f aca="false">VLOOKUP(A19, Respostas!C$1:AJ$75, 9, 0)</f>
        <v>Muito útil</v>
      </c>
      <c r="L19" s="2" t="str">
        <f aca="false">VLOOKUP(A19, Respostas!C$1:AJ$75, 10, 0)</f>
        <v>Muito útil</v>
      </c>
      <c r="M19" s="2" t="str">
        <f aca="false">VLOOKUP(A19, Respostas!C$1:AJ$75, 11, 0)</f>
        <v>Muito útil</v>
      </c>
      <c r="N19" s="2" t="str">
        <f aca="false">VLOOKUP(A19, Respostas!C$1:AJ$75, 12, 0)</f>
        <v>Muito útil</v>
      </c>
      <c r="O19" s="2" t="str">
        <f aca="false">VLOOKUP(A19, Respostas!C$1:AJ$75, 13, 0)</f>
        <v>Muito útil</v>
      </c>
      <c r="P19" s="2" t="str">
        <f aca="false">VLOOKUP(A19, Respostas!C$1:AJ$75, 14, 0)</f>
        <v>Muito útil</v>
      </c>
      <c r="Q19" s="2" t="str">
        <f aca="false">VLOOKUP(A19, Respostas!C$1:AJ$75, 15, 0)</f>
        <v>Não utilizou</v>
      </c>
      <c r="R19" s="2" t="str">
        <f aca="false">VLOOKUP(A19, Respostas!C$1:AJ$75, 16, 0)</f>
        <v>Não utilizou</v>
      </c>
      <c r="S19" s="2" t="str">
        <f aca="false">VLOOKUP(A19, Respostas!C$1:AJ$75, 17, 0)</f>
        <v>Muito útil</v>
      </c>
      <c r="T19" s="2" t="str">
        <f aca="false">VLOOKUP(A19, Respostas!C$1:AJ$75, 18, 0)</f>
        <v>Não utilizou</v>
      </c>
      <c r="U19" s="2" t="str">
        <f aca="false">VLOOKUP(A19, Respostas!C$1:AJ$75, 19, 0)</f>
        <v>Muito útil</v>
      </c>
      <c r="V19" s="2" t="str">
        <f aca="false">VLOOKUP(A19, Respostas!C$1:AJ$75, 20, 0)</f>
        <v>Muito útil</v>
      </c>
      <c r="W19" s="2" t="str">
        <f aca="false">VLOOKUP(A19, Respostas!C$1:AJ$75, 21, 0)</f>
        <v>Muito útil</v>
      </c>
      <c r="X19" s="2" t="str">
        <f aca="false">VLOOKUP(A19, Respostas!C$1:AJ$75, 22, 0)</f>
        <v>Muito útil</v>
      </c>
      <c r="Y19" s="2" t="str">
        <f aca="false">VLOOKUP(A19, Respostas!C$1:AJ$75, 23, 0)</f>
        <v>Muito útil</v>
      </c>
      <c r="Z19" s="2" t="str">
        <f aca="false">VLOOKUP(A19, Respostas!C$1:AJ$75, 24, 0)</f>
        <v>Muito útil</v>
      </c>
      <c r="AA19" s="2" t="str">
        <f aca="false">VLOOKUP(A19, Respostas!C$1:AJ$75, 25, 0)</f>
        <v>Muito útil</v>
      </c>
      <c r="AB19" s="2" t="str">
        <f aca="false">VLOOKUP(A19, Respostas!C$1:AJ$75, 26, 0)</f>
        <v>Muito útil</v>
      </c>
      <c r="AC19" s="2" t="str">
        <f aca="false">VLOOKUP(A19, Respostas!C$1:AJ$75, 27, 0)</f>
        <v>Não utilizou</v>
      </c>
      <c r="AD19" s="2" t="str">
        <f aca="false">VLOOKUP(A19, Respostas!C$1:AJ$75, 28, 0)</f>
        <v>Não utilizou</v>
      </c>
      <c r="AE19" s="2" t="str">
        <f aca="false">VLOOKUP(A19, Respostas!C$1:AJ$75, 29, 0)</f>
        <v>Muito útil</v>
      </c>
      <c r="AF19" s="2" t="str">
        <f aca="false">VLOOKUP(A19, Respostas!C$1:AJ$75, 30, 0)</f>
        <v>Muito útil</v>
      </c>
      <c r="AG19" s="2" t="str">
        <f aca="false">VLOOKUP(A19, Respostas!C$1:AJ$75, 31, 0)</f>
        <v>Muito útil</v>
      </c>
      <c r="AH19" s="2" t="str">
        <f aca="false">VLOOKUP(A19, Respostas!C$1:AJ$75, 32, 0)</f>
        <v>Muito útil</v>
      </c>
      <c r="AI19" s="2" t="str">
        <f aca="false">VLOOKUP(A19, Respostas!C$1:AJ$75, 33, 0)</f>
        <v>Muito útil</v>
      </c>
      <c r="AJ19" s="2" t="n">
        <f aca="false">VLOOKUP(A19, Respostas!C$1:AJ$75, 34, 0)</f>
        <v>0</v>
      </c>
    </row>
    <row r="20" customFormat="false" ht="15" hidden="false" customHeight="false" outlineLevel="0" collapsed="false">
      <c r="A20" s="2" t="s">
        <v>241</v>
      </c>
      <c r="B20" s="2" t="s">
        <v>242</v>
      </c>
      <c r="C20" s="2" t="s">
        <v>205</v>
      </c>
      <c r="D20" s="2" t="s">
        <v>92</v>
      </c>
      <c r="E20" s="2" t="str">
        <f aca="false">VLOOKUP(A20,Respostas!C$1:AJ$75,3,0)</f>
        <v>Muito útil</v>
      </c>
      <c r="F20" s="2" t="str">
        <f aca="false">VLOOKUP(A20, Respostas!C$1:AJ$75, 4, 0)</f>
        <v>Médio</v>
      </c>
      <c r="G20" s="2" t="str">
        <f aca="false">VLOOKUP(A20, Respostas!C$1:AJ$75, 5, 0)</f>
        <v>Muito útil</v>
      </c>
      <c r="H20" s="2" t="str">
        <f aca="false">VLOOKUP(A20, Respostas!C$1:AJ$75, 6, 0)</f>
        <v>Muito útil</v>
      </c>
      <c r="I20" s="2" t="str">
        <f aca="false">VLOOKUP(A20, Respostas!C$1:AJ$75, 7, 0)</f>
        <v>Não utilizou</v>
      </c>
      <c r="J20" s="2" t="str">
        <f aca="false">VLOOKUP(A20, Respostas!C$1:AJ$75, 8, 0)</f>
        <v>Muito útil</v>
      </c>
      <c r="K20" s="2" t="str">
        <f aca="false">VLOOKUP(A20, Respostas!C$1:AJ$75, 9, 0)</f>
        <v>Útil</v>
      </c>
      <c r="L20" s="2" t="str">
        <f aca="false">VLOOKUP(A20, Respostas!C$1:AJ$75, 10, 0)</f>
        <v>Muito útil</v>
      </c>
      <c r="M20" s="2" t="str">
        <f aca="false">VLOOKUP(A20, Respostas!C$1:AJ$75, 11, 0)</f>
        <v>Muito útil</v>
      </c>
      <c r="N20" s="2" t="str">
        <f aca="false">VLOOKUP(A20, Respostas!C$1:AJ$75, 12, 0)</f>
        <v>Muito útil</v>
      </c>
      <c r="O20" s="2" t="str">
        <f aca="false">VLOOKUP(A20, Respostas!C$1:AJ$75, 13, 0)</f>
        <v>Muito útil</v>
      </c>
      <c r="P20" s="2" t="str">
        <f aca="false">VLOOKUP(A20, Respostas!C$1:AJ$75, 14, 0)</f>
        <v>Muito útil</v>
      </c>
      <c r="Q20" s="2" t="str">
        <f aca="false">VLOOKUP(A20, Respostas!C$1:AJ$75, 15, 0)</f>
        <v>Não utilizou</v>
      </c>
      <c r="R20" s="2" t="str">
        <f aca="false">VLOOKUP(A20, Respostas!C$1:AJ$75, 16, 0)</f>
        <v>Não utilizou</v>
      </c>
      <c r="S20" s="2" t="str">
        <f aca="false">VLOOKUP(A20, Respostas!C$1:AJ$75, 17, 0)</f>
        <v>Não utilizou</v>
      </c>
      <c r="T20" s="2" t="str">
        <f aca="false">VLOOKUP(A20, Respostas!C$1:AJ$75, 18, 0)</f>
        <v>Útil</v>
      </c>
      <c r="U20" s="2" t="str">
        <f aca="false">VLOOKUP(A20, Respostas!C$1:AJ$75, 19, 0)</f>
        <v>Muito útil</v>
      </c>
      <c r="V20" s="2" t="str">
        <f aca="false">VLOOKUP(A20, Respostas!C$1:AJ$75, 20, 0)</f>
        <v>Muito útil</v>
      </c>
      <c r="W20" s="2" t="str">
        <f aca="false">VLOOKUP(A20, Respostas!C$1:AJ$75, 21, 0)</f>
        <v>Muito útil</v>
      </c>
      <c r="X20" s="2" t="str">
        <f aca="false">VLOOKUP(A20, Respostas!C$1:AJ$75, 22, 0)</f>
        <v>Muito útil</v>
      </c>
      <c r="Y20" s="2" t="str">
        <f aca="false">VLOOKUP(A20, Respostas!C$1:AJ$75, 23, 0)</f>
        <v>Muito útil</v>
      </c>
      <c r="Z20" s="2" t="str">
        <f aca="false">VLOOKUP(A20, Respostas!C$1:AJ$75, 24, 0)</f>
        <v>Muito útil</v>
      </c>
      <c r="AA20" s="2" t="str">
        <f aca="false">VLOOKUP(A20, Respostas!C$1:AJ$75, 25, 0)</f>
        <v>Muito útil</v>
      </c>
      <c r="AB20" s="2" t="str">
        <f aca="false">VLOOKUP(A20, Respostas!C$1:AJ$75, 26, 0)</f>
        <v>Muito útil</v>
      </c>
      <c r="AC20" s="2" t="str">
        <f aca="false">VLOOKUP(A20, Respostas!C$1:AJ$75, 27, 0)</f>
        <v>Muito útil</v>
      </c>
      <c r="AD20" s="2" t="str">
        <f aca="false">VLOOKUP(A20, Respostas!C$1:AJ$75, 28, 0)</f>
        <v>Muito útil</v>
      </c>
      <c r="AE20" s="2" t="str">
        <f aca="false">VLOOKUP(A20, Respostas!C$1:AJ$75, 29, 0)</f>
        <v>Muito útil</v>
      </c>
      <c r="AF20" s="2" t="str">
        <f aca="false">VLOOKUP(A20, Respostas!C$1:AJ$75, 30, 0)</f>
        <v>Muito útil</v>
      </c>
      <c r="AG20" s="2" t="str">
        <f aca="false">VLOOKUP(A20, Respostas!C$1:AJ$75, 31, 0)</f>
        <v>Muito útil</v>
      </c>
      <c r="AH20" s="2" t="str">
        <f aca="false">VLOOKUP(A20, Respostas!C$1:AJ$75, 32, 0)</f>
        <v>Muito útil</v>
      </c>
      <c r="AI20" s="2" t="str">
        <f aca="false">VLOOKUP(A20, Respostas!C$1:AJ$75, 33, 0)</f>
        <v>Muito útil</v>
      </c>
      <c r="AJ20" s="2" t="n">
        <f aca="false">VLOOKUP(A20, Respostas!C$1:AJ$75, 34, 0)</f>
        <v>0</v>
      </c>
    </row>
    <row r="21" customFormat="false" ht="15" hidden="false" customHeight="false" outlineLevel="0" collapsed="false">
      <c r="A21" s="2" t="s">
        <v>243</v>
      </c>
      <c r="B21" s="2" t="s">
        <v>244</v>
      </c>
      <c r="C21" s="2" t="s">
        <v>210</v>
      </c>
      <c r="D21" s="2" t="s">
        <v>93</v>
      </c>
      <c r="E21" s="2" t="str">
        <f aca="false">VLOOKUP(A21,Respostas!C$1:AJ$75,3,0)</f>
        <v>Muito útil</v>
      </c>
      <c r="F21" s="2" t="str">
        <f aca="false">VLOOKUP(A21, Respostas!C$1:AJ$75, 4, 0)</f>
        <v>Não utilizou</v>
      </c>
      <c r="G21" s="2" t="str">
        <f aca="false">VLOOKUP(A21, Respostas!C$1:AJ$75, 5, 0)</f>
        <v>Muito útil</v>
      </c>
      <c r="H21" s="2" t="str">
        <f aca="false">VLOOKUP(A21, Respostas!C$1:AJ$75, 6, 0)</f>
        <v>Não utilizou</v>
      </c>
      <c r="I21" s="2" t="str">
        <f aca="false">VLOOKUP(A21, Respostas!C$1:AJ$75, 7, 0)</f>
        <v>Não utilizou</v>
      </c>
      <c r="J21" s="2" t="str">
        <f aca="false">VLOOKUP(A21, Respostas!C$1:AJ$75, 8, 0)</f>
        <v>Muito útil</v>
      </c>
      <c r="K21" s="2" t="str">
        <f aca="false">VLOOKUP(A21, Respostas!C$1:AJ$75, 9, 0)</f>
        <v>Muito útil</v>
      </c>
      <c r="L21" s="2" t="str">
        <f aca="false">VLOOKUP(A21, Respostas!C$1:AJ$75, 10, 0)</f>
        <v>Muito útil</v>
      </c>
      <c r="M21" s="2" t="str">
        <f aca="false">VLOOKUP(A21, Respostas!C$1:AJ$75, 11, 0)</f>
        <v>Não utilizou</v>
      </c>
      <c r="N21" s="2" t="str">
        <f aca="false">VLOOKUP(A21, Respostas!C$1:AJ$75, 12, 0)</f>
        <v>Não utilizou</v>
      </c>
      <c r="O21" s="2" t="str">
        <f aca="false">VLOOKUP(A21, Respostas!C$1:AJ$75, 13, 0)</f>
        <v>Muito útil</v>
      </c>
      <c r="P21" s="2" t="str">
        <f aca="false">VLOOKUP(A21, Respostas!C$1:AJ$75, 14, 0)</f>
        <v>Muito útil</v>
      </c>
      <c r="Q21" s="2" t="str">
        <f aca="false">VLOOKUP(A21, Respostas!C$1:AJ$75, 15, 0)</f>
        <v>Não utilizou</v>
      </c>
      <c r="R21" s="2" t="str">
        <f aca="false">VLOOKUP(A21, Respostas!C$1:AJ$75, 16, 0)</f>
        <v>Não utilizou</v>
      </c>
      <c r="S21" s="2" t="str">
        <f aca="false">VLOOKUP(A21, Respostas!C$1:AJ$75, 17, 0)</f>
        <v>Não utilizou</v>
      </c>
      <c r="T21" s="2" t="str">
        <f aca="false">VLOOKUP(A21, Respostas!C$1:AJ$75, 18, 0)</f>
        <v>Não utilizou</v>
      </c>
      <c r="U21" s="2" t="str">
        <f aca="false">VLOOKUP(A21, Respostas!C$1:AJ$75, 19, 0)</f>
        <v>Muito útil</v>
      </c>
      <c r="V21" s="2" t="str">
        <f aca="false">VLOOKUP(A21, Respostas!C$1:AJ$75, 20, 0)</f>
        <v>Muito útil</v>
      </c>
      <c r="W21" s="2" t="str">
        <f aca="false">VLOOKUP(A21, Respostas!C$1:AJ$75, 21, 0)</f>
        <v>Muito útil</v>
      </c>
      <c r="X21" s="2" t="str">
        <f aca="false">VLOOKUP(A21, Respostas!C$1:AJ$75, 22, 0)</f>
        <v>Muito útil</v>
      </c>
      <c r="Y21" s="2" t="str">
        <f aca="false">VLOOKUP(A21, Respostas!C$1:AJ$75, 23, 0)</f>
        <v>Muito útil</v>
      </c>
      <c r="Z21" s="2" t="str">
        <f aca="false">VLOOKUP(A21, Respostas!C$1:AJ$75, 24, 0)</f>
        <v>Muito útil</v>
      </c>
      <c r="AA21" s="2" t="str">
        <f aca="false">VLOOKUP(A21, Respostas!C$1:AJ$75, 25, 0)</f>
        <v>Muito útil</v>
      </c>
      <c r="AB21" s="2" t="str">
        <f aca="false">VLOOKUP(A21, Respostas!C$1:AJ$75, 26, 0)</f>
        <v>Muito útil</v>
      </c>
      <c r="AC21" s="2" t="str">
        <f aca="false">VLOOKUP(A21, Respostas!C$1:AJ$75, 27, 0)</f>
        <v>Muito útil</v>
      </c>
      <c r="AD21" s="2" t="str">
        <f aca="false">VLOOKUP(A21, Respostas!C$1:AJ$75, 28, 0)</f>
        <v>Muito útil</v>
      </c>
      <c r="AE21" s="2" t="str">
        <f aca="false">VLOOKUP(A21, Respostas!C$1:AJ$75, 29, 0)</f>
        <v>Muito útil</v>
      </c>
      <c r="AF21" s="2" t="str">
        <f aca="false">VLOOKUP(A21, Respostas!C$1:AJ$75, 30, 0)</f>
        <v>Pouco útil</v>
      </c>
      <c r="AG21" s="2" t="str">
        <f aca="false">VLOOKUP(A21, Respostas!C$1:AJ$75, 31, 0)</f>
        <v>Muito útil</v>
      </c>
      <c r="AH21" s="2" t="str">
        <f aca="false">VLOOKUP(A21, Respostas!C$1:AJ$75, 32, 0)</f>
        <v>Útil</v>
      </c>
      <c r="AI21" s="2" t="str">
        <f aca="false">VLOOKUP(A21, Respostas!C$1:AJ$75, 33, 0)</f>
        <v>Útil</v>
      </c>
      <c r="AJ21" s="2" t="str">
        <f aca="false">VLOOKUP(A21, Respostas!C$1:AJ$75, 34, 0)</f>
        <v>Achei a ideia da ferramenta muito interessante pois além de todos os recursos disponíveis fomenta uma nova maneira de estudar, além de oferecer ao professor detalhes importantes para uma avaliação significativa do engajamento do aluno.</v>
      </c>
    </row>
    <row r="22" customFormat="false" ht="15" hidden="false" customHeight="false" outlineLevel="0" collapsed="false">
      <c r="A22" s="2" t="s">
        <v>245</v>
      </c>
      <c r="B22" s="2" t="s">
        <v>246</v>
      </c>
      <c r="C22" s="2" t="s">
        <v>202</v>
      </c>
      <c r="D22" s="2" t="s">
        <v>95</v>
      </c>
      <c r="E22" s="2" t="str">
        <f aca="false">VLOOKUP(A22,Respostas!C$1:AJ$75,3,0)</f>
        <v>Muito útil</v>
      </c>
      <c r="F22" s="2" t="str">
        <f aca="false">VLOOKUP(A22, Respostas!C$1:AJ$75, 4, 0)</f>
        <v>Útil</v>
      </c>
      <c r="G22" s="2" t="str">
        <f aca="false">VLOOKUP(A22, Respostas!C$1:AJ$75, 5, 0)</f>
        <v>Muito útil</v>
      </c>
      <c r="H22" s="2" t="str">
        <f aca="false">VLOOKUP(A22, Respostas!C$1:AJ$75, 6, 0)</f>
        <v>Útil</v>
      </c>
      <c r="I22" s="2" t="str">
        <f aca="false">VLOOKUP(A22, Respostas!C$1:AJ$75, 7, 0)</f>
        <v>Muito útil</v>
      </c>
      <c r="J22" s="2" t="str">
        <f aca="false">VLOOKUP(A22, Respostas!C$1:AJ$75, 8, 0)</f>
        <v>Muito útil</v>
      </c>
      <c r="K22" s="2" t="str">
        <f aca="false">VLOOKUP(A22, Respostas!C$1:AJ$75, 9, 0)</f>
        <v>Útil</v>
      </c>
      <c r="L22" s="2" t="str">
        <f aca="false">VLOOKUP(A22, Respostas!C$1:AJ$75, 10, 0)</f>
        <v>Muito útil</v>
      </c>
      <c r="M22" s="2" t="str">
        <f aca="false">VLOOKUP(A22, Respostas!C$1:AJ$75, 11, 0)</f>
        <v>Muito útil</v>
      </c>
      <c r="N22" s="2" t="str">
        <f aca="false">VLOOKUP(A22, Respostas!C$1:AJ$75, 12, 0)</f>
        <v>Muito útil</v>
      </c>
      <c r="O22" s="2" t="str">
        <f aca="false">VLOOKUP(A22, Respostas!C$1:AJ$75, 13, 0)</f>
        <v>Útil</v>
      </c>
      <c r="P22" s="2" t="str">
        <f aca="false">VLOOKUP(A22, Respostas!C$1:AJ$75, 14, 0)</f>
        <v>Muito útil</v>
      </c>
      <c r="Q22" s="2" t="str">
        <f aca="false">VLOOKUP(A22, Respostas!C$1:AJ$75, 15, 0)</f>
        <v>Muito útil</v>
      </c>
      <c r="R22" s="2" t="str">
        <f aca="false">VLOOKUP(A22, Respostas!C$1:AJ$75, 16, 0)</f>
        <v>Muito útil</v>
      </c>
      <c r="S22" s="2" t="str">
        <f aca="false">VLOOKUP(A22, Respostas!C$1:AJ$75, 17, 0)</f>
        <v>Muito útil</v>
      </c>
      <c r="T22" s="2" t="str">
        <f aca="false">VLOOKUP(A22, Respostas!C$1:AJ$75, 18, 0)</f>
        <v>Muito útil</v>
      </c>
      <c r="U22" s="2" t="str">
        <f aca="false">VLOOKUP(A22, Respostas!C$1:AJ$75, 19, 0)</f>
        <v>Muito útil</v>
      </c>
      <c r="V22" s="2" t="str">
        <f aca="false">VLOOKUP(A22, Respostas!C$1:AJ$75, 20, 0)</f>
        <v>Muito útil</v>
      </c>
      <c r="W22" s="2" t="str">
        <f aca="false">VLOOKUP(A22, Respostas!C$1:AJ$75, 21, 0)</f>
        <v>Muito útil</v>
      </c>
      <c r="X22" s="2" t="str">
        <f aca="false">VLOOKUP(A22, Respostas!C$1:AJ$75, 22, 0)</f>
        <v>Muito útil</v>
      </c>
      <c r="Y22" s="2" t="str">
        <f aca="false">VLOOKUP(A22, Respostas!C$1:AJ$75, 23, 0)</f>
        <v>Muito útil</v>
      </c>
      <c r="Z22" s="2" t="str">
        <f aca="false">VLOOKUP(A22, Respostas!C$1:AJ$75, 24, 0)</f>
        <v>Muito útil</v>
      </c>
      <c r="AA22" s="2" t="str">
        <f aca="false">VLOOKUP(A22, Respostas!C$1:AJ$75, 25, 0)</f>
        <v>Muito útil</v>
      </c>
      <c r="AB22" s="2" t="str">
        <f aca="false">VLOOKUP(A22, Respostas!C$1:AJ$75, 26, 0)</f>
        <v>Muito útil</v>
      </c>
      <c r="AC22" s="2" t="str">
        <f aca="false">VLOOKUP(A22, Respostas!C$1:AJ$75, 27, 0)</f>
        <v>Muito útil</v>
      </c>
      <c r="AD22" s="2" t="str">
        <f aca="false">VLOOKUP(A22, Respostas!C$1:AJ$75, 28, 0)</f>
        <v>Muito útil</v>
      </c>
      <c r="AE22" s="2" t="str">
        <f aca="false">VLOOKUP(A22, Respostas!C$1:AJ$75, 29, 0)</f>
        <v>Muito útil</v>
      </c>
      <c r="AF22" s="2" t="str">
        <f aca="false">VLOOKUP(A22, Respostas!C$1:AJ$75, 30, 0)</f>
        <v>Muito útil</v>
      </c>
      <c r="AG22" s="2" t="str">
        <f aca="false">VLOOKUP(A22, Respostas!C$1:AJ$75, 31, 0)</f>
        <v>Muito útil</v>
      </c>
      <c r="AH22" s="2" t="str">
        <f aca="false">VLOOKUP(A22, Respostas!C$1:AJ$75, 32, 0)</f>
        <v>Muito útil</v>
      </c>
      <c r="AI22" s="2" t="str">
        <f aca="false">VLOOKUP(A22, Respostas!C$1:AJ$75, 33, 0)</f>
        <v>Muito útil</v>
      </c>
      <c r="AJ22" s="2" t="n">
        <f aca="false">VLOOKUP(A22, Respostas!C$1:AJ$75, 34, 0)</f>
        <v>0</v>
      </c>
    </row>
    <row r="23" customFormat="false" ht="15" hidden="false" customHeight="false" outlineLevel="0" collapsed="false">
      <c r="A23" s="2" t="s">
        <v>247</v>
      </c>
      <c r="B23" s="2" t="s">
        <v>248</v>
      </c>
      <c r="C23" s="2" t="s">
        <v>202</v>
      </c>
      <c r="D23" s="2" t="s">
        <v>96</v>
      </c>
      <c r="E23" s="2" t="str">
        <f aca="false">VLOOKUP(A23,Respostas!C$1:AJ$75,3,0)</f>
        <v>Muito útil</v>
      </c>
      <c r="F23" s="2" t="str">
        <f aca="false">VLOOKUP(A23, Respostas!C$1:AJ$75, 4, 0)</f>
        <v>Útil</v>
      </c>
      <c r="G23" s="2" t="str">
        <f aca="false">VLOOKUP(A23, Respostas!C$1:AJ$75, 5, 0)</f>
        <v>Muito útil</v>
      </c>
      <c r="H23" s="2" t="str">
        <f aca="false">VLOOKUP(A23, Respostas!C$1:AJ$75, 6, 0)</f>
        <v>Pouco útil</v>
      </c>
      <c r="I23" s="2" t="str">
        <f aca="false">VLOOKUP(A23, Respostas!C$1:AJ$75, 7, 0)</f>
        <v>Médio</v>
      </c>
      <c r="J23" s="2" t="str">
        <f aca="false">VLOOKUP(A23, Respostas!C$1:AJ$75, 8, 0)</f>
        <v>Útil</v>
      </c>
      <c r="K23" s="2" t="str">
        <f aca="false">VLOOKUP(A23, Respostas!C$1:AJ$75, 9, 0)</f>
        <v>Muito útil</v>
      </c>
      <c r="L23" s="2" t="str">
        <f aca="false">VLOOKUP(A23, Respostas!C$1:AJ$75, 10, 0)</f>
        <v>Muito útil</v>
      </c>
      <c r="M23" s="2" t="str">
        <f aca="false">VLOOKUP(A23, Respostas!C$1:AJ$75, 11, 0)</f>
        <v>Muito útil</v>
      </c>
      <c r="N23" s="2" t="str">
        <f aca="false">VLOOKUP(A23, Respostas!C$1:AJ$75, 12, 0)</f>
        <v>Muito útil</v>
      </c>
      <c r="O23" s="2" t="str">
        <f aca="false">VLOOKUP(A23, Respostas!C$1:AJ$75, 13, 0)</f>
        <v>Muito útil</v>
      </c>
      <c r="P23" s="2" t="str">
        <f aca="false">VLOOKUP(A23, Respostas!C$1:AJ$75, 14, 0)</f>
        <v>Muito útil</v>
      </c>
      <c r="Q23" s="2" t="str">
        <f aca="false">VLOOKUP(A23, Respostas!C$1:AJ$75, 15, 0)</f>
        <v>Não utilizou</v>
      </c>
      <c r="R23" s="2" t="str">
        <f aca="false">VLOOKUP(A23, Respostas!C$1:AJ$75, 16, 0)</f>
        <v>Não utilizou</v>
      </c>
      <c r="S23" s="2" t="str">
        <f aca="false">VLOOKUP(A23, Respostas!C$1:AJ$75, 17, 0)</f>
        <v>Muito útil</v>
      </c>
      <c r="T23" s="2" t="str">
        <f aca="false">VLOOKUP(A23, Respostas!C$1:AJ$75, 18, 0)</f>
        <v>Muito útil</v>
      </c>
      <c r="U23" s="2" t="str">
        <f aca="false">VLOOKUP(A23, Respostas!C$1:AJ$75, 19, 0)</f>
        <v>Útil</v>
      </c>
      <c r="V23" s="2" t="str">
        <f aca="false">VLOOKUP(A23, Respostas!C$1:AJ$75, 20, 0)</f>
        <v>Útil</v>
      </c>
      <c r="W23" s="2" t="str">
        <f aca="false">VLOOKUP(A23, Respostas!C$1:AJ$75, 21, 0)</f>
        <v>Útil</v>
      </c>
      <c r="X23" s="2" t="str">
        <f aca="false">VLOOKUP(A23, Respostas!C$1:AJ$75, 22, 0)</f>
        <v>Muito útil</v>
      </c>
      <c r="Y23" s="2" t="str">
        <f aca="false">VLOOKUP(A23, Respostas!C$1:AJ$75, 23, 0)</f>
        <v>Muito útil</v>
      </c>
      <c r="Z23" s="2" t="str">
        <f aca="false">VLOOKUP(A23, Respostas!C$1:AJ$75, 24, 0)</f>
        <v>Muito útil</v>
      </c>
      <c r="AA23" s="2" t="str">
        <f aca="false">VLOOKUP(A23, Respostas!C$1:AJ$75, 25, 0)</f>
        <v>Muito útil</v>
      </c>
      <c r="AB23" s="2" t="str">
        <f aca="false">VLOOKUP(A23, Respostas!C$1:AJ$75, 26, 0)</f>
        <v>Muito útil</v>
      </c>
      <c r="AC23" s="2" t="str">
        <f aca="false">VLOOKUP(A23, Respostas!C$1:AJ$75, 27, 0)</f>
        <v>Útil</v>
      </c>
      <c r="AD23" s="2" t="str">
        <f aca="false">VLOOKUP(A23, Respostas!C$1:AJ$75, 28, 0)</f>
        <v>Útil</v>
      </c>
      <c r="AE23" s="2" t="str">
        <f aca="false">VLOOKUP(A23, Respostas!C$1:AJ$75, 29, 0)</f>
        <v>Útil</v>
      </c>
      <c r="AF23" s="2" t="str">
        <f aca="false">VLOOKUP(A23, Respostas!C$1:AJ$75, 30, 0)</f>
        <v>Útil</v>
      </c>
      <c r="AG23" s="2" t="str">
        <f aca="false">VLOOKUP(A23, Respostas!C$1:AJ$75, 31, 0)</f>
        <v>Muito útil</v>
      </c>
      <c r="AH23" s="2" t="str">
        <f aca="false">VLOOKUP(A23, Respostas!C$1:AJ$75, 32, 0)</f>
        <v>Muito útil</v>
      </c>
      <c r="AI23" s="2" t="str">
        <f aca="false">VLOOKUP(A23, Respostas!C$1:AJ$75, 33, 0)</f>
        <v>Muito útil</v>
      </c>
      <c r="AJ23" s="2" t="str">
        <f aca="false">VLOOKUP(A23, Respostas!C$1:AJ$75, 34, 0)</f>
        <v>Testei tanto no celular quanto no computador, e no celular não funciona bem.</v>
      </c>
    </row>
    <row r="24" customFormat="false" ht="15" hidden="false" customHeight="false" outlineLevel="0" collapsed="false">
      <c r="A24" s="2" t="s">
        <v>249</v>
      </c>
      <c r="B24" s="2" t="s">
        <v>250</v>
      </c>
      <c r="C24" s="2" t="s">
        <v>210</v>
      </c>
      <c r="D24" s="2" t="s">
        <v>98</v>
      </c>
      <c r="E24" s="2" t="str">
        <f aca="false">VLOOKUP(A24,Respostas!C$1:AJ$75,3,0)</f>
        <v>Muito útil</v>
      </c>
      <c r="F24" s="2" t="str">
        <f aca="false">VLOOKUP(A24, Respostas!C$1:AJ$75, 4, 0)</f>
        <v>Muito útil</v>
      </c>
      <c r="G24" s="2" t="str">
        <f aca="false">VLOOKUP(A24, Respostas!C$1:AJ$75, 5, 0)</f>
        <v>Muito útil</v>
      </c>
      <c r="H24" s="2" t="str">
        <f aca="false">VLOOKUP(A24, Respostas!C$1:AJ$75, 6, 0)</f>
        <v>Pouco útil</v>
      </c>
      <c r="I24" s="2" t="str">
        <f aca="false">VLOOKUP(A24, Respostas!C$1:AJ$75, 7, 0)</f>
        <v>Pouco útil</v>
      </c>
      <c r="J24" s="2" t="str">
        <f aca="false">VLOOKUP(A24, Respostas!C$1:AJ$75, 8, 0)</f>
        <v>Muito útil</v>
      </c>
      <c r="K24" s="2" t="str">
        <f aca="false">VLOOKUP(A24, Respostas!C$1:AJ$75, 9, 0)</f>
        <v>Útil</v>
      </c>
      <c r="L24" s="2" t="str">
        <f aca="false">VLOOKUP(A24, Respostas!C$1:AJ$75, 10, 0)</f>
        <v>Médio</v>
      </c>
      <c r="M24" s="2" t="str">
        <f aca="false">VLOOKUP(A24, Respostas!C$1:AJ$75, 11, 0)</f>
        <v>Médio</v>
      </c>
      <c r="N24" s="2" t="str">
        <f aca="false">VLOOKUP(A24, Respostas!C$1:AJ$75, 12, 0)</f>
        <v>Muito útil</v>
      </c>
      <c r="O24" s="2" t="str">
        <f aca="false">VLOOKUP(A24, Respostas!C$1:AJ$75, 13, 0)</f>
        <v>Muito útil</v>
      </c>
      <c r="P24" s="2" t="str">
        <f aca="false">VLOOKUP(A24, Respostas!C$1:AJ$75, 14, 0)</f>
        <v>Pouco útil</v>
      </c>
      <c r="Q24" s="2" t="str">
        <f aca="false">VLOOKUP(A24, Respostas!C$1:AJ$75, 15, 0)</f>
        <v>Pouco útil</v>
      </c>
      <c r="R24" s="2" t="str">
        <f aca="false">VLOOKUP(A24, Respostas!C$1:AJ$75, 16, 0)</f>
        <v>Não utilizou</v>
      </c>
      <c r="S24" s="2" t="str">
        <f aca="false">VLOOKUP(A24, Respostas!C$1:AJ$75, 17, 0)</f>
        <v>Não utilizou</v>
      </c>
      <c r="T24" s="2" t="str">
        <f aca="false">VLOOKUP(A24, Respostas!C$1:AJ$75, 18, 0)</f>
        <v>Não utilizou</v>
      </c>
      <c r="U24" s="2" t="str">
        <f aca="false">VLOOKUP(A24, Respostas!C$1:AJ$75, 19, 0)</f>
        <v>Não utilizou</v>
      </c>
      <c r="V24" s="2" t="str">
        <f aca="false">VLOOKUP(A24, Respostas!C$1:AJ$75, 20, 0)</f>
        <v>Não utilizou</v>
      </c>
      <c r="W24" s="2" t="str">
        <f aca="false">VLOOKUP(A24, Respostas!C$1:AJ$75, 21, 0)</f>
        <v>Não utilizou</v>
      </c>
      <c r="X24" s="2" t="str">
        <f aca="false">VLOOKUP(A24, Respostas!C$1:AJ$75, 22, 0)</f>
        <v>Não utilizou</v>
      </c>
      <c r="Y24" s="2" t="str">
        <f aca="false">VLOOKUP(A24, Respostas!C$1:AJ$75, 23, 0)</f>
        <v>Não utilizou</v>
      </c>
      <c r="Z24" s="2" t="str">
        <f aca="false">VLOOKUP(A24, Respostas!C$1:AJ$75, 24, 0)</f>
        <v>Útil</v>
      </c>
      <c r="AA24" s="2" t="str">
        <f aca="false">VLOOKUP(A24, Respostas!C$1:AJ$75, 25, 0)</f>
        <v>Útil</v>
      </c>
      <c r="AB24" s="2" t="str">
        <f aca="false">VLOOKUP(A24, Respostas!C$1:AJ$75, 26, 0)</f>
        <v>Útil</v>
      </c>
      <c r="AC24" s="2" t="str">
        <f aca="false">VLOOKUP(A24, Respostas!C$1:AJ$75, 27, 0)</f>
        <v>Útil</v>
      </c>
      <c r="AD24" s="2" t="str">
        <f aca="false">VLOOKUP(A24, Respostas!C$1:AJ$75, 28, 0)</f>
        <v>Útil</v>
      </c>
      <c r="AE24" s="2" t="str">
        <f aca="false">VLOOKUP(A24, Respostas!C$1:AJ$75, 29, 0)</f>
        <v>Útil</v>
      </c>
      <c r="AF24" s="2" t="str">
        <f aca="false">VLOOKUP(A24, Respostas!C$1:AJ$75, 30, 0)</f>
        <v>Não utilizou</v>
      </c>
      <c r="AG24" s="2" t="str">
        <f aca="false">VLOOKUP(A24, Respostas!C$1:AJ$75, 31, 0)</f>
        <v>Muito útil</v>
      </c>
      <c r="AH24" s="2" t="str">
        <f aca="false">VLOOKUP(A24, Respostas!C$1:AJ$75, 32, 0)</f>
        <v>Muito útil</v>
      </c>
      <c r="AI24" s="2" t="str">
        <f aca="false">VLOOKUP(A24, Respostas!C$1:AJ$75, 33, 0)</f>
        <v>Muito útil</v>
      </c>
      <c r="AJ24" s="2" t="str">
        <f aca="false">VLOOKUP(A24, Respostas!C$1:AJ$75, 34, 0)</f>
        <v>Tive muita dificuldade em utilizar o marcador de texto, acaba atrapalhando a leitura ter que parar pra enviar ou cancelar. Acabei não marcando partes que gostaria por não ser muito prático</v>
      </c>
    </row>
    <row r="25" customFormat="false" ht="15" hidden="false" customHeight="false" outlineLevel="0" collapsed="false">
      <c r="A25" s="2" t="s">
        <v>251</v>
      </c>
      <c r="B25" s="2" t="s">
        <v>252</v>
      </c>
      <c r="C25" s="2" t="s">
        <v>202</v>
      </c>
      <c r="D25" s="2" t="s">
        <v>100</v>
      </c>
      <c r="E25" s="2" t="str">
        <f aca="false">VLOOKUP(A25,Respostas!C$1:AJ$75,3,0)</f>
        <v>Útil</v>
      </c>
      <c r="F25" s="2" t="str">
        <f aca="false">VLOOKUP(A25, Respostas!C$1:AJ$75, 4, 0)</f>
        <v>Pouco útil</v>
      </c>
      <c r="G25" s="2" t="str">
        <f aca="false">VLOOKUP(A25, Respostas!C$1:AJ$75, 5, 0)</f>
        <v>Útil</v>
      </c>
      <c r="H25" s="2" t="str">
        <f aca="false">VLOOKUP(A25, Respostas!C$1:AJ$75, 6, 0)</f>
        <v>Útil</v>
      </c>
      <c r="I25" s="2" t="str">
        <f aca="false">VLOOKUP(A25, Respostas!C$1:AJ$75, 7, 0)</f>
        <v>Pouco útil</v>
      </c>
      <c r="J25" s="2" t="str">
        <f aca="false">VLOOKUP(A25, Respostas!C$1:AJ$75, 8, 0)</f>
        <v>Pouco útil</v>
      </c>
      <c r="K25" s="2" t="str">
        <f aca="false">VLOOKUP(A25, Respostas!C$1:AJ$75, 9, 0)</f>
        <v>Não utilizou</v>
      </c>
      <c r="L25" s="2" t="str">
        <f aca="false">VLOOKUP(A25, Respostas!C$1:AJ$75, 10, 0)</f>
        <v>Médio</v>
      </c>
      <c r="M25" s="2" t="str">
        <f aca="false">VLOOKUP(A25, Respostas!C$1:AJ$75, 11, 0)</f>
        <v>Útil</v>
      </c>
      <c r="N25" s="2" t="str">
        <f aca="false">VLOOKUP(A25, Respostas!C$1:AJ$75, 12, 0)</f>
        <v>Útil</v>
      </c>
      <c r="O25" s="2" t="str">
        <f aca="false">VLOOKUP(A25, Respostas!C$1:AJ$75, 13, 0)</f>
        <v>Médio</v>
      </c>
      <c r="P25" s="2" t="str">
        <f aca="false">VLOOKUP(A25, Respostas!C$1:AJ$75, 14, 0)</f>
        <v>Médio</v>
      </c>
      <c r="Q25" s="2" t="str">
        <f aca="false">VLOOKUP(A25, Respostas!C$1:AJ$75, 15, 0)</f>
        <v>Útil</v>
      </c>
      <c r="R25" s="2" t="str">
        <f aca="false">VLOOKUP(A25, Respostas!C$1:AJ$75, 16, 0)</f>
        <v>Médio</v>
      </c>
      <c r="S25" s="2" t="str">
        <f aca="false">VLOOKUP(A25, Respostas!C$1:AJ$75, 17, 0)</f>
        <v>Médio</v>
      </c>
      <c r="T25" s="2" t="str">
        <f aca="false">VLOOKUP(A25, Respostas!C$1:AJ$75, 18, 0)</f>
        <v>Médio</v>
      </c>
      <c r="U25" s="2" t="str">
        <f aca="false">VLOOKUP(A25, Respostas!C$1:AJ$75, 19, 0)</f>
        <v>Útil</v>
      </c>
      <c r="V25" s="2" t="str">
        <f aca="false">VLOOKUP(A25, Respostas!C$1:AJ$75, 20, 0)</f>
        <v>Útil</v>
      </c>
      <c r="W25" s="2" t="str">
        <f aca="false">VLOOKUP(A25, Respostas!C$1:AJ$75, 21, 0)</f>
        <v>Útil</v>
      </c>
      <c r="X25" s="2" t="str">
        <f aca="false">VLOOKUP(A25, Respostas!C$1:AJ$75, 22, 0)</f>
        <v>Útil</v>
      </c>
      <c r="Y25" s="2" t="str">
        <f aca="false">VLOOKUP(A25, Respostas!C$1:AJ$75, 23, 0)</f>
        <v>Útil</v>
      </c>
      <c r="Z25" s="2" t="str">
        <f aca="false">VLOOKUP(A25, Respostas!C$1:AJ$75, 24, 0)</f>
        <v>Muito útil</v>
      </c>
      <c r="AA25" s="2" t="str">
        <f aca="false">VLOOKUP(A25, Respostas!C$1:AJ$75, 25, 0)</f>
        <v>Muito útil</v>
      </c>
      <c r="AB25" s="2" t="str">
        <f aca="false">VLOOKUP(A25, Respostas!C$1:AJ$75, 26, 0)</f>
        <v>Muito útil</v>
      </c>
      <c r="AC25" s="2" t="str">
        <f aca="false">VLOOKUP(A25, Respostas!C$1:AJ$75, 27, 0)</f>
        <v>Útil</v>
      </c>
      <c r="AD25" s="2" t="str">
        <f aca="false">VLOOKUP(A25, Respostas!C$1:AJ$75, 28, 0)</f>
        <v>Útil</v>
      </c>
      <c r="AE25" s="2" t="str">
        <f aca="false">VLOOKUP(A25, Respostas!C$1:AJ$75, 29, 0)</f>
        <v>Útil</v>
      </c>
      <c r="AF25" s="2" t="str">
        <f aca="false">VLOOKUP(A25, Respostas!C$1:AJ$75, 30, 0)</f>
        <v>Útil</v>
      </c>
      <c r="AG25" s="2" t="str">
        <f aca="false">VLOOKUP(A25, Respostas!C$1:AJ$75, 31, 0)</f>
        <v>Útil</v>
      </c>
      <c r="AH25" s="2" t="str">
        <f aca="false">VLOOKUP(A25, Respostas!C$1:AJ$75, 32, 0)</f>
        <v>Útil</v>
      </c>
      <c r="AI25" s="2" t="str">
        <f aca="false">VLOOKUP(A25, Respostas!C$1:AJ$75, 33, 0)</f>
        <v>Útil</v>
      </c>
      <c r="AJ25" s="2" t="n">
        <f aca="false">VLOOKUP(A25, Respostas!C$1:AJ$75, 34, 0)</f>
        <v>0</v>
      </c>
    </row>
    <row r="26" customFormat="false" ht="15" hidden="false" customHeight="false" outlineLevel="0" collapsed="false">
      <c r="A26" s="2" t="s">
        <v>253</v>
      </c>
      <c r="B26" s="2" t="s">
        <v>254</v>
      </c>
      <c r="C26" s="2" t="s">
        <v>210</v>
      </c>
      <c r="D26" s="2" t="s">
        <v>101</v>
      </c>
      <c r="E26" s="2" t="str">
        <f aca="false">VLOOKUP(A26,Respostas!C$1:AJ$75,3,0)</f>
        <v>Médio</v>
      </c>
      <c r="F26" s="2" t="str">
        <f aca="false">VLOOKUP(A26, Respostas!C$1:AJ$75, 4, 0)</f>
        <v>Pouco útil</v>
      </c>
      <c r="G26" s="2" t="str">
        <f aca="false">VLOOKUP(A26, Respostas!C$1:AJ$75, 5, 0)</f>
        <v>Útil</v>
      </c>
      <c r="H26" s="2" t="str">
        <f aca="false">VLOOKUP(A26, Respostas!C$1:AJ$75, 6, 0)</f>
        <v>Útil</v>
      </c>
      <c r="I26" s="2" t="str">
        <f aca="false">VLOOKUP(A26, Respostas!C$1:AJ$75, 7, 0)</f>
        <v>Médio</v>
      </c>
      <c r="J26" s="2" t="str">
        <f aca="false">VLOOKUP(A26, Respostas!C$1:AJ$75, 8, 0)</f>
        <v>Pouco útil</v>
      </c>
      <c r="K26" s="2" t="str">
        <f aca="false">VLOOKUP(A26, Respostas!C$1:AJ$75, 9, 0)</f>
        <v>Útil</v>
      </c>
      <c r="L26" s="2" t="str">
        <f aca="false">VLOOKUP(A26, Respostas!C$1:AJ$75, 10, 0)</f>
        <v>Muito útil</v>
      </c>
      <c r="M26" s="2" t="str">
        <f aca="false">VLOOKUP(A26, Respostas!C$1:AJ$75, 11, 0)</f>
        <v>Muito útil</v>
      </c>
      <c r="N26" s="2" t="str">
        <f aca="false">VLOOKUP(A26, Respostas!C$1:AJ$75, 12, 0)</f>
        <v>Médio</v>
      </c>
      <c r="O26" s="2" t="str">
        <f aca="false">VLOOKUP(A26, Respostas!C$1:AJ$75, 13, 0)</f>
        <v>Médio</v>
      </c>
      <c r="P26" s="2" t="str">
        <f aca="false">VLOOKUP(A26, Respostas!C$1:AJ$75, 14, 0)</f>
        <v>Pouco útil</v>
      </c>
      <c r="Q26" s="2" t="str">
        <f aca="false">VLOOKUP(A26, Respostas!C$1:AJ$75, 15, 0)</f>
        <v>Muito útil</v>
      </c>
      <c r="R26" s="2" t="str">
        <f aca="false">VLOOKUP(A26, Respostas!C$1:AJ$75, 16, 0)</f>
        <v>Útil</v>
      </c>
      <c r="S26" s="2" t="str">
        <f aca="false">VLOOKUP(A26, Respostas!C$1:AJ$75, 17, 0)</f>
        <v>Útil</v>
      </c>
      <c r="T26" s="2" t="str">
        <f aca="false">VLOOKUP(A26, Respostas!C$1:AJ$75, 18, 0)</f>
        <v>Pouco útil</v>
      </c>
      <c r="U26" s="2" t="str">
        <f aca="false">VLOOKUP(A26, Respostas!C$1:AJ$75, 19, 0)</f>
        <v>Útil</v>
      </c>
      <c r="V26" s="2" t="str">
        <f aca="false">VLOOKUP(A26, Respostas!C$1:AJ$75, 20, 0)</f>
        <v>Útil</v>
      </c>
      <c r="W26" s="2" t="str">
        <f aca="false">VLOOKUP(A26, Respostas!C$1:AJ$75, 21, 0)</f>
        <v>Muito útil</v>
      </c>
      <c r="X26" s="2" t="str">
        <f aca="false">VLOOKUP(A26, Respostas!C$1:AJ$75, 22, 0)</f>
        <v>Muito útil</v>
      </c>
      <c r="Y26" s="2" t="str">
        <f aca="false">VLOOKUP(A26, Respostas!C$1:AJ$75, 23, 0)</f>
        <v>Médio</v>
      </c>
      <c r="Z26" s="2" t="str">
        <f aca="false">VLOOKUP(A26, Respostas!C$1:AJ$75, 24, 0)</f>
        <v>Médio</v>
      </c>
      <c r="AA26" s="2" t="str">
        <f aca="false">VLOOKUP(A26, Respostas!C$1:AJ$75, 25, 0)</f>
        <v>Médio</v>
      </c>
      <c r="AB26" s="2" t="str">
        <f aca="false">VLOOKUP(A26, Respostas!C$1:AJ$75, 26, 0)</f>
        <v>Muito útil</v>
      </c>
      <c r="AC26" s="2" t="str">
        <f aca="false">VLOOKUP(A26, Respostas!C$1:AJ$75, 27, 0)</f>
        <v>Útil</v>
      </c>
      <c r="AD26" s="2" t="str">
        <f aca="false">VLOOKUP(A26, Respostas!C$1:AJ$75, 28, 0)</f>
        <v>Útil</v>
      </c>
      <c r="AE26" s="2" t="str">
        <f aca="false">VLOOKUP(A26, Respostas!C$1:AJ$75, 29, 0)</f>
        <v>Útil</v>
      </c>
      <c r="AF26" s="2" t="str">
        <f aca="false">VLOOKUP(A26, Respostas!C$1:AJ$75, 30, 0)</f>
        <v>Médio</v>
      </c>
      <c r="AG26" s="2" t="str">
        <f aca="false">VLOOKUP(A26, Respostas!C$1:AJ$75, 31, 0)</f>
        <v>Útil</v>
      </c>
      <c r="AH26" s="2" t="str">
        <f aca="false">VLOOKUP(A26, Respostas!C$1:AJ$75, 32, 0)</f>
        <v>Útil</v>
      </c>
      <c r="AI26" s="2" t="str">
        <f aca="false">VLOOKUP(A26, Respostas!C$1:AJ$75, 33, 0)</f>
        <v>Útil</v>
      </c>
      <c r="AJ26" s="2" t="n">
        <f aca="false">VLOOKUP(A26, Respostas!C$1:AJ$75, 34, 0)</f>
        <v>0</v>
      </c>
    </row>
    <row r="27" customFormat="false" ht="15" hidden="false" customHeight="false" outlineLevel="0" collapsed="false">
      <c r="A27" s="2" t="s">
        <v>255</v>
      </c>
      <c r="B27" s="2" t="s">
        <v>256</v>
      </c>
      <c r="C27" s="2" t="s">
        <v>216</v>
      </c>
      <c r="D27" s="2" t="s">
        <v>102</v>
      </c>
      <c r="E27" s="2" t="str">
        <f aca="false">VLOOKUP(A27,Respostas!C$1:AJ$75,3,0)</f>
        <v>Médio</v>
      </c>
      <c r="F27" s="2" t="str">
        <f aca="false">VLOOKUP(A27, Respostas!C$1:AJ$75, 4, 0)</f>
        <v>Útil</v>
      </c>
      <c r="G27" s="2" t="str">
        <f aca="false">VLOOKUP(A27, Respostas!C$1:AJ$75, 5, 0)</f>
        <v>Médio</v>
      </c>
      <c r="H27" s="2" t="str">
        <f aca="false">VLOOKUP(A27, Respostas!C$1:AJ$75, 6, 0)</f>
        <v>Médio</v>
      </c>
      <c r="I27" s="2" t="str">
        <f aca="false">VLOOKUP(A27, Respostas!C$1:AJ$75, 7, 0)</f>
        <v>Médio</v>
      </c>
      <c r="J27" s="2" t="str">
        <f aca="false">VLOOKUP(A27, Respostas!C$1:AJ$75, 8, 0)</f>
        <v>Não utilizou</v>
      </c>
      <c r="K27" s="2" t="str">
        <f aca="false">VLOOKUP(A27, Respostas!C$1:AJ$75, 9, 0)</f>
        <v>Não utilizou</v>
      </c>
      <c r="L27" s="2" t="str">
        <f aca="false">VLOOKUP(A27, Respostas!C$1:AJ$75, 10, 0)</f>
        <v>Útil</v>
      </c>
      <c r="M27" s="2" t="str">
        <f aca="false">VLOOKUP(A27, Respostas!C$1:AJ$75, 11, 0)</f>
        <v>Não utilizou</v>
      </c>
      <c r="N27" s="2" t="str">
        <f aca="false">VLOOKUP(A27, Respostas!C$1:AJ$75, 12, 0)</f>
        <v>Não utilizou</v>
      </c>
      <c r="O27" s="2" t="str">
        <f aca="false">VLOOKUP(A27, Respostas!C$1:AJ$75, 13, 0)</f>
        <v>Não utilizou</v>
      </c>
      <c r="P27" s="2" t="str">
        <f aca="false">VLOOKUP(A27, Respostas!C$1:AJ$75, 14, 0)</f>
        <v>Pouco útil</v>
      </c>
      <c r="Q27" s="2" t="str">
        <f aca="false">VLOOKUP(A27, Respostas!C$1:AJ$75, 15, 0)</f>
        <v>Não utilizou</v>
      </c>
      <c r="R27" s="2" t="str">
        <f aca="false">VLOOKUP(A27, Respostas!C$1:AJ$75, 16, 0)</f>
        <v>Não utilizou</v>
      </c>
      <c r="S27" s="2" t="str">
        <f aca="false">VLOOKUP(A27, Respostas!C$1:AJ$75, 17, 0)</f>
        <v>Não utilizou</v>
      </c>
      <c r="T27" s="2" t="str">
        <f aca="false">VLOOKUP(A27, Respostas!C$1:AJ$75, 18, 0)</f>
        <v>Não utilizou</v>
      </c>
      <c r="U27" s="2" t="str">
        <f aca="false">VLOOKUP(A27, Respostas!C$1:AJ$75, 19, 0)</f>
        <v>Médio</v>
      </c>
      <c r="V27" s="2" t="str">
        <f aca="false">VLOOKUP(A27, Respostas!C$1:AJ$75, 20, 0)</f>
        <v>Médio</v>
      </c>
      <c r="W27" s="2" t="str">
        <f aca="false">VLOOKUP(A27, Respostas!C$1:AJ$75, 21, 0)</f>
        <v>Útil</v>
      </c>
      <c r="X27" s="2" t="str">
        <f aca="false">VLOOKUP(A27, Respostas!C$1:AJ$75, 22, 0)</f>
        <v>Médio</v>
      </c>
      <c r="Y27" s="2" t="str">
        <f aca="false">VLOOKUP(A27, Respostas!C$1:AJ$75, 23, 0)</f>
        <v>Médio</v>
      </c>
      <c r="Z27" s="2" t="str">
        <f aca="false">VLOOKUP(A27, Respostas!C$1:AJ$75, 24, 0)</f>
        <v>Não utilizou</v>
      </c>
      <c r="AA27" s="2" t="str">
        <f aca="false">VLOOKUP(A27, Respostas!C$1:AJ$75, 25, 0)</f>
        <v>Pouco útil</v>
      </c>
      <c r="AB27" s="2" t="str">
        <f aca="false">VLOOKUP(A27, Respostas!C$1:AJ$75, 26, 0)</f>
        <v>Médio</v>
      </c>
      <c r="AC27" s="2" t="str">
        <f aca="false">VLOOKUP(A27, Respostas!C$1:AJ$75, 27, 0)</f>
        <v>Útil</v>
      </c>
      <c r="AD27" s="2" t="str">
        <f aca="false">VLOOKUP(A27, Respostas!C$1:AJ$75, 28, 0)</f>
        <v>Não utilizou</v>
      </c>
      <c r="AE27" s="2" t="str">
        <f aca="false">VLOOKUP(A27, Respostas!C$1:AJ$75, 29, 0)</f>
        <v>Não utilizou</v>
      </c>
      <c r="AF27" s="2" t="str">
        <f aca="false">VLOOKUP(A27, Respostas!C$1:AJ$75, 30, 0)</f>
        <v>Útil</v>
      </c>
      <c r="AG27" s="2" t="str">
        <f aca="false">VLOOKUP(A27, Respostas!C$1:AJ$75, 31, 0)</f>
        <v>Não utilizou</v>
      </c>
      <c r="AH27" s="2" t="str">
        <f aca="false">VLOOKUP(A27, Respostas!C$1:AJ$75, 32, 0)</f>
        <v>Não utilizou</v>
      </c>
      <c r="AI27" s="2" t="str">
        <f aca="false">VLOOKUP(A27, Respostas!C$1:AJ$75, 33, 0)</f>
        <v>Não utilizou</v>
      </c>
      <c r="AJ27" s="2" t="str">
        <f aca="false">VLOOKUP(A27, Respostas!C$1:AJ$75, 34, 0)</f>
        <v>Achei a ferramenta da caneta para fazer grifo  ou sublinhar um pouco difícil de manusear e para apagar quando fazemos uma marcação errada achei complicado.</v>
      </c>
    </row>
    <row r="28" customFormat="false" ht="15" hidden="false" customHeight="false" outlineLevel="0" collapsed="false">
      <c r="A28" s="2" t="s">
        <v>257</v>
      </c>
      <c r="B28" s="2" t="s">
        <v>258</v>
      </c>
      <c r="C28" s="2" t="s">
        <v>205</v>
      </c>
      <c r="D28" s="2" t="s">
        <v>104</v>
      </c>
      <c r="E28" s="2" t="str">
        <f aca="false">VLOOKUP(A28,Respostas!C$1:AJ$75,3,0)</f>
        <v>Muito útil</v>
      </c>
      <c r="F28" s="2" t="str">
        <f aca="false">VLOOKUP(A28, Respostas!C$1:AJ$75, 4, 0)</f>
        <v>Muito útil</v>
      </c>
      <c r="G28" s="2" t="str">
        <f aca="false">VLOOKUP(A28, Respostas!C$1:AJ$75, 5, 0)</f>
        <v>Muito útil</v>
      </c>
      <c r="H28" s="2" t="str">
        <f aca="false">VLOOKUP(A28, Respostas!C$1:AJ$75, 6, 0)</f>
        <v>Útil</v>
      </c>
      <c r="I28" s="2" t="str">
        <f aca="false">VLOOKUP(A28, Respostas!C$1:AJ$75, 7, 0)</f>
        <v>Útil</v>
      </c>
      <c r="J28" s="2" t="str">
        <f aca="false">VLOOKUP(A28, Respostas!C$1:AJ$75, 8, 0)</f>
        <v>Útil</v>
      </c>
      <c r="K28" s="2" t="str">
        <f aca="false">VLOOKUP(A28, Respostas!C$1:AJ$75, 9, 0)</f>
        <v>Útil</v>
      </c>
      <c r="L28" s="2" t="str">
        <f aca="false">VLOOKUP(A28, Respostas!C$1:AJ$75, 10, 0)</f>
        <v>Muito útil</v>
      </c>
      <c r="M28" s="2" t="str">
        <f aca="false">VLOOKUP(A28, Respostas!C$1:AJ$75, 11, 0)</f>
        <v>Muito útil</v>
      </c>
      <c r="N28" s="2" t="str">
        <f aca="false">VLOOKUP(A28, Respostas!C$1:AJ$75, 12, 0)</f>
        <v>Muito útil</v>
      </c>
      <c r="O28" s="2" t="str">
        <f aca="false">VLOOKUP(A28, Respostas!C$1:AJ$75, 13, 0)</f>
        <v>Útil</v>
      </c>
      <c r="P28" s="2" t="str">
        <f aca="false">VLOOKUP(A28, Respostas!C$1:AJ$75, 14, 0)</f>
        <v>Útil</v>
      </c>
      <c r="Q28" s="2" t="str">
        <f aca="false">VLOOKUP(A28, Respostas!C$1:AJ$75, 15, 0)</f>
        <v>Útil</v>
      </c>
      <c r="R28" s="2" t="str">
        <f aca="false">VLOOKUP(A28, Respostas!C$1:AJ$75, 16, 0)</f>
        <v>Útil</v>
      </c>
      <c r="S28" s="2" t="str">
        <f aca="false">VLOOKUP(A28, Respostas!C$1:AJ$75, 17, 0)</f>
        <v>Muito útil</v>
      </c>
      <c r="T28" s="2" t="str">
        <f aca="false">VLOOKUP(A28, Respostas!C$1:AJ$75, 18, 0)</f>
        <v>Muito útil</v>
      </c>
      <c r="U28" s="2" t="str">
        <f aca="false">VLOOKUP(A28, Respostas!C$1:AJ$75, 19, 0)</f>
        <v>Muito útil</v>
      </c>
      <c r="V28" s="2" t="str">
        <f aca="false">VLOOKUP(A28, Respostas!C$1:AJ$75, 20, 0)</f>
        <v>Muito útil</v>
      </c>
      <c r="W28" s="2" t="str">
        <f aca="false">VLOOKUP(A28, Respostas!C$1:AJ$75, 21, 0)</f>
        <v>Muito útil</v>
      </c>
      <c r="X28" s="2" t="str">
        <f aca="false">VLOOKUP(A28, Respostas!C$1:AJ$75, 22, 0)</f>
        <v>Médio</v>
      </c>
      <c r="Y28" s="2" t="str">
        <f aca="false">VLOOKUP(A28, Respostas!C$1:AJ$75, 23, 0)</f>
        <v>Médio</v>
      </c>
      <c r="Z28" s="2" t="str">
        <f aca="false">VLOOKUP(A28, Respostas!C$1:AJ$75, 24, 0)</f>
        <v>Muito útil</v>
      </c>
      <c r="AA28" s="2" t="str">
        <f aca="false">VLOOKUP(A28, Respostas!C$1:AJ$75, 25, 0)</f>
        <v>Muito útil</v>
      </c>
      <c r="AB28" s="2" t="str">
        <f aca="false">VLOOKUP(A28, Respostas!C$1:AJ$75, 26, 0)</f>
        <v>Muito útil</v>
      </c>
      <c r="AC28" s="2" t="str">
        <f aca="false">VLOOKUP(A28, Respostas!C$1:AJ$75, 27, 0)</f>
        <v>Muito útil</v>
      </c>
      <c r="AD28" s="2" t="str">
        <f aca="false">VLOOKUP(A28, Respostas!C$1:AJ$75, 28, 0)</f>
        <v>Muito útil</v>
      </c>
      <c r="AE28" s="2" t="str">
        <f aca="false">VLOOKUP(A28, Respostas!C$1:AJ$75, 29, 0)</f>
        <v>Muito útil</v>
      </c>
      <c r="AF28" s="2" t="str">
        <f aca="false">VLOOKUP(A28, Respostas!C$1:AJ$75, 30, 0)</f>
        <v>Médio</v>
      </c>
      <c r="AG28" s="2" t="str">
        <f aca="false">VLOOKUP(A28, Respostas!C$1:AJ$75, 31, 0)</f>
        <v>Muito útil</v>
      </c>
      <c r="AH28" s="2" t="str">
        <f aca="false">VLOOKUP(A28, Respostas!C$1:AJ$75, 32, 0)</f>
        <v>Muito útil</v>
      </c>
      <c r="AI28" s="2" t="str">
        <f aca="false">VLOOKUP(A28, Respostas!C$1:AJ$75, 33, 0)</f>
        <v>Muito útil</v>
      </c>
      <c r="AJ28" s="2" t="n">
        <f aca="false">VLOOKUP(A28, Respostas!C$1:AJ$75, 34, 0)</f>
        <v>0</v>
      </c>
    </row>
    <row r="29" customFormat="false" ht="15" hidden="false" customHeight="false" outlineLevel="0" collapsed="false">
      <c r="A29" s="2" t="s">
        <v>259</v>
      </c>
      <c r="B29" s="2" t="s">
        <v>260</v>
      </c>
      <c r="C29" s="2" t="s">
        <v>202</v>
      </c>
      <c r="D29" s="2" t="s">
        <v>105</v>
      </c>
      <c r="E29" s="2" t="str">
        <f aca="false">VLOOKUP(A29,Respostas!C$1:AJ$75,3,0)</f>
        <v>Muito útil</v>
      </c>
      <c r="F29" s="2" t="str">
        <f aca="false">VLOOKUP(A29, Respostas!C$1:AJ$75, 4, 0)</f>
        <v>Muito útil</v>
      </c>
      <c r="G29" s="2" t="str">
        <f aca="false">VLOOKUP(A29, Respostas!C$1:AJ$75, 5, 0)</f>
        <v>Muito útil</v>
      </c>
      <c r="H29" s="2" t="str">
        <f aca="false">VLOOKUP(A29, Respostas!C$1:AJ$75, 6, 0)</f>
        <v>Muito útil</v>
      </c>
      <c r="I29" s="2" t="str">
        <f aca="false">VLOOKUP(A29, Respostas!C$1:AJ$75, 7, 0)</f>
        <v>Muito útil</v>
      </c>
      <c r="J29" s="2" t="str">
        <f aca="false">VLOOKUP(A29, Respostas!C$1:AJ$75, 8, 0)</f>
        <v>Muito útil</v>
      </c>
      <c r="K29" s="2" t="str">
        <f aca="false">VLOOKUP(A29, Respostas!C$1:AJ$75, 9, 0)</f>
        <v>Muito útil</v>
      </c>
      <c r="L29" s="2" t="str">
        <f aca="false">VLOOKUP(A29, Respostas!C$1:AJ$75, 10, 0)</f>
        <v>Muito útil</v>
      </c>
      <c r="M29" s="2" t="str">
        <f aca="false">VLOOKUP(A29, Respostas!C$1:AJ$75, 11, 0)</f>
        <v>Muito útil</v>
      </c>
      <c r="N29" s="2" t="str">
        <f aca="false">VLOOKUP(A29, Respostas!C$1:AJ$75, 12, 0)</f>
        <v>Muito útil</v>
      </c>
      <c r="O29" s="2" t="str">
        <f aca="false">VLOOKUP(A29, Respostas!C$1:AJ$75, 13, 0)</f>
        <v>Muito útil</v>
      </c>
      <c r="P29" s="2" t="str">
        <f aca="false">VLOOKUP(A29, Respostas!C$1:AJ$75, 14, 0)</f>
        <v>Muito útil</v>
      </c>
      <c r="Q29" s="2" t="str">
        <f aca="false">VLOOKUP(A29, Respostas!C$1:AJ$75, 15, 0)</f>
        <v>Muito útil</v>
      </c>
      <c r="R29" s="2" t="str">
        <f aca="false">VLOOKUP(A29, Respostas!C$1:AJ$75, 16, 0)</f>
        <v>Muito útil</v>
      </c>
      <c r="S29" s="2" t="str">
        <f aca="false">VLOOKUP(A29, Respostas!C$1:AJ$75, 17, 0)</f>
        <v>Muito útil</v>
      </c>
      <c r="T29" s="2" t="str">
        <f aca="false">VLOOKUP(A29, Respostas!C$1:AJ$75, 18, 0)</f>
        <v>Muito útil</v>
      </c>
      <c r="U29" s="2" t="str">
        <f aca="false">VLOOKUP(A29, Respostas!C$1:AJ$75, 19, 0)</f>
        <v>Muito útil</v>
      </c>
      <c r="V29" s="2" t="str">
        <f aca="false">VLOOKUP(A29, Respostas!C$1:AJ$75, 20, 0)</f>
        <v>Muito útil</v>
      </c>
      <c r="W29" s="2" t="str">
        <f aca="false">VLOOKUP(A29, Respostas!C$1:AJ$75, 21, 0)</f>
        <v>Muito útil</v>
      </c>
      <c r="X29" s="2" t="str">
        <f aca="false">VLOOKUP(A29, Respostas!C$1:AJ$75, 22, 0)</f>
        <v>Muito útil</v>
      </c>
      <c r="Y29" s="2" t="str">
        <f aca="false">VLOOKUP(A29, Respostas!C$1:AJ$75, 23, 0)</f>
        <v>Muito útil</v>
      </c>
      <c r="Z29" s="2" t="str">
        <f aca="false">VLOOKUP(A29, Respostas!C$1:AJ$75, 24, 0)</f>
        <v>Muito útil</v>
      </c>
      <c r="AA29" s="2" t="str">
        <f aca="false">VLOOKUP(A29, Respostas!C$1:AJ$75, 25, 0)</f>
        <v>Muito útil</v>
      </c>
      <c r="AB29" s="2" t="str">
        <f aca="false">VLOOKUP(A29, Respostas!C$1:AJ$75, 26, 0)</f>
        <v>Muito útil</v>
      </c>
      <c r="AC29" s="2" t="str">
        <f aca="false">VLOOKUP(A29, Respostas!C$1:AJ$75, 27, 0)</f>
        <v>Muito útil</v>
      </c>
      <c r="AD29" s="2" t="str">
        <f aca="false">VLOOKUP(A29, Respostas!C$1:AJ$75, 28, 0)</f>
        <v>Muito útil</v>
      </c>
      <c r="AE29" s="2" t="str">
        <f aca="false">VLOOKUP(A29, Respostas!C$1:AJ$75, 29, 0)</f>
        <v>Muito útil</v>
      </c>
      <c r="AF29" s="2" t="str">
        <f aca="false">VLOOKUP(A29, Respostas!C$1:AJ$75, 30, 0)</f>
        <v>Muito útil</v>
      </c>
      <c r="AG29" s="2" t="str">
        <f aca="false">VLOOKUP(A29, Respostas!C$1:AJ$75, 31, 0)</f>
        <v>Muito útil</v>
      </c>
      <c r="AH29" s="2" t="str">
        <f aca="false">VLOOKUP(A29, Respostas!C$1:AJ$75, 32, 0)</f>
        <v>Muito útil</v>
      </c>
      <c r="AI29" s="2" t="str">
        <f aca="false">VLOOKUP(A29, Respostas!C$1:AJ$75, 33, 0)</f>
        <v>Muito útil</v>
      </c>
      <c r="AJ29" s="2" t="n">
        <f aca="false">VLOOKUP(A29, Respostas!C$1:AJ$75, 34, 0)</f>
        <v>0</v>
      </c>
    </row>
    <row r="30" customFormat="false" ht="15" hidden="false" customHeight="false" outlineLevel="0" collapsed="false">
      <c r="A30" s="2" t="s">
        <v>261</v>
      </c>
      <c r="B30" s="2" t="s">
        <v>262</v>
      </c>
      <c r="C30" s="2" t="s">
        <v>216</v>
      </c>
      <c r="D30" s="2" t="s">
        <v>106</v>
      </c>
      <c r="E30" s="2" t="str">
        <f aca="false">VLOOKUP(A30,Respostas!C$1:AJ$75,3,0)</f>
        <v>Médio</v>
      </c>
      <c r="F30" s="2" t="str">
        <f aca="false">VLOOKUP(A30, Respostas!C$1:AJ$75, 4, 0)</f>
        <v>Médio</v>
      </c>
      <c r="G30" s="2" t="str">
        <f aca="false">VLOOKUP(A30, Respostas!C$1:AJ$75, 5, 0)</f>
        <v>Muito útil</v>
      </c>
      <c r="H30" s="2" t="str">
        <f aca="false">VLOOKUP(A30, Respostas!C$1:AJ$75, 6, 0)</f>
        <v>Médio</v>
      </c>
      <c r="I30" s="2" t="str">
        <f aca="false">VLOOKUP(A30, Respostas!C$1:AJ$75, 7, 0)</f>
        <v>Médio</v>
      </c>
      <c r="J30" s="2" t="str">
        <f aca="false">VLOOKUP(A30, Respostas!C$1:AJ$75, 8, 0)</f>
        <v>Muito útil</v>
      </c>
      <c r="K30" s="2" t="str">
        <f aca="false">VLOOKUP(A30, Respostas!C$1:AJ$75, 9, 0)</f>
        <v>Muito útil</v>
      </c>
      <c r="L30" s="2" t="str">
        <f aca="false">VLOOKUP(A30, Respostas!C$1:AJ$75, 10, 0)</f>
        <v>Muito útil</v>
      </c>
      <c r="M30" s="2" t="str">
        <f aca="false">VLOOKUP(A30, Respostas!C$1:AJ$75, 11, 0)</f>
        <v>Muito útil</v>
      </c>
      <c r="N30" s="2" t="str">
        <f aca="false">VLOOKUP(A30, Respostas!C$1:AJ$75, 12, 0)</f>
        <v>Muito útil</v>
      </c>
      <c r="O30" s="2" t="str">
        <f aca="false">VLOOKUP(A30, Respostas!C$1:AJ$75, 13, 0)</f>
        <v>Médio</v>
      </c>
      <c r="P30" s="2" t="str">
        <f aca="false">VLOOKUP(A30, Respostas!C$1:AJ$75, 14, 0)</f>
        <v>Útil</v>
      </c>
      <c r="Q30" s="2" t="str">
        <f aca="false">VLOOKUP(A30, Respostas!C$1:AJ$75, 15, 0)</f>
        <v>Muito útil</v>
      </c>
      <c r="R30" s="2" t="str">
        <f aca="false">VLOOKUP(A30, Respostas!C$1:AJ$75, 16, 0)</f>
        <v>Muito útil</v>
      </c>
      <c r="S30" s="2" t="str">
        <f aca="false">VLOOKUP(A30, Respostas!C$1:AJ$75, 17, 0)</f>
        <v>Muito útil</v>
      </c>
      <c r="T30" s="2" t="str">
        <f aca="false">VLOOKUP(A30, Respostas!C$1:AJ$75, 18, 0)</f>
        <v>Muito útil</v>
      </c>
      <c r="U30" s="2" t="str">
        <f aca="false">VLOOKUP(A30, Respostas!C$1:AJ$75, 19, 0)</f>
        <v>Muito útil</v>
      </c>
      <c r="V30" s="2" t="str">
        <f aca="false">VLOOKUP(A30, Respostas!C$1:AJ$75, 20, 0)</f>
        <v>Muito útil</v>
      </c>
      <c r="W30" s="2" t="str">
        <f aca="false">VLOOKUP(A30, Respostas!C$1:AJ$75, 21, 0)</f>
        <v>Muito útil</v>
      </c>
      <c r="X30" s="2" t="str">
        <f aca="false">VLOOKUP(A30, Respostas!C$1:AJ$75, 22, 0)</f>
        <v>Útil</v>
      </c>
      <c r="Y30" s="2" t="str">
        <f aca="false">VLOOKUP(A30, Respostas!C$1:AJ$75, 23, 0)</f>
        <v>Útil</v>
      </c>
      <c r="Z30" s="2" t="str">
        <f aca="false">VLOOKUP(A30, Respostas!C$1:AJ$75, 24, 0)</f>
        <v>Muito útil</v>
      </c>
      <c r="AA30" s="2" t="str">
        <f aca="false">VLOOKUP(A30, Respostas!C$1:AJ$75, 25, 0)</f>
        <v>Muito útil</v>
      </c>
      <c r="AB30" s="2" t="str">
        <f aca="false">VLOOKUP(A30, Respostas!C$1:AJ$75, 26, 0)</f>
        <v>Muito útil</v>
      </c>
      <c r="AC30" s="2" t="str">
        <f aca="false">VLOOKUP(A30, Respostas!C$1:AJ$75, 27, 0)</f>
        <v>Muito útil</v>
      </c>
      <c r="AD30" s="2" t="str">
        <f aca="false">VLOOKUP(A30, Respostas!C$1:AJ$75, 28, 0)</f>
        <v>Útil</v>
      </c>
      <c r="AE30" s="2" t="str">
        <f aca="false">VLOOKUP(A30, Respostas!C$1:AJ$75, 29, 0)</f>
        <v>Médio</v>
      </c>
      <c r="AF30" s="2" t="str">
        <f aca="false">VLOOKUP(A30, Respostas!C$1:AJ$75, 30, 0)</f>
        <v>Médio</v>
      </c>
      <c r="AG30" s="2" t="str">
        <f aca="false">VLOOKUP(A30, Respostas!C$1:AJ$75, 31, 0)</f>
        <v>Muito útil</v>
      </c>
      <c r="AH30" s="2" t="str">
        <f aca="false">VLOOKUP(A30, Respostas!C$1:AJ$75, 32, 0)</f>
        <v>Muito útil</v>
      </c>
      <c r="AI30" s="2" t="str">
        <f aca="false">VLOOKUP(A30, Respostas!C$1:AJ$75, 33, 0)</f>
        <v>Muito útil</v>
      </c>
      <c r="AJ30" s="2" t="n">
        <f aca="false">VLOOKUP(A30, Respostas!C$1:AJ$75, 34, 0)</f>
        <v>0</v>
      </c>
    </row>
    <row r="31" customFormat="false" ht="15" hidden="false" customHeight="false" outlineLevel="0" collapsed="false">
      <c r="A31" s="2" t="s">
        <v>263</v>
      </c>
      <c r="B31" s="2" t="s">
        <v>264</v>
      </c>
      <c r="C31" s="2" t="s">
        <v>216</v>
      </c>
      <c r="D31" s="2" t="s">
        <v>107</v>
      </c>
      <c r="E31" s="2" t="str">
        <f aca="false">VLOOKUP(A31,Respostas!C$1:AJ$75,3,0)</f>
        <v>Útil</v>
      </c>
      <c r="F31" s="2" t="str">
        <f aca="false">VLOOKUP(A31, Respostas!C$1:AJ$75, 4, 0)</f>
        <v>Útil</v>
      </c>
      <c r="G31" s="2" t="str">
        <f aca="false">VLOOKUP(A31, Respostas!C$1:AJ$75, 5, 0)</f>
        <v>Não utilizou</v>
      </c>
      <c r="H31" s="2" t="str">
        <f aca="false">VLOOKUP(A31, Respostas!C$1:AJ$75, 6, 0)</f>
        <v>Não utilizou</v>
      </c>
      <c r="I31" s="2" t="str">
        <f aca="false">VLOOKUP(A31, Respostas!C$1:AJ$75, 7, 0)</f>
        <v>Não utilizou</v>
      </c>
      <c r="J31" s="2" t="str">
        <f aca="false">VLOOKUP(A31, Respostas!C$1:AJ$75, 8, 0)</f>
        <v>Útil</v>
      </c>
      <c r="K31" s="2" t="str">
        <f aca="false">VLOOKUP(A31, Respostas!C$1:AJ$75, 9, 0)</f>
        <v>Útil</v>
      </c>
      <c r="L31" s="2" t="str">
        <f aca="false">VLOOKUP(A31, Respostas!C$1:AJ$75, 10, 0)</f>
        <v>Muito útil</v>
      </c>
      <c r="M31" s="2" t="str">
        <f aca="false">VLOOKUP(A31, Respostas!C$1:AJ$75, 11, 0)</f>
        <v>Muito útil</v>
      </c>
      <c r="N31" s="2" t="str">
        <f aca="false">VLOOKUP(A31, Respostas!C$1:AJ$75, 12, 0)</f>
        <v>Muito útil</v>
      </c>
      <c r="O31" s="2" t="str">
        <f aca="false">VLOOKUP(A31, Respostas!C$1:AJ$75, 13, 0)</f>
        <v>Muito útil</v>
      </c>
      <c r="P31" s="2" t="str">
        <f aca="false">VLOOKUP(A31, Respostas!C$1:AJ$75, 14, 0)</f>
        <v>Útil</v>
      </c>
      <c r="Q31" s="2" t="str">
        <f aca="false">VLOOKUP(A31, Respostas!C$1:AJ$75, 15, 0)</f>
        <v>Não utilizou</v>
      </c>
      <c r="R31" s="2" t="str">
        <f aca="false">VLOOKUP(A31, Respostas!C$1:AJ$75, 16, 0)</f>
        <v>Não utilizou</v>
      </c>
      <c r="S31" s="2" t="str">
        <f aca="false">VLOOKUP(A31, Respostas!C$1:AJ$75, 17, 0)</f>
        <v>Útil</v>
      </c>
      <c r="T31" s="2" t="str">
        <f aca="false">VLOOKUP(A31, Respostas!C$1:AJ$75, 18, 0)</f>
        <v>Não utilizou</v>
      </c>
      <c r="U31" s="2" t="str">
        <f aca="false">VLOOKUP(A31, Respostas!C$1:AJ$75, 19, 0)</f>
        <v>Útil</v>
      </c>
      <c r="V31" s="2" t="str">
        <f aca="false">VLOOKUP(A31, Respostas!C$1:AJ$75, 20, 0)</f>
        <v>Útil</v>
      </c>
      <c r="W31" s="2" t="str">
        <f aca="false">VLOOKUP(A31, Respostas!C$1:AJ$75, 21, 0)</f>
        <v>Útil</v>
      </c>
      <c r="X31" s="2" t="str">
        <f aca="false">VLOOKUP(A31, Respostas!C$1:AJ$75, 22, 0)</f>
        <v>Não utilizou</v>
      </c>
      <c r="Y31" s="2" t="str">
        <f aca="false">VLOOKUP(A31, Respostas!C$1:AJ$75, 23, 0)</f>
        <v>Não utilizou</v>
      </c>
      <c r="Z31" s="2" t="str">
        <f aca="false">VLOOKUP(A31, Respostas!C$1:AJ$75, 24, 0)</f>
        <v>Não utilizou</v>
      </c>
      <c r="AA31" s="2" t="str">
        <f aca="false">VLOOKUP(A31, Respostas!C$1:AJ$75, 25, 0)</f>
        <v>Não utilizou</v>
      </c>
      <c r="AB31" s="2" t="str">
        <f aca="false">VLOOKUP(A31, Respostas!C$1:AJ$75, 26, 0)</f>
        <v>Não utilizou</v>
      </c>
      <c r="AC31" s="2" t="str">
        <f aca="false">VLOOKUP(A31, Respostas!C$1:AJ$75, 27, 0)</f>
        <v>Não utilizou</v>
      </c>
      <c r="AD31" s="2" t="str">
        <f aca="false">VLOOKUP(A31, Respostas!C$1:AJ$75, 28, 0)</f>
        <v>Não utilizou</v>
      </c>
      <c r="AE31" s="2" t="str">
        <f aca="false">VLOOKUP(A31, Respostas!C$1:AJ$75, 29, 0)</f>
        <v>Não utilizou</v>
      </c>
      <c r="AF31" s="2" t="str">
        <f aca="false">VLOOKUP(A31, Respostas!C$1:AJ$75, 30, 0)</f>
        <v>Não utilizou</v>
      </c>
      <c r="AG31" s="2" t="str">
        <f aca="false">VLOOKUP(A31, Respostas!C$1:AJ$75, 31, 0)</f>
        <v>Útil</v>
      </c>
      <c r="AH31" s="2" t="str">
        <f aca="false">VLOOKUP(A31, Respostas!C$1:AJ$75, 32, 0)</f>
        <v>Útil</v>
      </c>
      <c r="AI31" s="2" t="str">
        <f aca="false">VLOOKUP(A31, Respostas!C$1:AJ$75, 33, 0)</f>
        <v>Não utilizou</v>
      </c>
      <c r="AJ31" s="2" t="n">
        <f aca="false">VLOOKUP(A31, Respostas!C$1:AJ$75, 34, 0)</f>
        <v>0</v>
      </c>
    </row>
    <row r="32" customFormat="false" ht="15" hidden="false" customHeight="false" outlineLevel="0" collapsed="false">
      <c r="A32" s="2" t="s">
        <v>265</v>
      </c>
      <c r="B32" s="2" t="s">
        <v>266</v>
      </c>
      <c r="C32" s="2" t="s">
        <v>216</v>
      </c>
      <c r="D32" s="2" t="s">
        <v>108</v>
      </c>
      <c r="E32" s="2" t="str">
        <f aca="false">VLOOKUP(A32,Respostas!C$1:AJ$75,3,0)</f>
        <v>Muito útil</v>
      </c>
      <c r="F32" s="2" t="str">
        <f aca="false">VLOOKUP(A32, Respostas!C$1:AJ$75, 4, 0)</f>
        <v>Muito útil</v>
      </c>
      <c r="G32" s="2" t="str">
        <f aca="false">VLOOKUP(A32, Respostas!C$1:AJ$75, 5, 0)</f>
        <v>Muito útil</v>
      </c>
      <c r="H32" s="2" t="str">
        <f aca="false">VLOOKUP(A32, Respostas!C$1:AJ$75, 6, 0)</f>
        <v>Muito útil</v>
      </c>
      <c r="I32" s="2" t="str">
        <f aca="false">VLOOKUP(A32, Respostas!C$1:AJ$75, 7, 0)</f>
        <v>Útil</v>
      </c>
      <c r="J32" s="2" t="str">
        <f aca="false">VLOOKUP(A32, Respostas!C$1:AJ$75, 8, 0)</f>
        <v>Muito útil</v>
      </c>
      <c r="K32" s="2" t="str">
        <f aca="false">VLOOKUP(A32, Respostas!C$1:AJ$75, 9, 0)</f>
        <v>Nada útil</v>
      </c>
      <c r="L32" s="2" t="str">
        <f aca="false">VLOOKUP(A32, Respostas!C$1:AJ$75, 10, 0)</f>
        <v>Muito útil</v>
      </c>
      <c r="M32" s="2" t="str">
        <f aca="false">VLOOKUP(A32, Respostas!C$1:AJ$75, 11, 0)</f>
        <v>Muito útil</v>
      </c>
      <c r="N32" s="2" t="str">
        <f aca="false">VLOOKUP(A32, Respostas!C$1:AJ$75, 12, 0)</f>
        <v>Muito útil</v>
      </c>
      <c r="O32" s="2" t="str">
        <f aca="false">VLOOKUP(A32, Respostas!C$1:AJ$75, 13, 0)</f>
        <v>Nada útil</v>
      </c>
      <c r="P32" s="2" t="str">
        <f aca="false">VLOOKUP(A32, Respostas!C$1:AJ$75, 14, 0)</f>
        <v>Muito útil</v>
      </c>
      <c r="Q32" s="2" t="str">
        <f aca="false">VLOOKUP(A32, Respostas!C$1:AJ$75, 15, 0)</f>
        <v>Não utilizou</v>
      </c>
      <c r="R32" s="2" t="str">
        <f aca="false">VLOOKUP(A32, Respostas!C$1:AJ$75, 16, 0)</f>
        <v>Não utilizou</v>
      </c>
      <c r="S32" s="2" t="str">
        <f aca="false">VLOOKUP(A32, Respostas!C$1:AJ$75, 17, 0)</f>
        <v>Muito útil</v>
      </c>
      <c r="T32" s="2" t="str">
        <f aca="false">VLOOKUP(A32, Respostas!C$1:AJ$75, 18, 0)</f>
        <v>Muito útil</v>
      </c>
      <c r="U32" s="2" t="str">
        <f aca="false">VLOOKUP(A32, Respostas!C$1:AJ$75, 19, 0)</f>
        <v>Muito útil</v>
      </c>
      <c r="V32" s="2" t="str">
        <f aca="false">VLOOKUP(A32, Respostas!C$1:AJ$75, 20, 0)</f>
        <v>Muito útil</v>
      </c>
      <c r="W32" s="2" t="str">
        <f aca="false">VLOOKUP(A32, Respostas!C$1:AJ$75, 21, 0)</f>
        <v>Muito útil</v>
      </c>
      <c r="X32" s="2" t="str">
        <f aca="false">VLOOKUP(A32, Respostas!C$1:AJ$75, 22, 0)</f>
        <v>Pouco útil</v>
      </c>
      <c r="Y32" s="2" t="str">
        <f aca="false">VLOOKUP(A32, Respostas!C$1:AJ$75, 23, 0)</f>
        <v>Útil</v>
      </c>
      <c r="Z32" s="2" t="str">
        <f aca="false">VLOOKUP(A32, Respostas!C$1:AJ$75, 24, 0)</f>
        <v>Muito útil</v>
      </c>
      <c r="AA32" s="2" t="str">
        <f aca="false">VLOOKUP(A32, Respostas!C$1:AJ$75, 25, 0)</f>
        <v>Muito útil</v>
      </c>
      <c r="AB32" s="2" t="str">
        <f aca="false">VLOOKUP(A32, Respostas!C$1:AJ$75, 26, 0)</f>
        <v>Muito útil</v>
      </c>
      <c r="AC32" s="2" t="str">
        <f aca="false">VLOOKUP(A32, Respostas!C$1:AJ$75, 27, 0)</f>
        <v>Médio</v>
      </c>
      <c r="AD32" s="2" t="str">
        <f aca="false">VLOOKUP(A32, Respostas!C$1:AJ$75, 28, 0)</f>
        <v>Médio</v>
      </c>
      <c r="AE32" s="2" t="str">
        <f aca="false">VLOOKUP(A32, Respostas!C$1:AJ$75, 29, 0)</f>
        <v>Útil</v>
      </c>
      <c r="AF32" s="2" t="str">
        <f aca="false">VLOOKUP(A32, Respostas!C$1:AJ$75, 30, 0)</f>
        <v>Médio</v>
      </c>
      <c r="AG32" s="2" t="str">
        <f aca="false">VLOOKUP(A32, Respostas!C$1:AJ$75, 31, 0)</f>
        <v>Muito útil</v>
      </c>
      <c r="AH32" s="2" t="str">
        <f aca="false">VLOOKUP(A32, Respostas!C$1:AJ$75, 32, 0)</f>
        <v>Médio</v>
      </c>
      <c r="AI32" s="2" t="str">
        <f aca="false">VLOOKUP(A32, Respostas!C$1:AJ$75, 33, 0)</f>
        <v>Médio</v>
      </c>
      <c r="AJ32" s="2" t="str">
        <f aca="false">VLOOKUP(A32, Respostas!C$1:AJ$75, 34, 0)</f>
        <v>Considero a ferramenta um importante instrumento para auxiliar na construção do conhecimento</v>
      </c>
    </row>
    <row r="33" customFormat="false" ht="15" hidden="false" customHeight="false" outlineLevel="0" collapsed="false">
      <c r="A33" s="2" t="s">
        <v>267</v>
      </c>
      <c r="B33" s="2" t="s">
        <v>268</v>
      </c>
      <c r="C33" s="2" t="s">
        <v>205</v>
      </c>
      <c r="D33" s="2" t="s">
        <v>110</v>
      </c>
      <c r="E33" s="2" t="str">
        <f aca="false">VLOOKUP(A33,Respostas!C$1:AJ$75,3,0)</f>
        <v>Médio</v>
      </c>
      <c r="F33" s="2" t="str">
        <f aca="false">VLOOKUP(A33, Respostas!C$1:AJ$75, 4, 0)</f>
        <v>Não utilizou</v>
      </c>
      <c r="G33" s="2" t="str">
        <f aca="false">VLOOKUP(A33, Respostas!C$1:AJ$75, 5, 0)</f>
        <v>Médio</v>
      </c>
      <c r="H33" s="2" t="str">
        <f aca="false">VLOOKUP(A33, Respostas!C$1:AJ$75, 6, 0)</f>
        <v>Médio</v>
      </c>
      <c r="I33" s="2" t="str">
        <f aca="false">VLOOKUP(A33, Respostas!C$1:AJ$75, 7, 0)</f>
        <v>Não utilizou</v>
      </c>
      <c r="J33" s="2" t="str">
        <f aca="false">VLOOKUP(A33, Respostas!C$1:AJ$75, 8, 0)</f>
        <v>Médio</v>
      </c>
      <c r="K33" s="2" t="str">
        <f aca="false">VLOOKUP(A33, Respostas!C$1:AJ$75, 9, 0)</f>
        <v>Médio</v>
      </c>
      <c r="L33" s="2" t="str">
        <f aca="false">VLOOKUP(A33, Respostas!C$1:AJ$75, 10, 0)</f>
        <v>Médio</v>
      </c>
      <c r="M33" s="2" t="str">
        <f aca="false">VLOOKUP(A33, Respostas!C$1:AJ$75, 11, 0)</f>
        <v>Médio</v>
      </c>
      <c r="N33" s="2" t="str">
        <f aca="false">VLOOKUP(A33, Respostas!C$1:AJ$75, 12, 0)</f>
        <v>Útil</v>
      </c>
      <c r="O33" s="2" t="str">
        <f aca="false">VLOOKUP(A33, Respostas!C$1:AJ$75, 13, 0)</f>
        <v>Pouco útil</v>
      </c>
      <c r="P33" s="2" t="str">
        <f aca="false">VLOOKUP(A33, Respostas!C$1:AJ$75, 14, 0)</f>
        <v>Médio</v>
      </c>
      <c r="Q33" s="2" t="str">
        <f aca="false">VLOOKUP(A33, Respostas!C$1:AJ$75, 15, 0)</f>
        <v>Médio</v>
      </c>
      <c r="R33" s="2" t="str">
        <f aca="false">VLOOKUP(A33, Respostas!C$1:AJ$75, 16, 0)</f>
        <v>Médio</v>
      </c>
      <c r="S33" s="2" t="str">
        <f aca="false">VLOOKUP(A33, Respostas!C$1:AJ$75, 17, 0)</f>
        <v>Muito útil</v>
      </c>
      <c r="T33" s="2" t="str">
        <f aca="false">VLOOKUP(A33, Respostas!C$1:AJ$75, 18, 0)</f>
        <v>Médio</v>
      </c>
      <c r="U33" s="2" t="str">
        <f aca="false">VLOOKUP(A33, Respostas!C$1:AJ$75, 19, 0)</f>
        <v>Médio</v>
      </c>
      <c r="V33" s="2" t="str">
        <f aca="false">VLOOKUP(A33, Respostas!C$1:AJ$75, 20, 0)</f>
        <v>Médio</v>
      </c>
      <c r="W33" s="2" t="str">
        <f aca="false">VLOOKUP(A33, Respostas!C$1:AJ$75, 21, 0)</f>
        <v>Médio</v>
      </c>
      <c r="X33" s="2" t="str">
        <f aca="false">VLOOKUP(A33, Respostas!C$1:AJ$75, 22, 0)</f>
        <v>Pouco útil</v>
      </c>
      <c r="Y33" s="2" t="str">
        <f aca="false">VLOOKUP(A33, Respostas!C$1:AJ$75, 23, 0)</f>
        <v>Pouco útil</v>
      </c>
      <c r="Z33" s="2" t="str">
        <f aca="false">VLOOKUP(A33, Respostas!C$1:AJ$75, 24, 0)</f>
        <v>Médio</v>
      </c>
      <c r="AA33" s="2" t="str">
        <f aca="false">VLOOKUP(A33, Respostas!C$1:AJ$75, 25, 0)</f>
        <v>Médio</v>
      </c>
      <c r="AB33" s="2" t="str">
        <f aca="false">VLOOKUP(A33, Respostas!C$1:AJ$75, 26, 0)</f>
        <v>Médio</v>
      </c>
      <c r="AC33" s="2" t="str">
        <f aca="false">VLOOKUP(A33, Respostas!C$1:AJ$75, 27, 0)</f>
        <v>Médio</v>
      </c>
      <c r="AD33" s="2" t="str">
        <f aca="false">VLOOKUP(A33, Respostas!C$1:AJ$75, 28, 0)</f>
        <v>Médio</v>
      </c>
      <c r="AE33" s="2" t="str">
        <f aca="false">VLOOKUP(A33, Respostas!C$1:AJ$75, 29, 0)</f>
        <v>Médio</v>
      </c>
      <c r="AF33" s="2" t="str">
        <f aca="false">VLOOKUP(A33, Respostas!C$1:AJ$75, 30, 0)</f>
        <v>Médio</v>
      </c>
      <c r="AG33" s="2" t="str">
        <f aca="false">VLOOKUP(A33, Respostas!C$1:AJ$75, 31, 0)</f>
        <v>Médio</v>
      </c>
      <c r="AH33" s="2" t="str">
        <f aca="false">VLOOKUP(A33, Respostas!C$1:AJ$75, 32, 0)</f>
        <v>Médio</v>
      </c>
      <c r="AI33" s="2" t="str">
        <f aca="false">VLOOKUP(A33, Respostas!C$1:AJ$75, 33, 0)</f>
        <v>Médio</v>
      </c>
      <c r="AJ33" s="2" t="str">
        <f aca="false">VLOOKUP(A33, Respostas!C$1:AJ$75, 34, 0)</f>
        <v>- tamanho da interface de comentários é grande, a falta de possbilidade de recolher a guia, é um incomodo e deve ser considerada para melhor experiência com o documento e interação pessoal com o texto.      - Usar o marca texto é um processo não tão confortável, comparado ao uso do acrobat, eu preciso necessariamente adicionar um comentário e criar a nota, a falta de cores é um deficit, e a interação do marcador com o texto é ruim criando marcas nas bordas da página, além de interagir de maneira a atrapalhar a visibilidade e legibilidade do texto, ao ficar em cima do texto.      - a caixa de seleção de texto não tem uma inteligência de espaço, caso o usuário jogue a caixa em cima de frases, ela fica sobreposta, ao invés de se reajustar um pouco para evitar o texto.      - quanto a parte de estatísticas geradas, as perguntas enfatizam sobre o uso, pelo usuário, por isso considerei pouco útil, gráficos tão a mostra, que geram um sentimento de competição, podem gerar em algumas pessoas o ato de cliques vazios, tempo de tela e interação vazios, meramente para manipular e gerar dados.      - Quanto ao uso pelos professores, para rastreio do engajamento individual, é muito interessante, desde que não haja a possibilidade de edição destes dados, ou seja, somente rastreio de informação, para criar e entender rotinas ou comprovar a falta dessa.</v>
      </c>
    </row>
    <row r="34" customFormat="false" ht="15" hidden="false" customHeight="false" outlineLevel="0" collapsed="false">
      <c r="A34" s="2" t="s">
        <v>269</v>
      </c>
      <c r="B34" s="2" t="s">
        <v>270</v>
      </c>
      <c r="C34" s="2" t="s">
        <v>202</v>
      </c>
      <c r="D34" s="2" t="s">
        <v>112</v>
      </c>
      <c r="E34" s="2" t="str">
        <f aca="false">VLOOKUP(A34,Respostas!C$1:AJ$75,3,0)</f>
        <v>Pouco útil</v>
      </c>
      <c r="F34" s="2" t="str">
        <f aca="false">VLOOKUP(A34, Respostas!C$1:AJ$75, 4, 0)</f>
        <v>Médio</v>
      </c>
      <c r="G34" s="2" t="str">
        <f aca="false">VLOOKUP(A34, Respostas!C$1:AJ$75, 5, 0)</f>
        <v>Útil</v>
      </c>
      <c r="H34" s="2" t="str">
        <f aca="false">VLOOKUP(A34, Respostas!C$1:AJ$75, 6, 0)</f>
        <v>Útil</v>
      </c>
      <c r="I34" s="2" t="str">
        <f aca="false">VLOOKUP(A34, Respostas!C$1:AJ$75, 7, 0)</f>
        <v>Útil</v>
      </c>
      <c r="J34" s="2" t="str">
        <f aca="false">VLOOKUP(A34, Respostas!C$1:AJ$75, 8, 0)</f>
        <v>Médio</v>
      </c>
      <c r="K34" s="2" t="str">
        <f aca="false">VLOOKUP(A34, Respostas!C$1:AJ$75, 9, 0)</f>
        <v>Útil</v>
      </c>
      <c r="L34" s="2" t="str">
        <f aca="false">VLOOKUP(A34, Respostas!C$1:AJ$75, 10, 0)</f>
        <v>Médio</v>
      </c>
      <c r="M34" s="2" t="str">
        <f aca="false">VLOOKUP(A34, Respostas!C$1:AJ$75, 11, 0)</f>
        <v>Útil</v>
      </c>
      <c r="N34" s="2" t="str">
        <f aca="false">VLOOKUP(A34, Respostas!C$1:AJ$75, 12, 0)</f>
        <v>Útil</v>
      </c>
      <c r="O34" s="2" t="str">
        <f aca="false">VLOOKUP(A34, Respostas!C$1:AJ$75, 13, 0)</f>
        <v>Útil</v>
      </c>
      <c r="P34" s="2" t="str">
        <f aca="false">VLOOKUP(A34, Respostas!C$1:AJ$75, 14, 0)</f>
        <v>Útil</v>
      </c>
      <c r="Q34" s="2" t="str">
        <f aca="false">VLOOKUP(A34, Respostas!C$1:AJ$75, 15, 0)</f>
        <v>Útil</v>
      </c>
      <c r="R34" s="2" t="str">
        <f aca="false">VLOOKUP(A34, Respostas!C$1:AJ$75, 16, 0)</f>
        <v>Útil</v>
      </c>
      <c r="S34" s="2" t="str">
        <f aca="false">VLOOKUP(A34, Respostas!C$1:AJ$75, 17, 0)</f>
        <v>Útil</v>
      </c>
      <c r="T34" s="2" t="str">
        <f aca="false">VLOOKUP(A34, Respostas!C$1:AJ$75, 18, 0)</f>
        <v>Útil</v>
      </c>
      <c r="U34" s="2" t="str">
        <f aca="false">VLOOKUP(A34, Respostas!C$1:AJ$75, 19, 0)</f>
        <v>Útil</v>
      </c>
      <c r="V34" s="2" t="str">
        <f aca="false">VLOOKUP(A34, Respostas!C$1:AJ$75, 20, 0)</f>
        <v>Útil</v>
      </c>
      <c r="W34" s="2" t="str">
        <f aca="false">VLOOKUP(A34, Respostas!C$1:AJ$75, 21, 0)</f>
        <v>Útil</v>
      </c>
      <c r="X34" s="2" t="str">
        <f aca="false">VLOOKUP(A34, Respostas!C$1:AJ$75, 22, 0)</f>
        <v>Médio</v>
      </c>
      <c r="Y34" s="2" t="str">
        <f aca="false">VLOOKUP(A34, Respostas!C$1:AJ$75, 23, 0)</f>
        <v>Médio</v>
      </c>
      <c r="Z34" s="2" t="str">
        <f aca="false">VLOOKUP(A34, Respostas!C$1:AJ$75, 24, 0)</f>
        <v>Útil</v>
      </c>
      <c r="AA34" s="2" t="str">
        <f aca="false">VLOOKUP(A34, Respostas!C$1:AJ$75, 25, 0)</f>
        <v>Útil</v>
      </c>
      <c r="AB34" s="2" t="str">
        <f aca="false">VLOOKUP(A34, Respostas!C$1:AJ$75, 26, 0)</f>
        <v>Útil</v>
      </c>
      <c r="AC34" s="2" t="str">
        <f aca="false">VLOOKUP(A34, Respostas!C$1:AJ$75, 27, 0)</f>
        <v>Útil</v>
      </c>
      <c r="AD34" s="2" t="str">
        <f aca="false">VLOOKUP(A34, Respostas!C$1:AJ$75, 28, 0)</f>
        <v>Útil</v>
      </c>
      <c r="AE34" s="2" t="str">
        <f aca="false">VLOOKUP(A34, Respostas!C$1:AJ$75, 29, 0)</f>
        <v>Útil</v>
      </c>
      <c r="AF34" s="2" t="str">
        <f aca="false">VLOOKUP(A34, Respostas!C$1:AJ$75, 30, 0)</f>
        <v>Útil</v>
      </c>
      <c r="AG34" s="2" t="str">
        <f aca="false">VLOOKUP(A34, Respostas!C$1:AJ$75, 31, 0)</f>
        <v>Útil</v>
      </c>
      <c r="AH34" s="2" t="str">
        <f aca="false">VLOOKUP(A34, Respostas!C$1:AJ$75, 32, 0)</f>
        <v>Útil</v>
      </c>
      <c r="AI34" s="2" t="str">
        <f aca="false">VLOOKUP(A34, Respostas!C$1:AJ$75, 33, 0)</f>
        <v>Útil</v>
      </c>
      <c r="AJ34" s="2" t="n">
        <f aca="false">VLOOKUP(A34, Respostas!C$1:AJ$75, 34, 0)</f>
        <v>0</v>
      </c>
    </row>
    <row r="35" customFormat="false" ht="15" hidden="false" customHeight="false" outlineLevel="0" collapsed="false">
      <c r="A35" s="2" t="s">
        <v>271</v>
      </c>
      <c r="B35" s="2" t="s">
        <v>272</v>
      </c>
      <c r="C35" s="2" t="s">
        <v>202</v>
      </c>
      <c r="D35" s="2" t="s">
        <v>113</v>
      </c>
      <c r="E35" s="2" t="str">
        <f aca="false">VLOOKUP(A35,Respostas!C$1:AJ$75,3,0)</f>
        <v>Útil</v>
      </c>
      <c r="F35" s="2" t="str">
        <f aca="false">VLOOKUP(A35, Respostas!C$1:AJ$75, 4, 0)</f>
        <v>Útil</v>
      </c>
      <c r="G35" s="2" t="str">
        <f aca="false">VLOOKUP(A35, Respostas!C$1:AJ$75, 5, 0)</f>
        <v>Útil</v>
      </c>
      <c r="H35" s="2" t="str">
        <f aca="false">VLOOKUP(A35, Respostas!C$1:AJ$75, 6, 0)</f>
        <v>Útil</v>
      </c>
      <c r="I35" s="2" t="str">
        <f aca="false">VLOOKUP(A35, Respostas!C$1:AJ$75, 7, 0)</f>
        <v>Útil</v>
      </c>
      <c r="J35" s="2" t="str">
        <f aca="false">VLOOKUP(A35, Respostas!C$1:AJ$75, 8, 0)</f>
        <v>Médio</v>
      </c>
      <c r="K35" s="2" t="str">
        <f aca="false">VLOOKUP(A35, Respostas!C$1:AJ$75, 9, 0)</f>
        <v>Médio</v>
      </c>
      <c r="L35" s="2" t="str">
        <f aca="false">VLOOKUP(A35, Respostas!C$1:AJ$75, 10, 0)</f>
        <v>Muito útil</v>
      </c>
      <c r="M35" s="2" t="str">
        <f aca="false">VLOOKUP(A35, Respostas!C$1:AJ$75, 11, 0)</f>
        <v>Útil</v>
      </c>
      <c r="N35" s="2" t="str">
        <f aca="false">VLOOKUP(A35, Respostas!C$1:AJ$75, 12, 0)</f>
        <v>Útil</v>
      </c>
      <c r="O35" s="2" t="str">
        <f aca="false">VLOOKUP(A35, Respostas!C$1:AJ$75, 13, 0)</f>
        <v>Médio</v>
      </c>
      <c r="P35" s="2" t="str">
        <f aca="false">VLOOKUP(A35, Respostas!C$1:AJ$75, 14, 0)</f>
        <v>Médio</v>
      </c>
      <c r="Q35" s="2" t="str">
        <f aca="false">VLOOKUP(A35, Respostas!C$1:AJ$75, 15, 0)</f>
        <v>Útil</v>
      </c>
      <c r="R35" s="2" t="str">
        <f aca="false">VLOOKUP(A35, Respostas!C$1:AJ$75, 16, 0)</f>
        <v>Útil</v>
      </c>
      <c r="S35" s="2" t="str">
        <f aca="false">VLOOKUP(A35, Respostas!C$1:AJ$75, 17, 0)</f>
        <v>Médio</v>
      </c>
      <c r="T35" s="2" t="str">
        <f aca="false">VLOOKUP(A35, Respostas!C$1:AJ$75, 18, 0)</f>
        <v>Útil</v>
      </c>
      <c r="U35" s="2" t="str">
        <f aca="false">VLOOKUP(A35, Respostas!C$1:AJ$75, 19, 0)</f>
        <v>Útil</v>
      </c>
      <c r="V35" s="2" t="str">
        <f aca="false">VLOOKUP(A35, Respostas!C$1:AJ$75, 20, 0)</f>
        <v>Útil</v>
      </c>
      <c r="W35" s="2" t="str">
        <f aca="false">VLOOKUP(A35, Respostas!C$1:AJ$75, 21, 0)</f>
        <v>Médio</v>
      </c>
      <c r="X35" s="2" t="str">
        <f aca="false">VLOOKUP(A35, Respostas!C$1:AJ$75, 22, 0)</f>
        <v>Útil</v>
      </c>
      <c r="Y35" s="2" t="str">
        <f aca="false">VLOOKUP(A35, Respostas!C$1:AJ$75, 23, 0)</f>
        <v>Muito útil</v>
      </c>
      <c r="Z35" s="2" t="str">
        <f aca="false">VLOOKUP(A35, Respostas!C$1:AJ$75, 24, 0)</f>
        <v>Útil</v>
      </c>
      <c r="AA35" s="2" t="str">
        <f aca="false">VLOOKUP(A35, Respostas!C$1:AJ$75, 25, 0)</f>
        <v>Útil</v>
      </c>
      <c r="AB35" s="2" t="str">
        <f aca="false">VLOOKUP(A35, Respostas!C$1:AJ$75, 26, 0)</f>
        <v>Útil</v>
      </c>
      <c r="AC35" s="2" t="str">
        <f aca="false">VLOOKUP(A35, Respostas!C$1:AJ$75, 27, 0)</f>
        <v>Útil</v>
      </c>
      <c r="AD35" s="2" t="str">
        <f aca="false">VLOOKUP(A35, Respostas!C$1:AJ$75, 28, 0)</f>
        <v>Útil</v>
      </c>
      <c r="AE35" s="2" t="str">
        <f aca="false">VLOOKUP(A35, Respostas!C$1:AJ$75, 29, 0)</f>
        <v>Útil</v>
      </c>
      <c r="AF35" s="2" t="str">
        <f aca="false">VLOOKUP(A35, Respostas!C$1:AJ$75, 30, 0)</f>
        <v>Útil</v>
      </c>
      <c r="AG35" s="2" t="str">
        <f aca="false">VLOOKUP(A35, Respostas!C$1:AJ$75, 31, 0)</f>
        <v>Útil</v>
      </c>
      <c r="AH35" s="2" t="str">
        <f aca="false">VLOOKUP(A35, Respostas!C$1:AJ$75, 32, 0)</f>
        <v>Médio</v>
      </c>
      <c r="AI35" s="2" t="str">
        <f aca="false">VLOOKUP(A35, Respostas!C$1:AJ$75, 33, 0)</f>
        <v>Útil</v>
      </c>
      <c r="AJ35" s="2" t="n">
        <f aca="false">VLOOKUP(A35, Respostas!C$1:AJ$75, 34, 0)</f>
        <v>0</v>
      </c>
    </row>
    <row r="36" customFormat="false" ht="15" hidden="false" customHeight="false" outlineLevel="0" collapsed="false">
      <c r="A36" s="2" t="s">
        <v>273</v>
      </c>
      <c r="B36" s="2" t="s">
        <v>274</v>
      </c>
      <c r="C36" s="2" t="s">
        <v>202</v>
      </c>
      <c r="D36" s="2" t="s">
        <v>114</v>
      </c>
      <c r="E36" s="2" t="str">
        <f aca="false">VLOOKUP(A36,Respostas!C$1:AJ$75,3,0)</f>
        <v>Muito útil</v>
      </c>
      <c r="F36" s="2" t="str">
        <f aca="false">VLOOKUP(A36, Respostas!C$1:AJ$75, 4, 0)</f>
        <v>Muito útil</v>
      </c>
      <c r="G36" s="2" t="str">
        <f aca="false">VLOOKUP(A36, Respostas!C$1:AJ$75, 5, 0)</f>
        <v>Útil</v>
      </c>
      <c r="H36" s="2" t="str">
        <f aca="false">VLOOKUP(A36, Respostas!C$1:AJ$75, 6, 0)</f>
        <v>Útil</v>
      </c>
      <c r="I36" s="2" t="str">
        <f aca="false">VLOOKUP(A36, Respostas!C$1:AJ$75, 7, 0)</f>
        <v>Útil</v>
      </c>
      <c r="J36" s="2" t="str">
        <f aca="false">VLOOKUP(A36, Respostas!C$1:AJ$75, 8, 0)</f>
        <v>Útil</v>
      </c>
      <c r="K36" s="2" t="str">
        <f aca="false">VLOOKUP(A36, Respostas!C$1:AJ$75, 9, 0)</f>
        <v>Útil</v>
      </c>
      <c r="L36" s="2" t="str">
        <f aca="false">VLOOKUP(A36, Respostas!C$1:AJ$75, 10, 0)</f>
        <v>Muito útil</v>
      </c>
      <c r="M36" s="2" t="str">
        <f aca="false">VLOOKUP(A36, Respostas!C$1:AJ$75, 11, 0)</f>
        <v>Muito útil</v>
      </c>
      <c r="N36" s="2" t="str">
        <f aca="false">VLOOKUP(A36, Respostas!C$1:AJ$75, 12, 0)</f>
        <v>Útil</v>
      </c>
      <c r="O36" s="2" t="str">
        <f aca="false">VLOOKUP(A36, Respostas!C$1:AJ$75, 13, 0)</f>
        <v>Muito útil</v>
      </c>
      <c r="P36" s="2" t="str">
        <f aca="false">VLOOKUP(A36, Respostas!C$1:AJ$75, 14, 0)</f>
        <v>Útil</v>
      </c>
      <c r="Q36" s="2" t="str">
        <f aca="false">VLOOKUP(A36, Respostas!C$1:AJ$75, 15, 0)</f>
        <v>Muito útil</v>
      </c>
      <c r="R36" s="2" t="str">
        <f aca="false">VLOOKUP(A36, Respostas!C$1:AJ$75, 16, 0)</f>
        <v>Útil</v>
      </c>
      <c r="S36" s="2" t="str">
        <f aca="false">VLOOKUP(A36, Respostas!C$1:AJ$75, 17, 0)</f>
        <v>Útil</v>
      </c>
      <c r="T36" s="2" t="str">
        <f aca="false">VLOOKUP(A36, Respostas!C$1:AJ$75, 18, 0)</f>
        <v>Muito útil</v>
      </c>
      <c r="U36" s="2" t="str">
        <f aca="false">VLOOKUP(A36, Respostas!C$1:AJ$75, 19, 0)</f>
        <v>Útil</v>
      </c>
      <c r="V36" s="2" t="str">
        <f aca="false">VLOOKUP(A36, Respostas!C$1:AJ$75, 20, 0)</f>
        <v>Útil</v>
      </c>
      <c r="W36" s="2" t="str">
        <f aca="false">VLOOKUP(A36, Respostas!C$1:AJ$75, 21, 0)</f>
        <v>Útil</v>
      </c>
      <c r="X36" s="2" t="str">
        <f aca="false">VLOOKUP(A36, Respostas!C$1:AJ$75, 22, 0)</f>
        <v>Médio</v>
      </c>
      <c r="Y36" s="2" t="str">
        <f aca="false">VLOOKUP(A36, Respostas!C$1:AJ$75, 23, 0)</f>
        <v>Muito útil</v>
      </c>
      <c r="Z36" s="2" t="str">
        <f aca="false">VLOOKUP(A36, Respostas!C$1:AJ$75, 24, 0)</f>
        <v>Muito útil</v>
      </c>
      <c r="AA36" s="2" t="str">
        <f aca="false">VLOOKUP(A36, Respostas!C$1:AJ$75, 25, 0)</f>
        <v>Útil</v>
      </c>
      <c r="AB36" s="2" t="str">
        <f aca="false">VLOOKUP(A36, Respostas!C$1:AJ$75, 26, 0)</f>
        <v>Útil</v>
      </c>
      <c r="AC36" s="2" t="str">
        <f aca="false">VLOOKUP(A36, Respostas!C$1:AJ$75, 27, 0)</f>
        <v>Útil</v>
      </c>
      <c r="AD36" s="2" t="str">
        <f aca="false">VLOOKUP(A36, Respostas!C$1:AJ$75, 28, 0)</f>
        <v>Útil</v>
      </c>
      <c r="AE36" s="2" t="str">
        <f aca="false">VLOOKUP(A36, Respostas!C$1:AJ$75, 29, 0)</f>
        <v>Útil</v>
      </c>
      <c r="AF36" s="2" t="str">
        <f aca="false">VLOOKUP(A36, Respostas!C$1:AJ$75, 30, 0)</f>
        <v>Útil</v>
      </c>
      <c r="AG36" s="2" t="str">
        <f aca="false">VLOOKUP(A36, Respostas!C$1:AJ$75, 31, 0)</f>
        <v>Útil</v>
      </c>
      <c r="AH36" s="2" t="str">
        <f aca="false">VLOOKUP(A36, Respostas!C$1:AJ$75, 32, 0)</f>
        <v>Muito útil</v>
      </c>
      <c r="AI36" s="2" t="str">
        <f aca="false">VLOOKUP(A36, Respostas!C$1:AJ$75, 33, 0)</f>
        <v>Muito útil</v>
      </c>
      <c r="AJ36" s="2" t="str">
        <f aca="false">VLOOKUP(A36, Respostas!C$1:AJ$75, 34, 0)</f>
        <v>.</v>
      </c>
    </row>
    <row r="37" customFormat="false" ht="15" hidden="false" customHeight="false" outlineLevel="0" collapsed="false">
      <c r="A37" s="2" t="s">
        <v>275</v>
      </c>
      <c r="B37" s="2" t="s">
        <v>276</v>
      </c>
      <c r="C37" s="2" t="s">
        <v>216</v>
      </c>
      <c r="D37" s="2" t="s">
        <v>116</v>
      </c>
      <c r="E37" s="2" t="str">
        <f aca="false">VLOOKUP(A37,Respostas!C$1:AJ$75,3,0)</f>
        <v>Útil</v>
      </c>
      <c r="F37" s="2" t="str">
        <f aca="false">VLOOKUP(A37, Respostas!C$1:AJ$75, 4, 0)</f>
        <v>Não utilizou</v>
      </c>
      <c r="G37" s="2" t="str">
        <f aca="false">VLOOKUP(A37, Respostas!C$1:AJ$75, 5, 0)</f>
        <v>Útil</v>
      </c>
      <c r="H37" s="2" t="str">
        <f aca="false">VLOOKUP(A37, Respostas!C$1:AJ$75, 6, 0)</f>
        <v>Muito útil</v>
      </c>
      <c r="I37" s="2" t="str">
        <f aca="false">VLOOKUP(A37, Respostas!C$1:AJ$75, 7, 0)</f>
        <v>Muito útil</v>
      </c>
      <c r="J37" s="2" t="str">
        <f aca="false">VLOOKUP(A37, Respostas!C$1:AJ$75, 8, 0)</f>
        <v>Muito útil</v>
      </c>
      <c r="K37" s="2" t="str">
        <f aca="false">VLOOKUP(A37, Respostas!C$1:AJ$75, 9, 0)</f>
        <v>Útil</v>
      </c>
      <c r="L37" s="2" t="str">
        <f aca="false">VLOOKUP(A37, Respostas!C$1:AJ$75, 10, 0)</f>
        <v>Muito útil</v>
      </c>
      <c r="M37" s="2" t="str">
        <f aca="false">VLOOKUP(A37, Respostas!C$1:AJ$75, 11, 0)</f>
        <v>Muito útil</v>
      </c>
      <c r="N37" s="2" t="str">
        <f aca="false">VLOOKUP(A37, Respostas!C$1:AJ$75, 12, 0)</f>
        <v>Muito útil</v>
      </c>
      <c r="O37" s="2" t="str">
        <f aca="false">VLOOKUP(A37, Respostas!C$1:AJ$75, 13, 0)</f>
        <v>Não utilizou</v>
      </c>
      <c r="P37" s="2" t="str">
        <f aca="false">VLOOKUP(A37, Respostas!C$1:AJ$75, 14, 0)</f>
        <v>Útil</v>
      </c>
      <c r="Q37" s="2" t="str">
        <f aca="false">VLOOKUP(A37, Respostas!C$1:AJ$75, 15, 0)</f>
        <v>Útil</v>
      </c>
      <c r="R37" s="2" t="str">
        <f aca="false">VLOOKUP(A37, Respostas!C$1:AJ$75, 16, 0)</f>
        <v>Útil</v>
      </c>
      <c r="S37" s="2" t="str">
        <f aca="false">VLOOKUP(A37, Respostas!C$1:AJ$75, 17, 0)</f>
        <v>Útil</v>
      </c>
      <c r="T37" s="2" t="str">
        <f aca="false">VLOOKUP(A37, Respostas!C$1:AJ$75, 18, 0)</f>
        <v>Útil</v>
      </c>
      <c r="U37" s="2" t="str">
        <f aca="false">VLOOKUP(A37, Respostas!C$1:AJ$75, 19, 0)</f>
        <v>Médio</v>
      </c>
      <c r="V37" s="2" t="str">
        <f aca="false">VLOOKUP(A37, Respostas!C$1:AJ$75, 20, 0)</f>
        <v>Médio</v>
      </c>
      <c r="W37" s="2" t="str">
        <f aca="false">VLOOKUP(A37, Respostas!C$1:AJ$75, 21, 0)</f>
        <v>Útil</v>
      </c>
      <c r="X37" s="2" t="str">
        <f aca="false">VLOOKUP(A37, Respostas!C$1:AJ$75, 22, 0)</f>
        <v>Médio</v>
      </c>
      <c r="Y37" s="2" t="str">
        <f aca="false">VLOOKUP(A37, Respostas!C$1:AJ$75, 23, 0)</f>
        <v>Médio</v>
      </c>
      <c r="Z37" s="2" t="str">
        <f aca="false">VLOOKUP(A37, Respostas!C$1:AJ$75, 24, 0)</f>
        <v>Não utilizou</v>
      </c>
      <c r="AA37" s="2" t="str">
        <f aca="false">VLOOKUP(A37, Respostas!C$1:AJ$75, 25, 0)</f>
        <v>Útil</v>
      </c>
      <c r="AB37" s="2" t="str">
        <f aca="false">VLOOKUP(A37, Respostas!C$1:AJ$75, 26, 0)</f>
        <v>Útil</v>
      </c>
      <c r="AC37" s="2" t="str">
        <f aca="false">VLOOKUP(A37, Respostas!C$1:AJ$75, 27, 0)</f>
        <v>Útil</v>
      </c>
      <c r="AD37" s="2" t="str">
        <f aca="false">VLOOKUP(A37, Respostas!C$1:AJ$75, 28, 0)</f>
        <v>Útil</v>
      </c>
      <c r="AE37" s="2" t="str">
        <f aca="false">VLOOKUP(A37, Respostas!C$1:AJ$75, 29, 0)</f>
        <v>Médio</v>
      </c>
      <c r="AF37" s="2" t="str">
        <f aca="false">VLOOKUP(A37, Respostas!C$1:AJ$75, 30, 0)</f>
        <v>Útil</v>
      </c>
      <c r="AG37" s="2" t="str">
        <f aca="false">VLOOKUP(A37, Respostas!C$1:AJ$75, 31, 0)</f>
        <v>Útil</v>
      </c>
      <c r="AH37" s="2" t="str">
        <f aca="false">VLOOKUP(A37, Respostas!C$1:AJ$75, 32, 0)</f>
        <v>Útil</v>
      </c>
      <c r="AI37" s="2" t="str">
        <f aca="false">VLOOKUP(A37, Respostas!C$1:AJ$75, 33, 0)</f>
        <v>Útil</v>
      </c>
      <c r="AJ37" s="2" t="n">
        <f aca="false">VLOOKUP(A37, Respostas!C$1:AJ$75, 34, 0)</f>
        <v>0</v>
      </c>
    </row>
    <row r="38" customFormat="false" ht="15" hidden="false" customHeight="false" outlineLevel="0" collapsed="false">
      <c r="A38" s="2" t="s">
        <v>277</v>
      </c>
      <c r="B38" s="2" t="s">
        <v>278</v>
      </c>
      <c r="C38" s="2" t="s">
        <v>213</v>
      </c>
      <c r="D38" s="2" t="s">
        <v>117</v>
      </c>
      <c r="E38" s="2" t="str">
        <f aca="false">VLOOKUP(A38,Respostas!C$1:AJ$75,3,0)</f>
        <v>Muito útil</v>
      </c>
      <c r="F38" s="2" t="str">
        <f aca="false">VLOOKUP(A38, Respostas!C$1:AJ$75, 4, 0)</f>
        <v>Muito útil</v>
      </c>
      <c r="G38" s="2" t="str">
        <f aca="false">VLOOKUP(A38, Respostas!C$1:AJ$75, 5, 0)</f>
        <v>Muito útil</v>
      </c>
      <c r="H38" s="2" t="str">
        <f aca="false">VLOOKUP(A38, Respostas!C$1:AJ$75, 6, 0)</f>
        <v>Muito útil</v>
      </c>
      <c r="I38" s="2" t="str">
        <f aca="false">VLOOKUP(A38, Respostas!C$1:AJ$75, 7, 0)</f>
        <v>Médio</v>
      </c>
      <c r="J38" s="2" t="str">
        <f aca="false">VLOOKUP(A38, Respostas!C$1:AJ$75, 8, 0)</f>
        <v>Muito útil</v>
      </c>
      <c r="K38" s="2" t="str">
        <f aca="false">VLOOKUP(A38, Respostas!C$1:AJ$75, 9, 0)</f>
        <v>Muito útil</v>
      </c>
      <c r="L38" s="2" t="str">
        <f aca="false">VLOOKUP(A38, Respostas!C$1:AJ$75, 10, 0)</f>
        <v>Muito útil</v>
      </c>
      <c r="M38" s="2" t="str">
        <f aca="false">VLOOKUP(A38, Respostas!C$1:AJ$75, 11, 0)</f>
        <v>Muito útil</v>
      </c>
      <c r="N38" s="2" t="str">
        <f aca="false">VLOOKUP(A38, Respostas!C$1:AJ$75, 12, 0)</f>
        <v>Muito útil</v>
      </c>
      <c r="O38" s="2" t="str">
        <f aca="false">VLOOKUP(A38, Respostas!C$1:AJ$75, 13, 0)</f>
        <v>Muito útil</v>
      </c>
      <c r="P38" s="2" t="str">
        <f aca="false">VLOOKUP(A38, Respostas!C$1:AJ$75, 14, 0)</f>
        <v>Muito útil</v>
      </c>
      <c r="Q38" s="2" t="str">
        <f aca="false">VLOOKUP(A38, Respostas!C$1:AJ$75, 15, 0)</f>
        <v>Muito útil</v>
      </c>
      <c r="R38" s="2" t="str">
        <f aca="false">VLOOKUP(A38, Respostas!C$1:AJ$75, 16, 0)</f>
        <v>Muito útil</v>
      </c>
      <c r="S38" s="2" t="str">
        <f aca="false">VLOOKUP(A38, Respostas!C$1:AJ$75, 17, 0)</f>
        <v>Muito útil</v>
      </c>
      <c r="T38" s="2" t="str">
        <f aca="false">VLOOKUP(A38, Respostas!C$1:AJ$75, 18, 0)</f>
        <v>Muito útil</v>
      </c>
      <c r="U38" s="2" t="str">
        <f aca="false">VLOOKUP(A38, Respostas!C$1:AJ$75, 19, 0)</f>
        <v>Muito útil</v>
      </c>
      <c r="V38" s="2" t="str">
        <f aca="false">VLOOKUP(A38, Respostas!C$1:AJ$75, 20, 0)</f>
        <v>Muito útil</v>
      </c>
      <c r="W38" s="2" t="str">
        <f aca="false">VLOOKUP(A38, Respostas!C$1:AJ$75, 21, 0)</f>
        <v>Muito útil</v>
      </c>
      <c r="X38" s="2" t="str">
        <f aca="false">VLOOKUP(A38, Respostas!C$1:AJ$75, 22, 0)</f>
        <v>Muito útil</v>
      </c>
      <c r="Y38" s="2" t="str">
        <f aca="false">VLOOKUP(A38, Respostas!C$1:AJ$75, 23, 0)</f>
        <v>Muito útil</v>
      </c>
      <c r="Z38" s="2" t="str">
        <f aca="false">VLOOKUP(A38, Respostas!C$1:AJ$75, 24, 0)</f>
        <v>Muito útil</v>
      </c>
      <c r="AA38" s="2" t="str">
        <f aca="false">VLOOKUP(A38, Respostas!C$1:AJ$75, 25, 0)</f>
        <v>Muito útil</v>
      </c>
      <c r="AB38" s="2" t="str">
        <f aca="false">VLOOKUP(A38, Respostas!C$1:AJ$75, 26, 0)</f>
        <v>Muito útil</v>
      </c>
      <c r="AC38" s="2" t="str">
        <f aca="false">VLOOKUP(A38, Respostas!C$1:AJ$75, 27, 0)</f>
        <v>Muito útil</v>
      </c>
      <c r="AD38" s="2" t="str">
        <f aca="false">VLOOKUP(A38, Respostas!C$1:AJ$75, 28, 0)</f>
        <v>Muito útil</v>
      </c>
      <c r="AE38" s="2" t="str">
        <f aca="false">VLOOKUP(A38, Respostas!C$1:AJ$75, 29, 0)</f>
        <v>Muito útil</v>
      </c>
      <c r="AF38" s="2" t="str">
        <f aca="false">VLOOKUP(A38, Respostas!C$1:AJ$75, 30, 0)</f>
        <v>Muito útil</v>
      </c>
      <c r="AG38" s="2" t="str">
        <f aca="false">VLOOKUP(A38, Respostas!C$1:AJ$75, 31, 0)</f>
        <v>Muito útil</v>
      </c>
      <c r="AH38" s="2" t="str">
        <f aca="false">VLOOKUP(A38, Respostas!C$1:AJ$75, 32, 0)</f>
        <v>Muito útil</v>
      </c>
      <c r="AI38" s="2" t="str">
        <f aca="false">VLOOKUP(A38, Respostas!C$1:AJ$75, 33, 0)</f>
        <v>Muito útil</v>
      </c>
      <c r="AJ38" s="2" t="str">
        <f aca="false">VLOOKUP(A38, Respostas!C$1:AJ$75, 34, 0)</f>
        <v>A ferramenta em referência apresenta-se, em minha concepção, como uma aliada no processo educativo, caracterizando-se como uma verdadeira ponte entre professor e aluno.</v>
      </c>
    </row>
    <row r="39" customFormat="false" ht="15" hidden="false" customHeight="false" outlineLevel="0" collapsed="false">
      <c r="A39" s="2" t="s">
        <v>279</v>
      </c>
      <c r="B39" s="2" t="s">
        <v>280</v>
      </c>
      <c r="C39" s="2" t="s">
        <v>202</v>
      </c>
      <c r="D39" s="2" t="s">
        <v>119</v>
      </c>
      <c r="E39" s="2" t="str">
        <f aca="false">VLOOKUP(A39,Respostas!C$1:AJ$75,3,0)</f>
        <v>Muito útil</v>
      </c>
      <c r="F39" s="2" t="str">
        <f aca="false">VLOOKUP(A39, Respostas!C$1:AJ$75, 4, 0)</f>
        <v>Pouco útil</v>
      </c>
      <c r="G39" s="2" t="str">
        <f aca="false">VLOOKUP(A39, Respostas!C$1:AJ$75, 5, 0)</f>
        <v>Médio</v>
      </c>
      <c r="H39" s="2" t="str">
        <f aca="false">VLOOKUP(A39, Respostas!C$1:AJ$75, 6, 0)</f>
        <v>Não utilizou</v>
      </c>
      <c r="I39" s="2" t="str">
        <f aca="false">VLOOKUP(A39, Respostas!C$1:AJ$75, 7, 0)</f>
        <v>Não utilizou</v>
      </c>
      <c r="J39" s="2" t="str">
        <f aca="false">VLOOKUP(A39, Respostas!C$1:AJ$75, 8, 0)</f>
        <v>Útil</v>
      </c>
      <c r="K39" s="2" t="str">
        <f aca="false">VLOOKUP(A39, Respostas!C$1:AJ$75, 9, 0)</f>
        <v>Útil</v>
      </c>
      <c r="L39" s="2" t="str">
        <f aca="false">VLOOKUP(A39, Respostas!C$1:AJ$75, 10, 0)</f>
        <v>Muito útil</v>
      </c>
      <c r="M39" s="2" t="str">
        <f aca="false">VLOOKUP(A39, Respostas!C$1:AJ$75, 11, 0)</f>
        <v>Muito útil</v>
      </c>
      <c r="N39" s="2" t="str">
        <f aca="false">VLOOKUP(A39, Respostas!C$1:AJ$75, 12, 0)</f>
        <v>Muito útil</v>
      </c>
      <c r="O39" s="2" t="str">
        <f aca="false">VLOOKUP(A39, Respostas!C$1:AJ$75, 13, 0)</f>
        <v>Muito útil</v>
      </c>
      <c r="P39" s="2" t="str">
        <f aca="false">VLOOKUP(A39, Respostas!C$1:AJ$75, 14, 0)</f>
        <v>Útil</v>
      </c>
      <c r="Q39" s="2" t="str">
        <f aca="false">VLOOKUP(A39, Respostas!C$1:AJ$75, 15, 0)</f>
        <v>Médio</v>
      </c>
      <c r="R39" s="2" t="str">
        <f aca="false">VLOOKUP(A39, Respostas!C$1:AJ$75, 16, 0)</f>
        <v>Médio</v>
      </c>
      <c r="S39" s="2" t="str">
        <f aca="false">VLOOKUP(A39, Respostas!C$1:AJ$75, 17, 0)</f>
        <v>Útil</v>
      </c>
      <c r="T39" s="2" t="str">
        <f aca="false">VLOOKUP(A39, Respostas!C$1:AJ$75, 18, 0)</f>
        <v>Médio</v>
      </c>
      <c r="U39" s="2" t="str">
        <f aca="false">VLOOKUP(A39, Respostas!C$1:AJ$75, 19, 0)</f>
        <v>Útil</v>
      </c>
      <c r="V39" s="2" t="str">
        <f aca="false">VLOOKUP(A39, Respostas!C$1:AJ$75, 20, 0)</f>
        <v>Útil</v>
      </c>
      <c r="W39" s="2" t="str">
        <f aca="false">VLOOKUP(A39, Respostas!C$1:AJ$75, 21, 0)</f>
        <v>Útil</v>
      </c>
      <c r="X39" s="2" t="str">
        <f aca="false">VLOOKUP(A39, Respostas!C$1:AJ$75, 22, 0)</f>
        <v>Médio</v>
      </c>
      <c r="Y39" s="2" t="str">
        <f aca="false">VLOOKUP(A39, Respostas!C$1:AJ$75, 23, 0)</f>
        <v>Pouco útil</v>
      </c>
      <c r="Z39" s="2" t="str">
        <f aca="false">VLOOKUP(A39, Respostas!C$1:AJ$75, 24, 0)</f>
        <v>Útil</v>
      </c>
      <c r="AA39" s="2" t="str">
        <f aca="false">VLOOKUP(A39, Respostas!C$1:AJ$75, 25, 0)</f>
        <v>Útil</v>
      </c>
      <c r="AB39" s="2" t="str">
        <f aca="false">VLOOKUP(A39, Respostas!C$1:AJ$75, 26, 0)</f>
        <v>Útil</v>
      </c>
      <c r="AC39" s="2" t="str">
        <f aca="false">VLOOKUP(A39, Respostas!C$1:AJ$75, 27, 0)</f>
        <v>Útil</v>
      </c>
      <c r="AD39" s="2" t="str">
        <f aca="false">VLOOKUP(A39, Respostas!C$1:AJ$75, 28, 0)</f>
        <v>Útil</v>
      </c>
      <c r="AE39" s="2" t="str">
        <f aca="false">VLOOKUP(A39, Respostas!C$1:AJ$75, 29, 0)</f>
        <v>Útil</v>
      </c>
      <c r="AF39" s="2" t="str">
        <f aca="false">VLOOKUP(A39, Respostas!C$1:AJ$75, 30, 0)</f>
        <v>Útil</v>
      </c>
      <c r="AG39" s="2" t="str">
        <f aca="false">VLOOKUP(A39, Respostas!C$1:AJ$75, 31, 0)</f>
        <v>Útil</v>
      </c>
      <c r="AH39" s="2" t="str">
        <f aca="false">VLOOKUP(A39, Respostas!C$1:AJ$75, 32, 0)</f>
        <v>Útil</v>
      </c>
      <c r="AI39" s="2" t="str">
        <f aca="false">VLOOKUP(A39, Respostas!C$1:AJ$75, 33, 0)</f>
        <v>Útil</v>
      </c>
      <c r="AJ39" s="2" t="n">
        <f aca="false">VLOOKUP(A39, Respostas!C$1:AJ$75, 34, 0)</f>
        <v>0</v>
      </c>
    </row>
    <row r="40" customFormat="false" ht="15" hidden="false" customHeight="false" outlineLevel="0" collapsed="false">
      <c r="A40" s="2" t="s">
        <v>281</v>
      </c>
      <c r="B40" s="2" t="s">
        <v>282</v>
      </c>
      <c r="C40" s="2" t="s">
        <v>216</v>
      </c>
      <c r="D40" s="2" t="s">
        <v>120</v>
      </c>
      <c r="E40" s="2" t="str">
        <f aca="false">VLOOKUP(A40,Respostas!C$1:AJ$75,3,0)</f>
        <v>Muito útil</v>
      </c>
      <c r="F40" s="2" t="str">
        <f aca="false">VLOOKUP(A40, Respostas!C$1:AJ$75, 4, 0)</f>
        <v>Não utilizou</v>
      </c>
      <c r="G40" s="2" t="str">
        <f aca="false">VLOOKUP(A40, Respostas!C$1:AJ$75, 5, 0)</f>
        <v>Não utilizou</v>
      </c>
      <c r="H40" s="2" t="str">
        <f aca="false">VLOOKUP(A40, Respostas!C$1:AJ$75, 6, 0)</f>
        <v>Pouco útil</v>
      </c>
      <c r="I40" s="2" t="str">
        <f aca="false">VLOOKUP(A40, Respostas!C$1:AJ$75, 7, 0)</f>
        <v>Não utilizou</v>
      </c>
      <c r="J40" s="2" t="str">
        <f aca="false">VLOOKUP(A40, Respostas!C$1:AJ$75, 8, 0)</f>
        <v>Útil</v>
      </c>
      <c r="K40" s="2" t="str">
        <f aca="false">VLOOKUP(A40, Respostas!C$1:AJ$75, 9, 0)</f>
        <v>Médio</v>
      </c>
      <c r="L40" s="2" t="str">
        <f aca="false">VLOOKUP(A40, Respostas!C$1:AJ$75, 10, 0)</f>
        <v>Não utilizou</v>
      </c>
      <c r="M40" s="2" t="str">
        <f aca="false">VLOOKUP(A40, Respostas!C$1:AJ$75, 11, 0)</f>
        <v>Não utilizou</v>
      </c>
      <c r="N40" s="2" t="str">
        <f aca="false">VLOOKUP(A40, Respostas!C$1:AJ$75, 12, 0)</f>
        <v>Não utilizou</v>
      </c>
      <c r="O40" s="2" t="str">
        <f aca="false">VLOOKUP(A40, Respostas!C$1:AJ$75, 13, 0)</f>
        <v>Não utilizou</v>
      </c>
      <c r="P40" s="2" t="str">
        <f aca="false">VLOOKUP(A40, Respostas!C$1:AJ$75, 14, 0)</f>
        <v>Não utilizou</v>
      </c>
      <c r="Q40" s="2" t="str">
        <f aca="false">VLOOKUP(A40, Respostas!C$1:AJ$75, 15, 0)</f>
        <v>Não utilizou</v>
      </c>
      <c r="R40" s="2" t="str">
        <f aca="false">VLOOKUP(A40, Respostas!C$1:AJ$75, 16, 0)</f>
        <v>Não utilizou</v>
      </c>
      <c r="S40" s="2" t="str">
        <f aca="false">VLOOKUP(A40, Respostas!C$1:AJ$75, 17, 0)</f>
        <v>Muito útil</v>
      </c>
      <c r="T40" s="2" t="str">
        <f aca="false">VLOOKUP(A40, Respostas!C$1:AJ$75, 18, 0)</f>
        <v>Não utilizou</v>
      </c>
      <c r="U40" s="2" t="str">
        <f aca="false">VLOOKUP(A40, Respostas!C$1:AJ$75, 19, 0)</f>
        <v>Médio</v>
      </c>
      <c r="V40" s="2" t="str">
        <f aca="false">VLOOKUP(A40, Respostas!C$1:AJ$75, 20, 0)</f>
        <v>Médio</v>
      </c>
      <c r="W40" s="2" t="str">
        <f aca="false">VLOOKUP(A40, Respostas!C$1:AJ$75, 21, 0)</f>
        <v>Pouco útil</v>
      </c>
      <c r="X40" s="2" t="str">
        <f aca="false">VLOOKUP(A40, Respostas!C$1:AJ$75, 22, 0)</f>
        <v>Médio</v>
      </c>
      <c r="Y40" s="2" t="str">
        <f aca="false">VLOOKUP(A40, Respostas!C$1:AJ$75, 23, 0)</f>
        <v>Médio</v>
      </c>
      <c r="Z40" s="2" t="str">
        <f aca="false">VLOOKUP(A40, Respostas!C$1:AJ$75, 24, 0)</f>
        <v>Útil</v>
      </c>
      <c r="AA40" s="2" t="str">
        <f aca="false">VLOOKUP(A40, Respostas!C$1:AJ$75, 25, 0)</f>
        <v>Pouco útil</v>
      </c>
      <c r="AB40" s="2" t="str">
        <f aca="false">VLOOKUP(A40, Respostas!C$1:AJ$75, 26, 0)</f>
        <v>Útil</v>
      </c>
      <c r="AC40" s="2" t="str">
        <f aca="false">VLOOKUP(A40, Respostas!C$1:AJ$75, 27, 0)</f>
        <v>Útil</v>
      </c>
      <c r="AD40" s="2" t="str">
        <f aca="false">VLOOKUP(A40, Respostas!C$1:AJ$75, 28, 0)</f>
        <v>Médio</v>
      </c>
      <c r="AE40" s="2" t="str">
        <f aca="false">VLOOKUP(A40, Respostas!C$1:AJ$75, 29, 0)</f>
        <v>Médio</v>
      </c>
      <c r="AF40" s="2" t="str">
        <f aca="false">VLOOKUP(A40, Respostas!C$1:AJ$75, 30, 0)</f>
        <v>Muito útil</v>
      </c>
      <c r="AG40" s="2" t="str">
        <f aca="false">VLOOKUP(A40, Respostas!C$1:AJ$75, 31, 0)</f>
        <v>Pouco útil</v>
      </c>
      <c r="AH40" s="2" t="str">
        <f aca="false">VLOOKUP(A40, Respostas!C$1:AJ$75, 32, 0)</f>
        <v>Médio</v>
      </c>
      <c r="AI40" s="2" t="str">
        <f aca="false">VLOOKUP(A40, Respostas!C$1:AJ$75, 33, 0)</f>
        <v>Pouco útil</v>
      </c>
      <c r="AJ40" s="2" t="n">
        <f aca="false">VLOOKUP(A40, Respostas!C$1:AJ$75, 34, 0)</f>
        <v>0</v>
      </c>
    </row>
    <row r="41" customFormat="false" ht="15" hidden="false" customHeight="false" outlineLevel="0" collapsed="false">
      <c r="A41" s="2" t="s">
        <v>283</v>
      </c>
      <c r="B41" s="2" t="s">
        <v>284</v>
      </c>
      <c r="C41" s="2" t="s">
        <v>213</v>
      </c>
      <c r="D41" s="2" t="s">
        <v>121</v>
      </c>
      <c r="E41" s="2" t="str">
        <f aca="false">VLOOKUP(A41,Respostas!C$1:AJ$75,3,0)</f>
        <v>Útil</v>
      </c>
      <c r="F41" s="2" t="str">
        <f aca="false">VLOOKUP(A41, Respostas!C$1:AJ$75, 4, 0)</f>
        <v>Não utilizou</v>
      </c>
      <c r="G41" s="2" t="str">
        <f aca="false">VLOOKUP(A41, Respostas!C$1:AJ$75, 5, 0)</f>
        <v>Útil</v>
      </c>
      <c r="H41" s="2" t="str">
        <f aca="false">VLOOKUP(A41, Respostas!C$1:AJ$75, 6, 0)</f>
        <v>Não utilizou</v>
      </c>
      <c r="I41" s="2" t="str">
        <f aca="false">VLOOKUP(A41, Respostas!C$1:AJ$75, 7, 0)</f>
        <v>Útil</v>
      </c>
      <c r="J41" s="2" t="str">
        <f aca="false">VLOOKUP(A41, Respostas!C$1:AJ$75, 8, 0)</f>
        <v>Médio</v>
      </c>
      <c r="K41" s="2" t="str">
        <f aca="false">VLOOKUP(A41, Respostas!C$1:AJ$75, 9, 0)</f>
        <v>Não utilizou</v>
      </c>
      <c r="L41" s="2" t="str">
        <f aca="false">VLOOKUP(A41, Respostas!C$1:AJ$75, 10, 0)</f>
        <v>Não utilizou</v>
      </c>
      <c r="M41" s="2" t="str">
        <f aca="false">VLOOKUP(A41, Respostas!C$1:AJ$75, 11, 0)</f>
        <v>Não utilizou</v>
      </c>
      <c r="N41" s="2" t="str">
        <f aca="false">VLOOKUP(A41, Respostas!C$1:AJ$75, 12, 0)</f>
        <v>Não utilizou</v>
      </c>
      <c r="O41" s="2" t="str">
        <f aca="false">VLOOKUP(A41, Respostas!C$1:AJ$75, 13, 0)</f>
        <v>Não utilizou</v>
      </c>
      <c r="P41" s="2" t="str">
        <f aca="false">VLOOKUP(A41, Respostas!C$1:AJ$75, 14, 0)</f>
        <v>Útil</v>
      </c>
      <c r="Q41" s="2" t="str">
        <f aca="false">VLOOKUP(A41, Respostas!C$1:AJ$75, 15, 0)</f>
        <v>Não utilizou</v>
      </c>
      <c r="R41" s="2" t="str">
        <f aca="false">VLOOKUP(A41, Respostas!C$1:AJ$75, 16, 0)</f>
        <v>Não utilizou</v>
      </c>
      <c r="S41" s="2" t="str">
        <f aca="false">VLOOKUP(A41, Respostas!C$1:AJ$75, 17, 0)</f>
        <v>Não utilizou</v>
      </c>
      <c r="T41" s="2" t="str">
        <f aca="false">VLOOKUP(A41, Respostas!C$1:AJ$75, 18, 0)</f>
        <v>Não utilizou</v>
      </c>
      <c r="U41" s="2" t="str">
        <f aca="false">VLOOKUP(A41, Respostas!C$1:AJ$75, 19, 0)</f>
        <v>Útil</v>
      </c>
      <c r="V41" s="2" t="str">
        <f aca="false">VLOOKUP(A41, Respostas!C$1:AJ$75, 20, 0)</f>
        <v>Útil</v>
      </c>
      <c r="W41" s="2" t="str">
        <f aca="false">VLOOKUP(A41, Respostas!C$1:AJ$75, 21, 0)</f>
        <v>Útil</v>
      </c>
      <c r="X41" s="2" t="str">
        <f aca="false">VLOOKUP(A41, Respostas!C$1:AJ$75, 22, 0)</f>
        <v>Útil</v>
      </c>
      <c r="Y41" s="2" t="str">
        <f aca="false">VLOOKUP(A41, Respostas!C$1:AJ$75, 23, 0)</f>
        <v>Útil</v>
      </c>
      <c r="Z41" s="2" t="str">
        <f aca="false">VLOOKUP(A41, Respostas!C$1:AJ$75, 24, 0)</f>
        <v>Não utilizou</v>
      </c>
      <c r="AA41" s="2" t="str">
        <f aca="false">VLOOKUP(A41, Respostas!C$1:AJ$75, 25, 0)</f>
        <v>Útil</v>
      </c>
      <c r="AB41" s="2" t="str">
        <f aca="false">VLOOKUP(A41, Respostas!C$1:AJ$75, 26, 0)</f>
        <v>Útil</v>
      </c>
      <c r="AC41" s="2" t="str">
        <f aca="false">VLOOKUP(A41, Respostas!C$1:AJ$75, 27, 0)</f>
        <v>Útil</v>
      </c>
      <c r="AD41" s="2" t="str">
        <f aca="false">VLOOKUP(A41, Respostas!C$1:AJ$75, 28, 0)</f>
        <v>Útil</v>
      </c>
      <c r="AE41" s="2" t="str">
        <f aca="false">VLOOKUP(A41, Respostas!C$1:AJ$75, 29, 0)</f>
        <v>Útil</v>
      </c>
      <c r="AF41" s="2" t="str">
        <f aca="false">VLOOKUP(A41, Respostas!C$1:AJ$75, 30, 0)</f>
        <v>Útil</v>
      </c>
      <c r="AG41" s="2" t="str">
        <f aca="false">VLOOKUP(A41, Respostas!C$1:AJ$75, 31, 0)</f>
        <v>Médio</v>
      </c>
      <c r="AH41" s="2" t="str">
        <f aca="false">VLOOKUP(A41, Respostas!C$1:AJ$75, 32, 0)</f>
        <v>Útil</v>
      </c>
      <c r="AI41" s="2" t="str">
        <f aca="false">VLOOKUP(A41, Respostas!C$1:AJ$75, 33, 0)</f>
        <v>Útil</v>
      </c>
      <c r="AJ41" s="2" t="str">
        <f aca="false">VLOOKUP(A41, Respostas!C$1:AJ$75, 34, 0)</f>
        <v>Sugiro um botão de &amp;quot;desfazer&amp;quot;. Consegui anular uma marcação feita, mas demorei um pouco para conseguir, não foi imediatamente intuitivo. Não consegui usar o que eu achei que era um marcador de texto, ou não funcionou ou fiz algo errado. E por fim, sugiro que exista uma ferramenta de fazer uma reta perfeita, não consegui controlar no mouse e achei que ficou feio um grifado meio torto...</v>
      </c>
    </row>
    <row r="42" customFormat="false" ht="15" hidden="false" customHeight="false" outlineLevel="0" collapsed="false">
      <c r="A42" s="2" t="s">
        <v>285</v>
      </c>
      <c r="B42" s="2" t="s">
        <v>286</v>
      </c>
      <c r="C42" s="2" t="s">
        <v>210</v>
      </c>
      <c r="D42" s="2" t="s">
        <v>123</v>
      </c>
      <c r="E42" s="2" t="str">
        <f aca="false">VLOOKUP(A42,Respostas!C$1:AJ$75,3,0)</f>
        <v>Não utilizou</v>
      </c>
      <c r="F42" s="2" t="str">
        <f aca="false">VLOOKUP(A42, Respostas!C$1:AJ$75, 4, 0)</f>
        <v>Não utilizou</v>
      </c>
      <c r="G42" s="2" t="str">
        <f aca="false">VLOOKUP(A42, Respostas!C$1:AJ$75, 5, 0)</f>
        <v>Não utilizou</v>
      </c>
      <c r="H42" s="2" t="str">
        <f aca="false">VLOOKUP(A42, Respostas!C$1:AJ$75, 6, 0)</f>
        <v>Não utilizou</v>
      </c>
      <c r="I42" s="2" t="str">
        <f aca="false">VLOOKUP(A42, Respostas!C$1:AJ$75, 7, 0)</f>
        <v>Não utilizou</v>
      </c>
      <c r="J42" s="2" t="str">
        <f aca="false">VLOOKUP(A42, Respostas!C$1:AJ$75, 8, 0)</f>
        <v>Não utilizou</v>
      </c>
      <c r="K42" s="2" t="str">
        <f aca="false">VLOOKUP(A42, Respostas!C$1:AJ$75, 9, 0)</f>
        <v>Não utilizou</v>
      </c>
      <c r="L42" s="2" t="str">
        <f aca="false">VLOOKUP(A42, Respostas!C$1:AJ$75, 10, 0)</f>
        <v>Não utilizou</v>
      </c>
      <c r="M42" s="2" t="str">
        <f aca="false">VLOOKUP(A42, Respostas!C$1:AJ$75, 11, 0)</f>
        <v>Não utilizou</v>
      </c>
      <c r="N42" s="2" t="str">
        <f aca="false">VLOOKUP(A42, Respostas!C$1:AJ$75, 12, 0)</f>
        <v>Não utilizou</v>
      </c>
      <c r="O42" s="2" t="str">
        <f aca="false">VLOOKUP(A42, Respostas!C$1:AJ$75, 13, 0)</f>
        <v>Não utilizou</v>
      </c>
      <c r="P42" s="2" t="str">
        <f aca="false">VLOOKUP(A42, Respostas!C$1:AJ$75, 14, 0)</f>
        <v>Médio</v>
      </c>
      <c r="Q42" s="2" t="str">
        <f aca="false">VLOOKUP(A42, Respostas!C$1:AJ$75, 15, 0)</f>
        <v>Não utilizou</v>
      </c>
      <c r="R42" s="2" t="str">
        <f aca="false">VLOOKUP(A42, Respostas!C$1:AJ$75, 16, 0)</f>
        <v>Não utilizou</v>
      </c>
      <c r="S42" s="2" t="str">
        <f aca="false">VLOOKUP(A42, Respostas!C$1:AJ$75, 17, 0)</f>
        <v>Não utilizou</v>
      </c>
      <c r="T42" s="2" t="str">
        <f aca="false">VLOOKUP(A42, Respostas!C$1:AJ$75, 18, 0)</f>
        <v>Médio</v>
      </c>
      <c r="U42" s="2" t="str">
        <f aca="false">VLOOKUP(A42, Respostas!C$1:AJ$75, 19, 0)</f>
        <v>Não utilizou</v>
      </c>
      <c r="V42" s="2" t="str">
        <f aca="false">VLOOKUP(A42, Respostas!C$1:AJ$75, 20, 0)</f>
        <v>Não utilizou</v>
      </c>
      <c r="W42" s="2" t="str">
        <f aca="false">VLOOKUP(A42, Respostas!C$1:AJ$75, 21, 0)</f>
        <v>Não utilizou</v>
      </c>
      <c r="X42" s="2" t="str">
        <f aca="false">VLOOKUP(A42, Respostas!C$1:AJ$75, 22, 0)</f>
        <v>Não utilizou</v>
      </c>
      <c r="Y42" s="2" t="str">
        <f aca="false">VLOOKUP(A42, Respostas!C$1:AJ$75, 23, 0)</f>
        <v>Não utilizou</v>
      </c>
      <c r="Z42" s="2" t="str">
        <f aca="false">VLOOKUP(A42, Respostas!C$1:AJ$75, 24, 0)</f>
        <v>Não utilizou</v>
      </c>
      <c r="AA42" s="2" t="str">
        <f aca="false">VLOOKUP(A42, Respostas!C$1:AJ$75, 25, 0)</f>
        <v>Não utilizou</v>
      </c>
      <c r="AB42" s="2" t="str">
        <f aca="false">VLOOKUP(A42, Respostas!C$1:AJ$75, 26, 0)</f>
        <v>Médio</v>
      </c>
      <c r="AC42" s="2" t="str">
        <f aca="false">VLOOKUP(A42, Respostas!C$1:AJ$75, 27, 0)</f>
        <v>Não utilizou</v>
      </c>
      <c r="AD42" s="2" t="str">
        <f aca="false">VLOOKUP(A42, Respostas!C$1:AJ$75, 28, 0)</f>
        <v>Não utilizou</v>
      </c>
      <c r="AE42" s="2" t="str">
        <f aca="false">VLOOKUP(A42, Respostas!C$1:AJ$75, 29, 0)</f>
        <v>Não utilizou</v>
      </c>
      <c r="AF42" s="2" t="str">
        <f aca="false">VLOOKUP(A42, Respostas!C$1:AJ$75, 30, 0)</f>
        <v>Não utilizou</v>
      </c>
      <c r="AG42" s="2" t="str">
        <f aca="false">VLOOKUP(A42, Respostas!C$1:AJ$75, 31, 0)</f>
        <v>Não utilizou</v>
      </c>
      <c r="AH42" s="2" t="str">
        <f aca="false">VLOOKUP(A42, Respostas!C$1:AJ$75, 32, 0)</f>
        <v>Não utilizou</v>
      </c>
      <c r="AI42" s="2" t="str">
        <f aca="false">VLOOKUP(A42, Respostas!C$1:AJ$75, 33, 0)</f>
        <v>Não utilizou</v>
      </c>
      <c r="AJ42" s="2" t="str">
        <f aca="false">VLOOKUP(A42, Respostas!C$1:AJ$75, 34, 0)</f>
        <v>Baixei o texto e não utilizilei os recursos, utilizarei nos próximos...</v>
      </c>
    </row>
    <row r="43" customFormat="false" ht="15" hidden="false" customHeight="false" outlineLevel="0" collapsed="false">
      <c r="A43" s="2" t="s">
        <v>287</v>
      </c>
      <c r="B43" s="2" t="s">
        <v>288</v>
      </c>
      <c r="C43" s="2" t="s">
        <v>213</v>
      </c>
      <c r="D43" s="2" t="s">
        <v>125</v>
      </c>
      <c r="E43" s="2" t="str">
        <f aca="false">VLOOKUP(A43,Respostas!C$1:AJ$75,3,0)</f>
        <v>Médio</v>
      </c>
      <c r="F43" s="2" t="str">
        <f aca="false">VLOOKUP(A43, Respostas!C$1:AJ$75, 4, 0)</f>
        <v>Não utilizou</v>
      </c>
      <c r="G43" s="2" t="str">
        <f aca="false">VLOOKUP(A43, Respostas!C$1:AJ$75, 5, 0)</f>
        <v>Muito útil</v>
      </c>
      <c r="H43" s="2" t="str">
        <f aca="false">VLOOKUP(A43, Respostas!C$1:AJ$75, 6, 0)</f>
        <v>Não utilizou</v>
      </c>
      <c r="I43" s="2" t="str">
        <f aca="false">VLOOKUP(A43, Respostas!C$1:AJ$75, 7, 0)</f>
        <v>Médio</v>
      </c>
      <c r="J43" s="2" t="str">
        <f aca="false">VLOOKUP(A43, Respostas!C$1:AJ$75, 8, 0)</f>
        <v>Útil</v>
      </c>
      <c r="K43" s="2" t="str">
        <f aca="false">VLOOKUP(A43, Respostas!C$1:AJ$75, 9, 0)</f>
        <v>Médio</v>
      </c>
      <c r="L43" s="2" t="str">
        <f aca="false">VLOOKUP(A43, Respostas!C$1:AJ$75, 10, 0)</f>
        <v>Médio</v>
      </c>
      <c r="M43" s="2" t="str">
        <f aca="false">VLOOKUP(A43, Respostas!C$1:AJ$75, 11, 0)</f>
        <v>Médio</v>
      </c>
      <c r="N43" s="2" t="str">
        <f aca="false">VLOOKUP(A43, Respostas!C$1:AJ$75, 12, 0)</f>
        <v>Pouco útil</v>
      </c>
      <c r="O43" s="2" t="str">
        <f aca="false">VLOOKUP(A43, Respostas!C$1:AJ$75, 13, 0)</f>
        <v>Não utilizou</v>
      </c>
      <c r="P43" s="2" t="str">
        <f aca="false">VLOOKUP(A43, Respostas!C$1:AJ$75, 14, 0)</f>
        <v>Médio</v>
      </c>
      <c r="Q43" s="2" t="str">
        <f aca="false">VLOOKUP(A43, Respostas!C$1:AJ$75, 15, 0)</f>
        <v>Não utilizou</v>
      </c>
      <c r="R43" s="2" t="str">
        <f aca="false">VLOOKUP(A43, Respostas!C$1:AJ$75, 16, 0)</f>
        <v>Não utilizou</v>
      </c>
      <c r="S43" s="2" t="str">
        <f aca="false">VLOOKUP(A43, Respostas!C$1:AJ$75, 17, 0)</f>
        <v>Não utilizou</v>
      </c>
      <c r="T43" s="2" t="str">
        <f aca="false">VLOOKUP(A43, Respostas!C$1:AJ$75, 18, 0)</f>
        <v>Pouco útil</v>
      </c>
      <c r="U43" s="2" t="str">
        <f aca="false">VLOOKUP(A43, Respostas!C$1:AJ$75, 19, 0)</f>
        <v>Útil</v>
      </c>
      <c r="V43" s="2" t="str">
        <f aca="false">VLOOKUP(A43, Respostas!C$1:AJ$75, 20, 0)</f>
        <v>Não utilizou</v>
      </c>
      <c r="W43" s="2" t="str">
        <f aca="false">VLOOKUP(A43, Respostas!C$1:AJ$75, 21, 0)</f>
        <v>Médio</v>
      </c>
      <c r="X43" s="2" t="str">
        <f aca="false">VLOOKUP(A43, Respostas!C$1:AJ$75, 22, 0)</f>
        <v>Pouco útil</v>
      </c>
      <c r="Y43" s="2" t="str">
        <f aca="false">VLOOKUP(A43, Respostas!C$1:AJ$75, 23, 0)</f>
        <v>Pouco útil</v>
      </c>
      <c r="Z43" s="2" t="str">
        <f aca="false">VLOOKUP(A43, Respostas!C$1:AJ$75, 24, 0)</f>
        <v>Útil</v>
      </c>
      <c r="AA43" s="2" t="str">
        <f aca="false">VLOOKUP(A43, Respostas!C$1:AJ$75, 25, 0)</f>
        <v>Útil</v>
      </c>
      <c r="AB43" s="2" t="str">
        <f aca="false">VLOOKUP(A43, Respostas!C$1:AJ$75, 26, 0)</f>
        <v>Médio</v>
      </c>
      <c r="AC43" s="2" t="str">
        <f aca="false">VLOOKUP(A43, Respostas!C$1:AJ$75, 27, 0)</f>
        <v>Médio</v>
      </c>
      <c r="AD43" s="2" t="str">
        <f aca="false">VLOOKUP(A43, Respostas!C$1:AJ$75, 28, 0)</f>
        <v>Médio</v>
      </c>
      <c r="AE43" s="2" t="str">
        <f aca="false">VLOOKUP(A43, Respostas!C$1:AJ$75, 29, 0)</f>
        <v>Médio</v>
      </c>
      <c r="AF43" s="2" t="str">
        <f aca="false">VLOOKUP(A43, Respostas!C$1:AJ$75, 30, 0)</f>
        <v>Útil</v>
      </c>
      <c r="AG43" s="2" t="str">
        <f aca="false">VLOOKUP(A43, Respostas!C$1:AJ$75, 31, 0)</f>
        <v>Pouco útil</v>
      </c>
      <c r="AH43" s="2" t="str">
        <f aca="false">VLOOKUP(A43, Respostas!C$1:AJ$75, 32, 0)</f>
        <v>Pouco útil</v>
      </c>
      <c r="AI43" s="2" t="str">
        <f aca="false">VLOOKUP(A43, Respostas!C$1:AJ$75, 33, 0)</f>
        <v>Pouco útil</v>
      </c>
      <c r="AJ43" s="2" t="str">
        <f aca="false">VLOOKUP(A43, Respostas!C$1:AJ$75, 34, 0)</f>
        <v>A barra de ferramentas na posição superior desaparece ao descer a leitura da página, deveria ficar sempre a mostra na lateral. Se o texto for muito longo, as anotações causam promovem a desatenção no contexto lido, tendo que retomar diversos trechos para ligar as ideias. Na apresentação parece ser mais simples, contudo ao ser utilizada, mostra-se trabalhosa na seleção de coleta de dados do texto. Ainda assim, ao ser um pouco mais trabalhada é um recurso fantástico a ser considerardo.</v>
      </c>
    </row>
    <row r="44" customFormat="false" ht="15" hidden="false" customHeight="false" outlineLevel="0" collapsed="false">
      <c r="A44" s="2" t="s">
        <v>289</v>
      </c>
      <c r="B44" s="2" t="s">
        <v>290</v>
      </c>
      <c r="C44" s="2" t="s">
        <v>213</v>
      </c>
      <c r="D44" s="2" t="s">
        <v>127</v>
      </c>
      <c r="E44" s="2" t="str">
        <f aca="false">VLOOKUP(A44,Respostas!C$1:AJ$75,3,0)</f>
        <v>Muito útil</v>
      </c>
      <c r="F44" s="2" t="str">
        <f aca="false">VLOOKUP(A44, Respostas!C$1:AJ$75, 4, 0)</f>
        <v>Útil</v>
      </c>
      <c r="G44" s="2" t="str">
        <f aca="false">VLOOKUP(A44, Respostas!C$1:AJ$75, 5, 0)</f>
        <v>Muito útil</v>
      </c>
      <c r="H44" s="2" t="str">
        <f aca="false">VLOOKUP(A44, Respostas!C$1:AJ$75, 6, 0)</f>
        <v>Muito útil</v>
      </c>
      <c r="I44" s="2" t="str">
        <f aca="false">VLOOKUP(A44, Respostas!C$1:AJ$75, 7, 0)</f>
        <v>Útil</v>
      </c>
      <c r="J44" s="2" t="str">
        <f aca="false">VLOOKUP(A44, Respostas!C$1:AJ$75, 8, 0)</f>
        <v>Útil</v>
      </c>
      <c r="K44" s="2" t="str">
        <f aca="false">VLOOKUP(A44, Respostas!C$1:AJ$75, 9, 0)</f>
        <v>Útil</v>
      </c>
      <c r="L44" s="2" t="str">
        <f aca="false">VLOOKUP(A44, Respostas!C$1:AJ$75, 10, 0)</f>
        <v>Muito útil</v>
      </c>
      <c r="M44" s="2" t="str">
        <f aca="false">VLOOKUP(A44, Respostas!C$1:AJ$75, 11, 0)</f>
        <v>Muito útil</v>
      </c>
      <c r="N44" s="2" t="str">
        <f aca="false">VLOOKUP(A44, Respostas!C$1:AJ$75, 12, 0)</f>
        <v>Muito útil</v>
      </c>
      <c r="O44" s="2" t="str">
        <f aca="false">VLOOKUP(A44, Respostas!C$1:AJ$75, 13, 0)</f>
        <v>Útil</v>
      </c>
      <c r="P44" s="2" t="str">
        <f aca="false">VLOOKUP(A44, Respostas!C$1:AJ$75, 14, 0)</f>
        <v>Pouco útil</v>
      </c>
      <c r="Q44" s="2" t="str">
        <f aca="false">VLOOKUP(A44, Respostas!C$1:AJ$75, 15, 0)</f>
        <v>Pouco útil</v>
      </c>
      <c r="R44" s="2" t="str">
        <f aca="false">VLOOKUP(A44, Respostas!C$1:AJ$75, 16, 0)</f>
        <v>Pouco útil</v>
      </c>
      <c r="S44" s="2" t="str">
        <f aca="false">VLOOKUP(A44, Respostas!C$1:AJ$75, 17, 0)</f>
        <v>Útil</v>
      </c>
      <c r="T44" s="2" t="str">
        <f aca="false">VLOOKUP(A44, Respostas!C$1:AJ$75, 18, 0)</f>
        <v>Útil</v>
      </c>
      <c r="U44" s="2" t="str">
        <f aca="false">VLOOKUP(A44, Respostas!C$1:AJ$75, 19, 0)</f>
        <v>Útil</v>
      </c>
      <c r="V44" s="2" t="str">
        <f aca="false">VLOOKUP(A44, Respostas!C$1:AJ$75, 20, 0)</f>
        <v>Útil</v>
      </c>
      <c r="W44" s="2" t="str">
        <f aca="false">VLOOKUP(A44, Respostas!C$1:AJ$75, 21, 0)</f>
        <v>Útil</v>
      </c>
      <c r="X44" s="2" t="str">
        <f aca="false">VLOOKUP(A44, Respostas!C$1:AJ$75, 22, 0)</f>
        <v>Útil</v>
      </c>
      <c r="Y44" s="2" t="str">
        <f aca="false">VLOOKUP(A44, Respostas!C$1:AJ$75, 23, 0)</f>
        <v>Útil</v>
      </c>
      <c r="Z44" s="2" t="str">
        <f aca="false">VLOOKUP(A44, Respostas!C$1:AJ$75, 24, 0)</f>
        <v>Útil</v>
      </c>
      <c r="AA44" s="2" t="str">
        <f aca="false">VLOOKUP(A44, Respostas!C$1:AJ$75, 25, 0)</f>
        <v>Útil</v>
      </c>
      <c r="AB44" s="2" t="str">
        <f aca="false">VLOOKUP(A44, Respostas!C$1:AJ$75, 26, 0)</f>
        <v>Médio</v>
      </c>
      <c r="AC44" s="2" t="str">
        <f aca="false">VLOOKUP(A44, Respostas!C$1:AJ$75, 27, 0)</f>
        <v>Médio</v>
      </c>
      <c r="AD44" s="2" t="str">
        <f aca="false">VLOOKUP(A44, Respostas!C$1:AJ$75, 28, 0)</f>
        <v>Médio</v>
      </c>
      <c r="AE44" s="2" t="str">
        <f aca="false">VLOOKUP(A44, Respostas!C$1:AJ$75, 29, 0)</f>
        <v>Médio</v>
      </c>
      <c r="AF44" s="2" t="str">
        <f aca="false">VLOOKUP(A44, Respostas!C$1:AJ$75, 30, 0)</f>
        <v>Médio</v>
      </c>
      <c r="AG44" s="2" t="str">
        <f aca="false">VLOOKUP(A44, Respostas!C$1:AJ$75, 31, 0)</f>
        <v>Útil</v>
      </c>
      <c r="AH44" s="2" t="str">
        <f aca="false">VLOOKUP(A44, Respostas!C$1:AJ$75, 32, 0)</f>
        <v>Útil</v>
      </c>
      <c r="AI44" s="2" t="str">
        <f aca="false">VLOOKUP(A44, Respostas!C$1:AJ$75, 33, 0)</f>
        <v>Útil</v>
      </c>
      <c r="AJ44" s="2" t="str">
        <f aca="false">VLOOKUP(A44, Respostas!C$1:AJ$75, 34, 0)</f>
        <v>Sensacional a ferramenta. Prática e útil.</v>
      </c>
    </row>
    <row r="45" customFormat="false" ht="15" hidden="false" customHeight="false" outlineLevel="0" collapsed="false">
      <c r="A45" s="2" t="s">
        <v>291</v>
      </c>
      <c r="B45" s="2" t="s">
        <v>292</v>
      </c>
      <c r="C45" s="2" t="s">
        <v>213</v>
      </c>
      <c r="D45" s="2" t="s">
        <v>129</v>
      </c>
      <c r="E45" s="2" t="str">
        <f aca="false">VLOOKUP(A45,Respostas!C$1:AJ$75,3,0)</f>
        <v>Útil</v>
      </c>
      <c r="F45" s="2" t="str">
        <f aca="false">VLOOKUP(A45, Respostas!C$1:AJ$75, 4, 0)</f>
        <v>Médio</v>
      </c>
      <c r="G45" s="2" t="str">
        <f aca="false">VLOOKUP(A45, Respostas!C$1:AJ$75, 5, 0)</f>
        <v>Muito útil</v>
      </c>
      <c r="H45" s="2" t="str">
        <f aca="false">VLOOKUP(A45, Respostas!C$1:AJ$75, 6, 0)</f>
        <v>Não utilizou</v>
      </c>
      <c r="I45" s="2" t="str">
        <f aca="false">VLOOKUP(A45, Respostas!C$1:AJ$75, 7, 0)</f>
        <v>Não utilizou</v>
      </c>
      <c r="J45" s="2" t="str">
        <f aca="false">VLOOKUP(A45, Respostas!C$1:AJ$75, 8, 0)</f>
        <v>Muito útil</v>
      </c>
      <c r="K45" s="2" t="str">
        <f aca="false">VLOOKUP(A45, Respostas!C$1:AJ$75, 9, 0)</f>
        <v>Muito útil</v>
      </c>
      <c r="L45" s="2" t="str">
        <f aca="false">VLOOKUP(A45, Respostas!C$1:AJ$75, 10, 0)</f>
        <v>Muito útil</v>
      </c>
      <c r="M45" s="2" t="str">
        <f aca="false">VLOOKUP(A45, Respostas!C$1:AJ$75, 11, 0)</f>
        <v>Muito útil</v>
      </c>
      <c r="N45" s="2" t="str">
        <f aca="false">VLOOKUP(A45, Respostas!C$1:AJ$75, 12, 0)</f>
        <v>Muito útil</v>
      </c>
      <c r="O45" s="2" t="str">
        <f aca="false">VLOOKUP(A45, Respostas!C$1:AJ$75, 13, 0)</f>
        <v>Muito útil</v>
      </c>
      <c r="P45" s="2" t="str">
        <f aca="false">VLOOKUP(A45, Respostas!C$1:AJ$75, 14, 0)</f>
        <v>Muito útil</v>
      </c>
      <c r="Q45" s="2" t="str">
        <f aca="false">VLOOKUP(A45, Respostas!C$1:AJ$75, 15, 0)</f>
        <v>Não utilizou</v>
      </c>
      <c r="R45" s="2" t="str">
        <f aca="false">VLOOKUP(A45, Respostas!C$1:AJ$75, 16, 0)</f>
        <v>Não utilizou</v>
      </c>
      <c r="S45" s="2" t="str">
        <f aca="false">VLOOKUP(A45, Respostas!C$1:AJ$75, 17, 0)</f>
        <v>Não utilizou</v>
      </c>
      <c r="T45" s="2" t="str">
        <f aca="false">VLOOKUP(A45, Respostas!C$1:AJ$75, 18, 0)</f>
        <v>Não utilizou</v>
      </c>
      <c r="U45" s="2" t="str">
        <f aca="false">VLOOKUP(A45, Respostas!C$1:AJ$75, 19, 0)</f>
        <v>Não utilizou</v>
      </c>
      <c r="V45" s="2" t="str">
        <f aca="false">VLOOKUP(A45, Respostas!C$1:AJ$75, 20, 0)</f>
        <v>Não utilizou</v>
      </c>
      <c r="W45" s="2" t="str">
        <f aca="false">VLOOKUP(A45, Respostas!C$1:AJ$75, 21, 0)</f>
        <v>Não utilizou</v>
      </c>
      <c r="X45" s="2" t="str">
        <f aca="false">VLOOKUP(A45, Respostas!C$1:AJ$75, 22, 0)</f>
        <v>Não utilizou</v>
      </c>
      <c r="Y45" s="2" t="str">
        <f aca="false">VLOOKUP(A45, Respostas!C$1:AJ$75, 23, 0)</f>
        <v>Não utilizou</v>
      </c>
      <c r="Z45" s="2" t="str">
        <f aca="false">VLOOKUP(A45, Respostas!C$1:AJ$75, 24, 0)</f>
        <v>Não utilizou</v>
      </c>
      <c r="AA45" s="2" t="str">
        <f aca="false">VLOOKUP(A45, Respostas!C$1:AJ$75, 25, 0)</f>
        <v>Não utilizou</v>
      </c>
      <c r="AB45" s="2" t="str">
        <f aca="false">VLOOKUP(A45, Respostas!C$1:AJ$75, 26, 0)</f>
        <v>Não utilizou</v>
      </c>
      <c r="AC45" s="2" t="str">
        <f aca="false">VLOOKUP(A45, Respostas!C$1:AJ$75, 27, 0)</f>
        <v>Não utilizou</v>
      </c>
      <c r="AD45" s="2" t="str">
        <f aca="false">VLOOKUP(A45, Respostas!C$1:AJ$75, 28, 0)</f>
        <v>Não utilizou</v>
      </c>
      <c r="AE45" s="2" t="str">
        <f aca="false">VLOOKUP(A45, Respostas!C$1:AJ$75, 29, 0)</f>
        <v>Não utilizou</v>
      </c>
      <c r="AF45" s="2" t="str">
        <f aca="false">VLOOKUP(A45, Respostas!C$1:AJ$75, 30, 0)</f>
        <v>Não utilizou</v>
      </c>
      <c r="AG45" s="2" t="str">
        <f aca="false">VLOOKUP(A45, Respostas!C$1:AJ$75, 31, 0)</f>
        <v>Útil</v>
      </c>
      <c r="AH45" s="2" t="str">
        <f aca="false">VLOOKUP(A45, Respostas!C$1:AJ$75, 32, 0)</f>
        <v>Útil</v>
      </c>
      <c r="AI45" s="2" t="str">
        <f aca="false">VLOOKUP(A45, Respostas!C$1:AJ$75, 33, 0)</f>
        <v>Não utilizou</v>
      </c>
      <c r="AJ45" s="2" t="str">
        <f aca="false">VLOOKUP(A45, Respostas!C$1:AJ$75, 34, 0)</f>
        <v>Achei ruim ver todas as anotações dos colegas no texto, é como se ler um livro riscado, quando lido de uma vez não confunde, porém quando lido por partes fica confuso, pois temos que buscar se foram nossas anotações ou dúvidas, porém ter acesso aos comentários e colocações do colegas é muito interessante, até melhor que fórum.</v>
      </c>
    </row>
    <row r="46" customFormat="false" ht="15" hidden="false" customHeight="false" outlineLevel="0" collapsed="false">
      <c r="A46" s="2" t="s">
        <v>293</v>
      </c>
      <c r="B46" s="2" t="s">
        <v>294</v>
      </c>
      <c r="C46" s="2" t="s">
        <v>210</v>
      </c>
      <c r="D46" s="2" t="s">
        <v>131</v>
      </c>
      <c r="E46" s="2" t="str">
        <f aca="false">VLOOKUP(A46,Respostas!C$1:AJ$75,3,0)</f>
        <v>Muito útil</v>
      </c>
      <c r="F46" s="2" t="str">
        <f aca="false">VLOOKUP(A46, Respostas!C$1:AJ$75, 4, 0)</f>
        <v>Pouco útil</v>
      </c>
      <c r="G46" s="2" t="str">
        <f aca="false">VLOOKUP(A46, Respostas!C$1:AJ$75, 5, 0)</f>
        <v>Muito útil</v>
      </c>
      <c r="H46" s="2" t="str">
        <f aca="false">VLOOKUP(A46, Respostas!C$1:AJ$75, 6, 0)</f>
        <v>Útil</v>
      </c>
      <c r="I46" s="2" t="str">
        <f aca="false">VLOOKUP(A46, Respostas!C$1:AJ$75, 7, 0)</f>
        <v>Nada útil</v>
      </c>
      <c r="J46" s="2" t="str">
        <f aca="false">VLOOKUP(A46, Respostas!C$1:AJ$75, 8, 0)</f>
        <v>Muito útil</v>
      </c>
      <c r="K46" s="2" t="str">
        <f aca="false">VLOOKUP(A46, Respostas!C$1:AJ$75, 9, 0)</f>
        <v>Muito útil</v>
      </c>
      <c r="L46" s="2" t="str">
        <f aca="false">VLOOKUP(A46, Respostas!C$1:AJ$75, 10, 0)</f>
        <v>Não utilizou</v>
      </c>
      <c r="M46" s="2" t="str">
        <f aca="false">VLOOKUP(A46, Respostas!C$1:AJ$75, 11, 0)</f>
        <v>Útil</v>
      </c>
      <c r="N46" s="2" t="str">
        <f aca="false">VLOOKUP(A46, Respostas!C$1:AJ$75, 12, 0)</f>
        <v>Muito útil</v>
      </c>
      <c r="O46" s="2" t="str">
        <f aca="false">VLOOKUP(A46, Respostas!C$1:AJ$75, 13, 0)</f>
        <v>Muito útil</v>
      </c>
      <c r="P46" s="2" t="str">
        <f aca="false">VLOOKUP(A46, Respostas!C$1:AJ$75, 14, 0)</f>
        <v>Muito útil</v>
      </c>
      <c r="Q46" s="2" t="str">
        <f aca="false">VLOOKUP(A46, Respostas!C$1:AJ$75, 15, 0)</f>
        <v>Útil</v>
      </c>
      <c r="R46" s="2" t="str">
        <f aca="false">VLOOKUP(A46, Respostas!C$1:AJ$75, 16, 0)</f>
        <v>Útil</v>
      </c>
      <c r="S46" s="2" t="str">
        <f aca="false">VLOOKUP(A46, Respostas!C$1:AJ$75, 17, 0)</f>
        <v>Útil</v>
      </c>
      <c r="T46" s="2" t="str">
        <f aca="false">VLOOKUP(A46, Respostas!C$1:AJ$75, 18, 0)</f>
        <v>Útil</v>
      </c>
      <c r="U46" s="2" t="str">
        <f aca="false">VLOOKUP(A46, Respostas!C$1:AJ$75, 19, 0)</f>
        <v>Não utilizou</v>
      </c>
      <c r="V46" s="2" t="str">
        <f aca="false">VLOOKUP(A46, Respostas!C$1:AJ$75, 20, 0)</f>
        <v>Não utilizou</v>
      </c>
      <c r="W46" s="2" t="str">
        <f aca="false">VLOOKUP(A46, Respostas!C$1:AJ$75, 21, 0)</f>
        <v>Útil</v>
      </c>
      <c r="X46" s="2" t="str">
        <f aca="false">VLOOKUP(A46, Respostas!C$1:AJ$75, 22, 0)</f>
        <v>Médio</v>
      </c>
      <c r="Y46" s="2" t="str">
        <f aca="false">VLOOKUP(A46, Respostas!C$1:AJ$75, 23, 0)</f>
        <v>Médio</v>
      </c>
      <c r="Z46" s="2" t="str">
        <f aca="false">VLOOKUP(A46, Respostas!C$1:AJ$75, 24, 0)</f>
        <v>Muito útil</v>
      </c>
      <c r="AA46" s="2" t="str">
        <f aca="false">VLOOKUP(A46, Respostas!C$1:AJ$75, 25, 0)</f>
        <v>Muito útil</v>
      </c>
      <c r="AB46" s="2" t="str">
        <f aca="false">VLOOKUP(A46, Respostas!C$1:AJ$75, 26, 0)</f>
        <v>Muito útil</v>
      </c>
      <c r="AC46" s="2" t="str">
        <f aca="false">VLOOKUP(A46, Respostas!C$1:AJ$75, 27, 0)</f>
        <v>Muito útil</v>
      </c>
      <c r="AD46" s="2" t="str">
        <f aca="false">VLOOKUP(A46, Respostas!C$1:AJ$75, 28, 0)</f>
        <v>Útil</v>
      </c>
      <c r="AE46" s="2" t="str">
        <f aca="false">VLOOKUP(A46, Respostas!C$1:AJ$75, 29, 0)</f>
        <v>Útil</v>
      </c>
      <c r="AF46" s="2" t="str">
        <f aca="false">VLOOKUP(A46, Respostas!C$1:AJ$75, 30, 0)</f>
        <v>Útil</v>
      </c>
      <c r="AG46" s="2" t="str">
        <f aca="false">VLOOKUP(A46, Respostas!C$1:AJ$75, 31, 0)</f>
        <v>Útil</v>
      </c>
      <c r="AH46" s="2" t="str">
        <f aca="false">VLOOKUP(A46, Respostas!C$1:AJ$75, 32, 0)</f>
        <v>Útil</v>
      </c>
      <c r="AI46" s="2" t="str">
        <f aca="false">VLOOKUP(A46, Respostas!C$1:AJ$75, 33, 0)</f>
        <v>Útil</v>
      </c>
      <c r="AJ46" s="2" t="str">
        <f aca="false">VLOOKUP(A46, Respostas!C$1:AJ$75, 34, 0)</f>
        <v>Achei a ferramenta muito interessante, principalmente quando temos a opção de enviar uma pergunta para o professor ou anotar algum termo que precisamos pesquisar posteriormente.</v>
      </c>
    </row>
    <row r="47" customFormat="false" ht="15" hidden="false" customHeight="false" outlineLevel="0" collapsed="false">
      <c r="A47" s="2" t="s">
        <v>295</v>
      </c>
      <c r="B47" s="2" t="s">
        <v>296</v>
      </c>
      <c r="C47" s="2" t="s">
        <v>202</v>
      </c>
      <c r="D47" s="2" t="s">
        <v>133</v>
      </c>
      <c r="E47" s="2" t="str">
        <f aca="false">VLOOKUP(A47,Respostas!C$1:AJ$75,3,0)</f>
        <v>Útil</v>
      </c>
      <c r="F47" s="2" t="str">
        <f aca="false">VLOOKUP(A47, Respostas!C$1:AJ$75, 4, 0)</f>
        <v>Não utilizou</v>
      </c>
      <c r="G47" s="2" t="str">
        <f aca="false">VLOOKUP(A47, Respostas!C$1:AJ$75, 5, 0)</f>
        <v>Muito útil</v>
      </c>
      <c r="H47" s="2" t="str">
        <f aca="false">VLOOKUP(A47, Respostas!C$1:AJ$75, 6, 0)</f>
        <v>Não utilizou</v>
      </c>
      <c r="I47" s="2" t="str">
        <f aca="false">VLOOKUP(A47, Respostas!C$1:AJ$75, 7, 0)</f>
        <v>Não utilizou</v>
      </c>
      <c r="J47" s="2" t="str">
        <f aca="false">VLOOKUP(A47, Respostas!C$1:AJ$75, 8, 0)</f>
        <v>Muito útil</v>
      </c>
      <c r="K47" s="2" t="str">
        <f aca="false">VLOOKUP(A47, Respostas!C$1:AJ$75, 9, 0)</f>
        <v>Muito útil</v>
      </c>
      <c r="L47" s="2" t="str">
        <f aca="false">VLOOKUP(A47, Respostas!C$1:AJ$75, 10, 0)</f>
        <v>Muito útil</v>
      </c>
      <c r="M47" s="2" t="str">
        <f aca="false">VLOOKUP(A47, Respostas!C$1:AJ$75, 11, 0)</f>
        <v>Muito útil</v>
      </c>
      <c r="N47" s="2" t="str">
        <f aca="false">VLOOKUP(A47, Respostas!C$1:AJ$75, 12, 0)</f>
        <v>Muito útil</v>
      </c>
      <c r="O47" s="2" t="str">
        <f aca="false">VLOOKUP(A47, Respostas!C$1:AJ$75, 13, 0)</f>
        <v>Médio</v>
      </c>
      <c r="P47" s="2" t="str">
        <f aca="false">VLOOKUP(A47, Respostas!C$1:AJ$75, 14, 0)</f>
        <v>Útil</v>
      </c>
      <c r="Q47" s="2" t="str">
        <f aca="false">VLOOKUP(A47, Respostas!C$1:AJ$75, 15, 0)</f>
        <v>Médio</v>
      </c>
      <c r="R47" s="2" t="str">
        <f aca="false">VLOOKUP(A47, Respostas!C$1:AJ$75, 16, 0)</f>
        <v>Útil</v>
      </c>
      <c r="S47" s="2" t="str">
        <f aca="false">VLOOKUP(A47, Respostas!C$1:AJ$75, 17, 0)</f>
        <v>Útil</v>
      </c>
      <c r="T47" s="2" t="str">
        <f aca="false">VLOOKUP(A47, Respostas!C$1:AJ$75, 18, 0)</f>
        <v>Muito útil</v>
      </c>
      <c r="U47" s="2" t="str">
        <f aca="false">VLOOKUP(A47, Respostas!C$1:AJ$75, 19, 0)</f>
        <v>Útil</v>
      </c>
      <c r="V47" s="2" t="str">
        <f aca="false">VLOOKUP(A47, Respostas!C$1:AJ$75, 20, 0)</f>
        <v>Útil</v>
      </c>
      <c r="W47" s="2" t="str">
        <f aca="false">VLOOKUP(A47, Respostas!C$1:AJ$75, 21, 0)</f>
        <v>Útil</v>
      </c>
      <c r="X47" s="2" t="str">
        <f aca="false">VLOOKUP(A47, Respostas!C$1:AJ$75, 22, 0)</f>
        <v>Útil</v>
      </c>
      <c r="Y47" s="2" t="str">
        <f aca="false">VLOOKUP(A47, Respostas!C$1:AJ$75, 23, 0)</f>
        <v>Útil</v>
      </c>
      <c r="Z47" s="2" t="str">
        <f aca="false">VLOOKUP(A47, Respostas!C$1:AJ$75, 24, 0)</f>
        <v>Útil</v>
      </c>
      <c r="AA47" s="2" t="str">
        <f aca="false">VLOOKUP(A47, Respostas!C$1:AJ$75, 25, 0)</f>
        <v>Não utilizou</v>
      </c>
      <c r="AB47" s="2" t="str">
        <f aca="false">VLOOKUP(A47, Respostas!C$1:AJ$75, 26, 0)</f>
        <v>Útil</v>
      </c>
      <c r="AC47" s="2" t="str">
        <f aca="false">VLOOKUP(A47, Respostas!C$1:AJ$75, 27, 0)</f>
        <v>Não utilizou</v>
      </c>
      <c r="AD47" s="2" t="str">
        <f aca="false">VLOOKUP(A47, Respostas!C$1:AJ$75, 28, 0)</f>
        <v>Não utilizou</v>
      </c>
      <c r="AE47" s="2" t="str">
        <f aca="false">VLOOKUP(A47, Respostas!C$1:AJ$75, 29, 0)</f>
        <v>Muito útil</v>
      </c>
      <c r="AF47" s="2" t="str">
        <f aca="false">VLOOKUP(A47, Respostas!C$1:AJ$75, 30, 0)</f>
        <v>Muito útil</v>
      </c>
      <c r="AG47" s="2" t="str">
        <f aca="false">VLOOKUP(A47, Respostas!C$1:AJ$75, 31, 0)</f>
        <v>Útil</v>
      </c>
      <c r="AH47" s="2" t="str">
        <f aca="false">VLOOKUP(A47, Respostas!C$1:AJ$75, 32, 0)</f>
        <v>Muito útil</v>
      </c>
      <c r="AI47" s="2" t="str">
        <f aca="false">VLOOKUP(A47, Respostas!C$1:AJ$75, 33, 0)</f>
        <v>Não utilizou</v>
      </c>
      <c r="AJ47" s="2" t="str">
        <f aca="false">VLOOKUP(A47, Respostas!C$1:AJ$75, 34, 0)</f>
        <v>Não observei bem as interações. Para o professor é bom saber se o aluno de fato leu, entende. se tem dúvidas e ele pode esclarecer muitas delas assim. Fazer um classificação para saber se é interessante pode ser bom para o professor, mas o aluno pode sentir sua pergunta inferior se não for bem curtida ou comentada, mas é algo que faz parte da vida na cibercultura. Mas é bom saber se qualquer pessoa pode responder . Quanto a confiabilidade da resposta o professor precisa monitorar ?</v>
      </c>
    </row>
    <row r="48" customFormat="false" ht="15" hidden="false" customHeight="false" outlineLevel="0" collapsed="false">
      <c r="A48" s="2" t="s">
        <v>297</v>
      </c>
      <c r="B48" s="2" t="s">
        <v>298</v>
      </c>
      <c r="C48" s="2" t="s">
        <v>213</v>
      </c>
      <c r="D48" s="2" t="s">
        <v>135</v>
      </c>
      <c r="E48" s="2" t="str">
        <f aca="false">VLOOKUP(A48,Respostas!C$1:AJ$75,3,0)</f>
        <v>Muito útil</v>
      </c>
      <c r="F48" s="2" t="str">
        <f aca="false">VLOOKUP(A48, Respostas!C$1:AJ$75, 4, 0)</f>
        <v>Pouco útil</v>
      </c>
      <c r="G48" s="2" t="str">
        <f aca="false">VLOOKUP(A48, Respostas!C$1:AJ$75, 5, 0)</f>
        <v>Útil</v>
      </c>
      <c r="H48" s="2" t="str">
        <f aca="false">VLOOKUP(A48, Respostas!C$1:AJ$75, 6, 0)</f>
        <v>Pouco útil</v>
      </c>
      <c r="I48" s="2" t="str">
        <f aca="false">VLOOKUP(A48, Respostas!C$1:AJ$75, 7, 0)</f>
        <v>Médio</v>
      </c>
      <c r="J48" s="2" t="str">
        <f aca="false">VLOOKUP(A48, Respostas!C$1:AJ$75, 8, 0)</f>
        <v>Médio</v>
      </c>
      <c r="K48" s="2" t="str">
        <f aca="false">VLOOKUP(A48, Respostas!C$1:AJ$75, 9, 0)</f>
        <v>Médio</v>
      </c>
      <c r="L48" s="2" t="str">
        <f aca="false">VLOOKUP(A48, Respostas!C$1:AJ$75, 10, 0)</f>
        <v>Médio</v>
      </c>
      <c r="M48" s="2" t="str">
        <f aca="false">VLOOKUP(A48, Respostas!C$1:AJ$75, 11, 0)</f>
        <v>Médio</v>
      </c>
      <c r="N48" s="2" t="str">
        <f aca="false">VLOOKUP(A48, Respostas!C$1:AJ$75, 12, 0)</f>
        <v>Médio</v>
      </c>
      <c r="O48" s="2" t="str">
        <f aca="false">VLOOKUP(A48, Respostas!C$1:AJ$75, 13, 0)</f>
        <v>Médio</v>
      </c>
      <c r="P48" s="2" t="str">
        <f aca="false">VLOOKUP(A48, Respostas!C$1:AJ$75, 14, 0)</f>
        <v>Médio</v>
      </c>
      <c r="Q48" s="2" t="str">
        <f aca="false">VLOOKUP(A48, Respostas!C$1:AJ$75, 15, 0)</f>
        <v>Útil</v>
      </c>
      <c r="R48" s="2" t="str">
        <f aca="false">VLOOKUP(A48, Respostas!C$1:AJ$75, 16, 0)</f>
        <v>Médio</v>
      </c>
      <c r="S48" s="2" t="str">
        <f aca="false">VLOOKUP(A48, Respostas!C$1:AJ$75, 17, 0)</f>
        <v>Médio</v>
      </c>
      <c r="T48" s="2" t="str">
        <f aca="false">VLOOKUP(A48, Respostas!C$1:AJ$75, 18, 0)</f>
        <v>Médio</v>
      </c>
      <c r="U48" s="2" t="str">
        <f aca="false">VLOOKUP(A48, Respostas!C$1:AJ$75, 19, 0)</f>
        <v>Útil</v>
      </c>
      <c r="V48" s="2" t="str">
        <f aca="false">VLOOKUP(A48, Respostas!C$1:AJ$75, 20, 0)</f>
        <v>Útil</v>
      </c>
      <c r="W48" s="2" t="str">
        <f aca="false">VLOOKUP(A48, Respostas!C$1:AJ$75, 21, 0)</f>
        <v>Útil</v>
      </c>
      <c r="X48" s="2" t="str">
        <f aca="false">VLOOKUP(A48, Respostas!C$1:AJ$75, 22, 0)</f>
        <v>Útil</v>
      </c>
      <c r="Y48" s="2" t="str">
        <f aca="false">VLOOKUP(A48, Respostas!C$1:AJ$75, 23, 0)</f>
        <v>Útil</v>
      </c>
      <c r="Z48" s="2" t="str">
        <f aca="false">VLOOKUP(A48, Respostas!C$1:AJ$75, 24, 0)</f>
        <v>Médio</v>
      </c>
      <c r="AA48" s="2" t="str">
        <f aca="false">VLOOKUP(A48, Respostas!C$1:AJ$75, 25, 0)</f>
        <v>Médio</v>
      </c>
      <c r="AB48" s="2" t="str">
        <f aca="false">VLOOKUP(A48, Respostas!C$1:AJ$75, 26, 0)</f>
        <v>Médio</v>
      </c>
      <c r="AC48" s="2" t="str">
        <f aca="false">VLOOKUP(A48, Respostas!C$1:AJ$75, 27, 0)</f>
        <v>Médio</v>
      </c>
      <c r="AD48" s="2" t="str">
        <f aca="false">VLOOKUP(A48, Respostas!C$1:AJ$75, 28, 0)</f>
        <v>Médio</v>
      </c>
      <c r="AE48" s="2" t="str">
        <f aca="false">VLOOKUP(A48, Respostas!C$1:AJ$75, 29, 0)</f>
        <v>Médio</v>
      </c>
      <c r="AF48" s="2" t="str">
        <f aca="false">VLOOKUP(A48, Respostas!C$1:AJ$75, 30, 0)</f>
        <v>Médio</v>
      </c>
      <c r="AG48" s="2" t="str">
        <f aca="false">VLOOKUP(A48, Respostas!C$1:AJ$75, 31, 0)</f>
        <v>Útil</v>
      </c>
      <c r="AH48" s="2" t="str">
        <f aca="false">VLOOKUP(A48, Respostas!C$1:AJ$75, 32, 0)</f>
        <v>Útil</v>
      </c>
      <c r="AI48" s="2" t="str">
        <f aca="false">VLOOKUP(A48, Respostas!C$1:AJ$75, 33, 0)</f>
        <v>Útil</v>
      </c>
      <c r="AJ48" s="2" t="n">
        <f aca="false">VLOOKUP(A48, Respostas!C$1:AJ$75, 34, 0)</f>
        <v>0</v>
      </c>
    </row>
    <row r="49" customFormat="false" ht="15" hidden="false" customHeight="false" outlineLevel="0" collapsed="false">
      <c r="A49" s="2" t="s">
        <v>299</v>
      </c>
      <c r="B49" s="2" t="s">
        <v>300</v>
      </c>
      <c r="C49" s="2" t="s">
        <v>210</v>
      </c>
      <c r="D49" s="2" t="s">
        <v>136</v>
      </c>
      <c r="E49" s="2" t="str">
        <f aca="false">VLOOKUP(A49,Respostas!C$1:AJ$75,3,0)</f>
        <v>Muito útil</v>
      </c>
      <c r="F49" s="2" t="str">
        <f aca="false">VLOOKUP(A49, Respostas!C$1:AJ$75, 4, 0)</f>
        <v>Útil</v>
      </c>
      <c r="G49" s="2" t="str">
        <f aca="false">VLOOKUP(A49, Respostas!C$1:AJ$75, 5, 0)</f>
        <v>Muito útil</v>
      </c>
      <c r="H49" s="2" t="str">
        <f aca="false">VLOOKUP(A49, Respostas!C$1:AJ$75, 6, 0)</f>
        <v>Médio</v>
      </c>
      <c r="I49" s="2" t="str">
        <f aca="false">VLOOKUP(A49, Respostas!C$1:AJ$75, 7, 0)</f>
        <v>Pouco útil</v>
      </c>
      <c r="J49" s="2" t="str">
        <f aca="false">VLOOKUP(A49, Respostas!C$1:AJ$75, 8, 0)</f>
        <v>Muito útil</v>
      </c>
      <c r="K49" s="2" t="str">
        <f aca="false">VLOOKUP(A49, Respostas!C$1:AJ$75, 9, 0)</f>
        <v>Muito útil</v>
      </c>
      <c r="L49" s="2" t="str">
        <f aca="false">VLOOKUP(A49, Respostas!C$1:AJ$75, 10, 0)</f>
        <v>Muito útil</v>
      </c>
      <c r="M49" s="2" t="str">
        <f aca="false">VLOOKUP(A49, Respostas!C$1:AJ$75, 11, 0)</f>
        <v>Muito útil</v>
      </c>
      <c r="N49" s="2" t="str">
        <f aca="false">VLOOKUP(A49, Respostas!C$1:AJ$75, 12, 0)</f>
        <v>Muito útil</v>
      </c>
      <c r="O49" s="2" t="str">
        <f aca="false">VLOOKUP(A49, Respostas!C$1:AJ$75, 13, 0)</f>
        <v>Muito útil</v>
      </c>
      <c r="P49" s="2" t="str">
        <f aca="false">VLOOKUP(A49, Respostas!C$1:AJ$75, 14, 0)</f>
        <v>Médio</v>
      </c>
      <c r="Q49" s="2" t="str">
        <f aca="false">VLOOKUP(A49, Respostas!C$1:AJ$75, 15, 0)</f>
        <v>Médio</v>
      </c>
      <c r="R49" s="2" t="str">
        <f aca="false">VLOOKUP(A49, Respostas!C$1:AJ$75, 16, 0)</f>
        <v>Útil</v>
      </c>
      <c r="S49" s="2" t="str">
        <f aca="false">VLOOKUP(A49, Respostas!C$1:AJ$75, 17, 0)</f>
        <v>Muito útil</v>
      </c>
      <c r="T49" s="2" t="str">
        <f aca="false">VLOOKUP(A49, Respostas!C$1:AJ$75, 18, 0)</f>
        <v>Útil</v>
      </c>
      <c r="U49" s="2" t="str">
        <f aca="false">VLOOKUP(A49, Respostas!C$1:AJ$75, 19, 0)</f>
        <v>Muito útil</v>
      </c>
      <c r="V49" s="2" t="str">
        <f aca="false">VLOOKUP(A49, Respostas!C$1:AJ$75, 20, 0)</f>
        <v>Muito útil</v>
      </c>
      <c r="W49" s="2" t="str">
        <f aca="false">VLOOKUP(A49, Respostas!C$1:AJ$75, 21, 0)</f>
        <v>Muito útil</v>
      </c>
      <c r="X49" s="2" t="str">
        <f aca="false">VLOOKUP(A49, Respostas!C$1:AJ$75, 22, 0)</f>
        <v>Médio</v>
      </c>
      <c r="Y49" s="2" t="str">
        <f aca="false">VLOOKUP(A49, Respostas!C$1:AJ$75, 23, 0)</f>
        <v>Pouco útil</v>
      </c>
      <c r="Z49" s="2" t="str">
        <f aca="false">VLOOKUP(A49, Respostas!C$1:AJ$75, 24, 0)</f>
        <v>Útil</v>
      </c>
      <c r="AA49" s="2" t="str">
        <f aca="false">VLOOKUP(A49, Respostas!C$1:AJ$75, 25, 0)</f>
        <v>Muito útil</v>
      </c>
      <c r="AB49" s="2" t="str">
        <f aca="false">VLOOKUP(A49, Respostas!C$1:AJ$75, 26, 0)</f>
        <v>Útil</v>
      </c>
      <c r="AC49" s="2" t="str">
        <f aca="false">VLOOKUP(A49, Respostas!C$1:AJ$75, 27, 0)</f>
        <v>Muito útil</v>
      </c>
      <c r="AD49" s="2" t="str">
        <f aca="false">VLOOKUP(A49, Respostas!C$1:AJ$75, 28, 0)</f>
        <v>Muito útil</v>
      </c>
      <c r="AE49" s="2" t="str">
        <f aca="false">VLOOKUP(A49, Respostas!C$1:AJ$75, 29, 0)</f>
        <v>Útil</v>
      </c>
      <c r="AF49" s="2" t="str">
        <f aca="false">VLOOKUP(A49, Respostas!C$1:AJ$75, 30, 0)</f>
        <v>Útil</v>
      </c>
      <c r="AG49" s="2" t="str">
        <f aca="false">VLOOKUP(A49, Respostas!C$1:AJ$75, 31, 0)</f>
        <v>Médio</v>
      </c>
      <c r="AH49" s="2" t="str">
        <f aca="false">VLOOKUP(A49, Respostas!C$1:AJ$75, 32, 0)</f>
        <v>Pouco útil</v>
      </c>
      <c r="AI49" s="2" t="str">
        <f aca="false">VLOOKUP(A49, Respostas!C$1:AJ$75, 33, 0)</f>
        <v>Pouco útil</v>
      </c>
      <c r="AJ49" s="2" t="str">
        <f aca="false">VLOOKUP(A49, Respostas!C$1:AJ$75, 34, 0)</f>
        <v>O grau de engajamento na minha visão não necessariamente corresponde à quantidade de anotações e perguntas registradas pelo usuário. O aluno pode apenas querer ler, mas não sentir a necessidade de realizar anotações na plataforma ou até mesmo preferir anotar em seu caderno.</v>
      </c>
    </row>
    <row r="50" customFormat="false" ht="15" hidden="false" customHeight="false" outlineLevel="0" collapsed="false">
      <c r="A50" s="2" t="s">
        <v>301</v>
      </c>
      <c r="B50" s="2" t="s">
        <v>302</v>
      </c>
      <c r="C50" s="2" t="s">
        <v>213</v>
      </c>
      <c r="D50" s="2" t="s">
        <v>138</v>
      </c>
      <c r="E50" s="2" t="str">
        <f aca="false">VLOOKUP(A50,Respostas!C$1:AJ$75,3,0)</f>
        <v>Útil</v>
      </c>
      <c r="F50" s="2" t="str">
        <f aca="false">VLOOKUP(A50, Respostas!C$1:AJ$75, 4, 0)</f>
        <v>Útil</v>
      </c>
      <c r="G50" s="2" t="str">
        <f aca="false">VLOOKUP(A50, Respostas!C$1:AJ$75, 5, 0)</f>
        <v>Útil</v>
      </c>
      <c r="H50" s="2" t="str">
        <f aca="false">VLOOKUP(A50, Respostas!C$1:AJ$75, 6, 0)</f>
        <v>Não utilizou</v>
      </c>
      <c r="I50" s="2" t="str">
        <f aca="false">VLOOKUP(A50, Respostas!C$1:AJ$75, 7, 0)</f>
        <v>Não utilizou</v>
      </c>
      <c r="J50" s="2" t="str">
        <f aca="false">VLOOKUP(A50, Respostas!C$1:AJ$75, 8, 0)</f>
        <v>Útil</v>
      </c>
      <c r="K50" s="2" t="str">
        <f aca="false">VLOOKUP(A50, Respostas!C$1:AJ$75, 9, 0)</f>
        <v>Útil</v>
      </c>
      <c r="L50" s="2" t="str">
        <f aca="false">VLOOKUP(A50, Respostas!C$1:AJ$75, 10, 0)</f>
        <v>Não utilizou</v>
      </c>
      <c r="M50" s="2" t="str">
        <f aca="false">VLOOKUP(A50, Respostas!C$1:AJ$75, 11, 0)</f>
        <v>Muito útil</v>
      </c>
      <c r="N50" s="2" t="str">
        <f aca="false">VLOOKUP(A50, Respostas!C$1:AJ$75, 12, 0)</f>
        <v>Útil</v>
      </c>
      <c r="O50" s="2" t="str">
        <f aca="false">VLOOKUP(A50, Respostas!C$1:AJ$75, 13, 0)</f>
        <v>Não utilizou</v>
      </c>
      <c r="P50" s="2" t="str">
        <f aca="false">VLOOKUP(A50, Respostas!C$1:AJ$75, 14, 0)</f>
        <v>Não utilizou</v>
      </c>
      <c r="Q50" s="2" t="str">
        <f aca="false">VLOOKUP(A50, Respostas!C$1:AJ$75, 15, 0)</f>
        <v>Não utilizou</v>
      </c>
      <c r="R50" s="2" t="str">
        <f aca="false">VLOOKUP(A50, Respostas!C$1:AJ$75, 16, 0)</f>
        <v>Médio</v>
      </c>
      <c r="S50" s="2" t="str">
        <f aca="false">VLOOKUP(A50, Respostas!C$1:AJ$75, 17, 0)</f>
        <v>Não utilizou</v>
      </c>
      <c r="T50" s="2" t="str">
        <f aca="false">VLOOKUP(A50, Respostas!C$1:AJ$75, 18, 0)</f>
        <v>Não utilizou</v>
      </c>
      <c r="U50" s="2" t="str">
        <f aca="false">VLOOKUP(A50, Respostas!C$1:AJ$75, 19, 0)</f>
        <v>Útil</v>
      </c>
      <c r="V50" s="2" t="str">
        <f aca="false">VLOOKUP(A50, Respostas!C$1:AJ$75, 20, 0)</f>
        <v>Útil</v>
      </c>
      <c r="W50" s="2" t="str">
        <f aca="false">VLOOKUP(A50, Respostas!C$1:AJ$75, 21, 0)</f>
        <v>Médio</v>
      </c>
      <c r="X50" s="2" t="str">
        <f aca="false">VLOOKUP(A50, Respostas!C$1:AJ$75, 22, 0)</f>
        <v>Útil</v>
      </c>
      <c r="Y50" s="2" t="str">
        <f aca="false">VLOOKUP(A50, Respostas!C$1:AJ$75, 23, 0)</f>
        <v>Não utilizou</v>
      </c>
      <c r="Z50" s="2" t="str">
        <f aca="false">VLOOKUP(A50, Respostas!C$1:AJ$75, 24, 0)</f>
        <v>Não utilizou</v>
      </c>
      <c r="AA50" s="2" t="str">
        <f aca="false">VLOOKUP(A50, Respostas!C$1:AJ$75, 25, 0)</f>
        <v>Não utilizou</v>
      </c>
      <c r="AB50" s="2" t="str">
        <f aca="false">VLOOKUP(A50, Respostas!C$1:AJ$75, 26, 0)</f>
        <v>Útil</v>
      </c>
      <c r="AC50" s="2" t="str">
        <f aca="false">VLOOKUP(A50, Respostas!C$1:AJ$75, 27, 0)</f>
        <v>Médio</v>
      </c>
      <c r="AD50" s="2" t="str">
        <f aca="false">VLOOKUP(A50, Respostas!C$1:AJ$75, 28, 0)</f>
        <v>Não utilizou</v>
      </c>
      <c r="AE50" s="2" t="str">
        <f aca="false">VLOOKUP(A50, Respostas!C$1:AJ$75, 29, 0)</f>
        <v>Não utilizou</v>
      </c>
      <c r="AF50" s="2" t="str">
        <f aca="false">VLOOKUP(A50, Respostas!C$1:AJ$75, 30, 0)</f>
        <v>Não utilizou</v>
      </c>
      <c r="AG50" s="2" t="str">
        <f aca="false">VLOOKUP(A50, Respostas!C$1:AJ$75, 31, 0)</f>
        <v>Pouco útil</v>
      </c>
      <c r="AH50" s="2" t="str">
        <f aca="false">VLOOKUP(A50, Respostas!C$1:AJ$75, 32, 0)</f>
        <v>Pouco útil</v>
      </c>
      <c r="AI50" s="2" t="str">
        <f aca="false">VLOOKUP(A50, Respostas!C$1:AJ$75, 33, 0)</f>
        <v>Médio</v>
      </c>
      <c r="AJ50" s="2" t="str">
        <f aca="false">VLOOKUP(A50, Respostas!C$1:AJ$75, 34, 0)</f>
        <v>se a ferramenta não for bem utilizada irá se tornar um ambiente confuso com muitas perguntas e sem muita efetividade. Também a barra de ferramentas ( onde tem a caneta, caixa etc. ) não é muito legal porque, na medida que você vai rolando o texto para leitura, a barra às vezes não desce junto. Talvez eu precisasse manipular mais o programa.</v>
      </c>
    </row>
    <row r="51" customFormat="false" ht="15" hidden="false" customHeight="false" outlineLevel="0" collapsed="false">
      <c r="A51" s="2" t="s">
        <v>303</v>
      </c>
      <c r="B51" s="2" t="s">
        <v>304</v>
      </c>
      <c r="C51" s="2" t="s">
        <v>213</v>
      </c>
      <c r="D51" s="2" t="s">
        <v>140</v>
      </c>
      <c r="E51" s="2" t="str">
        <f aca="false">VLOOKUP(A51,Respostas!C$1:AJ$75,3,0)</f>
        <v>Útil</v>
      </c>
      <c r="F51" s="2" t="str">
        <f aca="false">VLOOKUP(A51, Respostas!C$1:AJ$75, 4, 0)</f>
        <v>Útil</v>
      </c>
      <c r="G51" s="2" t="str">
        <f aca="false">VLOOKUP(A51, Respostas!C$1:AJ$75, 5, 0)</f>
        <v>Útil</v>
      </c>
      <c r="H51" s="2" t="str">
        <f aca="false">VLOOKUP(A51, Respostas!C$1:AJ$75, 6, 0)</f>
        <v>Útil</v>
      </c>
      <c r="I51" s="2" t="str">
        <f aca="false">VLOOKUP(A51, Respostas!C$1:AJ$75, 7, 0)</f>
        <v>Útil</v>
      </c>
      <c r="J51" s="2" t="str">
        <f aca="false">VLOOKUP(A51, Respostas!C$1:AJ$75, 8, 0)</f>
        <v>Médio</v>
      </c>
      <c r="K51" s="2" t="str">
        <f aca="false">VLOOKUP(A51, Respostas!C$1:AJ$75, 9, 0)</f>
        <v>Médio</v>
      </c>
      <c r="L51" s="2" t="str">
        <f aca="false">VLOOKUP(A51, Respostas!C$1:AJ$75, 10, 0)</f>
        <v>Muito útil</v>
      </c>
      <c r="M51" s="2" t="str">
        <f aca="false">VLOOKUP(A51, Respostas!C$1:AJ$75, 11, 0)</f>
        <v>Muito útil</v>
      </c>
      <c r="N51" s="2" t="str">
        <f aca="false">VLOOKUP(A51, Respostas!C$1:AJ$75, 12, 0)</f>
        <v>Útil</v>
      </c>
      <c r="O51" s="2" t="str">
        <f aca="false">VLOOKUP(A51, Respostas!C$1:AJ$75, 13, 0)</f>
        <v>Pouco útil</v>
      </c>
      <c r="P51" s="2" t="str">
        <f aca="false">VLOOKUP(A51, Respostas!C$1:AJ$75, 14, 0)</f>
        <v>Útil</v>
      </c>
      <c r="Q51" s="2" t="str">
        <f aca="false">VLOOKUP(A51, Respostas!C$1:AJ$75, 15, 0)</f>
        <v>Médio</v>
      </c>
      <c r="R51" s="2" t="str">
        <f aca="false">VLOOKUP(A51, Respostas!C$1:AJ$75, 16, 0)</f>
        <v>Médio</v>
      </c>
      <c r="S51" s="2" t="str">
        <f aca="false">VLOOKUP(A51, Respostas!C$1:AJ$75, 17, 0)</f>
        <v>Útil</v>
      </c>
      <c r="T51" s="2" t="str">
        <f aca="false">VLOOKUP(A51, Respostas!C$1:AJ$75, 18, 0)</f>
        <v>Útil</v>
      </c>
      <c r="U51" s="2" t="str">
        <f aca="false">VLOOKUP(A51, Respostas!C$1:AJ$75, 19, 0)</f>
        <v>Muito útil</v>
      </c>
      <c r="V51" s="2" t="str">
        <f aca="false">VLOOKUP(A51, Respostas!C$1:AJ$75, 20, 0)</f>
        <v>Muito útil</v>
      </c>
      <c r="W51" s="2" t="str">
        <f aca="false">VLOOKUP(A51, Respostas!C$1:AJ$75, 21, 0)</f>
        <v>Útil</v>
      </c>
      <c r="X51" s="2" t="str">
        <f aca="false">VLOOKUP(A51, Respostas!C$1:AJ$75, 22, 0)</f>
        <v>Útil</v>
      </c>
      <c r="Y51" s="2" t="str">
        <f aca="false">VLOOKUP(A51, Respostas!C$1:AJ$75, 23, 0)</f>
        <v>Útil</v>
      </c>
      <c r="Z51" s="2" t="str">
        <f aca="false">VLOOKUP(A51, Respostas!C$1:AJ$75, 24, 0)</f>
        <v>Muito útil</v>
      </c>
      <c r="AA51" s="2" t="str">
        <f aca="false">VLOOKUP(A51, Respostas!C$1:AJ$75, 25, 0)</f>
        <v>Útil</v>
      </c>
      <c r="AB51" s="2" t="str">
        <f aca="false">VLOOKUP(A51, Respostas!C$1:AJ$75, 26, 0)</f>
        <v>Útil</v>
      </c>
      <c r="AC51" s="2" t="str">
        <f aca="false">VLOOKUP(A51, Respostas!C$1:AJ$75, 27, 0)</f>
        <v>Útil</v>
      </c>
      <c r="AD51" s="2" t="str">
        <f aca="false">VLOOKUP(A51, Respostas!C$1:AJ$75, 28, 0)</f>
        <v>Pouco útil</v>
      </c>
      <c r="AE51" s="2" t="str">
        <f aca="false">VLOOKUP(A51, Respostas!C$1:AJ$75, 29, 0)</f>
        <v>Médio</v>
      </c>
      <c r="AF51" s="2" t="str">
        <f aca="false">VLOOKUP(A51, Respostas!C$1:AJ$75, 30, 0)</f>
        <v>Pouco útil</v>
      </c>
      <c r="AG51" s="2" t="str">
        <f aca="false">VLOOKUP(A51, Respostas!C$1:AJ$75, 31, 0)</f>
        <v>Útil</v>
      </c>
      <c r="AH51" s="2" t="str">
        <f aca="false">VLOOKUP(A51, Respostas!C$1:AJ$75, 32, 0)</f>
        <v>Útil</v>
      </c>
      <c r="AI51" s="2" t="str">
        <f aca="false">VLOOKUP(A51, Respostas!C$1:AJ$75, 33, 0)</f>
        <v>Muito útil</v>
      </c>
      <c r="AJ51" s="2" t="n">
        <f aca="false">VLOOKUP(A51, Respostas!C$1:AJ$75, 34, 0)</f>
        <v>0</v>
      </c>
    </row>
    <row r="52" customFormat="false" ht="15" hidden="false" customHeight="false" outlineLevel="0" collapsed="false">
      <c r="A52" s="2" t="s">
        <v>305</v>
      </c>
      <c r="B52" s="2" t="s">
        <v>306</v>
      </c>
      <c r="C52" s="2" t="s">
        <v>216</v>
      </c>
      <c r="D52" s="2" t="s">
        <v>141</v>
      </c>
      <c r="E52" s="2" t="str">
        <f aca="false">VLOOKUP(A52,Respostas!C$1:AJ$75,3,0)</f>
        <v>Pouco útil</v>
      </c>
      <c r="F52" s="2" t="str">
        <f aca="false">VLOOKUP(A52, Respostas!C$1:AJ$75, 4, 0)</f>
        <v>Não utilizou</v>
      </c>
      <c r="G52" s="2" t="str">
        <f aca="false">VLOOKUP(A52, Respostas!C$1:AJ$75, 5, 0)</f>
        <v>Não utilizou</v>
      </c>
      <c r="H52" s="2" t="str">
        <f aca="false">VLOOKUP(A52, Respostas!C$1:AJ$75, 6, 0)</f>
        <v>Pouco útil</v>
      </c>
      <c r="I52" s="2" t="str">
        <f aca="false">VLOOKUP(A52, Respostas!C$1:AJ$75, 7, 0)</f>
        <v>Pouco útil</v>
      </c>
      <c r="J52" s="2" t="str">
        <f aca="false">VLOOKUP(A52, Respostas!C$1:AJ$75, 8, 0)</f>
        <v>Médio</v>
      </c>
      <c r="K52" s="2" t="str">
        <f aca="false">VLOOKUP(A52, Respostas!C$1:AJ$75, 9, 0)</f>
        <v>Médio</v>
      </c>
      <c r="L52" s="2" t="str">
        <f aca="false">VLOOKUP(A52, Respostas!C$1:AJ$75, 10, 0)</f>
        <v>Útil</v>
      </c>
      <c r="M52" s="2" t="str">
        <f aca="false">VLOOKUP(A52, Respostas!C$1:AJ$75, 11, 0)</f>
        <v>Útil</v>
      </c>
      <c r="N52" s="2" t="str">
        <f aca="false">VLOOKUP(A52, Respostas!C$1:AJ$75, 12, 0)</f>
        <v>Não utilizou</v>
      </c>
      <c r="O52" s="2" t="str">
        <f aca="false">VLOOKUP(A52, Respostas!C$1:AJ$75, 13, 0)</f>
        <v>Não utilizou</v>
      </c>
      <c r="P52" s="2" t="str">
        <f aca="false">VLOOKUP(A52, Respostas!C$1:AJ$75, 14, 0)</f>
        <v>Não utilizou</v>
      </c>
      <c r="Q52" s="2" t="str">
        <f aca="false">VLOOKUP(A52, Respostas!C$1:AJ$75, 15, 0)</f>
        <v>Não utilizou</v>
      </c>
      <c r="R52" s="2" t="str">
        <f aca="false">VLOOKUP(A52, Respostas!C$1:AJ$75, 16, 0)</f>
        <v>Não utilizou</v>
      </c>
      <c r="S52" s="2" t="str">
        <f aca="false">VLOOKUP(A52, Respostas!C$1:AJ$75, 17, 0)</f>
        <v>Não utilizou</v>
      </c>
      <c r="T52" s="2" t="str">
        <f aca="false">VLOOKUP(A52, Respostas!C$1:AJ$75, 18, 0)</f>
        <v>Não utilizou</v>
      </c>
      <c r="U52" s="2" t="str">
        <f aca="false">VLOOKUP(A52, Respostas!C$1:AJ$75, 19, 0)</f>
        <v>Pouco útil</v>
      </c>
      <c r="V52" s="2" t="str">
        <f aca="false">VLOOKUP(A52, Respostas!C$1:AJ$75, 20, 0)</f>
        <v>Pouco útil</v>
      </c>
      <c r="W52" s="2" t="str">
        <f aca="false">VLOOKUP(A52, Respostas!C$1:AJ$75, 21, 0)</f>
        <v>Médio</v>
      </c>
      <c r="X52" s="2" t="str">
        <f aca="false">VLOOKUP(A52, Respostas!C$1:AJ$75, 22, 0)</f>
        <v>Não utilizou</v>
      </c>
      <c r="Y52" s="2" t="str">
        <f aca="false">VLOOKUP(A52, Respostas!C$1:AJ$75, 23, 0)</f>
        <v>Não utilizou</v>
      </c>
      <c r="Z52" s="2" t="str">
        <f aca="false">VLOOKUP(A52, Respostas!C$1:AJ$75, 24, 0)</f>
        <v>Pouco útil</v>
      </c>
      <c r="AA52" s="2" t="str">
        <f aca="false">VLOOKUP(A52, Respostas!C$1:AJ$75, 25, 0)</f>
        <v>Pouco útil</v>
      </c>
      <c r="AB52" s="2" t="str">
        <f aca="false">VLOOKUP(A52, Respostas!C$1:AJ$75, 26, 0)</f>
        <v>Útil</v>
      </c>
      <c r="AC52" s="2" t="str">
        <f aca="false">VLOOKUP(A52, Respostas!C$1:AJ$75, 27, 0)</f>
        <v>Pouco útil</v>
      </c>
      <c r="AD52" s="2" t="str">
        <f aca="false">VLOOKUP(A52, Respostas!C$1:AJ$75, 28, 0)</f>
        <v>Não utilizou</v>
      </c>
      <c r="AE52" s="2" t="str">
        <f aca="false">VLOOKUP(A52, Respostas!C$1:AJ$75, 29, 0)</f>
        <v>Não utilizou</v>
      </c>
      <c r="AF52" s="2" t="str">
        <f aca="false">VLOOKUP(A52, Respostas!C$1:AJ$75, 30, 0)</f>
        <v>Não utilizou</v>
      </c>
      <c r="AG52" s="2" t="str">
        <f aca="false">VLOOKUP(A52, Respostas!C$1:AJ$75, 31, 0)</f>
        <v>Não utilizou</v>
      </c>
      <c r="AH52" s="2" t="str">
        <f aca="false">VLOOKUP(A52, Respostas!C$1:AJ$75, 32, 0)</f>
        <v>Não utilizou</v>
      </c>
      <c r="AI52" s="2" t="str">
        <f aca="false">VLOOKUP(A52, Respostas!C$1:AJ$75, 33, 0)</f>
        <v>Não utilizou</v>
      </c>
      <c r="AJ52" s="2" t="str">
        <f aca="false">VLOOKUP(A52, Respostas!C$1:AJ$75, 34, 0)</f>
        <v>Após a utilização da ferramenta, considero que poderia ter uma interface mais intuitiva, ou seja, sendo mais fácil de usar, tornando a descoberta mais fácil. Pois, tive dificuldades de encontrar o que era óbvio.</v>
      </c>
    </row>
    <row r="53" customFormat="false" ht="15" hidden="false" customHeight="false" outlineLevel="0" collapsed="false">
      <c r="A53" s="2" t="s">
        <v>307</v>
      </c>
      <c r="B53" s="2" t="s">
        <v>308</v>
      </c>
      <c r="C53" s="2" t="s">
        <v>202</v>
      </c>
      <c r="D53" s="2" t="s">
        <v>143</v>
      </c>
      <c r="E53" s="2" t="str">
        <f aca="false">VLOOKUP(A53,Respostas!C$1:AJ$75,3,0)</f>
        <v>Não utilizou</v>
      </c>
      <c r="F53" s="2" t="str">
        <f aca="false">VLOOKUP(A53, Respostas!C$1:AJ$75, 4, 0)</f>
        <v>Útil</v>
      </c>
      <c r="G53" s="2" t="str">
        <f aca="false">VLOOKUP(A53, Respostas!C$1:AJ$75, 5, 0)</f>
        <v>Útil</v>
      </c>
      <c r="H53" s="2" t="str">
        <f aca="false">VLOOKUP(A53, Respostas!C$1:AJ$75, 6, 0)</f>
        <v>Não utilizou</v>
      </c>
      <c r="I53" s="2" t="str">
        <f aca="false">VLOOKUP(A53, Respostas!C$1:AJ$75, 7, 0)</f>
        <v>Não utilizou</v>
      </c>
      <c r="J53" s="2" t="str">
        <f aca="false">VLOOKUP(A53, Respostas!C$1:AJ$75, 8, 0)</f>
        <v>Útil</v>
      </c>
      <c r="K53" s="2" t="str">
        <f aca="false">VLOOKUP(A53, Respostas!C$1:AJ$75, 9, 0)</f>
        <v>Pouco útil</v>
      </c>
      <c r="L53" s="2" t="str">
        <f aca="false">VLOOKUP(A53, Respostas!C$1:AJ$75, 10, 0)</f>
        <v>Muito útil</v>
      </c>
      <c r="M53" s="2" t="str">
        <f aca="false">VLOOKUP(A53, Respostas!C$1:AJ$75, 11, 0)</f>
        <v>Útil</v>
      </c>
      <c r="N53" s="2" t="str">
        <f aca="false">VLOOKUP(A53, Respostas!C$1:AJ$75, 12, 0)</f>
        <v>Útil</v>
      </c>
      <c r="O53" s="2" t="str">
        <f aca="false">VLOOKUP(A53, Respostas!C$1:AJ$75, 13, 0)</f>
        <v>Pouco útil</v>
      </c>
      <c r="P53" s="2" t="str">
        <f aca="false">VLOOKUP(A53, Respostas!C$1:AJ$75, 14, 0)</f>
        <v>Útil</v>
      </c>
      <c r="Q53" s="2" t="str">
        <f aca="false">VLOOKUP(A53, Respostas!C$1:AJ$75, 15, 0)</f>
        <v>Não utilizou</v>
      </c>
      <c r="R53" s="2" t="str">
        <f aca="false">VLOOKUP(A53, Respostas!C$1:AJ$75, 16, 0)</f>
        <v>Não utilizou</v>
      </c>
      <c r="S53" s="2" t="str">
        <f aca="false">VLOOKUP(A53, Respostas!C$1:AJ$75, 17, 0)</f>
        <v>Não utilizou</v>
      </c>
      <c r="T53" s="2" t="str">
        <f aca="false">VLOOKUP(A53, Respostas!C$1:AJ$75, 18, 0)</f>
        <v>Pouco útil</v>
      </c>
      <c r="U53" s="2" t="str">
        <f aca="false">VLOOKUP(A53, Respostas!C$1:AJ$75, 19, 0)</f>
        <v>Médio</v>
      </c>
      <c r="V53" s="2" t="str">
        <f aca="false">VLOOKUP(A53, Respostas!C$1:AJ$75, 20, 0)</f>
        <v>Útil</v>
      </c>
      <c r="W53" s="2" t="str">
        <f aca="false">VLOOKUP(A53, Respostas!C$1:AJ$75, 21, 0)</f>
        <v>Útil</v>
      </c>
      <c r="X53" s="2" t="str">
        <f aca="false">VLOOKUP(A53, Respostas!C$1:AJ$75, 22, 0)</f>
        <v>Útil</v>
      </c>
      <c r="Y53" s="2" t="str">
        <f aca="false">VLOOKUP(A53, Respostas!C$1:AJ$75, 23, 0)</f>
        <v>Útil</v>
      </c>
      <c r="Z53" s="2" t="str">
        <f aca="false">VLOOKUP(A53, Respostas!C$1:AJ$75, 24, 0)</f>
        <v>Não utilizou</v>
      </c>
      <c r="AA53" s="2" t="str">
        <f aca="false">VLOOKUP(A53, Respostas!C$1:AJ$75, 25, 0)</f>
        <v>Útil</v>
      </c>
      <c r="AB53" s="2" t="str">
        <f aca="false">VLOOKUP(A53, Respostas!C$1:AJ$75, 26, 0)</f>
        <v>Médio</v>
      </c>
      <c r="AC53" s="2" t="str">
        <f aca="false">VLOOKUP(A53, Respostas!C$1:AJ$75, 27, 0)</f>
        <v>Útil</v>
      </c>
      <c r="AD53" s="2" t="str">
        <f aca="false">VLOOKUP(A53, Respostas!C$1:AJ$75, 28, 0)</f>
        <v>Útil</v>
      </c>
      <c r="AE53" s="2" t="str">
        <f aca="false">VLOOKUP(A53, Respostas!C$1:AJ$75, 29, 0)</f>
        <v>Útil</v>
      </c>
      <c r="AF53" s="2" t="str">
        <f aca="false">VLOOKUP(A53, Respostas!C$1:AJ$75, 30, 0)</f>
        <v>Útil</v>
      </c>
      <c r="AG53" s="2" t="str">
        <f aca="false">VLOOKUP(A53, Respostas!C$1:AJ$75, 31, 0)</f>
        <v>Muito útil</v>
      </c>
      <c r="AH53" s="2" t="str">
        <f aca="false">VLOOKUP(A53, Respostas!C$1:AJ$75, 32, 0)</f>
        <v>Útil</v>
      </c>
      <c r="AI53" s="2" t="str">
        <f aca="false">VLOOKUP(A53, Respostas!C$1:AJ$75, 33, 0)</f>
        <v>Médio</v>
      </c>
      <c r="AJ53" s="2" t="n">
        <f aca="false">VLOOKUP(A53, Respostas!C$1:AJ$75, 34, 0)</f>
        <v>0</v>
      </c>
    </row>
    <row r="54" customFormat="false" ht="15" hidden="false" customHeight="false" outlineLevel="0" collapsed="false">
      <c r="A54" s="2" t="s">
        <v>309</v>
      </c>
      <c r="B54" s="2" t="s">
        <v>310</v>
      </c>
      <c r="C54" s="2" t="s">
        <v>213</v>
      </c>
      <c r="D54" s="2" t="s">
        <v>144</v>
      </c>
      <c r="E54" s="2" t="str">
        <f aca="false">VLOOKUP(A54,Respostas!C$1:AJ$75,3,0)</f>
        <v>Útil</v>
      </c>
      <c r="F54" s="2" t="str">
        <f aca="false">VLOOKUP(A54, Respostas!C$1:AJ$75, 4, 0)</f>
        <v>Útil</v>
      </c>
      <c r="G54" s="2" t="str">
        <f aca="false">VLOOKUP(A54, Respostas!C$1:AJ$75, 5, 0)</f>
        <v>Útil</v>
      </c>
      <c r="H54" s="2" t="str">
        <f aca="false">VLOOKUP(A54, Respostas!C$1:AJ$75, 6, 0)</f>
        <v>Útil</v>
      </c>
      <c r="I54" s="2" t="str">
        <f aca="false">VLOOKUP(A54, Respostas!C$1:AJ$75, 7, 0)</f>
        <v>Não utilizou</v>
      </c>
      <c r="J54" s="2" t="str">
        <f aca="false">VLOOKUP(A54, Respostas!C$1:AJ$75, 8, 0)</f>
        <v>Útil</v>
      </c>
      <c r="K54" s="2" t="str">
        <f aca="false">VLOOKUP(A54, Respostas!C$1:AJ$75, 9, 0)</f>
        <v>Útil</v>
      </c>
      <c r="L54" s="2" t="str">
        <f aca="false">VLOOKUP(A54, Respostas!C$1:AJ$75, 10, 0)</f>
        <v>Muito útil</v>
      </c>
      <c r="M54" s="2" t="str">
        <f aca="false">VLOOKUP(A54, Respostas!C$1:AJ$75, 11, 0)</f>
        <v>Muito útil</v>
      </c>
      <c r="N54" s="2" t="str">
        <f aca="false">VLOOKUP(A54, Respostas!C$1:AJ$75, 12, 0)</f>
        <v>Útil</v>
      </c>
      <c r="O54" s="2" t="str">
        <f aca="false">VLOOKUP(A54, Respostas!C$1:AJ$75, 13, 0)</f>
        <v>Médio</v>
      </c>
      <c r="P54" s="2" t="str">
        <f aca="false">VLOOKUP(A54, Respostas!C$1:AJ$75, 14, 0)</f>
        <v>Útil</v>
      </c>
      <c r="Q54" s="2" t="str">
        <f aca="false">VLOOKUP(A54, Respostas!C$1:AJ$75, 15, 0)</f>
        <v>Não utilizou</v>
      </c>
      <c r="R54" s="2" t="str">
        <f aca="false">VLOOKUP(A54, Respostas!C$1:AJ$75, 16, 0)</f>
        <v>Não utilizou</v>
      </c>
      <c r="S54" s="2" t="str">
        <f aca="false">VLOOKUP(A54, Respostas!C$1:AJ$75, 17, 0)</f>
        <v>Útil</v>
      </c>
      <c r="T54" s="2" t="str">
        <f aca="false">VLOOKUP(A54, Respostas!C$1:AJ$75, 18, 0)</f>
        <v>Pouco útil</v>
      </c>
      <c r="U54" s="2" t="str">
        <f aca="false">VLOOKUP(A54, Respostas!C$1:AJ$75, 19, 0)</f>
        <v>Muito útil</v>
      </c>
      <c r="V54" s="2" t="str">
        <f aca="false">VLOOKUP(A54, Respostas!C$1:AJ$75, 20, 0)</f>
        <v>Útil</v>
      </c>
      <c r="W54" s="2" t="str">
        <f aca="false">VLOOKUP(A54, Respostas!C$1:AJ$75, 21, 0)</f>
        <v>Médio</v>
      </c>
      <c r="X54" s="2" t="str">
        <f aca="false">VLOOKUP(A54, Respostas!C$1:AJ$75, 22, 0)</f>
        <v>Pouco útil</v>
      </c>
      <c r="Y54" s="2" t="str">
        <f aca="false">VLOOKUP(A54, Respostas!C$1:AJ$75, 23, 0)</f>
        <v>Pouco útil</v>
      </c>
      <c r="Z54" s="2" t="str">
        <f aca="false">VLOOKUP(A54, Respostas!C$1:AJ$75, 24, 0)</f>
        <v>Médio</v>
      </c>
      <c r="AA54" s="2" t="str">
        <f aca="false">VLOOKUP(A54, Respostas!C$1:AJ$75, 25, 0)</f>
        <v>Útil</v>
      </c>
      <c r="AB54" s="2" t="str">
        <f aca="false">VLOOKUP(A54, Respostas!C$1:AJ$75, 26, 0)</f>
        <v>Não utilizou</v>
      </c>
      <c r="AC54" s="2" t="str">
        <f aca="false">VLOOKUP(A54, Respostas!C$1:AJ$75, 27, 0)</f>
        <v>Não utilizou</v>
      </c>
      <c r="AD54" s="2" t="str">
        <f aca="false">VLOOKUP(A54, Respostas!C$1:AJ$75, 28, 0)</f>
        <v>Não utilizou</v>
      </c>
      <c r="AE54" s="2" t="str">
        <f aca="false">VLOOKUP(A54, Respostas!C$1:AJ$75, 29, 0)</f>
        <v>Não utilizou</v>
      </c>
      <c r="AF54" s="2" t="str">
        <f aca="false">VLOOKUP(A54, Respostas!C$1:AJ$75, 30, 0)</f>
        <v>Não utilizou</v>
      </c>
      <c r="AG54" s="2" t="str">
        <f aca="false">VLOOKUP(A54, Respostas!C$1:AJ$75, 31, 0)</f>
        <v>Útil</v>
      </c>
      <c r="AH54" s="2" t="str">
        <f aca="false">VLOOKUP(A54, Respostas!C$1:AJ$75, 32, 0)</f>
        <v>Médio</v>
      </c>
      <c r="AI54" s="2" t="str">
        <f aca="false">VLOOKUP(A54, Respostas!C$1:AJ$75, 33, 0)</f>
        <v>Útil</v>
      </c>
      <c r="AJ54" s="2" t="n">
        <f aca="false">VLOOKUP(A54, Respostas!C$1:AJ$75, 34, 0)</f>
        <v>0</v>
      </c>
    </row>
    <row r="55" customFormat="false" ht="15" hidden="false" customHeight="false" outlineLevel="0" collapsed="false">
      <c r="A55" s="2" t="s">
        <v>311</v>
      </c>
      <c r="B55" s="2" t="s">
        <v>312</v>
      </c>
      <c r="C55" s="2" t="s">
        <v>213</v>
      </c>
      <c r="D55" s="2" t="s">
        <v>145</v>
      </c>
      <c r="E55" s="2" t="str">
        <f aca="false">VLOOKUP(A55,Respostas!C$1:AJ$75,3,0)</f>
        <v>Útil</v>
      </c>
      <c r="F55" s="2" t="str">
        <f aca="false">VLOOKUP(A55, Respostas!C$1:AJ$75, 4, 0)</f>
        <v>Médio</v>
      </c>
      <c r="G55" s="2" t="str">
        <f aca="false">VLOOKUP(A55, Respostas!C$1:AJ$75, 5, 0)</f>
        <v>Médio</v>
      </c>
      <c r="H55" s="2" t="str">
        <f aca="false">VLOOKUP(A55, Respostas!C$1:AJ$75, 6, 0)</f>
        <v>Muito útil</v>
      </c>
      <c r="I55" s="2" t="str">
        <f aca="false">VLOOKUP(A55, Respostas!C$1:AJ$75, 7, 0)</f>
        <v>Médio</v>
      </c>
      <c r="J55" s="2" t="str">
        <f aca="false">VLOOKUP(A55, Respostas!C$1:AJ$75, 8, 0)</f>
        <v>Médio</v>
      </c>
      <c r="K55" s="2" t="str">
        <f aca="false">VLOOKUP(A55, Respostas!C$1:AJ$75, 9, 0)</f>
        <v>Médio</v>
      </c>
      <c r="L55" s="2" t="str">
        <f aca="false">VLOOKUP(A55, Respostas!C$1:AJ$75, 10, 0)</f>
        <v>Útil</v>
      </c>
      <c r="M55" s="2" t="str">
        <f aca="false">VLOOKUP(A55, Respostas!C$1:AJ$75, 11, 0)</f>
        <v>Útil</v>
      </c>
      <c r="N55" s="2" t="str">
        <f aca="false">VLOOKUP(A55, Respostas!C$1:AJ$75, 12, 0)</f>
        <v>Médio</v>
      </c>
      <c r="O55" s="2" t="str">
        <f aca="false">VLOOKUP(A55, Respostas!C$1:AJ$75, 13, 0)</f>
        <v>Pouco útil</v>
      </c>
      <c r="P55" s="2" t="str">
        <f aca="false">VLOOKUP(A55, Respostas!C$1:AJ$75, 14, 0)</f>
        <v>Nada útil</v>
      </c>
      <c r="Q55" s="2" t="str">
        <f aca="false">VLOOKUP(A55, Respostas!C$1:AJ$75, 15, 0)</f>
        <v>Útil</v>
      </c>
      <c r="R55" s="2" t="str">
        <f aca="false">VLOOKUP(A55, Respostas!C$1:AJ$75, 16, 0)</f>
        <v>Útil</v>
      </c>
      <c r="S55" s="2" t="str">
        <f aca="false">VLOOKUP(A55, Respostas!C$1:AJ$75, 17, 0)</f>
        <v>Útil</v>
      </c>
      <c r="T55" s="2" t="str">
        <f aca="false">VLOOKUP(A55, Respostas!C$1:AJ$75, 18, 0)</f>
        <v>Útil</v>
      </c>
      <c r="U55" s="2" t="str">
        <f aca="false">VLOOKUP(A55, Respostas!C$1:AJ$75, 19, 0)</f>
        <v>Médio</v>
      </c>
      <c r="V55" s="2" t="str">
        <f aca="false">VLOOKUP(A55, Respostas!C$1:AJ$75, 20, 0)</f>
        <v>Médio</v>
      </c>
      <c r="W55" s="2" t="str">
        <f aca="false">VLOOKUP(A55, Respostas!C$1:AJ$75, 21, 0)</f>
        <v>Médio</v>
      </c>
      <c r="X55" s="2" t="str">
        <f aca="false">VLOOKUP(A55, Respostas!C$1:AJ$75, 22, 0)</f>
        <v>Útil</v>
      </c>
      <c r="Y55" s="2" t="str">
        <f aca="false">VLOOKUP(A55, Respostas!C$1:AJ$75, 23, 0)</f>
        <v>Médio</v>
      </c>
      <c r="Z55" s="2" t="str">
        <f aca="false">VLOOKUP(A55, Respostas!C$1:AJ$75, 24, 0)</f>
        <v>Médio</v>
      </c>
      <c r="AA55" s="2" t="str">
        <f aca="false">VLOOKUP(A55, Respostas!C$1:AJ$75, 25, 0)</f>
        <v>Médio</v>
      </c>
      <c r="AB55" s="2" t="str">
        <f aca="false">VLOOKUP(A55, Respostas!C$1:AJ$75, 26, 0)</f>
        <v>Pouco útil</v>
      </c>
      <c r="AC55" s="2" t="str">
        <f aca="false">VLOOKUP(A55, Respostas!C$1:AJ$75, 27, 0)</f>
        <v>Pouco útil</v>
      </c>
      <c r="AD55" s="2" t="str">
        <f aca="false">VLOOKUP(A55, Respostas!C$1:AJ$75, 28, 0)</f>
        <v>Médio</v>
      </c>
      <c r="AE55" s="2" t="str">
        <f aca="false">VLOOKUP(A55, Respostas!C$1:AJ$75, 29, 0)</f>
        <v>Médio</v>
      </c>
      <c r="AF55" s="2" t="str">
        <f aca="false">VLOOKUP(A55, Respostas!C$1:AJ$75, 30, 0)</f>
        <v>Médio</v>
      </c>
      <c r="AG55" s="2" t="str">
        <f aca="false">VLOOKUP(A55, Respostas!C$1:AJ$75, 31, 0)</f>
        <v>Não utilizou</v>
      </c>
      <c r="AH55" s="2" t="str">
        <f aca="false">VLOOKUP(A55, Respostas!C$1:AJ$75, 32, 0)</f>
        <v>Nada útil</v>
      </c>
      <c r="AI55" s="2" t="str">
        <f aca="false">VLOOKUP(A55, Respostas!C$1:AJ$75, 33, 0)</f>
        <v>Pouco útil</v>
      </c>
      <c r="AJ55" s="2" t="n">
        <f aca="false">VLOOKUP(A55, Respostas!C$1:AJ$75, 34, 0)</f>
        <v>0</v>
      </c>
    </row>
    <row r="56" customFormat="false" ht="15" hidden="false" customHeight="false" outlineLevel="0" collapsed="false">
      <c r="A56" s="2" t="s">
        <v>313</v>
      </c>
      <c r="B56" s="2" t="s">
        <v>314</v>
      </c>
      <c r="C56" s="2" t="s">
        <v>205</v>
      </c>
      <c r="D56" s="2" t="s">
        <v>146</v>
      </c>
      <c r="E56" s="2" t="str">
        <f aca="false">VLOOKUP(A56,Respostas!C$1:AJ$75,3,0)</f>
        <v>Muito útil</v>
      </c>
      <c r="F56" s="2" t="str">
        <f aca="false">VLOOKUP(A56, Respostas!C$1:AJ$75, 4, 0)</f>
        <v>Não utilizou</v>
      </c>
      <c r="G56" s="2" t="str">
        <f aca="false">VLOOKUP(A56, Respostas!C$1:AJ$75, 5, 0)</f>
        <v>Não utilizou</v>
      </c>
      <c r="H56" s="2" t="str">
        <f aca="false">VLOOKUP(A56, Respostas!C$1:AJ$75, 6, 0)</f>
        <v>Muito útil</v>
      </c>
      <c r="I56" s="2" t="str">
        <f aca="false">VLOOKUP(A56, Respostas!C$1:AJ$75, 7, 0)</f>
        <v>Não utilizou</v>
      </c>
      <c r="J56" s="2" t="str">
        <f aca="false">VLOOKUP(A56, Respostas!C$1:AJ$75, 8, 0)</f>
        <v>Útil</v>
      </c>
      <c r="K56" s="2" t="str">
        <f aca="false">VLOOKUP(A56, Respostas!C$1:AJ$75, 9, 0)</f>
        <v>Muito útil</v>
      </c>
      <c r="L56" s="2" t="str">
        <f aca="false">VLOOKUP(A56, Respostas!C$1:AJ$75, 10, 0)</f>
        <v>Útil</v>
      </c>
      <c r="M56" s="2" t="str">
        <f aca="false">VLOOKUP(A56, Respostas!C$1:AJ$75, 11, 0)</f>
        <v>Útil</v>
      </c>
      <c r="N56" s="2" t="str">
        <f aca="false">VLOOKUP(A56, Respostas!C$1:AJ$75, 12, 0)</f>
        <v>Muito útil</v>
      </c>
      <c r="O56" s="2" t="str">
        <f aca="false">VLOOKUP(A56, Respostas!C$1:AJ$75, 13, 0)</f>
        <v>Muito útil</v>
      </c>
      <c r="P56" s="2" t="str">
        <f aca="false">VLOOKUP(A56, Respostas!C$1:AJ$75, 14, 0)</f>
        <v>Muito útil</v>
      </c>
      <c r="Q56" s="2" t="str">
        <f aca="false">VLOOKUP(A56, Respostas!C$1:AJ$75, 15, 0)</f>
        <v>Muito útil</v>
      </c>
      <c r="R56" s="2" t="str">
        <f aca="false">VLOOKUP(A56, Respostas!C$1:AJ$75, 16, 0)</f>
        <v>Muito útil</v>
      </c>
      <c r="S56" s="2" t="str">
        <f aca="false">VLOOKUP(A56, Respostas!C$1:AJ$75, 17, 0)</f>
        <v>Médio</v>
      </c>
      <c r="T56" s="2" t="str">
        <f aca="false">VLOOKUP(A56, Respostas!C$1:AJ$75, 18, 0)</f>
        <v>Médio</v>
      </c>
      <c r="U56" s="2" t="str">
        <f aca="false">VLOOKUP(A56, Respostas!C$1:AJ$75, 19, 0)</f>
        <v>Médio</v>
      </c>
      <c r="V56" s="2" t="str">
        <f aca="false">VLOOKUP(A56, Respostas!C$1:AJ$75, 20, 0)</f>
        <v>Muito útil</v>
      </c>
      <c r="W56" s="2" t="str">
        <f aca="false">VLOOKUP(A56, Respostas!C$1:AJ$75, 21, 0)</f>
        <v>Muito útil</v>
      </c>
      <c r="X56" s="2" t="str">
        <f aca="false">VLOOKUP(A56, Respostas!C$1:AJ$75, 22, 0)</f>
        <v>Muito útil</v>
      </c>
      <c r="Y56" s="2" t="str">
        <f aca="false">VLOOKUP(A56, Respostas!C$1:AJ$75, 23, 0)</f>
        <v>Muito útil</v>
      </c>
      <c r="Z56" s="2" t="str">
        <f aca="false">VLOOKUP(A56, Respostas!C$1:AJ$75, 24, 0)</f>
        <v>Muito útil</v>
      </c>
      <c r="AA56" s="2" t="str">
        <f aca="false">VLOOKUP(A56, Respostas!C$1:AJ$75, 25, 0)</f>
        <v>Muito útil</v>
      </c>
      <c r="AB56" s="2" t="str">
        <f aca="false">VLOOKUP(A56, Respostas!C$1:AJ$75, 26, 0)</f>
        <v>Muito útil</v>
      </c>
      <c r="AC56" s="2" t="str">
        <f aca="false">VLOOKUP(A56, Respostas!C$1:AJ$75, 27, 0)</f>
        <v>Útil</v>
      </c>
      <c r="AD56" s="2" t="str">
        <f aca="false">VLOOKUP(A56, Respostas!C$1:AJ$75, 28, 0)</f>
        <v>Muito útil</v>
      </c>
      <c r="AE56" s="2" t="str">
        <f aca="false">VLOOKUP(A56, Respostas!C$1:AJ$75, 29, 0)</f>
        <v>Muito útil</v>
      </c>
      <c r="AF56" s="2" t="str">
        <f aca="false">VLOOKUP(A56, Respostas!C$1:AJ$75, 30, 0)</f>
        <v>Muito útil</v>
      </c>
      <c r="AG56" s="2" t="str">
        <f aca="false">VLOOKUP(A56, Respostas!C$1:AJ$75, 31, 0)</f>
        <v>Útil</v>
      </c>
      <c r="AH56" s="2" t="str">
        <f aca="false">VLOOKUP(A56, Respostas!C$1:AJ$75, 32, 0)</f>
        <v>Útil</v>
      </c>
      <c r="AI56" s="2" t="str">
        <f aca="false">VLOOKUP(A56, Respostas!C$1:AJ$75, 33, 0)</f>
        <v>Médio</v>
      </c>
      <c r="AJ56" s="2" t="n">
        <f aca="false">VLOOKUP(A56, Respostas!C$1:AJ$75, 34, 0)</f>
        <v>0</v>
      </c>
    </row>
    <row r="57" customFormat="false" ht="15" hidden="false" customHeight="false" outlineLevel="0" collapsed="false">
      <c r="A57" s="2" t="s">
        <v>315</v>
      </c>
      <c r="B57" s="2" t="s">
        <v>316</v>
      </c>
      <c r="C57" s="2" t="s">
        <v>216</v>
      </c>
      <c r="D57" s="2" t="s">
        <v>147</v>
      </c>
      <c r="E57" s="2" t="str">
        <f aca="false">VLOOKUP(A57,Respostas!C$1:AJ$75,3,0)</f>
        <v>Não utilizou</v>
      </c>
      <c r="F57" s="2" t="str">
        <f aca="false">VLOOKUP(A57, Respostas!C$1:AJ$75, 4, 0)</f>
        <v>Não utilizou</v>
      </c>
      <c r="G57" s="2" t="str">
        <f aca="false">VLOOKUP(A57, Respostas!C$1:AJ$75, 5, 0)</f>
        <v>Não utilizou</v>
      </c>
      <c r="H57" s="2" t="str">
        <f aca="false">VLOOKUP(A57, Respostas!C$1:AJ$75, 6, 0)</f>
        <v>Não utilizou</v>
      </c>
      <c r="I57" s="2" t="str">
        <f aca="false">VLOOKUP(A57, Respostas!C$1:AJ$75, 7, 0)</f>
        <v>Não utilizou</v>
      </c>
      <c r="J57" s="2" t="str">
        <f aca="false">VLOOKUP(A57, Respostas!C$1:AJ$75, 8, 0)</f>
        <v>Não utilizou</v>
      </c>
      <c r="K57" s="2" t="str">
        <f aca="false">VLOOKUP(A57, Respostas!C$1:AJ$75, 9, 0)</f>
        <v>Não utilizou</v>
      </c>
      <c r="L57" s="2" t="str">
        <f aca="false">VLOOKUP(A57, Respostas!C$1:AJ$75, 10, 0)</f>
        <v>Não utilizou</v>
      </c>
      <c r="M57" s="2" t="str">
        <f aca="false">VLOOKUP(A57, Respostas!C$1:AJ$75, 11, 0)</f>
        <v>Não utilizou</v>
      </c>
      <c r="N57" s="2" t="str">
        <f aca="false">VLOOKUP(A57, Respostas!C$1:AJ$75, 12, 0)</f>
        <v>Não utilizou</v>
      </c>
      <c r="O57" s="2" t="str">
        <f aca="false">VLOOKUP(A57, Respostas!C$1:AJ$75, 13, 0)</f>
        <v>Não utilizou</v>
      </c>
      <c r="P57" s="2" t="str">
        <f aca="false">VLOOKUP(A57, Respostas!C$1:AJ$75, 14, 0)</f>
        <v>Não utilizou</v>
      </c>
      <c r="Q57" s="2" t="str">
        <f aca="false">VLOOKUP(A57, Respostas!C$1:AJ$75, 15, 0)</f>
        <v>Útil</v>
      </c>
      <c r="R57" s="2" t="str">
        <f aca="false">VLOOKUP(A57, Respostas!C$1:AJ$75, 16, 0)</f>
        <v>Não utilizou</v>
      </c>
      <c r="S57" s="2" t="str">
        <f aca="false">VLOOKUP(A57, Respostas!C$1:AJ$75, 17, 0)</f>
        <v>Não utilizou</v>
      </c>
      <c r="T57" s="2" t="str">
        <f aca="false">VLOOKUP(A57, Respostas!C$1:AJ$75, 18, 0)</f>
        <v>Não utilizou</v>
      </c>
      <c r="U57" s="2" t="str">
        <f aca="false">VLOOKUP(A57, Respostas!C$1:AJ$75, 19, 0)</f>
        <v>Não utilizou</v>
      </c>
      <c r="V57" s="2" t="str">
        <f aca="false">VLOOKUP(A57, Respostas!C$1:AJ$75, 20, 0)</f>
        <v>Não utilizou</v>
      </c>
      <c r="W57" s="2" t="str">
        <f aca="false">VLOOKUP(A57, Respostas!C$1:AJ$75, 21, 0)</f>
        <v>Não utilizou</v>
      </c>
      <c r="X57" s="2" t="str">
        <f aca="false">VLOOKUP(A57, Respostas!C$1:AJ$75, 22, 0)</f>
        <v>Não utilizou</v>
      </c>
      <c r="Y57" s="2" t="str">
        <f aca="false">VLOOKUP(A57, Respostas!C$1:AJ$75, 23, 0)</f>
        <v>Não utilizou</v>
      </c>
      <c r="Z57" s="2" t="str">
        <f aca="false">VLOOKUP(A57, Respostas!C$1:AJ$75, 24, 0)</f>
        <v>Não utilizou</v>
      </c>
      <c r="AA57" s="2" t="str">
        <f aca="false">VLOOKUP(A57, Respostas!C$1:AJ$75, 25, 0)</f>
        <v>Não utilizou</v>
      </c>
      <c r="AB57" s="2" t="str">
        <f aca="false">VLOOKUP(A57, Respostas!C$1:AJ$75, 26, 0)</f>
        <v>Não utilizou</v>
      </c>
      <c r="AC57" s="2" t="str">
        <f aca="false">VLOOKUP(A57, Respostas!C$1:AJ$75, 27, 0)</f>
        <v>Não utilizou</v>
      </c>
      <c r="AD57" s="2" t="str">
        <f aca="false">VLOOKUP(A57, Respostas!C$1:AJ$75, 28, 0)</f>
        <v>Não utilizou</v>
      </c>
      <c r="AE57" s="2" t="str">
        <f aca="false">VLOOKUP(A57, Respostas!C$1:AJ$75, 29, 0)</f>
        <v>Não utilizou</v>
      </c>
      <c r="AF57" s="2" t="str">
        <f aca="false">VLOOKUP(A57, Respostas!C$1:AJ$75, 30, 0)</f>
        <v>Não utilizou</v>
      </c>
      <c r="AG57" s="2" t="str">
        <f aca="false">VLOOKUP(A57, Respostas!C$1:AJ$75, 31, 0)</f>
        <v>Útil</v>
      </c>
      <c r="AH57" s="2" t="str">
        <f aca="false">VLOOKUP(A57, Respostas!C$1:AJ$75, 32, 0)</f>
        <v>Útil</v>
      </c>
      <c r="AI57" s="2" t="str">
        <f aca="false">VLOOKUP(A57, Respostas!C$1:AJ$75, 33, 0)</f>
        <v>Útil</v>
      </c>
      <c r="AJ57" s="2" t="n">
        <f aca="false">VLOOKUP(A57, Respostas!C$1:AJ$75, 34, 0)</f>
        <v>0</v>
      </c>
    </row>
    <row r="58" customFormat="false" ht="15" hidden="false" customHeight="false" outlineLevel="0" collapsed="false">
      <c r="A58" s="2" t="s">
        <v>317</v>
      </c>
      <c r="B58" s="2" t="s">
        <v>318</v>
      </c>
      <c r="C58" s="2" t="s">
        <v>210</v>
      </c>
      <c r="D58" s="2" t="s">
        <v>148</v>
      </c>
      <c r="E58" s="2" t="str">
        <f aca="false">VLOOKUP(A58,Respostas!C$1:AJ$75,3,0)</f>
        <v>Médio</v>
      </c>
      <c r="F58" s="2" t="str">
        <f aca="false">VLOOKUP(A58, Respostas!C$1:AJ$75, 4, 0)</f>
        <v>Útil</v>
      </c>
      <c r="G58" s="2" t="str">
        <f aca="false">VLOOKUP(A58, Respostas!C$1:AJ$75, 5, 0)</f>
        <v>Útil</v>
      </c>
      <c r="H58" s="2" t="str">
        <f aca="false">VLOOKUP(A58, Respostas!C$1:AJ$75, 6, 0)</f>
        <v>Médio</v>
      </c>
      <c r="I58" s="2" t="str">
        <f aca="false">VLOOKUP(A58, Respostas!C$1:AJ$75, 7, 0)</f>
        <v>Pouco útil</v>
      </c>
      <c r="J58" s="2" t="str">
        <f aca="false">VLOOKUP(A58, Respostas!C$1:AJ$75, 8, 0)</f>
        <v>Útil</v>
      </c>
      <c r="K58" s="2" t="str">
        <f aca="false">VLOOKUP(A58, Respostas!C$1:AJ$75, 9, 0)</f>
        <v>Útil</v>
      </c>
      <c r="L58" s="2" t="str">
        <f aca="false">VLOOKUP(A58, Respostas!C$1:AJ$75, 10, 0)</f>
        <v>Útil</v>
      </c>
      <c r="M58" s="2" t="str">
        <f aca="false">VLOOKUP(A58, Respostas!C$1:AJ$75, 11, 0)</f>
        <v>Útil</v>
      </c>
      <c r="N58" s="2" t="str">
        <f aca="false">VLOOKUP(A58, Respostas!C$1:AJ$75, 12, 0)</f>
        <v>Não utilizou</v>
      </c>
      <c r="O58" s="2" t="str">
        <f aca="false">VLOOKUP(A58, Respostas!C$1:AJ$75, 13, 0)</f>
        <v>Útil</v>
      </c>
      <c r="P58" s="2" t="str">
        <f aca="false">VLOOKUP(A58, Respostas!C$1:AJ$75, 14, 0)</f>
        <v>Não utilizou</v>
      </c>
      <c r="Q58" s="2" t="str">
        <f aca="false">VLOOKUP(A58, Respostas!C$1:AJ$75, 15, 0)</f>
        <v>Útil</v>
      </c>
      <c r="R58" s="2" t="str">
        <f aca="false">VLOOKUP(A58, Respostas!C$1:AJ$75, 16, 0)</f>
        <v>Útil</v>
      </c>
      <c r="S58" s="2" t="str">
        <f aca="false">VLOOKUP(A58, Respostas!C$1:AJ$75, 17, 0)</f>
        <v>Não utilizou</v>
      </c>
      <c r="T58" s="2" t="str">
        <f aca="false">VLOOKUP(A58, Respostas!C$1:AJ$75, 18, 0)</f>
        <v>Não utilizou</v>
      </c>
      <c r="U58" s="2" t="str">
        <f aca="false">VLOOKUP(A58, Respostas!C$1:AJ$75, 19, 0)</f>
        <v>Médio</v>
      </c>
      <c r="V58" s="2" t="str">
        <f aca="false">VLOOKUP(A58, Respostas!C$1:AJ$75, 20, 0)</f>
        <v>Médio</v>
      </c>
      <c r="W58" s="2" t="str">
        <f aca="false">VLOOKUP(A58, Respostas!C$1:AJ$75, 21, 0)</f>
        <v>Médio</v>
      </c>
      <c r="X58" s="2" t="str">
        <f aca="false">VLOOKUP(A58, Respostas!C$1:AJ$75, 22, 0)</f>
        <v>Não utilizou</v>
      </c>
      <c r="Y58" s="2" t="str">
        <f aca="false">VLOOKUP(A58, Respostas!C$1:AJ$75, 23, 0)</f>
        <v>Não utilizou</v>
      </c>
      <c r="Z58" s="2" t="str">
        <f aca="false">VLOOKUP(A58, Respostas!C$1:AJ$75, 24, 0)</f>
        <v>Não utilizou</v>
      </c>
      <c r="AA58" s="2" t="str">
        <f aca="false">VLOOKUP(A58, Respostas!C$1:AJ$75, 25, 0)</f>
        <v>Não utilizou</v>
      </c>
      <c r="AB58" s="2" t="str">
        <f aca="false">VLOOKUP(A58, Respostas!C$1:AJ$75, 26, 0)</f>
        <v>Não utilizou</v>
      </c>
      <c r="AC58" s="2" t="str">
        <f aca="false">VLOOKUP(A58, Respostas!C$1:AJ$75, 27, 0)</f>
        <v>Médio</v>
      </c>
      <c r="AD58" s="2" t="str">
        <f aca="false">VLOOKUP(A58, Respostas!C$1:AJ$75, 28, 0)</f>
        <v>Útil</v>
      </c>
      <c r="AE58" s="2" t="str">
        <f aca="false">VLOOKUP(A58, Respostas!C$1:AJ$75, 29, 0)</f>
        <v>Não utilizou</v>
      </c>
      <c r="AF58" s="2" t="str">
        <f aca="false">VLOOKUP(A58, Respostas!C$1:AJ$75, 30, 0)</f>
        <v>Não utilizou</v>
      </c>
      <c r="AG58" s="2" t="str">
        <f aca="false">VLOOKUP(A58, Respostas!C$1:AJ$75, 31, 0)</f>
        <v>Útil</v>
      </c>
      <c r="AH58" s="2" t="str">
        <f aca="false">VLOOKUP(A58, Respostas!C$1:AJ$75, 32, 0)</f>
        <v>Útil</v>
      </c>
      <c r="AI58" s="2" t="str">
        <f aca="false">VLOOKUP(A58, Respostas!C$1:AJ$75, 33, 0)</f>
        <v>Útil</v>
      </c>
      <c r="AJ58" s="2" t="n">
        <f aca="false">VLOOKUP(A58, Respostas!C$1:AJ$75, 34, 0)</f>
        <v>0</v>
      </c>
    </row>
    <row r="59" customFormat="false" ht="15" hidden="false" customHeight="false" outlineLevel="0" collapsed="false">
      <c r="A59" s="2" t="s">
        <v>319</v>
      </c>
      <c r="B59" s="2" t="s">
        <v>320</v>
      </c>
      <c r="C59" s="2" t="s">
        <v>213</v>
      </c>
      <c r="D59" s="2" t="s">
        <v>149</v>
      </c>
      <c r="E59" s="2" t="str">
        <f aca="false">VLOOKUP(A59,Respostas!C$1:AJ$75,3,0)</f>
        <v>Muito útil</v>
      </c>
      <c r="F59" s="2" t="str">
        <f aca="false">VLOOKUP(A59, Respostas!C$1:AJ$75, 4, 0)</f>
        <v>Não utilizou</v>
      </c>
      <c r="G59" s="2" t="str">
        <f aca="false">VLOOKUP(A59, Respostas!C$1:AJ$75, 5, 0)</f>
        <v>Não utilizou</v>
      </c>
      <c r="H59" s="2" t="str">
        <f aca="false">VLOOKUP(A59, Respostas!C$1:AJ$75, 6, 0)</f>
        <v>Não utilizou</v>
      </c>
      <c r="I59" s="2" t="str">
        <f aca="false">VLOOKUP(A59, Respostas!C$1:AJ$75, 7, 0)</f>
        <v>Não utilizou</v>
      </c>
      <c r="J59" s="2" t="str">
        <f aca="false">VLOOKUP(A59, Respostas!C$1:AJ$75, 8, 0)</f>
        <v>Muito útil</v>
      </c>
      <c r="K59" s="2" t="str">
        <f aca="false">VLOOKUP(A59, Respostas!C$1:AJ$75, 9, 0)</f>
        <v>Muito útil</v>
      </c>
      <c r="L59" s="2" t="str">
        <f aca="false">VLOOKUP(A59, Respostas!C$1:AJ$75, 10, 0)</f>
        <v>Muito útil</v>
      </c>
      <c r="M59" s="2" t="str">
        <f aca="false">VLOOKUP(A59, Respostas!C$1:AJ$75, 11, 0)</f>
        <v>Muito útil</v>
      </c>
      <c r="N59" s="2" t="str">
        <f aca="false">VLOOKUP(A59, Respostas!C$1:AJ$75, 12, 0)</f>
        <v>Muito útil</v>
      </c>
      <c r="O59" s="2" t="str">
        <f aca="false">VLOOKUP(A59, Respostas!C$1:AJ$75, 13, 0)</f>
        <v>Muito útil</v>
      </c>
      <c r="P59" s="2" t="str">
        <f aca="false">VLOOKUP(A59, Respostas!C$1:AJ$75, 14, 0)</f>
        <v>Muito útil</v>
      </c>
      <c r="Q59" s="2" t="str">
        <f aca="false">VLOOKUP(A59, Respostas!C$1:AJ$75, 15, 0)</f>
        <v>Não utilizou</v>
      </c>
      <c r="R59" s="2" t="str">
        <f aca="false">VLOOKUP(A59, Respostas!C$1:AJ$75, 16, 0)</f>
        <v>Não utilizou</v>
      </c>
      <c r="S59" s="2" t="str">
        <f aca="false">VLOOKUP(A59, Respostas!C$1:AJ$75, 17, 0)</f>
        <v>Não utilizou</v>
      </c>
      <c r="T59" s="2" t="str">
        <f aca="false">VLOOKUP(A59, Respostas!C$1:AJ$75, 18, 0)</f>
        <v>Não utilizou</v>
      </c>
      <c r="U59" s="2" t="str">
        <f aca="false">VLOOKUP(A59, Respostas!C$1:AJ$75, 19, 0)</f>
        <v>Muito útil</v>
      </c>
      <c r="V59" s="2" t="str">
        <f aca="false">VLOOKUP(A59, Respostas!C$1:AJ$75, 20, 0)</f>
        <v>Muito útil</v>
      </c>
      <c r="W59" s="2" t="str">
        <f aca="false">VLOOKUP(A59, Respostas!C$1:AJ$75, 21, 0)</f>
        <v>Muito útil</v>
      </c>
      <c r="X59" s="2" t="str">
        <f aca="false">VLOOKUP(A59, Respostas!C$1:AJ$75, 22, 0)</f>
        <v>Não utilizou</v>
      </c>
      <c r="Y59" s="2" t="str">
        <f aca="false">VLOOKUP(A59, Respostas!C$1:AJ$75, 23, 0)</f>
        <v>Não utilizou</v>
      </c>
      <c r="Z59" s="2" t="str">
        <f aca="false">VLOOKUP(A59, Respostas!C$1:AJ$75, 24, 0)</f>
        <v>Não utilizou</v>
      </c>
      <c r="AA59" s="2" t="str">
        <f aca="false">VLOOKUP(A59, Respostas!C$1:AJ$75, 25, 0)</f>
        <v>Não utilizou</v>
      </c>
      <c r="AB59" s="2" t="str">
        <f aca="false">VLOOKUP(A59, Respostas!C$1:AJ$75, 26, 0)</f>
        <v>Não utilizou</v>
      </c>
      <c r="AC59" s="2" t="str">
        <f aca="false">VLOOKUP(A59, Respostas!C$1:AJ$75, 27, 0)</f>
        <v>Não utilizou</v>
      </c>
      <c r="AD59" s="2" t="str">
        <f aca="false">VLOOKUP(A59, Respostas!C$1:AJ$75, 28, 0)</f>
        <v>Não utilizou</v>
      </c>
      <c r="AE59" s="2" t="str">
        <f aca="false">VLOOKUP(A59, Respostas!C$1:AJ$75, 29, 0)</f>
        <v>Não utilizou</v>
      </c>
      <c r="AF59" s="2" t="str">
        <f aca="false">VLOOKUP(A59, Respostas!C$1:AJ$75, 30, 0)</f>
        <v>Não utilizou</v>
      </c>
      <c r="AG59" s="2" t="str">
        <f aca="false">VLOOKUP(A59, Respostas!C$1:AJ$75, 31, 0)</f>
        <v>Muito útil</v>
      </c>
      <c r="AH59" s="2" t="str">
        <f aca="false">VLOOKUP(A59, Respostas!C$1:AJ$75, 32, 0)</f>
        <v>Muito útil</v>
      </c>
      <c r="AI59" s="2" t="str">
        <f aca="false">VLOOKUP(A59, Respostas!C$1:AJ$75, 33, 0)</f>
        <v>Muito útil</v>
      </c>
      <c r="AJ59" s="2" t="n">
        <f aca="false">VLOOKUP(A59, Respostas!C$1:AJ$75, 34, 0)</f>
        <v>0</v>
      </c>
    </row>
    <row r="60" customFormat="false" ht="15" hidden="false" customHeight="false" outlineLevel="0" collapsed="false">
      <c r="A60" s="2" t="s">
        <v>321</v>
      </c>
      <c r="B60" s="2" t="s">
        <v>322</v>
      </c>
      <c r="C60" s="2" t="s">
        <v>205</v>
      </c>
      <c r="D60" s="2" t="s">
        <v>150</v>
      </c>
      <c r="E60" s="2" t="str">
        <f aca="false">VLOOKUP(A60,Respostas!C$1:AJ$75,3,0)</f>
        <v>Útil</v>
      </c>
      <c r="F60" s="2" t="str">
        <f aca="false">VLOOKUP(A60, Respostas!C$1:AJ$75, 4, 0)</f>
        <v>Não utilizou</v>
      </c>
      <c r="G60" s="2" t="str">
        <f aca="false">VLOOKUP(A60, Respostas!C$1:AJ$75, 5, 0)</f>
        <v>Útil</v>
      </c>
      <c r="H60" s="2" t="str">
        <f aca="false">VLOOKUP(A60, Respostas!C$1:AJ$75, 6, 0)</f>
        <v>Não utilizou</v>
      </c>
      <c r="I60" s="2" t="str">
        <f aca="false">VLOOKUP(A60, Respostas!C$1:AJ$75, 7, 0)</f>
        <v>Não utilizou</v>
      </c>
      <c r="J60" s="2" t="str">
        <f aca="false">VLOOKUP(A60, Respostas!C$1:AJ$75, 8, 0)</f>
        <v>Útil</v>
      </c>
      <c r="K60" s="2" t="str">
        <f aca="false">VLOOKUP(A60, Respostas!C$1:AJ$75, 9, 0)</f>
        <v>Útil</v>
      </c>
      <c r="L60" s="2" t="str">
        <f aca="false">VLOOKUP(A60, Respostas!C$1:AJ$75, 10, 0)</f>
        <v>Útil</v>
      </c>
      <c r="M60" s="2" t="str">
        <f aca="false">VLOOKUP(A60, Respostas!C$1:AJ$75, 11, 0)</f>
        <v>Útil</v>
      </c>
      <c r="N60" s="2" t="str">
        <f aca="false">VLOOKUP(A60, Respostas!C$1:AJ$75, 12, 0)</f>
        <v>Não utilizou</v>
      </c>
      <c r="O60" s="2" t="str">
        <f aca="false">VLOOKUP(A60, Respostas!C$1:AJ$75, 13, 0)</f>
        <v>Não utilizou</v>
      </c>
      <c r="P60" s="2" t="str">
        <f aca="false">VLOOKUP(A60, Respostas!C$1:AJ$75, 14, 0)</f>
        <v>Não utilizou</v>
      </c>
      <c r="Q60" s="2" t="str">
        <f aca="false">VLOOKUP(A60, Respostas!C$1:AJ$75, 15, 0)</f>
        <v>Não utilizou</v>
      </c>
      <c r="R60" s="2" t="str">
        <f aca="false">VLOOKUP(A60, Respostas!C$1:AJ$75, 16, 0)</f>
        <v>Não utilizou</v>
      </c>
      <c r="S60" s="2" t="str">
        <f aca="false">VLOOKUP(A60, Respostas!C$1:AJ$75, 17, 0)</f>
        <v>Não utilizou</v>
      </c>
      <c r="T60" s="2" t="str">
        <f aca="false">VLOOKUP(A60, Respostas!C$1:AJ$75, 18, 0)</f>
        <v>Não utilizou</v>
      </c>
      <c r="U60" s="2" t="str">
        <f aca="false">VLOOKUP(A60, Respostas!C$1:AJ$75, 19, 0)</f>
        <v>Útil</v>
      </c>
      <c r="V60" s="2" t="str">
        <f aca="false">VLOOKUP(A60, Respostas!C$1:AJ$75, 20, 0)</f>
        <v>Útil</v>
      </c>
      <c r="W60" s="2" t="str">
        <f aca="false">VLOOKUP(A60, Respostas!C$1:AJ$75, 21, 0)</f>
        <v>Não utilizou</v>
      </c>
      <c r="X60" s="2" t="str">
        <f aca="false">VLOOKUP(A60, Respostas!C$1:AJ$75, 22, 0)</f>
        <v>Muito útil</v>
      </c>
      <c r="Y60" s="2" t="str">
        <f aca="false">VLOOKUP(A60, Respostas!C$1:AJ$75, 23, 0)</f>
        <v>Não utilizou</v>
      </c>
      <c r="Z60" s="2" t="str">
        <f aca="false">VLOOKUP(A60, Respostas!C$1:AJ$75, 24, 0)</f>
        <v>Útil</v>
      </c>
      <c r="AA60" s="2" t="str">
        <f aca="false">VLOOKUP(A60, Respostas!C$1:AJ$75, 25, 0)</f>
        <v>Não utilizou</v>
      </c>
      <c r="AB60" s="2" t="str">
        <f aca="false">VLOOKUP(A60, Respostas!C$1:AJ$75, 26, 0)</f>
        <v>Não utilizou</v>
      </c>
      <c r="AC60" s="2" t="str">
        <f aca="false">VLOOKUP(A60, Respostas!C$1:AJ$75, 27, 0)</f>
        <v>Não utilizou</v>
      </c>
      <c r="AD60" s="2" t="str">
        <f aca="false">VLOOKUP(A60, Respostas!C$1:AJ$75, 28, 0)</f>
        <v>Não utilizou</v>
      </c>
      <c r="AE60" s="2" t="str">
        <f aca="false">VLOOKUP(A60, Respostas!C$1:AJ$75, 29, 0)</f>
        <v>Não utilizou</v>
      </c>
      <c r="AF60" s="2" t="str">
        <f aca="false">VLOOKUP(A60, Respostas!C$1:AJ$75, 30, 0)</f>
        <v>Útil</v>
      </c>
      <c r="AG60" s="2" t="str">
        <f aca="false">VLOOKUP(A60, Respostas!C$1:AJ$75, 31, 0)</f>
        <v>Muito útil</v>
      </c>
      <c r="AH60" s="2" t="str">
        <f aca="false">VLOOKUP(A60, Respostas!C$1:AJ$75, 32, 0)</f>
        <v>Útil</v>
      </c>
      <c r="AI60" s="2" t="str">
        <f aca="false">VLOOKUP(A60, Respostas!C$1:AJ$75, 33, 0)</f>
        <v>Não utilizou</v>
      </c>
      <c r="AJ60" s="2" t="str">
        <f aca="false">VLOOKUP(A60, Respostas!C$1:AJ$75, 34, 0)</f>
        <v>Alguns recursos da ferramenta, não utilizei pois os colegas não tinham acessado o recurso.      Gostei da ferramenta. É um recurso muito bom para a leitura do texto, anotações, compartilhamento de dúvidas e colocações.      Com relação aos marcadores:      - marcador de texto (quadrado) seria interessante se pudéssemos ampliar ou reduzir o tamanho do mesmo, como existe nos programas em geral.      - marcador de texto (pincel - não consegui mudar a cor do texto que ficou marcado)      - Em algumas ocasiões tentei realizar o CTRL+Z para desfazer um comando e não consegui.      No geral, o programa é bem interessante e tem grandes possibilidades de utilização.      Vale lembrar, que é essencial que o professor acesse com frequencia esse recurso para poder esclarecer as dúvidas durante a atividade.</v>
      </c>
    </row>
    <row r="61" customFormat="false" ht="15" hidden="false" customHeight="false" outlineLevel="0" collapsed="false">
      <c r="A61" s="2" t="s">
        <v>323</v>
      </c>
      <c r="B61" s="2" t="s">
        <v>324</v>
      </c>
      <c r="C61" s="2" t="s">
        <v>210</v>
      </c>
      <c r="D61" s="2" t="s">
        <v>152</v>
      </c>
      <c r="E61" s="2" t="str">
        <f aca="false">VLOOKUP(A61,Respostas!C$1:AJ$75,3,0)</f>
        <v>Muito útil</v>
      </c>
      <c r="F61" s="2" t="str">
        <f aca="false">VLOOKUP(A61, Respostas!C$1:AJ$75, 4, 0)</f>
        <v>Não utilizou</v>
      </c>
      <c r="G61" s="2" t="str">
        <f aca="false">VLOOKUP(A61, Respostas!C$1:AJ$75, 5, 0)</f>
        <v>Muito útil</v>
      </c>
      <c r="H61" s="2" t="str">
        <f aca="false">VLOOKUP(A61, Respostas!C$1:AJ$75, 6, 0)</f>
        <v>Não utilizou</v>
      </c>
      <c r="I61" s="2" t="str">
        <f aca="false">VLOOKUP(A61, Respostas!C$1:AJ$75, 7, 0)</f>
        <v>Pouco útil</v>
      </c>
      <c r="J61" s="2" t="str">
        <f aca="false">VLOOKUP(A61, Respostas!C$1:AJ$75, 8, 0)</f>
        <v>Útil</v>
      </c>
      <c r="K61" s="2" t="str">
        <f aca="false">VLOOKUP(A61, Respostas!C$1:AJ$75, 9, 0)</f>
        <v>Médio</v>
      </c>
      <c r="L61" s="2" t="str">
        <f aca="false">VLOOKUP(A61, Respostas!C$1:AJ$75, 10, 0)</f>
        <v>Muito útil</v>
      </c>
      <c r="M61" s="2" t="str">
        <f aca="false">VLOOKUP(A61, Respostas!C$1:AJ$75, 11, 0)</f>
        <v>Muito útil</v>
      </c>
      <c r="N61" s="2" t="str">
        <f aca="false">VLOOKUP(A61, Respostas!C$1:AJ$75, 12, 0)</f>
        <v>Muito útil</v>
      </c>
      <c r="O61" s="2" t="str">
        <f aca="false">VLOOKUP(A61, Respostas!C$1:AJ$75, 13, 0)</f>
        <v>Médio</v>
      </c>
      <c r="P61" s="2" t="str">
        <f aca="false">VLOOKUP(A61, Respostas!C$1:AJ$75, 14, 0)</f>
        <v>Útil</v>
      </c>
      <c r="Q61" s="2" t="str">
        <f aca="false">VLOOKUP(A61, Respostas!C$1:AJ$75, 15, 0)</f>
        <v>Médio</v>
      </c>
      <c r="R61" s="2" t="str">
        <f aca="false">VLOOKUP(A61, Respostas!C$1:AJ$75, 16, 0)</f>
        <v>Não utilizou</v>
      </c>
      <c r="S61" s="2" t="str">
        <f aca="false">VLOOKUP(A61, Respostas!C$1:AJ$75, 17, 0)</f>
        <v>Útil</v>
      </c>
      <c r="T61" s="2" t="str">
        <f aca="false">VLOOKUP(A61, Respostas!C$1:AJ$75, 18, 0)</f>
        <v>Não utilizou</v>
      </c>
      <c r="U61" s="2" t="str">
        <f aca="false">VLOOKUP(A61, Respostas!C$1:AJ$75, 19, 0)</f>
        <v>Útil</v>
      </c>
      <c r="V61" s="2" t="str">
        <f aca="false">VLOOKUP(A61, Respostas!C$1:AJ$75, 20, 0)</f>
        <v>Útil</v>
      </c>
      <c r="W61" s="2" t="str">
        <f aca="false">VLOOKUP(A61, Respostas!C$1:AJ$75, 21, 0)</f>
        <v>Médio</v>
      </c>
      <c r="X61" s="2" t="str">
        <f aca="false">VLOOKUP(A61, Respostas!C$1:AJ$75, 22, 0)</f>
        <v>Pouco útil</v>
      </c>
      <c r="Y61" s="2" t="str">
        <f aca="false">VLOOKUP(A61, Respostas!C$1:AJ$75, 23, 0)</f>
        <v>Pouco útil</v>
      </c>
      <c r="Z61" s="2" t="str">
        <f aca="false">VLOOKUP(A61, Respostas!C$1:AJ$75, 24, 0)</f>
        <v>Útil</v>
      </c>
      <c r="AA61" s="2" t="str">
        <f aca="false">VLOOKUP(A61, Respostas!C$1:AJ$75, 25, 0)</f>
        <v>Útil</v>
      </c>
      <c r="AB61" s="2" t="str">
        <f aca="false">VLOOKUP(A61, Respostas!C$1:AJ$75, 26, 0)</f>
        <v>Útil</v>
      </c>
      <c r="AC61" s="2" t="str">
        <f aca="false">VLOOKUP(A61, Respostas!C$1:AJ$75, 27, 0)</f>
        <v>Médio</v>
      </c>
      <c r="AD61" s="2" t="str">
        <f aca="false">VLOOKUP(A61, Respostas!C$1:AJ$75, 28, 0)</f>
        <v>Médio</v>
      </c>
      <c r="AE61" s="2" t="str">
        <f aca="false">VLOOKUP(A61, Respostas!C$1:AJ$75, 29, 0)</f>
        <v>Útil</v>
      </c>
      <c r="AF61" s="2" t="str">
        <f aca="false">VLOOKUP(A61, Respostas!C$1:AJ$75, 30, 0)</f>
        <v>Útil</v>
      </c>
      <c r="AG61" s="2" t="str">
        <f aca="false">VLOOKUP(A61, Respostas!C$1:AJ$75, 31, 0)</f>
        <v>Útil</v>
      </c>
      <c r="AH61" s="2" t="str">
        <f aca="false">VLOOKUP(A61, Respostas!C$1:AJ$75, 32, 0)</f>
        <v>Muito útil</v>
      </c>
      <c r="AI61" s="2" t="str">
        <f aca="false">VLOOKUP(A61, Respostas!C$1:AJ$75, 33, 0)</f>
        <v>Muito útil</v>
      </c>
      <c r="AJ61" s="2" t="str">
        <f aca="false">VLOOKUP(A61, Respostas!C$1:AJ$75, 34, 0)</f>
        <v>Gostei muito da ferramenta, pois deixamos anotado no próprio texto as observações, além da interação com os colegas.</v>
      </c>
    </row>
    <row r="62" customFormat="false" ht="15" hidden="false" customHeight="false" outlineLevel="0" collapsed="false">
      <c r="A62" s="2" t="s">
        <v>325</v>
      </c>
      <c r="B62" s="2" t="s">
        <v>326</v>
      </c>
      <c r="C62" s="2" t="s">
        <v>216</v>
      </c>
      <c r="D62" s="2" t="s">
        <v>154</v>
      </c>
      <c r="E62" s="2" t="str">
        <f aca="false">VLOOKUP(A62,Respostas!C$1:AJ$75,3,0)</f>
        <v>Útil</v>
      </c>
      <c r="F62" s="2" t="str">
        <f aca="false">VLOOKUP(A62, Respostas!C$1:AJ$75, 4, 0)</f>
        <v>Médio</v>
      </c>
      <c r="G62" s="2" t="str">
        <f aca="false">VLOOKUP(A62, Respostas!C$1:AJ$75, 5, 0)</f>
        <v>Médio</v>
      </c>
      <c r="H62" s="2" t="str">
        <f aca="false">VLOOKUP(A62, Respostas!C$1:AJ$75, 6, 0)</f>
        <v>Nada útil</v>
      </c>
      <c r="I62" s="2" t="str">
        <f aca="false">VLOOKUP(A62, Respostas!C$1:AJ$75, 7, 0)</f>
        <v>Nada útil</v>
      </c>
      <c r="J62" s="2" t="str">
        <f aca="false">VLOOKUP(A62, Respostas!C$1:AJ$75, 8, 0)</f>
        <v>Muito útil</v>
      </c>
      <c r="K62" s="2" t="str">
        <f aca="false">VLOOKUP(A62, Respostas!C$1:AJ$75, 9, 0)</f>
        <v>Muito útil</v>
      </c>
      <c r="L62" s="2" t="str">
        <f aca="false">VLOOKUP(A62, Respostas!C$1:AJ$75, 10, 0)</f>
        <v>Muito útil</v>
      </c>
      <c r="M62" s="2" t="str">
        <f aca="false">VLOOKUP(A62, Respostas!C$1:AJ$75, 11, 0)</f>
        <v>Muito útil</v>
      </c>
      <c r="N62" s="2" t="str">
        <f aca="false">VLOOKUP(A62, Respostas!C$1:AJ$75, 12, 0)</f>
        <v>Muito útil</v>
      </c>
      <c r="O62" s="2" t="str">
        <f aca="false">VLOOKUP(A62, Respostas!C$1:AJ$75, 13, 0)</f>
        <v>Muito útil</v>
      </c>
      <c r="P62" s="2" t="str">
        <f aca="false">VLOOKUP(A62, Respostas!C$1:AJ$75, 14, 0)</f>
        <v>Pouco útil</v>
      </c>
      <c r="Q62" s="2" t="str">
        <f aca="false">VLOOKUP(A62, Respostas!C$1:AJ$75, 15, 0)</f>
        <v>Nada útil</v>
      </c>
      <c r="R62" s="2" t="str">
        <f aca="false">VLOOKUP(A62, Respostas!C$1:AJ$75, 16, 0)</f>
        <v>Nada útil</v>
      </c>
      <c r="S62" s="2" t="str">
        <f aca="false">VLOOKUP(A62, Respostas!C$1:AJ$75, 17, 0)</f>
        <v>Não utilizou</v>
      </c>
      <c r="T62" s="2" t="str">
        <f aca="false">VLOOKUP(A62, Respostas!C$1:AJ$75, 18, 0)</f>
        <v>Médio</v>
      </c>
      <c r="U62" s="2" t="str">
        <f aca="false">VLOOKUP(A62, Respostas!C$1:AJ$75, 19, 0)</f>
        <v>Não utilizou</v>
      </c>
      <c r="V62" s="2" t="str">
        <f aca="false">VLOOKUP(A62, Respostas!C$1:AJ$75, 20, 0)</f>
        <v>Não utilizou</v>
      </c>
      <c r="W62" s="2" t="str">
        <f aca="false">VLOOKUP(A62, Respostas!C$1:AJ$75, 21, 0)</f>
        <v>Não utilizou</v>
      </c>
      <c r="X62" s="2" t="str">
        <f aca="false">VLOOKUP(A62, Respostas!C$1:AJ$75, 22, 0)</f>
        <v>Pouco útil</v>
      </c>
      <c r="Y62" s="2" t="str">
        <f aca="false">VLOOKUP(A62, Respostas!C$1:AJ$75, 23, 0)</f>
        <v>Pouco útil</v>
      </c>
      <c r="Z62" s="2" t="str">
        <f aca="false">VLOOKUP(A62, Respostas!C$1:AJ$75, 24, 0)</f>
        <v>Não utilizou</v>
      </c>
      <c r="AA62" s="2" t="str">
        <f aca="false">VLOOKUP(A62, Respostas!C$1:AJ$75, 25, 0)</f>
        <v>Útil</v>
      </c>
      <c r="AB62" s="2" t="str">
        <f aca="false">VLOOKUP(A62, Respostas!C$1:AJ$75, 26, 0)</f>
        <v>Médio</v>
      </c>
      <c r="AC62" s="2" t="str">
        <f aca="false">VLOOKUP(A62, Respostas!C$1:AJ$75, 27, 0)</f>
        <v>Não utilizou</v>
      </c>
      <c r="AD62" s="2" t="str">
        <f aca="false">VLOOKUP(A62, Respostas!C$1:AJ$75, 28, 0)</f>
        <v>Não utilizou</v>
      </c>
      <c r="AE62" s="2" t="str">
        <f aca="false">VLOOKUP(A62, Respostas!C$1:AJ$75, 29, 0)</f>
        <v>Não utilizou</v>
      </c>
      <c r="AF62" s="2" t="str">
        <f aca="false">VLOOKUP(A62, Respostas!C$1:AJ$75, 30, 0)</f>
        <v>Não utilizou</v>
      </c>
      <c r="AG62" s="2" t="str">
        <f aca="false">VLOOKUP(A62, Respostas!C$1:AJ$75, 31, 0)</f>
        <v>Pouco útil</v>
      </c>
      <c r="AH62" s="2" t="str">
        <f aca="false">VLOOKUP(A62, Respostas!C$1:AJ$75, 32, 0)</f>
        <v>Pouco útil</v>
      </c>
      <c r="AI62" s="2" t="str">
        <f aca="false">VLOOKUP(A62, Respostas!C$1:AJ$75, 33, 0)</f>
        <v>Pouco útil</v>
      </c>
      <c r="AJ62" s="2" t="str">
        <f aca="false">VLOOKUP(A62, Respostas!C$1:AJ$75, 34, 0)</f>
        <v>Achei muito interessante e bem dinâmico a possibilidade de fazer anotações e marcações com dúvidas que podem ser respondidas pelos professores ou outros leitores. Porém, a marcação deveria ser somente por marcador, porque os riscos e desenhos ao longo do texto acabam atrapalhando um pouco a leitura. Outro aspectos que acho que seria interessante, mas não sei se é possível fazer, é poder desabilitar a visualização de comentários. Por exemplo, eu queria ler o texto inteiro e depois visualizar os comentários, mas por conta das marcações eu acabava indo acessar o comentário e perdia o fio da leitura.</v>
      </c>
    </row>
    <row r="63" customFormat="false" ht="15" hidden="false" customHeight="false" outlineLevel="0" collapsed="false">
      <c r="A63" s="2" t="s">
        <v>327</v>
      </c>
      <c r="B63" s="2" t="s">
        <v>328</v>
      </c>
      <c r="C63" s="2" t="s">
        <v>202</v>
      </c>
      <c r="D63" s="2" t="s">
        <v>156</v>
      </c>
      <c r="E63" s="2" t="str">
        <f aca="false">VLOOKUP(A63,Respostas!C$1:AJ$75,3,0)</f>
        <v>Muito útil</v>
      </c>
      <c r="F63" s="2" t="str">
        <f aca="false">VLOOKUP(A63, Respostas!C$1:AJ$75, 4, 0)</f>
        <v>Útil</v>
      </c>
      <c r="G63" s="2" t="str">
        <f aca="false">VLOOKUP(A63, Respostas!C$1:AJ$75, 5, 0)</f>
        <v>Muito útil</v>
      </c>
      <c r="H63" s="2" t="str">
        <f aca="false">VLOOKUP(A63, Respostas!C$1:AJ$75, 6, 0)</f>
        <v>Muito útil</v>
      </c>
      <c r="I63" s="2" t="str">
        <f aca="false">VLOOKUP(A63, Respostas!C$1:AJ$75, 7, 0)</f>
        <v>Muito útil</v>
      </c>
      <c r="J63" s="2" t="str">
        <f aca="false">VLOOKUP(A63, Respostas!C$1:AJ$75, 8, 0)</f>
        <v>Útil</v>
      </c>
      <c r="K63" s="2" t="str">
        <f aca="false">VLOOKUP(A63, Respostas!C$1:AJ$75, 9, 0)</f>
        <v>Útil</v>
      </c>
      <c r="L63" s="2" t="str">
        <f aca="false">VLOOKUP(A63, Respostas!C$1:AJ$75, 10, 0)</f>
        <v>Médio</v>
      </c>
      <c r="M63" s="2" t="str">
        <f aca="false">VLOOKUP(A63, Respostas!C$1:AJ$75, 11, 0)</f>
        <v>Útil</v>
      </c>
      <c r="N63" s="2" t="str">
        <f aca="false">VLOOKUP(A63, Respostas!C$1:AJ$75, 12, 0)</f>
        <v>Útil</v>
      </c>
      <c r="O63" s="2" t="str">
        <f aca="false">VLOOKUP(A63, Respostas!C$1:AJ$75, 13, 0)</f>
        <v>Médio</v>
      </c>
      <c r="P63" s="2" t="str">
        <f aca="false">VLOOKUP(A63, Respostas!C$1:AJ$75, 14, 0)</f>
        <v>Útil</v>
      </c>
      <c r="Q63" s="2" t="str">
        <f aca="false">VLOOKUP(A63, Respostas!C$1:AJ$75, 15, 0)</f>
        <v>Útil</v>
      </c>
      <c r="R63" s="2" t="str">
        <f aca="false">VLOOKUP(A63, Respostas!C$1:AJ$75, 16, 0)</f>
        <v>Útil</v>
      </c>
      <c r="S63" s="2" t="str">
        <f aca="false">VLOOKUP(A63, Respostas!C$1:AJ$75, 17, 0)</f>
        <v>Útil</v>
      </c>
      <c r="T63" s="2" t="str">
        <f aca="false">VLOOKUP(A63, Respostas!C$1:AJ$75, 18, 0)</f>
        <v>Médio</v>
      </c>
      <c r="U63" s="2" t="str">
        <f aca="false">VLOOKUP(A63, Respostas!C$1:AJ$75, 19, 0)</f>
        <v>Útil</v>
      </c>
      <c r="V63" s="2" t="str">
        <f aca="false">VLOOKUP(A63, Respostas!C$1:AJ$75, 20, 0)</f>
        <v>Útil</v>
      </c>
      <c r="W63" s="2" t="str">
        <f aca="false">VLOOKUP(A63, Respostas!C$1:AJ$75, 21, 0)</f>
        <v>Útil</v>
      </c>
      <c r="X63" s="2" t="str">
        <f aca="false">VLOOKUP(A63, Respostas!C$1:AJ$75, 22, 0)</f>
        <v>Útil</v>
      </c>
      <c r="Y63" s="2" t="str">
        <f aca="false">VLOOKUP(A63, Respostas!C$1:AJ$75, 23, 0)</f>
        <v>Útil</v>
      </c>
      <c r="Z63" s="2" t="str">
        <f aca="false">VLOOKUP(A63, Respostas!C$1:AJ$75, 24, 0)</f>
        <v>Útil</v>
      </c>
      <c r="AA63" s="2" t="str">
        <f aca="false">VLOOKUP(A63, Respostas!C$1:AJ$75, 25, 0)</f>
        <v>Muito útil</v>
      </c>
      <c r="AB63" s="2" t="str">
        <f aca="false">VLOOKUP(A63, Respostas!C$1:AJ$75, 26, 0)</f>
        <v>Útil</v>
      </c>
      <c r="AC63" s="2" t="str">
        <f aca="false">VLOOKUP(A63, Respostas!C$1:AJ$75, 27, 0)</f>
        <v>Médio</v>
      </c>
      <c r="AD63" s="2" t="str">
        <f aca="false">VLOOKUP(A63, Respostas!C$1:AJ$75, 28, 0)</f>
        <v>Médio</v>
      </c>
      <c r="AE63" s="2" t="str">
        <f aca="false">VLOOKUP(A63, Respostas!C$1:AJ$75, 29, 0)</f>
        <v>Útil</v>
      </c>
      <c r="AF63" s="2" t="str">
        <f aca="false">VLOOKUP(A63, Respostas!C$1:AJ$75, 30, 0)</f>
        <v>Útil</v>
      </c>
      <c r="AG63" s="2" t="str">
        <f aca="false">VLOOKUP(A63, Respostas!C$1:AJ$75, 31, 0)</f>
        <v>Muito útil</v>
      </c>
      <c r="AH63" s="2" t="str">
        <f aca="false">VLOOKUP(A63, Respostas!C$1:AJ$75, 32, 0)</f>
        <v>Útil</v>
      </c>
      <c r="AI63" s="2" t="str">
        <f aca="false">VLOOKUP(A63, Respostas!C$1:AJ$75, 33, 0)</f>
        <v>Médio</v>
      </c>
      <c r="AJ63" s="2" t="n">
        <f aca="false">VLOOKUP(A63, Respostas!C$1:AJ$75, 34, 0)</f>
        <v>0</v>
      </c>
    </row>
    <row r="64" customFormat="false" ht="15" hidden="false" customHeight="false" outlineLevel="0" collapsed="false">
      <c r="A64" s="2" t="s">
        <v>329</v>
      </c>
      <c r="B64" s="2" t="s">
        <v>330</v>
      </c>
      <c r="C64" s="2" t="s">
        <v>205</v>
      </c>
      <c r="D64" s="2" t="s">
        <v>157</v>
      </c>
      <c r="E64" s="2" t="str">
        <f aca="false">VLOOKUP(A64,Respostas!C$1:AJ$75,3,0)</f>
        <v>Muito útil</v>
      </c>
      <c r="F64" s="2" t="str">
        <f aca="false">VLOOKUP(A64, Respostas!C$1:AJ$75, 4, 0)</f>
        <v>Não utilizou</v>
      </c>
      <c r="G64" s="2" t="str">
        <f aca="false">VLOOKUP(A64, Respostas!C$1:AJ$75, 5, 0)</f>
        <v>Muito útil</v>
      </c>
      <c r="H64" s="2" t="str">
        <f aca="false">VLOOKUP(A64, Respostas!C$1:AJ$75, 6, 0)</f>
        <v>Não utilizou</v>
      </c>
      <c r="I64" s="2" t="str">
        <f aca="false">VLOOKUP(A64, Respostas!C$1:AJ$75, 7, 0)</f>
        <v>Não utilizou</v>
      </c>
      <c r="J64" s="2" t="str">
        <f aca="false">VLOOKUP(A64, Respostas!C$1:AJ$75, 8, 0)</f>
        <v>Muito útil</v>
      </c>
      <c r="K64" s="2" t="str">
        <f aca="false">VLOOKUP(A64, Respostas!C$1:AJ$75, 9, 0)</f>
        <v>Muito útil</v>
      </c>
      <c r="L64" s="2" t="str">
        <f aca="false">VLOOKUP(A64, Respostas!C$1:AJ$75, 10, 0)</f>
        <v>Muito útil</v>
      </c>
      <c r="M64" s="2" t="str">
        <f aca="false">VLOOKUP(A64, Respostas!C$1:AJ$75, 11, 0)</f>
        <v>Muito útil</v>
      </c>
      <c r="N64" s="2" t="str">
        <f aca="false">VLOOKUP(A64, Respostas!C$1:AJ$75, 12, 0)</f>
        <v>Muito útil</v>
      </c>
      <c r="O64" s="2" t="str">
        <f aca="false">VLOOKUP(A64, Respostas!C$1:AJ$75, 13, 0)</f>
        <v>Muito útil</v>
      </c>
      <c r="P64" s="2" t="str">
        <f aca="false">VLOOKUP(A64, Respostas!C$1:AJ$75, 14, 0)</f>
        <v>Muito útil</v>
      </c>
      <c r="Q64" s="2" t="str">
        <f aca="false">VLOOKUP(A64, Respostas!C$1:AJ$75, 15, 0)</f>
        <v>Útil</v>
      </c>
      <c r="R64" s="2" t="str">
        <f aca="false">VLOOKUP(A64, Respostas!C$1:AJ$75, 16, 0)</f>
        <v>Muito útil</v>
      </c>
      <c r="S64" s="2" t="str">
        <f aca="false">VLOOKUP(A64, Respostas!C$1:AJ$75, 17, 0)</f>
        <v>Muito útil</v>
      </c>
      <c r="T64" s="2" t="str">
        <f aca="false">VLOOKUP(A64, Respostas!C$1:AJ$75, 18, 0)</f>
        <v>Muito útil</v>
      </c>
      <c r="U64" s="2" t="str">
        <f aca="false">VLOOKUP(A64, Respostas!C$1:AJ$75, 19, 0)</f>
        <v>Muito útil</v>
      </c>
      <c r="V64" s="2" t="str">
        <f aca="false">VLOOKUP(A64, Respostas!C$1:AJ$75, 20, 0)</f>
        <v>Muito útil</v>
      </c>
      <c r="W64" s="2" t="str">
        <f aca="false">VLOOKUP(A64, Respostas!C$1:AJ$75, 21, 0)</f>
        <v>Muito útil</v>
      </c>
      <c r="X64" s="2" t="str">
        <f aca="false">VLOOKUP(A64, Respostas!C$1:AJ$75, 22, 0)</f>
        <v>Útil</v>
      </c>
      <c r="Y64" s="2" t="str">
        <f aca="false">VLOOKUP(A64, Respostas!C$1:AJ$75, 23, 0)</f>
        <v>Útil</v>
      </c>
      <c r="Z64" s="2" t="str">
        <f aca="false">VLOOKUP(A64, Respostas!C$1:AJ$75, 24, 0)</f>
        <v>Muito útil</v>
      </c>
      <c r="AA64" s="2" t="str">
        <f aca="false">VLOOKUP(A64, Respostas!C$1:AJ$75, 25, 0)</f>
        <v>Muito útil</v>
      </c>
      <c r="AB64" s="2" t="str">
        <f aca="false">VLOOKUP(A64, Respostas!C$1:AJ$75, 26, 0)</f>
        <v>Muito útil</v>
      </c>
      <c r="AC64" s="2" t="str">
        <f aca="false">VLOOKUP(A64, Respostas!C$1:AJ$75, 27, 0)</f>
        <v>Médio</v>
      </c>
      <c r="AD64" s="2" t="str">
        <f aca="false">VLOOKUP(A64, Respostas!C$1:AJ$75, 28, 0)</f>
        <v>Médio</v>
      </c>
      <c r="AE64" s="2" t="str">
        <f aca="false">VLOOKUP(A64, Respostas!C$1:AJ$75, 29, 0)</f>
        <v>Médio</v>
      </c>
      <c r="AF64" s="2" t="str">
        <f aca="false">VLOOKUP(A64, Respostas!C$1:AJ$75, 30, 0)</f>
        <v>Útil</v>
      </c>
      <c r="AG64" s="2" t="str">
        <f aca="false">VLOOKUP(A64, Respostas!C$1:AJ$75, 31, 0)</f>
        <v>Muito útil</v>
      </c>
      <c r="AH64" s="2" t="str">
        <f aca="false">VLOOKUP(A64, Respostas!C$1:AJ$75, 32, 0)</f>
        <v>Muito útil</v>
      </c>
      <c r="AI64" s="2" t="str">
        <f aca="false">VLOOKUP(A64, Respostas!C$1:AJ$75, 33, 0)</f>
        <v>Útil</v>
      </c>
      <c r="AJ64" s="2" t="n">
        <f aca="false">VLOOKUP(A64, Respostas!C$1:AJ$75, 34, 0)</f>
        <v>0</v>
      </c>
    </row>
    <row r="65" customFormat="false" ht="15" hidden="false" customHeight="false" outlineLevel="0" collapsed="false">
      <c r="A65" s="2" t="s">
        <v>331</v>
      </c>
      <c r="B65" s="2" t="s">
        <v>332</v>
      </c>
      <c r="C65" s="2" t="s">
        <v>205</v>
      </c>
      <c r="D65" s="2" t="s">
        <v>158</v>
      </c>
      <c r="E65" s="2" t="str">
        <f aca="false">VLOOKUP(A65,Respostas!C$1:AJ$75,3,0)</f>
        <v>Muito útil</v>
      </c>
      <c r="F65" s="2" t="str">
        <f aca="false">VLOOKUP(A65, Respostas!C$1:AJ$75, 4, 0)</f>
        <v>Muito útil</v>
      </c>
      <c r="G65" s="2" t="str">
        <f aca="false">VLOOKUP(A65, Respostas!C$1:AJ$75, 5, 0)</f>
        <v>Médio</v>
      </c>
      <c r="H65" s="2" t="str">
        <f aca="false">VLOOKUP(A65, Respostas!C$1:AJ$75, 6, 0)</f>
        <v>Pouco útil</v>
      </c>
      <c r="I65" s="2" t="str">
        <f aca="false">VLOOKUP(A65, Respostas!C$1:AJ$75, 7, 0)</f>
        <v>Pouco útil</v>
      </c>
      <c r="J65" s="2" t="str">
        <f aca="false">VLOOKUP(A65, Respostas!C$1:AJ$75, 8, 0)</f>
        <v>Muito útil</v>
      </c>
      <c r="K65" s="2" t="str">
        <f aca="false">VLOOKUP(A65, Respostas!C$1:AJ$75, 9, 0)</f>
        <v>Muito útil</v>
      </c>
      <c r="L65" s="2" t="str">
        <f aca="false">VLOOKUP(A65, Respostas!C$1:AJ$75, 10, 0)</f>
        <v>Muito útil</v>
      </c>
      <c r="M65" s="2" t="str">
        <f aca="false">VLOOKUP(A65, Respostas!C$1:AJ$75, 11, 0)</f>
        <v>Muito útil</v>
      </c>
      <c r="N65" s="2" t="str">
        <f aca="false">VLOOKUP(A65, Respostas!C$1:AJ$75, 12, 0)</f>
        <v>Muito útil</v>
      </c>
      <c r="O65" s="2" t="str">
        <f aca="false">VLOOKUP(A65, Respostas!C$1:AJ$75, 13, 0)</f>
        <v>Muito útil</v>
      </c>
      <c r="P65" s="2" t="str">
        <f aca="false">VLOOKUP(A65, Respostas!C$1:AJ$75, 14, 0)</f>
        <v>Pouco útil</v>
      </c>
      <c r="Q65" s="2" t="str">
        <f aca="false">VLOOKUP(A65, Respostas!C$1:AJ$75, 15, 0)</f>
        <v>Não utilizou</v>
      </c>
      <c r="R65" s="2" t="str">
        <f aca="false">VLOOKUP(A65, Respostas!C$1:AJ$75, 16, 0)</f>
        <v>Não utilizou</v>
      </c>
      <c r="S65" s="2" t="str">
        <f aca="false">VLOOKUP(A65, Respostas!C$1:AJ$75, 17, 0)</f>
        <v>Muito útil</v>
      </c>
      <c r="T65" s="2" t="str">
        <f aca="false">VLOOKUP(A65, Respostas!C$1:AJ$75, 18, 0)</f>
        <v>Muito útil</v>
      </c>
      <c r="U65" s="2" t="str">
        <f aca="false">VLOOKUP(A65, Respostas!C$1:AJ$75, 19, 0)</f>
        <v>Muito útil</v>
      </c>
      <c r="V65" s="2" t="str">
        <f aca="false">VLOOKUP(A65, Respostas!C$1:AJ$75, 20, 0)</f>
        <v>Muito útil</v>
      </c>
      <c r="W65" s="2" t="str">
        <f aca="false">VLOOKUP(A65, Respostas!C$1:AJ$75, 21, 0)</f>
        <v>Muito útil</v>
      </c>
      <c r="X65" s="2" t="str">
        <f aca="false">VLOOKUP(A65, Respostas!C$1:AJ$75, 22, 0)</f>
        <v>Muito útil</v>
      </c>
      <c r="Y65" s="2" t="str">
        <f aca="false">VLOOKUP(A65, Respostas!C$1:AJ$75, 23, 0)</f>
        <v>Muito útil</v>
      </c>
      <c r="Z65" s="2" t="str">
        <f aca="false">VLOOKUP(A65, Respostas!C$1:AJ$75, 24, 0)</f>
        <v>Muito útil</v>
      </c>
      <c r="AA65" s="2" t="str">
        <f aca="false">VLOOKUP(A65, Respostas!C$1:AJ$75, 25, 0)</f>
        <v>Muito útil</v>
      </c>
      <c r="AB65" s="2" t="str">
        <f aca="false">VLOOKUP(A65, Respostas!C$1:AJ$75, 26, 0)</f>
        <v>Muito útil</v>
      </c>
      <c r="AC65" s="2" t="str">
        <f aca="false">VLOOKUP(A65, Respostas!C$1:AJ$75, 27, 0)</f>
        <v>Muito útil</v>
      </c>
      <c r="AD65" s="2" t="str">
        <f aca="false">VLOOKUP(A65, Respostas!C$1:AJ$75, 28, 0)</f>
        <v>Muito útil</v>
      </c>
      <c r="AE65" s="2" t="str">
        <f aca="false">VLOOKUP(A65, Respostas!C$1:AJ$75, 29, 0)</f>
        <v>Muito útil</v>
      </c>
      <c r="AF65" s="2" t="str">
        <f aca="false">VLOOKUP(A65, Respostas!C$1:AJ$75, 30, 0)</f>
        <v>Muito útil</v>
      </c>
      <c r="AG65" s="2" t="str">
        <f aca="false">VLOOKUP(A65, Respostas!C$1:AJ$75, 31, 0)</f>
        <v>Muito útil</v>
      </c>
      <c r="AH65" s="2" t="str">
        <f aca="false">VLOOKUP(A65, Respostas!C$1:AJ$75, 32, 0)</f>
        <v>Muito útil</v>
      </c>
      <c r="AI65" s="2" t="str">
        <f aca="false">VLOOKUP(A65, Respostas!C$1:AJ$75, 33, 0)</f>
        <v>Muito útil</v>
      </c>
      <c r="AJ65" s="2" t="str">
        <f aca="false">VLOOKUP(A65, Respostas!C$1:AJ$75, 34, 0)</f>
        <v>A ferramenta ainda apresenta certa lentidão diante de tantos comentários e participações. Por vezes não carregou todas as páginas do documento, falhando páginas aleatórias. De maneira geral é uma excelente ferramenta. Certamente virá para contribuir com os estudos dentro do Moodle.</v>
      </c>
    </row>
    <row r="66" customFormat="false" ht="15" hidden="false" customHeight="false" outlineLevel="0" collapsed="false">
      <c r="A66" s="2" t="s">
        <v>333</v>
      </c>
      <c r="B66" s="2" t="s">
        <v>334</v>
      </c>
      <c r="C66" s="2" t="s">
        <v>205</v>
      </c>
      <c r="D66" s="2" t="s">
        <v>160</v>
      </c>
      <c r="E66" s="2" t="str">
        <f aca="false">VLOOKUP(A66,Respostas!C$1:AJ$75,3,0)</f>
        <v>Útil</v>
      </c>
      <c r="F66" s="2" t="str">
        <f aca="false">VLOOKUP(A66, Respostas!C$1:AJ$75, 4, 0)</f>
        <v>Útil</v>
      </c>
      <c r="G66" s="2" t="str">
        <f aca="false">VLOOKUP(A66, Respostas!C$1:AJ$75, 5, 0)</f>
        <v>Útil</v>
      </c>
      <c r="H66" s="2" t="str">
        <f aca="false">VLOOKUP(A66, Respostas!C$1:AJ$75, 6, 0)</f>
        <v>Útil</v>
      </c>
      <c r="I66" s="2" t="str">
        <f aca="false">VLOOKUP(A66, Respostas!C$1:AJ$75, 7, 0)</f>
        <v>Útil</v>
      </c>
      <c r="J66" s="2" t="str">
        <f aca="false">VLOOKUP(A66, Respostas!C$1:AJ$75, 8, 0)</f>
        <v>Útil</v>
      </c>
      <c r="K66" s="2" t="str">
        <f aca="false">VLOOKUP(A66, Respostas!C$1:AJ$75, 9, 0)</f>
        <v>Útil</v>
      </c>
      <c r="L66" s="2" t="str">
        <f aca="false">VLOOKUP(A66, Respostas!C$1:AJ$75, 10, 0)</f>
        <v>Útil</v>
      </c>
      <c r="M66" s="2" t="str">
        <f aca="false">VLOOKUP(A66, Respostas!C$1:AJ$75, 11, 0)</f>
        <v>Útil</v>
      </c>
      <c r="N66" s="2" t="str">
        <f aca="false">VLOOKUP(A66, Respostas!C$1:AJ$75, 12, 0)</f>
        <v>Útil</v>
      </c>
      <c r="O66" s="2" t="str">
        <f aca="false">VLOOKUP(A66, Respostas!C$1:AJ$75, 13, 0)</f>
        <v>Útil</v>
      </c>
      <c r="P66" s="2" t="str">
        <f aca="false">VLOOKUP(A66, Respostas!C$1:AJ$75, 14, 0)</f>
        <v>Útil</v>
      </c>
      <c r="Q66" s="2" t="str">
        <f aca="false">VLOOKUP(A66, Respostas!C$1:AJ$75, 15, 0)</f>
        <v>Útil</v>
      </c>
      <c r="R66" s="2" t="str">
        <f aca="false">VLOOKUP(A66, Respostas!C$1:AJ$75, 16, 0)</f>
        <v>Útil</v>
      </c>
      <c r="S66" s="2" t="str">
        <f aca="false">VLOOKUP(A66, Respostas!C$1:AJ$75, 17, 0)</f>
        <v>Útil</v>
      </c>
      <c r="T66" s="2" t="str">
        <f aca="false">VLOOKUP(A66, Respostas!C$1:AJ$75, 18, 0)</f>
        <v>Útil</v>
      </c>
      <c r="U66" s="2" t="str">
        <f aca="false">VLOOKUP(A66, Respostas!C$1:AJ$75, 19, 0)</f>
        <v>Útil</v>
      </c>
      <c r="V66" s="2" t="str">
        <f aca="false">VLOOKUP(A66, Respostas!C$1:AJ$75, 20, 0)</f>
        <v>Útil</v>
      </c>
      <c r="W66" s="2" t="str">
        <f aca="false">VLOOKUP(A66, Respostas!C$1:AJ$75, 21, 0)</f>
        <v>Útil</v>
      </c>
      <c r="X66" s="2" t="str">
        <f aca="false">VLOOKUP(A66, Respostas!C$1:AJ$75, 22, 0)</f>
        <v>Útil</v>
      </c>
      <c r="Y66" s="2" t="str">
        <f aca="false">VLOOKUP(A66, Respostas!C$1:AJ$75, 23, 0)</f>
        <v>Útil</v>
      </c>
      <c r="Z66" s="2" t="str">
        <f aca="false">VLOOKUP(A66, Respostas!C$1:AJ$75, 24, 0)</f>
        <v>Útil</v>
      </c>
      <c r="AA66" s="2" t="str">
        <f aca="false">VLOOKUP(A66, Respostas!C$1:AJ$75, 25, 0)</f>
        <v>Útil</v>
      </c>
      <c r="AB66" s="2" t="str">
        <f aca="false">VLOOKUP(A66, Respostas!C$1:AJ$75, 26, 0)</f>
        <v>Útil</v>
      </c>
      <c r="AC66" s="2" t="str">
        <f aca="false">VLOOKUP(A66, Respostas!C$1:AJ$75, 27, 0)</f>
        <v>Útil</v>
      </c>
      <c r="AD66" s="2" t="str">
        <f aca="false">VLOOKUP(A66, Respostas!C$1:AJ$75, 28, 0)</f>
        <v>Útil</v>
      </c>
      <c r="AE66" s="2" t="str">
        <f aca="false">VLOOKUP(A66, Respostas!C$1:AJ$75, 29, 0)</f>
        <v>Útil</v>
      </c>
      <c r="AF66" s="2" t="str">
        <f aca="false">VLOOKUP(A66, Respostas!C$1:AJ$75, 30, 0)</f>
        <v>Útil</v>
      </c>
      <c r="AG66" s="2" t="str">
        <f aca="false">VLOOKUP(A66, Respostas!C$1:AJ$75, 31, 0)</f>
        <v>Útil</v>
      </c>
      <c r="AH66" s="2" t="str">
        <f aca="false">VLOOKUP(A66, Respostas!C$1:AJ$75, 32, 0)</f>
        <v>Útil</v>
      </c>
      <c r="AI66" s="2" t="str">
        <f aca="false">VLOOKUP(A66, Respostas!C$1:AJ$75, 33, 0)</f>
        <v>Útil</v>
      </c>
      <c r="AJ66" s="2" t="n">
        <f aca="false">VLOOKUP(A66, Respostas!C$1:AJ$75, 34, 0)</f>
        <v>0</v>
      </c>
    </row>
    <row r="67" customFormat="false" ht="15" hidden="false" customHeight="false" outlineLevel="0" collapsed="false">
      <c r="A67" s="2" t="s">
        <v>335</v>
      </c>
      <c r="B67" s="2" t="s">
        <v>336</v>
      </c>
      <c r="C67" s="2" t="s">
        <v>216</v>
      </c>
      <c r="D67" s="2" t="s">
        <v>161</v>
      </c>
      <c r="E67" s="2" t="str">
        <f aca="false">VLOOKUP(A67,Respostas!C$1:AJ$75,3,0)</f>
        <v>Útil</v>
      </c>
      <c r="F67" s="2" t="str">
        <f aca="false">VLOOKUP(A67, Respostas!C$1:AJ$75, 4, 0)</f>
        <v>Não utilizou</v>
      </c>
      <c r="G67" s="2" t="str">
        <f aca="false">VLOOKUP(A67, Respostas!C$1:AJ$75, 5, 0)</f>
        <v>Não utilizou</v>
      </c>
      <c r="H67" s="2" t="str">
        <f aca="false">VLOOKUP(A67, Respostas!C$1:AJ$75, 6, 0)</f>
        <v>Útil</v>
      </c>
      <c r="I67" s="2" t="str">
        <f aca="false">VLOOKUP(A67, Respostas!C$1:AJ$75, 7, 0)</f>
        <v>Não utilizou</v>
      </c>
      <c r="J67" s="2" t="str">
        <f aca="false">VLOOKUP(A67, Respostas!C$1:AJ$75, 8, 0)</f>
        <v>Útil</v>
      </c>
      <c r="K67" s="2" t="str">
        <f aca="false">VLOOKUP(A67, Respostas!C$1:AJ$75, 9, 0)</f>
        <v>Não utilizou</v>
      </c>
      <c r="L67" s="2" t="str">
        <f aca="false">VLOOKUP(A67, Respostas!C$1:AJ$75, 10, 0)</f>
        <v>Útil</v>
      </c>
      <c r="M67" s="2" t="str">
        <f aca="false">VLOOKUP(A67, Respostas!C$1:AJ$75, 11, 0)</f>
        <v>Não utilizou</v>
      </c>
      <c r="N67" s="2" t="str">
        <f aca="false">VLOOKUP(A67, Respostas!C$1:AJ$75, 12, 0)</f>
        <v>Não utilizou</v>
      </c>
      <c r="O67" s="2" t="str">
        <f aca="false">VLOOKUP(A67, Respostas!C$1:AJ$75, 13, 0)</f>
        <v>Não utilizou</v>
      </c>
      <c r="P67" s="2" t="str">
        <f aca="false">VLOOKUP(A67, Respostas!C$1:AJ$75, 14, 0)</f>
        <v>Útil</v>
      </c>
      <c r="Q67" s="2" t="str">
        <f aca="false">VLOOKUP(A67, Respostas!C$1:AJ$75, 15, 0)</f>
        <v>Não utilizou</v>
      </c>
      <c r="R67" s="2" t="str">
        <f aca="false">VLOOKUP(A67, Respostas!C$1:AJ$75, 16, 0)</f>
        <v>Não utilizou</v>
      </c>
      <c r="S67" s="2" t="str">
        <f aca="false">VLOOKUP(A67, Respostas!C$1:AJ$75, 17, 0)</f>
        <v>Útil</v>
      </c>
      <c r="T67" s="2" t="str">
        <f aca="false">VLOOKUP(A67, Respostas!C$1:AJ$75, 18, 0)</f>
        <v>Útil</v>
      </c>
      <c r="U67" s="2" t="str">
        <f aca="false">VLOOKUP(A67, Respostas!C$1:AJ$75, 19, 0)</f>
        <v>Não utilizou</v>
      </c>
      <c r="V67" s="2" t="str">
        <f aca="false">VLOOKUP(A67, Respostas!C$1:AJ$75, 20, 0)</f>
        <v>Não utilizou</v>
      </c>
      <c r="W67" s="2" t="str">
        <f aca="false">VLOOKUP(A67, Respostas!C$1:AJ$75, 21, 0)</f>
        <v>Útil</v>
      </c>
      <c r="X67" s="2" t="str">
        <f aca="false">VLOOKUP(A67, Respostas!C$1:AJ$75, 22, 0)</f>
        <v>Útil</v>
      </c>
      <c r="Y67" s="2" t="str">
        <f aca="false">VLOOKUP(A67, Respostas!C$1:AJ$75, 23, 0)</f>
        <v>Útil</v>
      </c>
      <c r="Z67" s="2" t="str">
        <f aca="false">VLOOKUP(A67, Respostas!C$1:AJ$75, 24, 0)</f>
        <v>Útil</v>
      </c>
      <c r="AA67" s="2" t="str">
        <f aca="false">VLOOKUP(A67, Respostas!C$1:AJ$75, 25, 0)</f>
        <v>Não utilizou</v>
      </c>
      <c r="AB67" s="2" t="str">
        <f aca="false">VLOOKUP(A67, Respostas!C$1:AJ$75, 26, 0)</f>
        <v>Útil</v>
      </c>
      <c r="AC67" s="2" t="str">
        <f aca="false">VLOOKUP(A67, Respostas!C$1:AJ$75, 27, 0)</f>
        <v>Útil</v>
      </c>
      <c r="AD67" s="2" t="str">
        <f aca="false">VLOOKUP(A67, Respostas!C$1:AJ$75, 28, 0)</f>
        <v>Não utilizou</v>
      </c>
      <c r="AE67" s="2" t="str">
        <f aca="false">VLOOKUP(A67, Respostas!C$1:AJ$75, 29, 0)</f>
        <v>Útil</v>
      </c>
      <c r="AF67" s="2" t="str">
        <f aca="false">VLOOKUP(A67, Respostas!C$1:AJ$75, 30, 0)</f>
        <v>Útil</v>
      </c>
      <c r="AG67" s="2" t="str">
        <f aca="false">VLOOKUP(A67, Respostas!C$1:AJ$75, 31, 0)</f>
        <v>Médio</v>
      </c>
      <c r="AH67" s="2" t="str">
        <f aca="false">VLOOKUP(A67, Respostas!C$1:AJ$75, 32, 0)</f>
        <v>Médio</v>
      </c>
      <c r="AI67" s="2" t="str">
        <f aca="false">VLOOKUP(A67, Respostas!C$1:AJ$75, 33, 0)</f>
        <v>Médio</v>
      </c>
      <c r="AJ67" s="2" t="n">
        <f aca="false">VLOOKUP(A67, Respostas!C$1:AJ$75, 34, 0)</f>
        <v>0</v>
      </c>
    </row>
    <row r="68" customFormat="false" ht="15" hidden="false" customHeight="false" outlineLevel="0" collapsed="false">
      <c r="A68" s="2" t="s">
        <v>337</v>
      </c>
      <c r="B68" s="2" t="s">
        <v>338</v>
      </c>
      <c r="C68" s="2" t="s">
        <v>210</v>
      </c>
      <c r="D68" s="2" t="s">
        <v>162</v>
      </c>
      <c r="E68" s="2" t="str">
        <f aca="false">VLOOKUP(A68,Respostas!C$1:AJ$75,3,0)</f>
        <v>Útil</v>
      </c>
      <c r="F68" s="2" t="str">
        <f aca="false">VLOOKUP(A68, Respostas!C$1:AJ$75, 4, 0)</f>
        <v>Útil</v>
      </c>
      <c r="G68" s="2" t="str">
        <f aca="false">VLOOKUP(A68, Respostas!C$1:AJ$75, 5, 0)</f>
        <v>Útil</v>
      </c>
      <c r="H68" s="2" t="str">
        <f aca="false">VLOOKUP(A68, Respostas!C$1:AJ$75, 6, 0)</f>
        <v>Útil</v>
      </c>
      <c r="I68" s="2" t="str">
        <f aca="false">VLOOKUP(A68, Respostas!C$1:AJ$75, 7, 0)</f>
        <v>Útil</v>
      </c>
      <c r="J68" s="2" t="str">
        <f aca="false">VLOOKUP(A68, Respostas!C$1:AJ$75, 8, 0)</f>
        <v>Médio</v>
      </c>
      <c r="K68" s="2" t="str">
        <f aca="false">VLOOKUP(A68, Respostas!C$1:AJ$75, 9, 0)</f>
        <v>Útil</v>
      </c>
      <c r="L68" s="2" t="str">
        <f aca="false">VLOOKUP(A68, Respostas!C$1:AJ$75, 10, 0)</f>
        <v>Médio</v>
      </c>
      <c r="M68" s="2" t="str">
        <f aca="false">VLOOKUP(A68, Respostas!C$1:AJ$75, 11, 0)</f>
        <v>Útil</v>
      </c>
      <c r="N68" s="2" t="str">
        <f aca="false">VLOOKUP(A68, Respostas!C$1:AJ$75, 12, 0)</f>
        <v>Médio</v>
      </c>
      <c r="O68" s="2" t="str">
        <f aca="false">VLOOKUP(A68, Respostas!C$1:AJ$75, 13, 0)</f>
        <v>Útil</v>
      </c>
      <c r="P68" s="2" t="str">
        <f aca="false">VLOOKUP(A68, Respostas!C$1:AJ$75, 14, 0)</f>
        <v>Muito útil</v>
      </c>
      <c r="Q68" s="2" t="str">
        <f aca="false">VLOOKUP(A68, Respostas!C$1:AJ$75, 15, 0)</f>
        <v>Médio</v>
      </c>
      <c r="R68" s="2" t="str">
        <f aca="false">VLOOKUP(A68, Respostas!C$1:AJ$75, 16, 0)</f>
        <v>Médio</v>
      </c>
      <c r="S68" s="2" t="str">
        <f aca="false">VLOOKUP(A68, Respostas!C$1:AJ$75, 17, 0)</f>
        <v>Muito útil</v>
      </c>
      <c r="T68" s="2" t="str">
        <f aca="false">VLOOKUP(A68, Respostas!C$1:AJ$75, 18, 0)</f>
        <v>Útil</v>
      </c>
      <c r="U68" s="2" t="str">
        <f aca="false">VLOOKUP(A68, Respostas!C$1:AJ$75, 19, 0)</f>
        <v>Muito útil</v>
      </c>
      <c r="V68" s="2" t="str">
        <f aca="false">VLOOKUP(A68, Respostas!C$1:AJ$75, 20, 0)</f>
        <v>Útil</v>
      </c>
      <c r="W68" s="2" t="str">
        <f aca="false">VLOOKUP(A68, Respostas!C$1:AJ$75, 21, 0)</f>
        <v>Muito útil</v>
      </c>
      <c r="X68" s="2" t="str">
        <f aca="false">VLOOKUP(A68, Respostas!C$1:AJ$75, 22, 0)</f>
        <v>Útil</v>
      </c>
      <c r="Y68" s="2" t="str">
        <f aca="false">VLOOKUP(A68, Respostas!C$1:AJ$75, 23, 0)</f>
        <v>Útil</v>
      </c>
      <c r="Z68" s="2" t="str">
        <f aca="false">VLOOKUP(A68, Respostas!C$1:AJ$75, 24, 0)</f>
        <v>Muito útil</v>
      </c>
      <c r="AA68" s="2" t="str">
        <f aca="false">VLOOKUP(A68, Respostas!C$1:AJ$75, 25, 0)</f>
        <v>Útil</v>
      </c>
      <c r="AB68" s="2" t="str">
        <f aca="false">VLOOKUP(A68, Respostas!C$1:AJ$75, 26, 0)</f>
        <v>Útil</v>
      </c>
      <c r="AC68" s="2" t="str">
        <f aca="false">VLOOKUP(A68, Respostas!C$1:AJ$75, 27, 0)</f>
        <v>Médio</v>
      </c>
      <c r="AD68" s="2" t="str">
        <f aca="false">VLOOKUP(A68, Respostas!C$1:AJ$75, 28, 0)</f>
        <v>Útil</v>
      </c>
      <c r="AE68" s="2" t="str">
        <f aca="false">VLOOKUP(A68, Respostas!C$1:AJ$75, 29, 0)</f>
        <v>Médio</v>
      </c>
      <c r="AF68" s="2" t="str">
        <f aca="false">VLOOKUP(A68, Respostas!C$1:AJ$75, 30, 0)</f>
        <v>Útil</v>
      </c>
      <c r="AG68" s="2" t="str">
        <f aca="false">VLOOKUP(A68, Respostas!C$1:AJ$75, 31, 0)</f>
        <v>Pouco útil</v>
      </c>
      <c r="AH68" s="2" t="str">
        <f aca="false">VLOOKUP(A68, Respostas!C$1:AJ$75, 32, 0)</f>
        <v>Médio</v>
      </c>
      <c r="AI68" s="2" t="str">
        <f aca="false">VLOOKUP(A68, Respostas!C$1:AJ$75, 33, 0)</f>
        <v>Médio</v>
      </c>
      <c r="AJ68" s="2" t="n">
        <f aca="false">VLOOKUP(A68, Respostas!C$1:AJ$75, 34, 0)</f>
        <v>0</v>
      </c>
    </row>
    <row r="69" customFormat="false" ht="15" hidden="false" customHeight="false" outlineLevel="0" collapsed="false">
      <c r="A69" s="2" t="s">
        <v>339</v>
      </c>
      <c r="B69" s="2" t="s">
        <v>340</v>
      </c>
      <c r="C69" s="2" t="s">
        <v>202</v>
      </c>
      <c r="D69" s="2" t="s">
        <v>163</v>
      </c>
      <c r="E69" s="2" t="str">
        <f aca="false">VLOOKUP(A69,Respostas!C$1:AJ$75,3,0)</f>
        <v>Útil</v>
      </c>
      <c r="F69" s="2" t="str">
        <f aca="false">VLOOKUP(A69, Respostas!C$1:AJ$75, 4, 0)</f>
        <v>Útil</v>
      </c>
      <c r="G69" s="2" t="str">
        <f aca="false">VLOOKUP(A69, Respostas!C$1:AJ$75, 5, 0)</f>
        <v>Nada útil</v>
      </c>
      <c r="H69" s="2" t="str">
        <f aca="false">VLOOKUP(A69, Respostas!C$1:AJ$75, 6, 0)</f>
        <v>Pouco útil</v>
      </c>
      <c r="I69" s="2" t="str">
        <f aca="false">VLOOKUP(A69, Respostas!C$1:AJ$75, 7, 0)</f>
        <v>Nada útil</v>
      </c>
      <c r="J69" s="2" t="str">
        <f aca="false">VLOOKUP(A69, Respostas!C$1:AJ$75, 8, 0)</f>
        <v>Médio</v>
      </c>
      <c r="K69" s="2" t="str">
        <f aca="false">VLOOKUP(A69, Respostas!C$1:AJ$75, 9, 0)</f>
        <v>Médio</v>
      </c>
      <c r="L69" s="2" t="str">
        <f aca="false">VLOOKUP(A69, Respostas!C$1:AJ$75, 10, 0)</f>
        <v>Útil</v>
      </c>
      <c r="M69" s="2" t="str">
        <f aca="false">VLOOKUP(A69, Respostas!C$1:AJ$75, 11, 0)</f>
        <v>Útil</v>
      </c>
      <c r="N69" s="2" t="str">
        <f aca="false">VLOOKUP(A69, Respostas!C$1:AJ$75, 12, 0)</f>
        <v>Médio</v>
      </c>
      <c r="O69" s="2" t="str">
        <f aca="false">VLOOKUP(A69, Respostas!C$1:AJ$75, 13, 0)</f>
        <v>Médio</v>
      </c>
      <c r="P69" s="2" t="str">
        <f aca="false">VLOOKUP(A69, Respostas!C$1:AJ$75, 14, 0)</f>
        <v>Útil</v>
      </c>
      <c r="Q69" s="2" t="str">
        <f aca="false">VLOOKUP(A69, Respostas!C$1:AJ$75, 15, 0)</f>
        <v>Nada útil</v>
      </c>
      <c r="R69" s="2" t="str">
        <f aca="false">VLOOKUP(A69, Respostas!C$1:AJ$75, 16, 0)</f>
        <v>Nada útil</v>
      </c>
      <c r="S69" s="2" t="str">
        <f aca="false">VLOOKUP(A69, Respostas!C$1:AJ$75, 17, 0)</f>
        <v>Nada útil</v>
      </c>
      <c r="T69" s="2" t="str">
        <f aca="false">VLOOKUP(A69, Respostas!C$1:AJ$75, 18, 0)</f>
        <v>Pouco útil</v>
      </c>
      <c r="U69" s="2" t="str">
        <f aca="false">VLOOKUP(A69, Respostas!C$1:AJ$75, 19, 0)</f>
        <v>Médio</v>
      </c>
      <c r="V69" s="2" t="str">
        <f aca="false">VLOOKUP(A69, Respostas!C$1:AJ$75, 20, 0)</f>
        <v>Médio</v>
      </c>
      <c r="W69" s="2" t="str">
        <f aca="false">VLOOKUP(A69, Respostas!C$1:AJ$75, 21, 0)</f>
        <v>Médio</v>
      </c>
      <c r="X69" s="2" t="str">
        <f aca="false">VLOOKUP(A69, Respostas!C$1:AJ$75, 22, 0)</f>
        <v>Nada útil</v>
      </c>
      <c r="Y69" s="2" t="str">
        <f aca="false">VLOOKUP(A69, Respostas!C$1:AJ$75, 23, 0)</f>
        <v>Nada útil</v>
      </c>
      <c r="Z69" s="2" t="str">
        <f aca="false">VLOOKUP(A69, Respostas!C$1:AJ$75, 24, 0)</f>
        <v>Nada útil</v>
      </c>
      <c r="AA69" s="2" t="str">
        <f aca="false">VLOOKUP(A69, Respostas!C$1:AJ$75, 25, 0)</f>
        <v>Pouco útil</v>
      </c>
      <c r="AB69" s="2" t="str">
        <f aca="false">VLOOKUP(A69, Respostas!C$1:AJ$75, 26, 0)</f>
        <v>Pouco útil</v>
      </c>
      <c r="AC69" s="2" t="str">
        <f aca="false">VLOOKUP(A69, Respostas!C$1:AJ$75, 27, 0)</f>
        <v>Pouco útil</v>
      </c>
      <c r="AD69" s="2" t="str">
        <f aca="false">VLOOKUP(A69, Respostas!C$1:AJ$75, 28, 0)</f>
        <v>Pouco útil</v>
      </c>
      <c r="AE69" s="2" t="str">
        <f aca="false">VLOOKUP(A69, Respostas!C$1:AJ$75, 29, 0)</f>
        <v>Pouco útil</v>
      </c>
      <c r="AF69" s="2" t="str">
        <f aca="false">VLOOKUP(A69, Respostas!C$1:AJ$75, 30, 0)</f>
        <v>Pouco útil</v>
      </c>
      <c r="AG69" s="2" t="str">
        <f aca="false">VLOOKUP(A69, Respostas!C$1:AJ$75, 31, 0)</f>
        <v>Útil</v>
      </c>
      <c r="AH69" s="2" t="str">
        <f aca="false">VLOOKUP(A69, Respostas!C$1:AJ$75, 32, 0)</f>
        <v>Útil</v>
      </c>
      <c r="AI69" s="2" t="str">
        <f aca="false">VLOOKUP(A69, Respostas!C$1:AJ$75, 33, 0)</f>
        <v>Útil</v>
      </c>
      <c r="AJ69" s="2" t="n">
        <f aca="false">VLOOKUP(A69, Respostas!C$1:AJ$75, 34, 0)</f>
        <v>0</v>
      </c>
    </row>
    <row r="70" customFormat="false" ht="15" hidden="false" customHeight="false" outlineLevel="0" collapsed="false">
      <c r="A70" s="2" t="s">
        <v>341</v>
      </c>
      <c r="B70" s="2" t="s">
        <v>342</v>
      </c>
      <c r="C70" s="2" t="s">
        <v>213</v>
      </c>
      <c r="D70" s="2" t="s">
        <v>164</v>
      </c>
      <c r="E70" s="2" t="str">
        <f aca="false">VLOOKUP(A70,Respostas!C$1:AJ$75,3,0)</f>
        <v>Muito útil</v>
      </c>
      <c r="F70" s="2" t="str">
        <f aca="false">VLOOKUP(A70, Respostas!C$1:AJ$75, 4, 0)</f>
        <v>Muito útil</v>
      </c>
      <c r="G70" s="2" t="str">
        <f aca="false">VLOOKUP(A70, Respostas!C$1:AJ$75, 5, 0)</f>
        <v>Muito útil</v>
      </c>
      <c r="H70" s="2" t="str">
        <f aca="false">VLOOKUP(A70, Respostas!C$1:AJ$75, 6, 0)</f>
        <v>Médio</v>
      </c>
      <c r="I70" s="2" t="str">
        <f aca="false">VLOOKUP(A70, Respostas!C$1:AJ$75, 7, 0)</f>
        <v>Muito útil</v>
      </c>
      <c r="J70" s="2" t="str">
        <f aca="false">VLOOKUP(A70, Respostas!C$1:AJ$75, 8, 0)</f>
        <v>Útil</v>
      </c>
      <c r="K70" s="2" t="str">
        <f aca="false">VLOOKUP(A70, Respostas!C$1:AJ$75, 9, 0)</f>
        <v>Muito útil</v>
      </c>
      <c r="L70" s="2" t="str">
        <f aca="false">VLOOKUP(A70, Respostas!C$1:AJ$75, 10, 0)</f>
        <v>Muito útil</v>
      </c>
      <c r="M70" s="2" t="str">
        <f aca="false">VLOOKUP(A70, Respostas!C$1:AJ$75, 11, 0)</f>
        <v>Muito útil</v>
      </c>
      <c r="N70" s="2" t="str">
        <f aca="false">VLOOKUP(A70, Respostas!C$1:AJ$75, 12, 0)</f>
        <v>Muito útil</v>
      </c>
      <c r="O70" s="2" t="str">
        <f aca="false">VLOOKUP(A70, Respostas!C$1:AJ$75, 13, 0)</f>
        <v>Muito útil</v>
      </c>
      <c r="P70" s="2" t="str">
        <f aca="false">VLOOKUP(A70, Respostas!C$1:AJ$75, 14, 0)</f>
        <v>Médio</v>
      </c>
      <c r="Q70" s="2" t="str">
        <f aca="false">VLOOKUP(A70, Respostas!C$1:AJ$75, 15, 0)</f>
        <v>Muito útil</v>
      </c>
      <c r="R70" s="2" t="str">
        <f aca="false">VLOOKUP(A70, Respostas!C$1:AJ$75, 16, 0)</f>
        <v>Muito útil</v>
      </c>
      <c r="S70" s="2" t="str">
        <f aca="false">VLOOKUP(A70, Respostas!C$1:AJ$75, 17, 0)</f>
        <v>Não utilizou</v>
      </c>
      <c r="T70" s="2" t="str">
        <f aca="false">VLOOKUP(A70, Respostas!C$1:AJ$75, 18, 0)</f>
        <v>Não utilizou</v>
      </c>
      <c r="U70" s="2" t="str">
        <f aca="false">VLOOKUP(A70, Respostas!C$1:AJ$75, 19, 0)</f>
        <v>Muito útil</v>
      </c>
      <c r="V70" s="2" t="str">
        <f aca="false">VLOOKUP(A70, Respostas!C$1:AJ$75, 20, 0)</f>
        <v>Muito útil</v>
      </c>
      <c r="W70" s="2" t="str">
        <f aca="false">VLOOKUP(A70, Respostas!C$1:AJ$75, 21, 0)</f>
        <v>Muito útil</v>
      </c>
      <c r="X70" s="2" t="str">
        <f aca="false">VLOOKUP(A70, Respostas!C$1:AJ$75, 22, 0)</f>
        <v>Muito útil</v>
      </c>
      <c r="Y70" s="2" t="str">
        <f aca="false">VLOOKUP(A70, Respostas!C$1:AJ$75, 23, 0)</f>
        <v>Muito útil</v>
      </c>
      <c r="Z70" s="2" t="str">
        <f aca="false">VLOOKUP(A70, Respostas!C$1:AJ$75, 24, 0)</f>
        <v>Muito útil</v>
      </c>
      <c r="AA70" s="2" t="str">
        <f aca="false">VLOOKUP(A70, Respostas!C$1:AJ$75, 25, 0)</f>
        <v>Muito útil</v>
      </c>
      <c r="AB70" s="2" t="str">
        <f aca="false">VLOOKUP(A70, Respostas!C$1:AJ$75, 26, 0)</f>
        <v>Muito útil</v>
      </c>
      <c r="AC70" s="2" t="str">
        <f aca="false">VLOOKUP(A70, Respostas!C$1:AJ$75, 27, 0)</f>
        <v>Muito útil</v>
      </c>
      <c r="AD70" s="2" t="str">
        <f aca="false">VLOOKUP(A70, Respostas!C$1:AJ$75, 28, 0)</f>
        <v>Muito útil</v>
      </c>
      <c r="AE70" s="2" t="str">
        <f aca="false">VLOOKUP(A70, Respostas!C$1:AJ$75, 29, 0)</f>
        <v>Não utilizou</v>
      </c>
      <c r="AF70" s="2" t="str">
        <f aca="false">VLOOKUP(A70, Respostas!C$1:AJ$75, 30, 0)</f>
        <v>Muito útil</v>
      </c>
      <c r="AG70" s="2" t="str">
        <f aca="false">VLOOKUP(A70, Respostas!C$1:AJ$75, 31, 0)</f>
        <v>Muito útil</v>
      </c>
      <c r="AH70" s="2" t="str">
        <f aca="false">VLOOKUP(A70, Respostas!C$1:AJ$75, 32, 0)</f>
        <v>Muito útil</v>
      </c>
      <c r="AI70" s="2" t="str">
        <f aca="false">VLOOKUP(A70, Respostas!C$1:AJ$75, 33, 0)</f>
        <v>Muito útil</v>
      </c>
      <c r="AJ70" s="2" t="n">
        <f aca="false">VLOOKUP(A70, Respostas!C$1:AJ$75, 34, 0)</f>
        <v>0</v>
      </c>
    </row>
    <row r="71" customFormat="false" ht="15" hidden="false" customHeight="false" outlineLevel="0" collapsed="false">
      <c r="A71" s="2" t="s">
        <v>343</v>
      </c>
      <c r="B71" s="2" t="s">
        <v>344</v>
      </c>
      <c r="C71" s="2" t="s">
        <v>205</v>
      </c>
      <c r="D71" s="2" t="s">
        <v>165</v>
      </c>
      <c r="E71" s="2" t="str">
        <f aca="false">VLOOKUP(A71,Respostas!C$1:AJ$75,3,0)</f>
        <v>Útil</v>
      </c>
      <c r="F71" s="2" t="str">
        <f aca="false">VLOOKUP(A71, Respostas!C$1:AJ$75, 4, 0)</f>
        <v>Útil</v>
      </c>
      <c r="G71" s="2" t="str">
        <f aca="false">VLOOKUP(A71, Respostas!C$1:AJ$75, 5, 0)</f>
        <v>Útil</v>
      </c>
      <c r="H71" s="2" t="str">
        <f aca="false">VLOOKUP(A71, Respostas!C$1:AJ$75, 6, 0)</f>
        <v>Útil</v>
      </c>
      <c r="I71" s="2" t="str">
        <f aca="false">VLOOKUP(A71, Respostas!C$1:AJ$75, 7, 0)</f>
        <v>Médio</v>
      </c>
      <c r="J71" s="2" t="str">
        <f aca="false">VLOOKUP(A71, Respostas!C$1:AJ$75, 8, 0)</f>
        <v>Muito útil</v>
      </c>
      <c r="K71" s="2" t="str">
        <f aca="false">VLOOKUP(A71, Respostas!C$1:AJ$75, 9, 0)</f>
        <v>Muito útil</v>
      </c>
      <c r="L71" s="2" t="str">
        <f aca="false">VLOOKUP(A71, Respostas!C$1:AJ$75, 10, 0)</f>
        <v>Útil</v>
      </c>
      <c r="M71" s="2" t="str">
        <f aca="false">VLOOKUP(A71, Respostas!C$1:AJ$75, 11, 0)</f>
        <v>Útil</v>
      </c>
      <c r="N71" s="2" t="str">
        <f aca="false">VLOOKUP(A71, Respostas!C$1:AJ$75, 12, 0)</f>
        <v>Muito útil</v>
      </c>
      <c r="O71" s="2" t="str">
        <f aca="false">VLOOKUP(A71, Respostas!C$1:AJ$75, 13, 0)</f>
        <v>Muito útil</v>
      </c>
      <c r="P71" s="2" t="str">
        <f aca="false">VLOOKUP(A71, Respostas!C$1:AJ$75, 14, 0)</f>
        <v>Útil</v>
      </c>
      <c r="Q71" s="2" t="str">
        <f aca="false">VLOOKUP(A71, Respostas!C$1:AJ$75, 15, 0)</f>
        <v>Útil</v>
      </c>
      <c r="R71" s="2" t="str">
        <f aca="false">VLOOKUP(A71, Respostas!C$1:AJ$75, 16, 0)</f>
        <v>Útil</v>
      </c>
      <c r="S71" s="2" t="str">
        <f aca="false">VLOOKUP(A71, Respostas!C$1:AJ$75, 17, 0)</f>
        <v>Útil</v>
      </c>
      <c r="T71" s="2" t="str">
        <f aca="false">VLOOKUP(A71, Respostas!C$1:AJ$75, 18, 0)</f>
        <v>Útil</v>
      </c>
      <c r="U71" s="2" t="str">
        <f aca="false">VLOOKUP(A71, Respostas!C$1:AJ$75, 19, 0)</f>
        <v>Útil</v>
      </c>
      <c r="V71" s="2" t="str">
        <f aca="false">VLOOKUP(A71, Respostas!C$1:AJ$75, 20, 0)</f>
        <v>Útil</v>
      </c>
      <c r="W71" s="2" t="str">
        <f aca="false">VLOOKUP(A71, Respostas!C$1:AJ$75, 21, 0)</f>
        <v>Útil</v>
      </c>
      <c r="X71" s="2" t="str">
        <f aca="false">VLOOKUP(A71, Respostas!C$1:AJ$75, 22, 0)</f>
        <v>Útil</v>
      </c>
      <c r="Y71" s="2" t="str">
        <f aca="false">VLOOKUP(A71, Respostas!C$1:AJ$75, 23, 0)</f>
        <v>Útil</v>
      </c>
      <c r="Z71" s="2" t="str">
        <f aca="false">VLOOKUP(A71, Respostas!C$1:AJ$75, 24, 0)</f>
        <v>Útil</v>
      </c>
      <c r="AA71" s="2" t="str">
        <f aca="false">VLOOKUP(A71, Respostas!C$1:AJ$75, 25, 0)</f>
        <v>Muito útil</v>
      </c>
      <c r="AB71" s="2" t="str">
        <f aca="false">VLOOKUP(A71, Respostas!C$1:AJ$75, 26, 0)</f>
        <v>Útil</v>
      </c>
      <c r="AC71" s="2" t="str">
        <f aca="false">VLOOKUP(A71, Respostas!C$1:AJ$75, 27, 0)</f>
        <v>Útil</v>
      </c>
      <c r="AD71" s="2" t="str">
        <f aca="false">VLOOKUP(A71, Respostas!C$1:AJ$75, 28, 0)</f>
        <v>Útil</v>
      </c>
      <c r="AE71" s="2" t="str">
        <f aca="false">VLOOKUP(A71, Respostas!C$1:AJ$75, 29, 0)</f>
        <v>Útil</v>
      </c>
      <c r="AF71" s="2" t="str">
        <f aca="false">VLOOKUP(A71, Respostas!C$1:AJ$75, 30, 0)</f>
        <v>Médio</v>
      </c>
      <c r="AG71" s="2" t="str">
        <f aca="false">VLOOKUP(A71, Respostas!C$1:AJ$75, 31, 0)</f>
        <v>Útil</v>
      </c>
      <c r="AH71" s="2" t="str">
        <f aca="false">VLOOKUP(A71, Respostas!C$1:AJ$75, 32, 0)</f>
        <v>Médio</v>
      </c>
      <c r="AI71" s="2" t="str">
        <f aca="false">VLOOKUP(A71, Respostas!C$1:AJ$75, 33, 0)</f>
        <v>Médio</v>
      </c>
      <c r="AJ71" s="2" t="n">
        <f aca="false">VLOOKUP(A71, Respostas!C$1:AJ$75, 34, 0)</f>
        <v>0</v>
      </c>
    </row>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3671875" defaultRowHeight="12.8" zeroHeight="false" outlineLevelRow="0" outlineLevelCol="0"/>
  <cols>
    <col collapsed="false" customWidth="true" hidden="false" outlineLevel="0" max="1" min="1" style="2" width="10.52"/>
  </cols>
  <sheetData>
    <row r="1" customFormat="false" ht="12.8" hidden="false" customHeight="false" outlineLevel="0" collapsed="false">
      <c r="A1" s="2" t="s">
        <v>345</v>
      </c>
      <c r="B1" s="2" t="n">
        <v>0</v>
      </c>
    </row>
    <row r="2" customFormat="false" ht="15.65" hidden="false" customHeight="false" outlineLevel="0" collapsed="false">
      <c r="A2" s="4" t="s">
        <v>346</v>
      </c>
      <c r="B2" s="2" t="n">
        <v>1</v>
      </c>
    </row>
    <row r="3" customFormat="false" ht="12.8" hidden="false" customHeight="false" outlineLevel="0" collapsed="false">
      <c r="A3" s="2" t="s">
        <v>347</v>
      </c>
      <c r="B3" s="2" t="n">
        <v>2</v>
      </c>
    </row>
    <row r="4" customFormat="false" ht="12.8" hidden="false" customHeight="false" outlineLevel="0" collapsed="false">
      <c r="A4" s="2" t="s">
        <v>348</v>
      </c>
      <c r="B4" s="2" t="n">
        <v>3</v>
      </c>
    </row>
    <row r="5" customFormat="false" ht="12.8" hidden="false" customHeight="false" outlineLevel="0" collapsed="false">
      <c r="A5" s="2" t="s">
        <v>349</v>
      </c>
      <c r="B5" s="2" t="n">
        <v>4</v>
      </c>
    </row>
    <row r="6" customFormat="false" ht="15.65" hidden="false" customHeight="false" outlineLevel="0" collapsed="false">
      <c r="A6" s="4" t="s">
        <v>350</v>
      </c>
      <c r="B6" s="2" t="n">
        <v>5</v>
      </c>
    </row>
    <row r="7"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75"/>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17" activeCellId="0" sqref="A17"/>
    </sheetView>
  </sheetViews>
  <sheetFormatPr defaultColWidth="8.50390625" defaultRowHeight="12.8" zeroHeight="false" outlineLevelRow="0" outlineLevelCol="0"/>
  <cols>
    <col collapsed="false" customWidth="true" hidden="false" outlineLevel="0" max="1" min="1" style="2" width="34"/>
    <col collapsed="false" customWidth="false" hidden="false" outlineLevel="0" max="36" min="2" style="2" width="8.5"/>
  </cols>
  <sheetData>
    <row r="1" customFormat="false" ht="12.8" hidden="false" customHeight="false" outlineLevel="0" collapsed="false">
      <c r="A1" s="2" t="s">
        <v>198</v>
      </c>
      <c r="B1" s="2" t="s">
        <v>199</v>
      </c>
      <c r="C1" s="2" t="s">
        <v>197</v>
      </c>
      <c r="D1" s="2" t="s">
        <v>351</v>
      </c>
      <c r="E1" s="2" t="s">
        <v>352</v>
      </c>
      <c r="F1" s="2" t="s">
        <v>353</v>
      </c>
      <c r="G1" s="2" t="s">
        <v>354</v>
      </c>
      <c r="H1" s="2" t="s">
        <v>355</v>
      </c>
      <c r="I1" s="2" t="s">
        <v>356</v>
      </c>
      <c r="J1" s="2" t="s">
        <v>357</v>
      </c>
      <c r="K1" s="2" t="s">
        <v>358</v>
      </c>
      <c r="L1" s="2" t="s">
        <v>359</v>
      </c>
      <c r="M1" s="2" t="s">
        <v>360</v>
      </c>
      <c r="N1" s="2" t="s">
        <v>361</v>
      </c>
      <c r="O1" s="2" t="s">
        <v>362</v>
      </c>
      <c r="P1" s="2" t="s">
        <v>363</v>
      </c>
      <c r="Q1" s="2" t="s">
        <v>364</v>
      </c>
      <c r="R1" s="2" t="s">
        <v>365</v>
      </c>
      <c r="S1" s="2" t="s">
        <v>366</v>
      </c>
      <c r="T1" s="2" t="s">
        <v>367</v>
      </c>
      <c r="U1" s="2" t="s">
        <v>368</v>
      </c>
      <c r="V1" s="2" t="s">
        <v>369</v>
      </c>
      <c r="W1" s="2" t="s">
        <v>370</v>
      </c>
      <c r="X1" s="2" t="s">
        <v>371</v>
      </c>
      <c r="Y1" s="2" t="s">
        <v>372</v>
      </c>
      <c r="Z1" s="2" t="s">
        <v>373</v>
      </c>
      <c r="AA1" s="2" t="s">
        <v>374</v>
      </c>
      <c r="AB1" s="2" t="s">
        <v>375</v>
      </c>
      <c r="AC1" s="2" t="s">
        <v>376</v>
      </c>
      <c r="AD1" s="2" t="s">
        <v>377</v>
      </c>
      <c r="AE1" s="2" t="s">
        <v>378</v>
      </c>
      <c r="AF1" s="2" t="s">
        <v>379</v>
      </c>
      <c r="AG1" s="2" t="s">
        <v>380</v>
      </c>
      <c r="AH1" s="2" t="s">
        <v>381</v>
      </c>
      <c r="AI1" s="2" t="s">
        <v>382</v>
      </c>
      <c r="AJ1" s="2" t="s">
        <v>383</v>
      </c>
    </row>
    <row r="2" customFormat="false" ht="12.8" hidden="false" customHeight="false" outlineLevel="0" collapsed="false">
      <c r="A2" s="2" t="s">
        <v>278</v>
      </c>
      <c r="B2" s="2" t="s">
        <v>213</v>
      </c>
      <c r="C2" s="2" t="s">
        <v>277</v>
      </c>
      <c r="D2" s="2" t="s">
        <v>384</v>
      </c>
      <c r="E2" s="2" t="s">
        <v>350</v>
      </c>
      <c r="F2" s="2" t="s">
        <v>350</v>
      </c>
      <c r="G2" s="2" t="s">
        <v>350</v>
      </c>
      <c r="H2" s="2" t="s">
        <v>350</v>
      </c>
      <c r="I2" s="2" t="s">
        <v>348</v>
      </c>
      <c r="J2" s="2" t="s">
        <v>350</v>
      </c>
      <c r="K2" s="2" t="s">
        <v>350</v>
      </c>
      <c r="L2" s="2" t="s">
        <v>350</v>
      </c>
      <c r="M2" s="2" t="s">
        <v>350</v>
      </c>
      <c r="N2" s="2" t="s">
        <v>350</v>
      </c>
      <c r="O2" s="2" t="s">
        <v>350</v>
      </c>
      <c r="P2" s="2" t="s">
        <v>350</v>
      </c>
      <c r="Q2" s="2" t="s">
        <v>350</v>
      </c>
      <c r="R2" s="2" t="s">
        <v>350</v>
      </c>
      <c r="S2" s="2" t="s">
        <v>350</v>
      </c>
      <c r="T2" s="2" t="s">
        <v>350</v>
      </c>
      <c r="U2" s="2" t="s">
        <v>350</v>
      </c>
      <c r="V2" s="2" t="s">
        <v>350</v>
      </c>
      <c r="W2" s="2" t="s">
        <v>350</v>
      </c>
      <c r="X2" s="2" t="s">
        <v>350</v>
      </c>
      <c r="Y2" s="2" t="s">
        <v>350</v>
      </c>
      <c r="Z2" s="2" t="s">
        <v>350</v>
      </c>
      <c r="AA2" s="2" t="s">
        <v>350</v>
      </c>
      <c r="AB2" s="2" t="s">
        <v>350</v>
      </c>
      <c r="AC2" s="2" t="s">
        <v>350</v>
      </c>
      <c r="AD2" s="2" t="s">
        <v>350</v>
      </c>
      <c r="AE2" s="2" t="s">
        <v>350</v>
      </c>
      <c r="AF2" s="2" t="s">
        <v>350</v>
      </c>
      <c r="AG2" s="2" t="s">
        <v>350</v>
      </c>
      <c r="AH2" s="2" t="s">
        <v>350</v>
      </c>
      <c r="AI2" s="2" t="s">
        <v>350</v>
      </c>
      <c r="AJ2" s="2" t="s">
        <v>118</v>
      </c>
    </row>
    <row r="3" customFormat="false" ht="12.8" hidden="false" customHeight="false" outlineLevel="0" collapsed="false">
      <c r="A3" s="2" t="s">
        <v>338</v>
      </c>
      <c r="B3" s="2" t="s">
        <v>210</v>
      </c>
      <c r="C3" s="2" t="s">
        <v>337</v>
      </c>
      <c r="D3" s="2" t="s">
        <v>385</v>
      </c>
      <c r="E3" s="2" t="s">
        <v>349</v>
      </c>
      <c r="F3" s="2" t="s">
        <v>349</v>
      </c>
      <c r="G3" s="2" t="s">
        <v>349</v>
      </c>
      <c r="H3" s="2" t="s">
        <v>349</v>
      </c>
      <c r="I3" s="2" t="s">
        <v>349</v>
      </c>
      <c r="J3" s="2" t="s">
        <v>348</v>
      </c>
      <c r="K3" s="2" t="s">
        <v>349</v>
      </c>
      <c r="L3" s="2" t="s">
        <v>348</v>
      </c>
      <c r="M3" s="2" t="s">
        <v>349</v>
      </c>
      <c r="N3" s="2" t="s">
        <v>348</v>
      </c>
      <c r="O3" s="2" t="s">
        <v>349</v>
      </c>
      <c r="P3" s="2" t="s">
        <v>350</v>
      </c>
      <c r="Q3" s="2" t="s">
        <v>348</v>
      </c>
      <c r="R3" s="2" t="s">
        <v>348</v>
      </c>
      <c r="S3" s="2" t="s">
        <v>350</v>
      </c>
      <c r="T3" s="2" t="s">
        <v>349</v>
      </c>
      <c r="U3" s="2" t="s">
        <v>350</v>
      </c>
      <c r="V3" s="2" t="s">
        <v>349</v>
      </c>
      <c r="W3" s="2" t="s">
        <v>350</v>
      </c>
      <c r="X3" s="2" t="s">
        <v>349</v>
      </c>
      <c r="Y3" s="2" t="s">
        <v>349</v>
      </c>
      <c r="Z3" s="2" t="s">
        <v>350</v>
      </c>
      <c r="AA3" s="2" t="s">
        <v>349</v>
      </c>
      <c r="AB3" s="2" t="s">
        <v>349</v>
      </c>
      <c r="AC3" s="2" t="s">
        <v>348</v>
      </c>
      <c r="AD3" s="2" t="s">
        <v>349</v>
      </c>
      <c r="AE3" s="2" t="s">
        <v>348</v>
      </c>
      <c r="AF3" s="2" t="s">
        <v>349</v>
      </c>
      <c r="AG3" s="2" t="s">
        <v>347</v>
      </c>
      <c r="AH3" s="2" t="s">
        <v>348</v>
      </c>
      <c r="AI3" s="2" t="s">
        <v>348</v>
      </c>
    </row>
    <row r="4" customFormat="false" ht="12.8" hidden="false" customHeight="false" outlineLevel="0" collapsed="false">
      <c r="A4" s="2" t="s">
        <v>215</v>
      </c>
      <c r="B4" s="2" t="s">
        <v>216</v>
      </c>
      <c r="C4" s="2" t="s">
        <v>214</v>
      </c>
      <c r="D4" s="2" t="s">
        <v>386</v>
      </c>
      <c r="E4" s="2" t="s">
        <v>350</v>
      </c>
      <c r="F4" s="2" t="s">
        <v>349</v>
      </c>
      <c r="G4" s="2" t="s">
        <v>349</v>
      </c>
      <c r="H4" s="2" t="s">
        <v>346</v>
      </c>
      <c r="I4" s="2" t="s">
        <v>348</v>
      </c>
      <c r="J4" s="2" t="s">
        <v>345</v>
      </c>
      <c r="K4" s="2" t="s">
        <v>345</v>
      </c>
      <c r="L4" s="2" t="s">
        <v>350</v>
      </c>
      <c r="M4" s="2" t="s">
        <v>345</v>
      </c>
      <c r="N4" s="2" t="s">
        <v>345</v>
      </c>
      <c r="O4" s="2" t="s">
        <v>345</v>
      </c>
      <c r="P4" s="2" t="s">
        <v>349</v>
      </c>
      <c r="Q4" s="2" t="s">
        <v>345</v>
      </c>
      <c r="R4" s="2" t="s">
        <v>345</v>
      </c>
      <c r="S4" s="2" t="s">
        <v>349</v>
      </c>
      <c r="T4" s="2" t="s">
        <v>349</v>
      </c>
      <c r="U4" s="2" t="s">
        <v>349</v>
      </c>
      <c r="V4" s="2" t="s">
        <v>349</v>
      </c>
      <c r="W4" s="2" t="s">
        <v>349</v>
      </c>
      <c r="X4" s="2" t="s">
        <v>345</v>
      </c>
      <c r="Y4" s="2" t="s">
        <v>345</v>
      </c>
      <c r="Z4" s="2" t="s">
        <v>345</v>
      </c>
      <c r="AA4" s="2" t="s">
        <v>349</v>
      </c>
      <c r="AB4" s="2" t="s">
        <v>349</v>
      </c>
      <c r="AC4" s="2" t="s">
        <v>349</v>
      </c>
      <c r="AD4" s="2" t="s">
        <v>349</v>
      </c>
      <c r="AE4" s="2" t="s">
        <v>345</v>
      </c>
      <c r="AF4" s="2" t="s">
        <v>349</v>
      </c>
      <c r="AG4" s="2" t="s">
        <v>345</v>
      </c>
      <c r="AH4" s="2" t="s">
        <v>345</v>
      </c>
      <c r="AI4" s="2" t="s">
        <v>345</v>
      </c>
    </row>
    <row r="5" customFormat="false" ht="12.8" hidden="false" customHeight="false" outlineLevel="0" collapsed="false">
      <c r="A5" s="2" t="s">
        <v>314</v>
      </c>
      <c r="B5" s="2" t="s">
        <v>205</v>
      </c>
      <c r="C5" s="2" t="s">
        <v>313</v>
      </c>
      <c r="D5" s="2" t="s">
        <v>387</v>
      </c>
      <c r="E5" s="2" t="s">
        <v>350</v>
      </c>
      <c r="F5" s="2" t="s">
        <v>345</v>
      </c>
      <c r="G5" s="2" t="s">
        <v>345</v>
      </c>
      <c r="H5" s="2" t="s">
        <v>350</v>
      </c>
      <c r="I5" s="2" t="s">
        <v>345</v>
      </c>
      <c r="J5" s="2" t="s">
        <v>349</v>
      </c>
      <c r="K5" s="2" t="s">
        <v>350</v>
      </c>
      <c r="L5" s="2" t="s">
        <v>349</v>
      </c>
      <c r="M5" s="2" t="s">
        <v>349</v>
      </c>
      <c r="N5" s="2" t="s">
        <v>350</v>
      </c>
      <c r="O5" s="2" t="s">
        <v>350</v>
      </c>
      <c r="P5" s="2" t="s">
        <v>350</v>
      </c>
      <c r="Q5" s="2" t="s">
        <v>350</v>
      </c>
      <c r="R5" s="2" t="s">
        <v>350</v>
      </c>
      <c r="S5" s="2" t="s">
        <v>348</v>
      </c>
      <c r="T5" s="2" t="s">
        <v>348</v>
      </c>
      <c r="U5" s="2" t="s">
        <v>348</v>
      </c>
      <c r="V5" s="2" t="s">
        <v>350</v>
      </c>
      <c r="W5" s="2" t="s">
        <v>350</v>
      </c>
      <c r="X5" s="2" t="s">
        <v>350</v>
      </c>
      <c r="Y5" s="2" t="s">
        <v>350</v>
      </c>
      <c r="Z5" s="2" t="s">
        <v>350</v>
      </c>
      <c r="AA5" s="2" t="s">
        <v>350</v>
      </c>
      <c r="AB5" s="2" t="s">
        <v>350</v>
      </c>
      <c r="AC5" s="2" t="s">
        <v>349</v>
      </c>
      <c r="AD5" s="2" t="s">
        <v>350</v>
      </c>
      <c r="AE5" s="2" t="s">
        <v>350</v>
      </c>
      <c r="AF5" s="2" t="s">
        <v>350</v>
      </c>
      <c r="AG5" s="2" t="s">
        <v>349</v>
      </c>
      <c r="AH5" s="2" t="s">
        <v>349</v>
      </c>
      <c r="AI5" s="2" t="s">
        <v>348</v>
      </c>
    </row>
    <row r="6" customFormat="false" ht="12.8" hidden="false" customHeight="false" outlineLevel="0" collapsed="false">
      <c r="A6" s="2" t="s">
        <v>290</v>
      </c>
      <c r="B6" s="2" t="s">
        <v>213</v>
      </c>
      <c r="C6" s="2" t="s">
        <v>289</v>
      </c>
      <c r="D6" s="2" t="s">
        <v>388</v>
      </c>
      <c r="E6" s="2" t="s">
        <v>350</v>
      </c>
      <c r="F6" s="2" t="s">
        <v>349</v>
      </c>
      <c r="G6" s="2" t="s">
        <v>350</v>
      </c>
      <c r="H6" s="2" t="s">
        <v>350</v>
      </c>
      <c r="I6" s="2" t="s">
        <v>349</v>
      </c>
      <c r="J6" s="2" t="s">
        <v>349</v>
      </c>
      <c r="K6" s="2" t="s">
        <v>349</v>
      </c>
      <c r="L6" s="2" t="s">
        <v>350</v>
      </c>
      <c r="M6" s="2" t="s">
        <v>350</v>
      </c>
      <c r="N6" s="2" t="s">
        <v>350</v>
      </c>
      <c r="O6" s="2" t="s">
        <v>349</v>
      </c>
      <c r="P6" s="2" t="s">
        <v>347</v>
      </c>
      <c r="Q6" s="2" t="s">
        <v>347</v>
      </c>
      <c r="R6" s="2" t="s">
        <v>347</v>
      </c>
      <c r="S6" s="2" t="s">
        <v>349</v>
      </c>
      <c r="T6" s="2" t="s">
        <v>349</v>
      </c>
      <c r="U6" s="2" t="s">
        <v>349</v>
      </c>
      <c r="V6" s="2" t="s">
        <v>349</v>
      </c>
      <c r="W6" s="2" t="s">
        <v>349</v>
      </c>
      <c r="X6" s="2" t="s">
        <v>349</v>
      </c>
      <c r="Y6" s="2" t="s">
        <v>349</v>
      </c>
      <c r="Z6" s="2" t="s">
        <v>349</v>
      </c>
      <c r="AA6" s="2" t="s">
        <v>349</v>
      </c>
      <c r="AB6" s="2" t="s">
        <v>348</v>
      </c>
      <c r="AC6" s="2" t="s">
        <v>348</v>
      </c>
      <c r="AD6" s="2" t="s">
        <v>348</v>
      </c>
      <c r="AE6" s="2" t="s">
        <v>348</v>
      </c>
      <c r="AF6" s="2" t="s">
        <v>348</v>
      </c>
      <c r="AG6" s="2" t="s">
        <v>349</v>
      </c>
      <c r="AH6" s="2" t="s">
        <v>349</v>
      </c>
      <c r="AI6" s="2" t="s">
        <v>349</v>
      </c>
      <c r="AJ6" s="2" t="s">
        <v>128</v>
      </c>
    </row>
    <row r="7" customFormat="false" ht="12.8" hidden="false" customHeight="false" outlineLevel="0" collapsed="false">
      <c r="A7" s="2" t="s">
        <v>330</v>
      </c>
      <c r="B7" s="2" t="s">
        <v>205</v>
      </c>
      <c r="C7" s="2" t="s">
        <v>329</v>
      </c>
      <c r="D7" s="2" t="s">
        <v>389</v>
      </c>
      <c r="E7" s="2" t="s">
        <v>350</v>
      </c>
      <c r="F7" s="2" t="s">
        <v>345</v>
      </c>
      <c r="G7" s="2" t="s">
        <v>350</v>
      </c>
      <c r="H7" s="2" t="s">
        <v>345</v>
      </c>
      <c r="I7" s="2" t="s">
        <v>345</v>
      </c>
      <c r="J7" s="2" t="s">
        <v>350</v>
      </c>
      <c r="K7" s="2" t="s">
        <v>350</v>
      </c>
      <c r="L7" s="2" t="s">
        <v>350</v>
      </c>
      <c r="M7" s="2" t="s">
        <v>350</v>
      </c>
      <c r="N7" s="2" t="s">
        <v>350</v>
      </c>
      <c r="O7" s="2" t="s">
        <v>350</v>
      </c>
      <c r="P7" s="2" t="s">
        <v>350</v>
      </c>
      <c r="Q7" s="2" t="s">
        <v>349</v>
      </c>
      <c r="R7" s="2" t="s">
        <v>350</v>
      </c>
      <c r="S7" s="2" t="s">
        <v>350</v>
      </c>
      <c r="T7" s="2" t="s">
        <v>350</v>
      </c>
      <c r="U7" s="2" t="s">
        <v>350</v>
      </c>
      <c r="V7" s="2" t="s">
        <v>350</v>
      </c>
      <c r="W7" s="2" t="s">
        <v>350</v>
      </c>
      <c r="X7" s="2" t="s">
        <v>349</v>
      </c>
      <c r="Y7" s="2" t="s">
        <v>349</v>
      </c>
      <c r="Z7" s="2" t="s">
        <v>350</v>
      </c>
      <c r="AA7" s="2" t="s">
        <v>350</v>
      </c>
      <c r="AB7" s="2" t="s">
        <v>350</v>
      </c>
      <c r="AC7" s="2" t="s">
        <v>348</v>
      </c>
      <c r="AD7" s="2" t="s">
        <v>348</v>
      </c>
      <c r="AE7" s="2" t="s">
        <v>348</v>
      </c>
      <c r="AF7" s="2" t="s">
        <v>349</v>
      </c>
      <c r="AG7" s="2" t="s">
        <v>350</v>
      </c>
      <c r="AH7" s="2" t="s">
        <v>350</v>
      </c>
      <c r="AI7" s="2" t="s">
        <v>349</v>
      </c>
    </row>
    <row r="8" customFormat="false" ht="12.8" hidden="false" customHeight="false" outlineLevel="0" collapsed="false">
      <c r="A8" s="2" t="s">
        <v>207</v>
      </c>
      <c r="B8" s="2" t="s">
        <v>205</v>
      </c>
      <c r="C8" s="2" t="s">
        <v>206</v>
      </c>
      <c r="D8" s="2" t="s">
        <v>390</v>
      </c>
      <c r="E8" s="2" t="s">
        <v>350</v>
      </c>
      <c r="F8" s="2" t="s">
        <v>345</v>
      </c>
      <c r="G8" s="2" t="s">
        <v>350</v>
      </c>
      <c r="H8" s="2" t="s">
        <v>350</v>
      </c>
      <c r="I8" s="2" t="s">
        <v>350</v>
      </c>
      <c r="J8" s="2" t="s">
        <v>350</v>
      </c>
      <c r="K8" s="2" t="s">
        <v>350</v>
      </c>
      <c r="L8" s="2" t="s">
        <v>350</v>
      </c>
      <c r="M8" s="2" t="s">
        <v>350</v>
      </c>
      <c r="N8" s="2" t="s">
        <v>350</v>
      </c>
      <c r="O8" s="2" t="s">
        <v>350</v>
      </c>
      <c r="P8" s="2" t="s">
        <v>350</v>
      </c>
      <c r="Q8" s="2" t="s">
        <v>350</v>
      </c>
      <c r="R8" s="2" t="s">
        <v>350</v>
      </c>
      <c r="S8" s="2" t="s">
        <v>350</v>
      </c>
      <c r="T8" s="2" t="s">
        <v>350</v>
      </c>
      <c r="U8" s="2" t="s">
        <v>350</v>
      </c>
      <c r="V8" s="2" t="s">
        <v>350</v>
      </c>
      <c r="W8" s="2" t="s">
        <v>350</v>
      </c>
      <c r="X8" s="2" t="s">
        <v>345</v>
      </c>
      <c r="Y8" s="2" t="s">
        <v>345</v>
      </c>
      <c r="Z8" s="2" t="s">
        <v>350</v>
      </c>
      <c r="AA8" s="2" t="s">
        <v>350</v>
      </c>
      <c r="AB8" s="2" t="s">
        <v>350</v>
      </c>
      <c r="AC8" s="2" t="s">
        <v>350</v>
      </c>
      <c r="AD8" s="2" t="s">
        <v>350</v>
      </c>
      <c r="AE8" s="2" t="s">
        <v>350</v>
      </c>
      <c r="AF8" s="2" t="s">
        <v>350</v>
      </c>
      <c r="AG8" s="2" t="s">
        <v>350</v>
      </c>
      <c r="AH8" s="2" t="s">
        <v>350</v>
      </c>
      <c r="AI8" s="2" t="s">
        <v>350</v>
      </c>
      <c r="AJ8" s="2" t="s">
        <v>71</v>
      </c>
    </row>
    <row r="9" customFormat="false" ht="12.8" hidden="false" customHeight="false" outlineLevel="0" collapsed="false">
      <c r="A9" s="2" t="s">
        <v>336</v>
      </c>
      <c r="B9" s="2" t="s">
        <v>216</v>
      </c>
      <c r="C9" s="2" t="s">
        <v>335</v>
      </c>
      <c r="D9" s="2" t="s">
        <v>391</v>
      </c>
      <c r="E9" s="2" t="s">
        <v>349</v>
      </c>
      <c r="F9" s="2" t="s">
        <v>345</v>
      </c>
      <c r="G9" s="2" t="s">
        <v>345</v>
      </c>
      <c r="H9" s="2" t="s">
        <v>349</v>
      </c>
      <c r="I9" s="2" t="s">
        <v>345</v>
      </c>
      <c r="J9" s="2" t="s">
        <v>349</v>
      </c>
      <c r="K9" s="2" t="s">
        <v>345</v>
      </c>
      <c r="L9" s="2" t="s">
        <v>349</v>
      </c>
      <c r="M9" s="2" t="s">
        <v>345</v>
      </c>
      <c r="N9" s="2" t="s">
        <v>345</v>
      </c>
      <c r="O9" s="2" t="s">
        <v>345</v>
      </c>
      <c r="P9" s="2" t="s">
        <v>349</v>
      </c>
      <c r="Q9" s="2" t="s">
        <v>345</v>
      </c>
      <c r="R9" s="2" t="s">
        <v>345</v>
      </c>
      <c r="S9" s="2" t="s">
        <v>349</v>
      </c>
      <c r="T9" s="2" t="s">
        <v>349</v>
      </c>
      <c r="U9" s="2" t="s">
        <v>345</v>
      </c>
      <c r="V9" s="2" t="s">
        <v>345</v>
      </c>
      <c r="W9" s="2" t="s">
        <v>349</v>
      </c>
      <c r="X9" s="2" t="s">
        <v>349</v>
      </c>
      <c r="Y9" s="2" t="s">
        <v>349</v>
      </c>
      <c r="Z9" s="2" t="s">
        <v>349</v>
      </c>
      <c r="AA9" s="2" t="s">
        <v>345</v>
      </c>
      <c r="AB9" s="2" t="s">
        <v>349</v>
      </c>
      <c r="AC9" s="2" t="s">
        <v>349</v>
      </c>
      <c r="AD9" s="2" t="s">
        <v>345</v>
      </c>
      <c r="AE9" s="2" t="s">
        <v>349</v>
      </c>
      <c r="AF9" s="2" t="s">
        <v>349</v>
      </c>
      <c r="AG9" s="2" t="s">
        <v>348</v>
      </c>
      <c r="AH9" s="2" t="s">
        <v>348</v>
      </c>
      <c r="AI9" s="2" t="s">
        <v>348</v>
      </c>
    </row>
    <row r="10" customFormat="false" ht="12.8" hidden="false" customHeight="false" outlineLevel="0" collapsed="false">
      <c r="A10" s="2" t="s">
        <v>222</v>
      </c>
      <c r="B10" s="2" t="s">
        <v>205</v>
      </c>
      <c r="C10" s="2" t="s">
        <v>221</v>
      </c>
      <c r="D10" s="2" t="s">
        <v>392</v>
      </c>
      <c r="E10" s="2" t="s">
        <v>350</v>
      </c>
      <c r="F10" s="2" t="s">
        <v>348</v>
      </c>
      <c r="G10" s="2" t="s">
        <v>349</v>
      </c>
      <c r="H10" s="2" t="s">
        <v>350</v>
      </c>
      <c r="I10" s="2" t="s">
        <v>348</v>
      </c>
      <c r="J10" s="2" t="s">
        <v>350</v>
      </c>
      <c r="K10" s="2" t="s">
        <v>350</v>
      </c>
      <c r="L10" s="2" t="s">
        <v>350</v>
      </c>
      <c r="M10" s="2" t="s">
        <v>350</v>
      </c>
      <c r="N10" s="2" t="s">
        <v>350</v>
      </c>
      <c r="O10" s="2" t="s">
        <v>350</v>
      </c>
      <c r="P10" s="2" t="s">
        <v>350</v>
      </c>
      <c r="Q10" s="2" t="s">
        <v>350</v>
      </c>
      <c r="R10" s="2" t="s">
        <v>350</v>
      </c>
      <c r="S10" s="2" t="s">
        <v>350</v>
      </c>
      <c r="T10" s="2" t="s">
        <v>350</v>
      </c>
      <c r="U10" s="2" t="s">
        <v>350</v>
      </c>
      <c r="V10" s="2" t="s">
        <v>350</v>
      </c>
      <c r="W10" s="2" t="s">
        <v>350</v>
      </c>
      <c r="X10" s="2" t="s">
        <v>350</v>
      </c>
      <c r="Y10" s="2" t="s">
        <v>350</v>
      </c>
      <c r="Z10" s="2" t="s">
        <v>350</v>
      </c>
      <c r="AA10" s="2" t="s">
        <v>350</v>
      </c>
      <c r="AB10" s="2" t="s">
        <v>350</v>
      </c>
      <c r="AC10" s="2" t="s">
        <v>350</v>
      </c>
      <c r="AD10" s="2" t="s">
        <v>350</v>
      </c>
      <c r="AE10" s="2" t="s">
        <v>350</v>
      </c>
      <c r="AF10" s="2" t="s">
        <v>350</v>
      </c>
      <c r="AG10" s="2" t="s">
        <v>350</v>
      </c>
      <c r="AH10" s="2" t="s">
        <v>350</v>
      </c>
      <c r="AI10" s="2" t="s">
        <v>350</v>
      </c>
    </row>
    <row r="11" customFormat="false" ht="12.8" hidden="false" customHeight="false" outlineLevel="0" collapsed="false">
      <c r="A11" s="2" t="s">
        <v>240</v>
      </c>
      <c r="B11" s="2" t="s">
        <v>205</v>
      </c>
      <c r="C11" s="2" t="s">
        <v>239</v>
      </c>
      <c r="D11" s="2" t="s">
        <v>393</v>
      </c>
      <c r="E11" s="2" t="s">
        <v>350</v>
      </c>
      <c r="F11" s="2" t="s">
        <v>345</v>
      </c>
      <c r="G11" s="2" t="s">
        <v>350</v>
      </c>
      <c r="H11" s="2" t="s">
        <v>350</v>
      </c>
      <c r="I11" s="2" t="s">
        <v>347</v>
      </c>
      <c r="J11" s="2" t="s">
        <v>350</v>
      </c>
      <c r="K11" s="2" t="s">
        <v>350</v>
      </c>
      <c r="L11" s="2" t="s">
        <v>350</v>
      </c>
      <c r="M11" s="2" t="s">
        <v>350</v>
      </c>
      <c r="N11" s="2" t="s">
        <v>350</v>
      </c>
      <c r="O11" s="2" t="s">
        <v>350</v>
      </c>
      <c r="P11" s="2" t="s">
        <v>350</v>
      </c>
      <c r="Q11" s="2" t="s">
        <v>345</v>
      </c>
      <c r="R11" s="2" t="s">
        <v>345</v>
      </c>
      <c r="S11" s="2" t="s">
        <v>350</v>
      </c>
      <c r="T11" s="2" t="s">
        <v>345</v>
      </c>
      <c r="U11" s="2" t="s">
        <v>350</v>
      </c>
      <c r="V11" s="2" t="s">
        <v>350</v>
      </c>
      <c r="W11" s="2" t="s">
        <v>350</v>
      </c>
      <c r="X11" s="2" t="s">
        <v>350</v>
      </c>
      <c r="Y11" s="2" t="s">
        <v>350</v>
      </c>
      <c r="Z11" s="2" t="s">
        <v>350</v>
      </c>
      <c r="AA11" s="2" t="s">
        <v>350</v>
      </c>
      <c r="AB11" s="2" t="s">
        <v>350</v>
      </c>
      <c r="AC11" s="2" t="s">
        <v>345</v>
      </c>
      <c r="AD11" s="2" t="s">
        <v>345</v>
      </c>
      <c r="AE11" s="2" t="s">
        <v>350</v>
      </c>
      <c r="AF11" s="2" t="s">
        <v>350</v>
      </c>
      <c r="AG11" s="2" t="s">
        <v>350</v>
      </c>
      <c r="AH11" s="2" t="s">
        <v>350</v>
      </c>
      <c r="AI11" s="2" t="s">
        <v>350</v>
      </c>
    </row>
    <row r="12" customFormat="false" ht="12.8" hidden="false" customHeight="false" outlineLevel="0" collapsed="false">
      <c r="A12" s="2" t="s">
        <v>236</v>
      </c>
      <c r="B12" s="2" t="s">
        <v>213</v>
      </c>
      <c r="C12" s="2" t="s">
        <v>235</v>
      </c>
      <c r="D12" s="2" t="s">
        <v>394</v>
      </c>
      <c r="E12" s="2" t="s">
        <v>348</v>
      </c>
      <c r="F12" s="2" t="s">
        <v>349</v>
      </c>
      <c r="G12" s="2" t="s">
        <v>345</v>
      </c>
      <c r="H12" s="2" t="s">
        <v>349</v>
      </c>
      <c r="I12" s="2" t="s">
        <v>345</v>
      </c>
      <c r="J12" s="2" t="s">
        <v>349</v>
      </c>
      <c r="K12" s="2" t="s">
        <v>349</v>
      </c>
      <c r="L12" s="2" t="s">
        <v>349</v>
      </c>
      <c r="M12" s="2" t="s">
        <v>349</v>
      </c>
      <c r="N12" s="2" t="s">
        <v>348</v>
      </c>
      <c r="O12" s="2" t="s">
        <v>348</v>
      </c>
      <c r="P12" s="2" t="s">
        <v>348</v>
      </c>
      <c r="Q12" s="2" t="s">
        <v>349</v>
      </c>
      <c r="R12" s="2" t="s">
        <v>345</v>
      </c>
      <c r="S12" s="2" t="s">
        <v>345</v>
      </c>
      <c r="T12" s="2" t="s">
        <v>349</v>
      </c>
      <c r="U12" s="2" t="s">
        <v>348</v>
      </c>
      <c r="V12" s="2" t="s">
        <v>348</v>
      </c>
      <c r="W12" s="2" t="s">
        <v>348</v>
      </c>
      <c r="X12" s="2" t="s">
        <v>349</v>
      </c>
      <c r="Y12" s="2" t="s">
        <v>349</v>
      </c>
      <c r="Z12" s="2" t="s">
        <v>345</v>
      </c>
      <c r="AA12" s="2" t="s">
        <v>345</v>
      </c>
      <c r="AB12" s="2" t="s">
        <v>349</v>
      </c>
      <c r="AC12" s="2" t="s">
        <v>349</v>
      </c>
      <c r="AD12" s="2" t="s">
        <v>349</v>
      </c>
      <c r="AE12" s="2" t="s">
        <v>349</v>
      </c>
      <c r="AF12" s="2" t="s">
        <v>349</v>
      </c>
      <c r="AG12" s="2" t="s">
        <v>348</v>
      </c>
      <c r="AH12" s="2" t="s">
        <v>348</v>
      </c>
      <c r="AI12" s="2" t="s">
        <v>348</v>
      </c>
      <c r="AJ12" s="2" t="s">
        <v>89</v>
      </c>
    </row>
    <row r="13" customFormat="false" ht="12.8" hidden="false" customHeight="false" outlineLevel="0" collapsed="false">
      <c r="A13" s="2" t="s">
        <v>272</v>
      </c>
      <c r="B13" s="2" t="s">
        <v>202</v>
      </c>
      <c r="C13" s="2" t="s">
        <v>271</v>
      </c>
      <c r="D13" s="2" t="s">
        <v>395</v>
      </c>
      <c r="E13" s="2" t="s">
        <v>349</v>
      </c>
      <c r="F13" s="2" t="s">
        <v>349</v>
      </c>
      <c r="G13" s="2" t="s">
        <v>349</v>
      </c>
      <c r="H13" s="2" t="s">
        <v>349</v>
      </c>
      <c r="I13" s="2" t="s">
        <v>349</v>
      </c>
      <c r="J13" s="2" t="s">
        <v>348</v>
      </c>
      <c r="K13" s="2" t="s">
        <v>348</v>
      </c>
      <c r="L13" s="2" t="s">
        <v>350</v>
      </c>
      <c r="M13" s="2" t="s">
        <v>349</v>
      </c>
      <c r="N13" s="2" t="s">
        <v>349</v>
      </c>
      <c r="O13" s="2" t="s">
        <v>348</v>
      </c>
      <c r="P13" s="2" t="s">
        <v>348</v>
      </c>
      <c r="Q13" s="2" t="s">
        <v>349</v>
      </c>
      <c r="R13" s="2" t="s">
        <v>349</v>
      </c>
      <c r="S13" s="2" t="s">
        <v>348</v>
      </c>
      <c r="T13" s="2" t="s">
        <v>349</v>
      </c>
      <c r="U13" s="2" t="s">
        <v>349</v>
      </c>
      <c r="V13" s="2" t="s">
        <v>349</v>
      </c>
      <c r="W13" s="2" t="s">
        <v>348</v>
      </c>
      <c r="X13" s="2" t="s">
        <v>349</v>
      </c>
      <c r="Y13" s="2" t="s">
        <v>350</v>
      </c>
      <c r="Z13" s="2" t="s">
        <v>349</v>
      </c>
      <c r="AA13" s="2" t="s">
        <v>349</v>
      </c>
      <c r="AB13" s="2" t="s">
        <v>349</v>
      </c>
      <c r="AC13" s="2" t="s">
        <v>349</v>
      </c>
      <c r="AD13" s="2" t="s">
        <v>349</v>
      </c>
      <c r="AE13" s="2" t="s">
        <v>349</v>
      </c>
      <c r="AF13" s="2" t="s">
        <v>349</v>
      </c>
      <c r="AG13" s="2" t="s">
        <v>349</v>
      </c>
      <c r="AH13" s="2" t="s">
        <v>348</v>
      </c>
      <c r="AI13" s="2" t="s">
        <v>349</v>
      </c>
    </row>
    <row r="14" customFormat="false" ht="12.8" hidden="false" customHeight="false" outlineLevel="0" collapsed="false">
      <c r="A14" s="2" t="s">
        <v>204</v>
      </c>
      <c r="B14" s="2" t="s">
        <v>205</v>
      </c>
      <c r="C14" s="2" t="s">
        <v>203</v>
      </c>
      <c r="D14" s="2" t="s">
        <v>396</v>
      </c>
      <c r="E14" s="2" t="s">
        <v>350</v>
      </c>
      <c r="F14" s="2" t="s">
        <v>349</v>
      </c>
      <c r="G14" s="2" t="s">
        <v>348</v>
      </c>
      <c r="H14" s="2" t="s">
        <v>350</v>
      </c>
      <c r="I14" s="2" t="s">
        <v>348</v>
      </c>
      <c r="J14" s="2" t="s">
        <v>349</v>
      </c>
      <c r="K14" s="2" t="s">
        <v>347</v>
      </c>
      <c r="L14" s="2" t="s">
        <v>350</v>
      </c>
      <c r="M14" s="2" t="s">
        <v>350</v>
      </c>
      <c r="N14" s="2" t="s">
        <v>350</v>
      </c>
      <c r="O14" s="2" t="s">
        <v>349</v>
      </c>
      <c r="P14" s="2" t="s">
        <v>350</v>
      </c>
      <c r="Q14" s="2" t="s">
        <v>348</v>
      </c>
      <c r="R14" s="2" t="s">
        <v>350</v>
      </c>
      <c r="S14" s="2" t="s">
        <v>350</v>
      </c>
      <c r="T14" s="2" t="s">
        <v>350</v>
      </c>
      <c r="U14" s="2" t="s">
        <v>350</v>
      </c>
      <c r="V14" s="2" t="s">
        <v>350</v>
      </c>
      <c r="W14" s="2" t="s">
        <v>350</v>
      </c>
      <c r="X14" s="2" t="s">
        <v>345</v>
      </c>
      <c r="Y14" s="2" t="s">
        <v>345</v>
      </c>
      <c r="Z14" s="2" t="s">
        <v>350</v>
      </c>
      <c r="AA14" s="2" t="s">
        <v>350</v>
      </c>
      <c r="AB14" s="2" t="s">
        <v>350</v>
      </c>
      <c r="AC14" s="2" t="s">
        <v>350</v>
      </c>
      <c r="AD14" s="2" t="s">
        <v>350</v>
      </c>
      <c r="AE14" s="2" t="s">
        <v>350</v>
      </c>
      <c r="AF14" s="2" t="s">
        <v>348</v>
      </c>
      <c r="AG14" s="2" t="s">
        <v>350</v>
      </c>
      <c r="AH14" s="2" t="s">
        <v>347</v>
      </c>
      <c r="AI14" s="2" t="s">
        <v>349</v>
      </c>
    </row>
    <row r="15" customFormat="false" ht="12.8" hidden="false" customHeight="false" outlineLevel="0" collapsed="false">
      <c r="A15" s="2" t="s">
        <v>220</v>
      </c>
      <c r="B15" s="2" t="s">
        <v>210</v>
      </c>
      <c r="C15" s="2" t="s">
        <v>219</v>
      </c>
      <c r="D15" s="2" t="s">
        <v>397</v>
      </c>
      <c r="E15" s="2" t="s">
        <v>350</v>
      </c>
      <c r="F15" s="2" t="s">
        <v>350</v>
      </c>
      <c r="G15" s="2" t="s">
        <v>349</v>
      </c>
      <c r="H15" s="2" t="s">
        <v>348</v>
      </c>
      <c r="I15" s="2" t="s">
        <v>348</v>
      </c>
      <c r="J15" s="2" t="s">
        <v>350</v>
      </c>
      <c r="K15" s="2" t="s">
        <v>350</v>
      </c>
      <c r="L15" s="2" t="s">
        <v>350</v>
      </c>
      <c r="M15" s="2" t="s">
        <v>350</v>
      </c>
      <c r="N15" s="2" t="s">
        <v>350</v>
      </c>
      <c r="O15" s="2" t="s">
        <v>350</v>
      </c>
      <c r="P15" s="2" t="s">
        <v>349</v>
      </c>
      <c r="Q15" s="2" t="s">
        <v>350</v>
      </c>
      <c r="R15" s="2" t="s">
        <v>350</v>
      </c>
      <c r="S15" s="2" t="s">
        <v>350</v>
      </c>
      <c r="T15" s="2" t="s">
        <v>349</v>
      </c>
      <c r="U15" s="2" t="s">
        <v>349</v>
      </c>
      <c r="V15" s="2" t="s">
        <v>349</v>
      </c>
      <c r="W15" s="2" t="s">
        <v>350</v>
      </c>
      <c r="X15" s="2" t="s">
        <v>349</v>
      </c>
      <c r="Y15" s="2" t="s">
        <v>349</v>
      </c>
      <c r="Z15" s="2" t="s">
        <v>349</v>
      </c>
      <c r="AA15" s="2" t="s">
        <v>350</v>
      </c>
      <c r="AB15" s="2" t="s">
        <v>350</v>
      </c>
      <c r="AC15" s="2" t="s">
        <v>349</v>
      </c>
      <c r="AD15" s="2" t="s">
        <v>350</v>
      </c>
      <c r="AE15" s="2" t="s">
        <v>350</v>
      </c>
      <c r="AF15" s="2" t="s">
        <v>348</v>
      </c>
      <c r="AG15" s="2" t="s">
        <v>345</v>
      </c>
      <c r="AH15" s="2" t="s">
        <v>345</v>
      </c>
      <c r="AI15" s="2" t="s">
        <v>345</v>
      </c>
    </row>
    <row r="16" customFormat="false" ht="12.8" hidden="false" customHeight="false" outlineLevel="0" collapsed="false">
      <c r="A16" s="2" t="s">
        <v>298</v>
      </c>
      <c r="B16" s="2" t="s">
        <v>213</v>
      </c>
      <c r="C16" s="2" t="s">
        <v>297</v>
      </c>
      <c r="D16" s="2" t="s">
        <v>398</v>
      </c>
      <c r="E16" s="2" t="s">
        <v>350</v>
      </c>
      <c r="F16" s="2" t="s">
        <v>347</v>
      </c>
      <c r="G16" s="2" t="s">
        <v>349</v>
      </c>
      <c r="H16" s="2" t="s">
        <v>347</v>
      </c>
      <c r="I16" s="2" t="s">
        <v>348</v>
      </c>
      <c r="J16" s="2" t="s">
        <v>348</v>
      </c>
      <c r="K16" s="2" t="s">
        <v>348</v>
      </c>
      <c r="L16" s="2" t="s">
        <v>348</v>
      </c>
      <c r="M16" s="2" t="s">
        <v>348</v>
      </c>
      <c r="N16" s="2" t="s">
        <v>348</v>
      </c>
      <c r="O16" s="2" t="s">
        <v>348</v>
      </c>
      <c r="P16" s="2" t="s">
        <v>348</v>
      </c>
      <c r="Q16" s="2" t="s">
        <v>349</v>
      </c>
      <c r="R16" s="2" t="s">
        <v>348</v>
      </c>
      <c r="S16" s="2" t="s">
        <v>348</v>
      </c>
      <c r="T16" s="2" t="s">
        <v>348</v>
      </c>
      <c r="U16" s="2" t="s">
        <v>349</v>
      </c>
      <c r="V16" s="2" t="s">
        <v>349</v>
      </c>
      <c r="W16" s="2" t="s">
        <v>349</v>
      </c>
      <c r="X16" s="2" t="s">
        <v>349</v>
      </c>
      <c r="Y16" s="2" t="s">
        <v>349</v>
      </c>
      <c r="Z16" s="2" t="s">
        <v>348</v>
      </c>
      <c r="AA16" s="2" t="s">
        <v>348</v>
      </c>
      <c r="AB16" s="2" t="s">
        <v>348</v>
      </c>
      <c r="AC16" s="2" t="s">
        <v>348</v>
      </c>
      <c r="AD16" s="2" t="s">
        <v>348</v>
      </c>
      <c r="AE16" s="2" t="s">
        <v>348</v>
      </c>
      <c r="AF16" s="2" t="s">
        <v>348</v>
      </c>
      <c r="AG16" s="2" t="s">
        <v>349</v>
      </c>
      <c r="AH16" s="2" t="s">
        <v>349</v>
      </c>
      <c r="AI16" s="2" t="s">
        <v>349</v>
      </c>
    </row>
    <row r="17" customFormat="false" ht="12.8" hidden="false" customHeight="false" outlineLevel="0" collapsed="false">
      <c r="A17" s="2" t="s">
        <v>201</v>
      </c>
      <c r="B17" s="2" t="s">
        <v>202</v>
      </c>
      <c r="C17" s="2" t="s">
        <v>200</v>
      </c>
      <c r="D17" s="2" t="s">
        <v>399</v>
      </c>
      <c r="E17" s="2" t="s">
        <v>349</v>
      </c>
      <c r="F17" s="2" t="s">
        <v>345</v>
      </c>
      <c r="G17" s="2" t="s">
        <v>349</v>
      </c>
      <c r="H17" s="2" t="s">
        <v>345</v>
      </c>
      <c r="I17" s="2" t="s">
        <v>345</v>
      </c>
      <c r="J17" s="2" t="s">
        <v>349</v>
      </c>
      <c r="K17" s="2" t="s">
        <v>349</v>
      </c>
      <c r="L17" s="2" t="s">
        <v>345</v>
      </c>
      <c r="M17" s="2" t="s">
        <v>345</v>
      </c>
      <c r="N17" s="2" t="s">
        <v>349</v>
      </c>
      <c r="O17" s="2" t="s">
        <v>345</v>
      </c>
      <c r="P17" s="2" t="s">
        <v>345</v>
      </c>
      <c r="Q17" s="2" t="s">
        <v>345</v>
      </c>
      <c r="R17" s="2" t="s">
        <v>345</v>
      </c>
      <c r="S17" s="2" t="s">
        <v>345</v>
      </c>
      <c r="T17" s="2" t="s">
        <v>345</v>
      </c>
      <c r="U17" s="2" t="s">
        <v>350</v>
      </c>
      <c r="V17" s="2" t="s">
        <v>349</v>
      </c>
      <c r="W17" s="2" t="s">
        <v>349</v>
      </c>
      <c r="X17" s="2" t="s">
        <v>348</v>
      </c>
      <c r="Y17" s="2" t="s">
        <v>349</v>
      </c>
      <c r="Z17" s="2" t="s">
        <v>350</v>
      </c>
      <c r="AA17" s="2" t="s">
        <v>350</v>
      </c>
      <c r="AB17" s="2" t="s">
        <v>350</v>
      </c>
      <c r="AC17" s="2" t="s">
        <v>348</v>
      </c>
      <c r="AD17" s="2" t="s">
        <v>348</v>
      </c>
      <c r="AE17" s="2" t="s">
        <v>349</v>
      </c>
      <c r="AF17" s="2" t="s">
        <v>349</v>
      </c>
      <c r="AG17" s="2" t="s">
        <v>349</v>
      </c>
      <c r="AH17" s="2" t="s">
        <v>349</v>
      </c>
      <c r="AI17" s="2" t="s">
        <v>348</v>
      </c>
    </row>
    <row r="18" customFormat="false" ht="12.8" hidden="false" customHeight="false" outlineLevel="0" collapsed="false">
      <c r="A18" s="2" t="s">
        <v>266</v>
      </c>
      <c r="B18" s="2" t="s">
        <v>216</v>
      </c>
      <c r="C18" s="2" t="s">
        <v>265</v>
      </c>
      <c r="D18" s="2" t="s">
        <v>400</v>
      </c>
      <c r="E18" s="2" t="s">
        <v>350</v>
      </c>
      <c r="F18" s="2" t="s">
        <v>350</v>
      </c>
      <c r="G18" s="2" t="s">
        <v>350</v>
      </c>
      <c r="H18" s="2" t="s">
        <v>350</v>
      </c>
      <c r="I18" s="2" t="s">
        <v>349</v>
      </c>
      <c r="J18" s="2" t="s">
        <v>350</v>
      </c>
      <c r="K18" s="2" t="s">
        <v>346</v>
      </c>
      <c r="L18" s="2" t="s">
        <v>350</v>
      </c>
      <c r="M18" s="2" t="s">
        <v>350</v>
      </c>
      <c r="N18" s="2" t="s">
        <v>350</v>
      </c>
      <c r="O18" s="2" t="s">
        <v>346</v>
      </c>
      <c r="P18" s="2" t="s">
        <v>350</v>
      </c>
      <c r="Q18" s="2" t="s">
        <v>345</v>
      </c>
      <c r="R18" s="2" t="s">
        <v>345</v>
      </c>
      <c r="S18" s="2" t="s">
        <v>350</v>
      </c>
      <c r="T18" s="2" t="s">
        <v>350</v>
      </c>
      <c r="U18" s="2" t="s">
        <v>350</v>
      </c>
      <c r="V18" s="2" t="s">
        <v>350</v>
      </c>
      <c r="W18" s="2" t="s">
        <v>350</v>
      </c>
      <c r="X18" s="2" t="s">
        <v>347</v>
      </c>
      <c r="Y18" s="2" t="s">
        <v>349</v>
      </c>
      <c r="Z18" s="2" t="s">
        <v>350</v>
      </c>
      <c r="AA18" s="2" t="s">
        <v>350</v>
      </c>
      <c r="AB18" s="2" t="s">
        <v>350</v>
      </c>
      <c r="AC18" s="2" t="s">
        <v>348</v>
      </c>
      <c r="AD18" s="2" t="s">
        <v>348</v>
      </c>
      <c r="AE18" s="2" t="s">
        <v>349</v>
      </c>
      <c r="AF18" s="2" t="s">
        <v>348</v>
      </c>
      <c r="AG18" s="2" t="s">
        <v>350</v>
      </c>
      <c r="AH18" s="2" t="s">
        <v>348</v>
      </c>
      <c r="AI18" s="2" t="s">
        <v>348</v>
      </c>
      <c r="AJ18" s="2" t="s">
        <v>109</v>
      </c>
    </row>
    <row r="19" customFormat="false" ht="12.8" hidden="false" customHeight="false" outlineLevel="0" collapsed="false">
      <c r="A19" s="2" t="s">
        <v>254</v>
      </c>
      <c r="B19" s="2" t="s">
        <v>210</v>
      </c>
      <c r="C19" s="2" t="s">
        <v>253</v>
      </c>
      <c r="D19" s="2" t="s">
        <v>401</v>
      </c>
      <c r="E19" s="2" t="s">
        <v>348</v>
      </c>
      <c r="F19" s="2" t="s">
        <v>347</v>
      </c>
      <c r="G19" s="2" t="s">
        <v>349</v>
      </c>
      <c r="H19" s="2" t="s">
        <v>349</v>
      </c>
      <c r="I19" s="2" t="s">
        <v>348</v>
      </c>
      <c r="J19" s="2" t="s">
        <v>347</v>
      </c>
      <c r="K19" s="2" t="s">
        <v>349</v>
      </c>
      <c r="L19" s="2" t="s">
        <v>350</v>
      </c>
      <c r="M19" s="2" t="s">
        <v>350</v>
      </c>
      <c r="N19" s="2" t="s">
        <v>348</v>
      </c>
      <c r="O19" s="2" t="s">
        <v>348</v>
      </c>
      <c r="P19" s="2" t="s">
        <v>347</v>
      </c>
      <c r="Q19" s="2" t="s">
        <v>350</v>
      </c>
      <c r="R19" s="2" t="s">
        <v>349</v>
      </c>
      <c r="S19" s="2" t="s">
        <v>349</v>
      </c>
      <c r="T19" s="2" t="s">
        <v>347</v>
      </c>
      <c r="U19" s="2" t="s">
        <v>349</v>
      </c>
      <c r="V19" s="2" t="s">
        <v>349</v>
      </c>
      <c r="W19" s="2" t="s">
        <v>350</v>
      </c>
      <c r="X19" s="2" t="s">
        <v>350</v>
      </c>
      <c r="Y19" s="2" t="s">
        <v>348</v>
      </c>
      <c r="Z19" s="2" t="s">
        <v>348</v>
      </c>
      <c r="AA19" s="2" t="s">
        <v>348</v>
      </c>
      <c r="AB19" s="2" t="s">
        <v>350</v>
      </c>
      <c r="AC19" s="2" t="s">
        <v>349</v>
      </c>
      <c r="AD19" s="2" t="s">
        <v>349</v>
      </c>
      <c r="AE19" s="2" t="s">
        <v>349</v>
      </c>
      <c r="AF19" s="2" t="s">
        <v>348</v>
      </c>
      <c r="AG19" s="2" t="s">
        <v>349</v>
      </c>
      <c r="AH19" s="2" t="s">
        <v>349</v>
      </c>
      <c r="AI19" s="2" t="s">
        <v>349</v>
      </c>
    </row>
    <row r="20" customFormat="false" ht="12.8" hidden="false" customHeight="false" outlineLevel="0" collapsed="false">
      <c r="A20" s="2" t="s">
        <v>322</v>
      </c>
      <c r="B20" s="2" t="s">
        <v>205</v>
      </c>
      <c r="C20" s="2" t="s">
        <v>321</v>
      </c>
      <c r="D20" s="2" t="s">
        <v>402</v>
      </c>
      <c r="E20" s="2" t="s">
        <v>349</v>
      </c>
      <c r="F20" s="2" t="s">
        <v>345</v>
      </c>
      <c r="G20" s="2" t="s">
        <v>349</v>
      </c>
      <c r="H20" s="2" t="s">
        <v>345</v>
      </c>
      <c r="I20" s="2" t="s">
        <v>345</v>
      </c>
      <c r="J20" s="2" t="s">
        <v>349</v>
      </c>
      <c r="K20" s="2" t="s">
        <v>349</v>
      </c>
      <c r="L20" s="2" t="s">
        <v>349</v>
      </c>
      <c r="M20" s="2" t="s">
        <v>349</v>
      </c>
      <c r="N20" s="2" t="s">
        <v>345</v>
      </c>
      <c r="O20" s="2" t="s">
        <v>345</v>
      </c>
      <c r="P20" s="2" t="s">
        <v>345</v>
      </c>
      <c r="Q20" s="2" t="s">
        <v>345</v>
      </c>
      <c r="R20" s="2" t="s">
        <v>345</v>
      </c>
      <c r="S20" s="2" t="s">
        <v>345</v>
      </c>
      <c r="T20" s="2" t="s">
        <v>345</v>
      </c>
      <c r="U20" s="2" t="s">
        <v>349</v>
      </c>
      <c r="V20" s="2" t="s">
        <v>349</v>
      </c>
      <c r="W20" s="2" t="s">
        <v>345</v>
      </c>
      <c r="X20" s="2" t="s">
        <v>350</v>
      </c>
      <c r="Y20" s="2" t="s">
        <v>345</v>
      </c>
      <c r="Z20" s="2" t="s">
        <v>349</v>
      </c>
      <c r="AA20" s="2" t="s">
        <v>345</v>
      </c>
      <c r="AB20" s="2" t="s">
        <v>345</v>
      </c>
      <c r="AC20" s="2" t="s">
        <v>345</v>
      </c>
      <c r="AD20" s="2" t="s">
        <v>345</v>
      </c>
      <c r="AE20" s="2" t="s">
        <v>345</v>
      </c>
      <c r="AF20" s="2" t="s">
        <v>349</v>
      </c>
      <c r="AG20" s="2" t="s">
        <v>350</v>
      </c>
      <c r="AH20" s="2" t="s">
        <v>349</v>
      </c>
      <c r="AI20" s="2" t="s">
        <v>345</v>
      </c>
      <c r="AJ20" s="2" t="s">
        <v>151</v>
      </c>
    </row>
    <row r="21" customFormat="false" ht="12.8" hidden="false" customHeight="false" outlineLevel="0" collapsed="false">
      <c r="A21" s="2" t="s">
        <v>280</v>
      </c>
      <c r="B21" s="2" t="s">
        <v>202</v>
      </c>
      <c r="C21" s="2" t="s">
        <v>279</v>
      </c>
      <c r="D21" s="2" t="s">
        <v>403</v>
      </c>
      <c r="E21" s="2" t="s">
        <v>350</v>
      </c>
      <c r="F21" s="2" t="s">
        <v>347</v>
      </c>
      <c r="G21" s="2" t="s">
        <v>348</v>
      </c>
      <c r="H21" s="2" t="s">
        <v>345</v>
      </c>
      <c r="I21" s="2" t="s">
        <v>345</v>
      </c>
      <c r="J21" s="2" t="s">
        <v>349</v>
      </c>
      <c r="K21" s="2" t="s">
        <v>349</v>
      </c>
      <c r="L21" s="2" t="s">
        <v>350</v>
      </c>
      <c r="M21" s="2" t="s">
        <v>350</v>
      </c>
      <c r="N21" s="2" t="s">
        <v>350</v>
      </c>
      <c r="O21" s="2" t="s">
        <v>350</v>
      </c>
      <c r="P21" s="2" t="s">
        <v>349</v>
      </c>
      <c r="Q21" s="2" t="s">
        <v>348</v>
      </c>
      <c r="R21" s="2" t="s">
        <v>348</v>
      </c>
      <c r="S21" s="2" t="s">
        <v>349</v>
      </c>
      <c r="T21" s="2" t="s">
        <v>348</v>
      </c>
      <c r="U21" s="2" t="s">
        <v>349</v>
      </c>
      <c r="V21" s="2" t="s">
        <v>349</v>
      </c>
      <c r="W21" s="2" t="s">
        <v>349</v>
      </c>
      <c r="X21" s="2" t="s">
        <v>348</v>
      </c>
      <c r="Y21" s="2" t="s">
        <v>347</v>
      </c>
      <c r="Z21" s="2" t="s">
        <v>349</v>
      </c>
      <c r="AA21" s="2" t="s">
        <v>349</v>
      </c>
      <c r="AB21" s="2" t="s">
        <v>349</v>
      </c>
      <c r="AC21" s="2" t="s">
        <v>349</v>
      </c>
      <c r="AD21" s="2" t="s">
        <v>349</v>
      </c>
      <c r="AE21" s="2" t="s">
        <v>349</v>
      </c>
      <c r="AF21" s="2" t="s">
        <v>349</v>
      </c>
      <c r="AG21" s="2" t="s">
        <v>349</v>
      </c>
      <c r="AH21" s="2" t="s">
        <v>349</v>
      </c>
      <c r="AI21" s="2" t="s">
        <v>349</v>
      </c>
    </row>
    <row r="22" customFormat="false" ht="12.8" hidden="false" customHeight="false" outlineLevel="0" collapsed="false">
      <c r="A22" s="2" t="s">
        <v>258</v>
      </c>
      <c r="B22" s="2" t="s">
        <v>205</v>
      </c>
      <c r="C22" s="2" t="s">
        <v>257</v>
      </c>
      <c r="D22" s="2" t="s">
        <v>404</v>
      </c>
      <c r="E22" s="2" t="s">
        <v>350</v>
      </c>
      <c r="F22" s="2" t="s">
        <v>350</v>
      </c>
      <c r="G22" s="2" t="s">
        <v>350</v>
      </c>
      <c r="H22" s="2" t="s">
        <v>349</v>
      </c>
      <c r="I22" s="2" t="s">
        <v>349</v>
      </c>
      <c r="J22" s="2" t="s">
        <v>349</v>
      </c>
      <c r="K22" s="2" t="s">
        <v>349</v>
      </c>
      <c r="L22" s="2" t="s">
        <v>350</v>
      </c>
      <c r="M22" s="2" t="s">
        <v>350</v>
      </c>
      <c r="N22" s="2" t="s">
        <v>350</v>
      </c>
      <c r="O22" s="2" t="s">
        <v>349</v>
      </c>
      <c r="P22" s="2" t="s">
        <v>349</v>
      </c>
      <c r="Q22" s="2" t="s">
        <v>349</v>
      </c>
      <c r="R22" s="2" t="s">
        <v>349</v>
      </c>
      <c r="S22" s="2" t="s">
        <v>350</v>
      </c>
      <c r="T22" s="2" t="s">
        <v>350</v>
      </c>
      <c r="U22" s="2" t="s">
        <v>350</v>
      </c>
      <c r="V22" s="2" t="s">
        <v>350</v>
      </c>
      <c r="W22" s="2" t="s">
        <v>350</v>
      </c>
      <c r="X22" s="2" t="s">
        <v>348</v>
      </c>
      <c r="Y22" s="2" t="s">
        <v>348</v>
      </c>
      <c r="Z22" s="2" t="s">
        <v>350</v>
      </c>
      <c r="AA22" s="2" t="s">
        <v>350</v>
      </c>
      <c r="AB22" s="2" t="s">
        <v>350</v>
      </c>
      <c r="AC22" s="2" t="s">
        <v>350</v>
      </c>
      <c r="AD22" s="2" t="s">
        <v>350</v>
      </c>
      <c r="AE22" s="2" t="s">
        <v>350</v>
      </c>
      <c r="AF22" s="2" t="s">
        <v>348</v>
      </c>
      <c r="AG22" s="2" t="s">
        <v>350</v>
      </c>
      <c r="AH22" s="2" t="s">
        <v>350</v>
      </c>
      <c r="AI22" s="2" t="s">
        <v>350</v>
      </c>
    </row>
    <row r="23" customFormat="false" ht="12.8" hidden="false" customHeight="false" outlineLevel="0" collapsed="false">
      <c r="A23" s="2" t="s">
        <v>328</v>
      </c>
      <c r="B23" s="2" t="s">
        <v>202</v>
      </c>
      <c r="C23" s="2" t="s">
        <v>327</v>
      </c>
      <c r="D23" s="2" t="s">
        <v>405</v>
      </c>
      <c r="E23" s="2" t="s">
        <v>350</v>
      </c>
      <c r="F23" s="2" t="s">
        <v>349</v>
      </c>
      <c r="G23" s="2" t="s">
        <v>350</v>
      </c>
      <c r="H23" s="2" t="s">
        <v>350</v>
      </c>
      <c r="I23" s="2" t="s">
        <v>350</v>
      </c>
      <c r="J23" s="2" t="s">
        <v>349</v>
      </c>
      <c r="K23" s="2" t="s">
        <v>349</v>
      </c>
      <c r="L23" s="2" t="s">
        <v>348</v>
      </c>
      <c r="M23" s="2" t="s">
        <v>349</v>
      </c>
      <c r="N23" s="2" t="s">
        <v>349</v>
      </c>
      <c r="O23" s="2" t="s">
        <v>348</v>
      </c>
      <c r="P23" s="2" t="s">
        <v>349</v>
      </c>
      <c r="Q23" s="2" t="s">
        <v>349</v>
      </c>
      <c r="R23" s="2" t="s">
        <v>349</v>
      </c>
      <c r="S23" s="2" t="s">
        <v>349</v>
      </c>
      <c r="T23" s="2" t="s">
        <v>348</v>
      </c>
      <c r="U23" s="2" t="s">
        <v>349</v>
      </c>
      <c r="V23" s="2" t="s">
        <v>349</v>
      </c>
      <c r="W23" s="2" t="s">
        <v>349</v>
      </c>
      <c r="X23" s="2" t="s">
        <v>349</v>
      </c>
      <c r="Y23" s="2" t="s">
        <v>349</v>
      </c>
      <c r="Z23" s="2" t="s">
        <v>349</v>
      </c>
      <c r="AA23" s="2" t="s">
        <v>350</v>
      </c>
      <c r="AB23" s="2" t="s">
        <v>349</v>
      </c>
      <c r="AC23" s="2" t="s">
        <v>348</v>
      </c>
      <c r="AD23" s="2" t="s">
        <v>348</v>
      </c>
      <c r="AE23" s="2" t="s">
        <v>349</v>
      </c>
      <c r="AF23" s="2" t="s">
        <v>349</v>
      </c>
      <c r="AG23" s="2" t="s">
        <v>350</v>
      </c>
      <c r="AH23" s="2" t="s">
        <v>349</v>
      </c>
      <c r="AI23" s="2" t="s">
        <v>348</v>
      </c>
    </row>
    <row r="24" customFormat="false" ht="12.8" hidden="false" customHeight="false" outlineLevel="0" collapsed="false">
      <c r="A24" s="2" t="s">
        <v>334</v>
      </c>
      <c r="B24" s="2" t="s">
        <v>205</v>
      </c>
      <c r="C24" s="2" t="s">
        <v>333</v>
      </c>
      <c r="D24" s="2" t="s">
        <v>406</v>
      </c>
      <c r="E24" s="2" t="s">
        <v>349</v>
      </c>
      <c r="F24" s="2" t="s">
        <v>349</v>
      </c>
      <c r="G24" s="2" t="s">
        <v>349</v>
      </c>
      <c r="H24" s="2" t="s">
        <v>349</v>
      </c>
      <c r="I24" s="2" t="s">
        <v>349</v>
      </c>
      <c r="J24" s="2" t="s">
        <v>349</v>
      </c>
      <c r="K24" s="2" t="s">
        <v>349</v>
      </c>
      <c r="L24" s="2" t="s">
        <v>349</v>
      </c>
      <c r="M24" s="2" t="s">
        <v>349</v>
      </c>
      <c r="N24" s="2" t="s">
        <v>349</v>
      </c>
      <c r="O24" s="2" t="s">
        <v>349</v>
      </c>
      <c r="P24" s="2" t="s">
        <v>349</v>
      </c>
      <c r="Q24" s="2" t="s">
        <v>349</v>
      </c>
      <c r="R24" s="2" t="s">
        <v>349</v>
      </c>
      <c r="S24" s="2" t="s">
        <v>349</v>
      </c>
      <c r="T24" s="2" t="s">
        <v>349</v>
      </c>
      <c r="U24" s="2" t="s">
        <v>349</v>
      </c>
      <c r="V24" s="2" t="s">
        <v>349</v>
      </c>
      <c r="W24" s="2" t="s">
        <v>349</v>
      </c>
      <c r="X24" s="2" t="s">
        <v>349</v>
      </c>
      <c r="Y24" s="2" t="s">
        <v>349</v>
      </c>
      <c r="Z24" s="2" t="s">
        <v>349</v>
      </c>
      <c r="AA24" s="2" t="s">
        <v>349</v>
      </c>
      <c r="AB24" s="2" t="s">
        <v>349</v>
      </c>
      <c r="AC24" s="2" t="s">
        <v>349</v>
      </c>
      <c r="AD24" s="2" t="s">
        <v>349</v>
      </c>
      <c r="AE24" s="2" t="s">
        <v>349</v>
      </c>
      <c r="AF24" s="2" t="s">
        <v>349</v>
      </c>
      <c r="AG24" s="2" t="s">
        <v>349</v>
      </c>
      <c r="AH24" s="2" t="s">
        <v>349</v>
      </c>
      <c r="AI24" s="2" t="s">
        <v>349</v>
      </c>
    </row>
    <row r="25" customFormat="false" ht="12.8" hidden="false" customHeight="false" outlineLevel="0" collapsed="false">
      <c r="A25" s="2" t="s">
        <v>318</v>
      </c>
      <c r="B25" s="2" t="s">
        <v>210</v>
      </c>
      <c r="C25" s="2" t="s">
        <v>317</v>
      </c>
      <c r="D25" s="2" t="s">
        <v>407</v>
      </c>
      <c r="E25" s="2" t="s">
        <v>348</v>
      </c>
      <c r="F25" s="2" t="s">
        <v>349</v>
      </c>
      <c r="G25" s="2" t="s">
        <v>349</v>
      </c>
      <c r="H25" s="2" t="s">
        <v>348</v>
      </c>
      <c r="I25" s="2" t="s">
        <v>347</v>
      </c>
      <c r="J25" s="2" t="s">
        <v>349</v>
      </c>
      <c r="K25" s="2" t="s">
        <v>349</v>
      </c>
      <c r="L25" s="2" t="s">
        <v>349</v>
      </c>
      <c r="M25" s="2" t="s">
        <v>349</v>
      </c>
      <c r="N25" s="2" t="s">
        <v>345</v>
      </c>
      <c r="O25" s="2" t="s">
        <v>349</v>
      </c>
      <c r="P25" s="2" t="s">
        <v>345</v>
      </c>
      <c r="Q25" s="2" t="s">
        <v>349</v>
      </c>
      <c r="R25" s="2" t="s">
        <v>349</v>
      </c>
      <c r="S25" s="2" t="s">
        <v>345</v>
      </c>
      <c r="T25" s="2" t="s">
        <v>345</v>
      </c>
      <c r="U25" s="2" t="s">
        <v>348</v>
      </c>
      <c r="V25" s="2" t="s">
        <v>348</v>
      </c>
      <c r="W25" s="2" t="s">
        <v>348</v>
      </c>
      <c r="X25" s="2" t="s">
        <v>345</v>
      </c>
      <c r="Y25" s="2" t="s">
        <v>345</v>
      </c>
      <c r="Z25" s="2" t="s">
        <v>345</v>
      </c>
      <c r="AA25" s="2" t="s">
        <v>345</v>
      </c>
      <c r="AB25" s="2" t="s">
        <v>345</v>
      </c>
      <c r="AC25" s="2" t="s">
        <v>348</v>
      </c>
      <c r="AD25" s="2" t="s">
        <v>349</v>
      </c>
      <c r="AE25" s="2" t="s">
        <v>345</v>
      </c>
      <c r="AF25" s="2" t="s">
        <v>345</v>
      </c>
      <c r="AG25" s="2" t="s">
        <v>349</v>
      </c>
      <c r="AH25" s="2" t="s">
        <v>349</v>
      </c>
      <c r="AI25" s="2" t="s">
        <v>349</v>
      </c>
    </row>
    <row r="26" customFormat="false" ht="12.8" hidden="false" customHeight="false" outlineLevel="0" collapsed="false">
      <c r="A26" s="2" t="s">
        <v>408</v>
      </c>
      <c r="B26" s="2" t="s">
        <v>210</v>
      </c>
      <c r="C26" s="2" t="s">
        <v>409</v>
      </c>
      <c r="D26" s="2" t="s">
        <v>410</v>
      </c>
      <c r="E26" s="2" t="s">
        <v>349</v>
      </c>
      <c r="F26" s="2" t="s">
        <v>345</v>
      </c>
      <c r="G26" s="2" t="s">
        <v>350</v>
      </c>
      <c r="H26" s="2" t="s">
        <v>350</v>
      </c>
      <c r="I26" s="2" t="s">
        <v>349</v>
      </c>
      <c r="J26" s="2" t="s">
        <v>350</v>
      </c>
      <c r="K26" s="2" t="s">
        <v>350</v>
      </c>
      <c r="L26" s="2" t="s">
        <v>350</v>
      </c>
      <c r="M26" s="2" t="s">
        <v>350</v>
      </c>
      <c r="N26" s="2" t="s">
        <v>345</v>
      </c>
      <c r="O26" s="2" t="s">
        <v>345</v>
      </c>
      <c r="P26" s="2" t="s">
        <v>350</v>
      </c>
      <c r="Q26" s="2" t="s">
        <v>345</v>
      </c>
      <c r="R26" s="2" t="s">
        <v>350</v>
      </c>
      <c r="S26" s="2" t="s">
        <v>345</v>
      </c>
      <c r="T26" s="2" t="s">
        <v>345</v>
      </c>
      <c r="U26" s="2" t="s">
        <v>349</v>
      </c>
      <c r="V26" s="2" t="s">
        <v>349</v>
      </c>
      <c r="W26" s="2" t="s">
        <v>350</v>
      </c>
      <c r="X26" s="2" t="s">
        <v>350</v>
      </c>
      <c r="Y26" s="2" t="s">
        <v>350</v>
      </c>
      <c r="Z26" s="2" t="s">
        <v>350</v>
      </c>
      <c r="AA26" s="2" t="s">
        <v>350</v>
      </c>
      <c r="AB26" s="2" t="s">
        <v>350</v>
      </c>
      <c r="AC26" s="2" t="s">
        <v>350</v>
      </c>
      <c r="AD26" s="2" t="s">
        <v>350</v>
      </c>
      <c r="AE26" s="2" t="s">
        <v>350</v>
      </c>
      <c r="AF26" s="2" t="s">
        <v>350</v>
      </c>
      <c r="AG26" s="2" t="s">
        <v>350</v>
      </c>
      <c r="AH26" s="2" t="s">
        <v>350</v>
      </c>
      <c r="AI26" s="2" t="s">
        <v>350</v>
      </c>
      <c r="AJ26" s="2" t="s">
        <v>411</v>
      </c>
    </row>
    <row r="27" customFormat="false" ht="12.8" hidden="false" customHeight="false" outlineLevel="0" collapsed="false">
      <c r="A27" s="2" t="s">
        <v>209</v>
      </c>
      <c r="B27" s="2" t="s">
        <v>210</v>
      </c>
      <c r="C27" s="2" t="s">
        <v>208</v>
      </c>
      <c r="D27" s="2" t="s">
        <v>412</v>
      </c>
      <c r="E27" s="2" t="s">
        <v>349</v>
      </c>
      <c r="F27" s="2" t="s">
        <v>345</v>
      </c>
      <c r="G27" s="2" t="s">
        <v>349</v>
      </c>
      <c r="H27" s="2" t="s">
        <v>349</v>
      </c>
      <c r="I27" s="2" t="s">
        <v>345</v>
      </c>
      <c r="J27" s="2" t="s">
        <v>349</v>
      </c>
      <c r="K27" s="2" t="s">
        <v>348</v>
      </c>
      <c r="L27" s="2" t="s">
        <v>350</v>
      </c>
      <c r="M27" s="2" t="s">
        <v>350</v>
      </c>
      <c r="N27" s="2" t="s">
        <v>350</v>
      </c>
      <c r="O27" s="2" t="s">
        <v>345</v>
      </c>
      <c r="P27" s="2" t="s">
        <v>349</v>
      </c>
      <c r="Q27" s="2" t="s">
        <v>348</v>
      </c>
      <c r="R27" s="2" t="s">
        <v>348</v>
      </c>
      <c r="S27" s="2" t="s">
        <v>345</v>
      </c>
      <c r="T27" s="2" t="s">
        <v>345</v>
      </c>
      <c r="U27" s="2" t="s">
        <v>350</v>
      </c>
      <c r="V27" s="2" t="s">
        <v>350</v>
      </c>
      <c r="W27" s="2" t="s">
        <v>349</v>
      </c>
      <c r="X27" s="2" t="s">
        <v>348</v>
      </c>
      <c r="Y27" s="2" t="s">
        <v>348</v>
      </c>
      <c r="Z27" s="2" t="s">
        <v>345</v>
      </c>
      <c r="AA27" s="2" t="s">
        <v>350</v>
      </c>
      <c r="AB27" s="2" t="s">
        <v>350</v>
      </c>
      <c r="AC27" s="2" t="s">
        <v>345</v>
      </c>
      <c r="AD27" s="2" t="s">
        <v>345</v>
      </c>
      <c r="AE27" s="2" t="s">
        <v>345</v>
      </c>
      <c r="AF27" s="2" t="s">
        <v>345</v>
      </c>
      <c r="AG27" s="2" t="s">
        <v>348</v>
      </c>
      <c r="AH27" s="2" t="s">
        <v>349</v>
      </c>
      <c r="AI27" s="2" t="s">
        <v>349</v>
      </c>
    </row>
    <row r="28" customFormat="false" ht="12.8" hidden="false" customHeight="false" outlineLevel="0" collapsed="false">
      <c r="A28" s="2" t="s">
        <v>250</v>
      </c>
      <c r="B28" s="2" t="s">
        <v>210</v>
      </c>
      <c r="C28" s="2" t="s">
        <v>249</v>
      </c>
      <c r="D28" s="2" t="s">
        <v>413</v>
      </c>
      <c r="E28" s="2" t="s">
        <v>350</v>
      </c>
      <c r="F28" s="2" t="s">
        <v>350</v>
      </c>
      <c r="G28" s="2" t="s">
        <v>350</v>
      </c>
      <c r="H28" s="2" t="s">
        <v>347</v>
      </c>
      <c r="I28" s="2" t="s">
        <v>347</v>
      </c>
      <c r="J28" s="2" t="s">
        <v>350</v>
      </c>
      <c r="K28" s="2" t="s">
        <v>349</v>
      </c>
      <c r="L28" s="2" t="s">
        <v>348</v>
      </c>
      <c r="M28" s="2" t="s">
        <v>348</v>
      </c>
      <c r="N28" s="2" t="s">
        <v>350</v>
      </c>
      <c r="O28" s="2" t="s">
        <v>350</v>
      </c>
      <c r="P28" s="2" t="s">
        <v>347</v>
      </c>
      <c r="Q28" s="2" t="s">
        <v>347</v>
      </c>
      <c r="R28" s="2" t="s">
        <v>345</v>
      </c>
      <c r="S28" s="2" t="s">
        <v>345</v>
      </c>
      <c r="T28" s="2" t="s">
        <v>345</v>
      </c>
      <c r="U28" s="2" t="s">
        <v>345</v>
      </c>
      <c r="V28" s="2" t="s">
        <v>345</v>
      </c>
      <c r="W28" s="2" t="s">
        <v>345</v>
      </c>
      <c r="X28" s="2" t="s">
        <v>345</v>
      </c>
      <c r="Y28" s="2" t="s">
        <v>345</v>
      </c>
      <c r="Z28" s="2" t="s">
        <v>349</v>
      </c>
      <c r="AA28" s="2" t="s">
        <v>349</v>
      </c>
      <c r="AB28" s="2" t="s">
        <v>349</v>
      </c>
      <c r="AC28" s="2" t="s">
        <v>349</v>
      </c>
      <c r="AD28" s="2" t="s">
        <v>349</v>
      </c>
      <c r="AE28" s="2" t="s">
        <v>349</v>
      </c>
      <c r="AF28" s="2" t="s">
        <v>345</v>
      </c>
      <c r="AG28" s="2" t="s">
        <v>350</v>
      </c>
      <c r="AH28" s="2" t="s">
        <v>350</v>
      </c>
      <c r="AI28" s="2" t="s">
        <v>350</v>
      </c>
      <c r="AJ28" s="2" t="s">
        <v>99</v>
      </c>
    </row>
    <row r="29" customFormat="false" ht="12.8" hidden="false" customHeight="false" outlineLevel="0" collapsed="false">
      <c r="A29" s="2" t="s">
        <v>218</v>
      </c>
      <c r="B29" s="2" t="s">
        <v>205</v>
      </c>
      <c r="C29" s="2" t="s">
        <v>217</v>
      </c>
      <c r="D29" s="2" t="s">
        <v>414</v>
      </c>
      <c r="E29" s="2" t="s">
        <v>350</v>
      </c>
      <c r="F29" s="2" t="s">
        <v>345</v>
      </c>
      <c r="G29" s="2" t="s">
        <v>350</v>
      </c>
      <c r="H29" s="2" t="s">
        <v>345</v>
      </c>
      <c r="I29" s="2" t="s">
        <v>345</v>
      </c>
      <c r="J29" s="2" t="s">
        <v>350</v>
      </c>
      <c r="K29" s="2" t="s">
        <v>350</v>
      </c>
      <c r="L29" s="2" t="s">
        <v>350</v>
      </c>
      <c r="M29" s="2" t="s">
        <v>350</v>
      </c>
      <c r="N29" s="2" t="s">
        <v>350</v>
      </c>
      <c r="O29" s="2" t="s">
        <v>350</v>
      </c>
      <c r="P29" s="2" t="s">
        <v>350</v>
      </c>
      <c r="Q29" s="2" t="s">
        <v>350</v>
      </c>
      <c r="R29" s="2" t="s">
        <v>350</v>
      </c>
      <c r="S29" s="2" t="s">
        <v>350</v>
      </c>
      <c r="T29" s="2" t="s">
        <v>350</v>
      </c>
      <c r="U29" s="2" t="s">
        <v>350</v>
      </c>
      <c r="V29" s="2" t="s">
        <v>350</v>
      </c>
      <c r="W29" s="2" t="s">
        <v>350</v>
      </c>
      <c r="X29" s="2" t="s">
        <v>345</v>
      </c>
      <c r="Y29" s="2" t="s">
        <v>345</v>
      </c>
      <c r="Z29" s="2" t="s">
        <v>350</v>
      </c>
      <c r="AA29" s="2" t="s">
        <v>350</v>
      </c>
      <c r="AB29" s="2" t="s">
        <v>350</v>
      </c>
      <c r="AC29" s="2" t="s">
        <v>350</v>
      </c>
      <c r="AD29" s="2" t="s">
        <v>350</v>
      </c>
      <c r="AE29" s="2" t="s">
        <v>350</v>
      </c>
      <c r="AF29" s="2" t="s">
        <v>350</v>
      </c>
      <c r="AG29" s="2" t="s">
        <v>350</v>
      </c>
      <c r="AH29" s="2" t="s">
        <v>350</v>
      </c>
      <c r="AI29" s="2" t="s">
        <v>350</v>
      </c>
      <c r="AJ29" s="2" t="s">
        <v>77</v>
      </c>
    </row>
    <row r="30" customFormat="false" ht="12.8" hidden="false" customHeight="false" outlineLevel="0" collapsed="false">
      <c r="A30" s="2" t="s">
        <v>282</v>
      </c>
      <c r="B30" s="2" t="s">
        <v>216</v>
      </c>
      <c r="C30" s="2" t="s">
        <v>281</v>
      </c>
      <c r="D30" s="2" t="s">
        <v>415</v>
      </c>
      <c r="E30" s="2" t="s">
        <v>350</v>
      </c>
      <c r="F30" s="2" t="s">
        <v>345</v>
      </c>
      <c r="G30" s="2" t="s">
        <v>345</v>
      </c>
      <c r="H30" s="2" t="s">
        <v>347</v>
      </c>
      <c r="I30" s="2" t="s">
        <v>345</v>
      </c>
      <c r="J30" s="2" t="s">
        <v>349</v>
      </c>
      <c r="K30" s="2" t="s">
        <v>348</v>
      </c>
      <c r="L30" s="2" t="s">
        <v>345</v>
      </c>
      <c r="M30" s="2" t="s">
        <v>345</v>
      </c>
      <c r="N30" s="2" t="s">
        <v>345</v>
      </c>
      <c r="O30" s="2" t="s">
        <v>345</v>
      </c>
      <c r="P30" s="2" t="s">
        <v>345</v>
      </c>
      <c r="Q30" s="2" t="s">
        <v>345</v>
      </c>
      <c r="R30" s="2" t="s">
        <v>345</v>
      </c>
      <c r="S30" s="2" t="s">
        <v>350</v>
      </c>
      <c r="T30" s="2" t="s">
        <v>345</v>
      </c>
      <c r="U30" s="2" t="s">
        <v>348</v>
      </c>
      <c r="V30" s="2" t="s">
        <v>348</v>
      </c>
      <c r="W30" s="2" t="s">
        <v>347</v>
      </c>
      <c r="X30" s="2" t="s">
        <v>348</v>
      </c>
      <c r="Y30" s="2" t="s">
        <v>348</v>
      </c>
      <c r="Z30" s="2" t="s">
        <v>349</v>
      </c>
      <c r="AA30" s="2" t="s">
        <v>347</v>
      </c>
      <c r="AB30" s="2" t="s">
        <v>349</v>
      </c>
      <c r="AC30" s="2" t="s">
        <v>349</v>
      </c>
      <c r="AD30" s="2" t="s">
        <v>348</v>
      </c>
      <c r="AE30" s="2" t="s">
        <v>348</v>
      </c>
      <c r="AF30" s="2" t="s">
        <v>350</v>
      </c>
      <c r="AG30" s="2" t="s">
        <v>347</v>
      </c>
      <c r="AH30" s="2" t="s">
        <v>348</v>
      </c>
      <c r="AI30" s="2" t="s">
        <v>347</v>
      </c>
    </row>
    <row r="31" customFormat="false" ht="12.8" hidden="false" customHeight="false" outlineLevel="0" collapsed="false">
      <c r="A31" s="2" t="s">
        <v>308</v>
      </c>
      <c r="B31" s="2" t="s">
        <v>202</v>
      </c>
      <c r="C31" s="2" t="s">
        <v>307</v>
      </c>
      <c r="D31" s="2" t="s">
        <v>416</v>
      </c>
      <c r="E31" s="2" t="s">
        <v>345</v>
      </c>
      <c r="F31" s="2" t="s">
        <v>349</v>
      </c>
      <c r="G31" s="2" t="s">
        <v>349</v>
      </c>
      <c r="H31" s="2" t="s">
        <v>345</v>
      </c>
      <c r="I31" s="2" t="s">
        <v>345</v>
      </c>
      <c r="J31" s="2" t="s">
        <v>349</v>
      </c>
      <c r="K31" s="2" t="s">
        <v>347</v>
      </c>
      <c r="L31" s="2" t="s">
        <v>350</v>
      </c>
      <c r="M31" s="2" t="s">
        <v>349</v>
      </c>
      <c r="N31" s="2" t="s">
        <v>349</v>
      </c>
      <c r="O31" s="2" t="s">
        <v>347</v>
      </c>
      <c r="P31" s="2" t="s">
        <v>349</v>
      </c>
      <c r="Q31" s="2" t="s">
        <v>345</v>
      </c>
      <c r="R31" s="2" t="s">
        <v>345</v>
      </c>
      <c r="S31" s="2" t="s">
        <v>345</v>
      </c>
      <c r="T31" s="2" t="s">
        <v>347</v>
      </c>
      <c r="U31" s="2" t="s">
        <v>348</v>
      </c>
      <c r="V31" s="2" t="s">
        <v>349</v>
      </c>
      <c r="W31" s="2" t="s">
        <v>349</v>
      </c>
      <c r="X31" s="2" t="s">
        <v>349</v>
      </c>
      <c r="Y31" s="2" t="s">
        <v>349</v>
      </c>
      <c r="Z31" s="2" t="s">
        <v>345</v>
      </c>
      <c r="AA31" s="2" t="s">
        <v>349</v>
      </c>
      <c r="AB31" s="2" t="s">
        <v>348</v>
      </c>
      <c r="AC31" s="2" t="s">
        <v>349</v>
      </c>
      <c r="AD31" s="2" t="s">
        <v>349</v>
      </c>
      <c r="AE31" s="2" t="s">
        <v>349</v>
      </c>
      <c r="AF31" s="2" t="s">
        <v>349</v>
      </c>
      <c r="AG31" s="2" t="s">
        <v>350</v>
      </c>
      <c r="AH31" s="2" t="s">
        <v>349</v>
      </c>
      <c r="AI31" s="2" t="s">
        <v>348</v>
      </c>
    </row>
    <row r="32" customFormat="false" ht="12.8" hidden="false" customHeight="false" outlineLevel="0" collapsed="false">
      <c r="A32" s="2" t="s">
        <v>340</v>
      </c>
      <c r="B32" s="2" t="s">
        <v>202</v>
      </c>
      <c r="C32" s="2" t="s">
        <v>339</v>
      </c>
      <c r="D32" s="2" t="s">
        <v>417</v>
      </c>
      <c r="E32" s="2" t="s">
        <v>349</v>
      </c>
      <c r="F32" s="2" t="s">
        <v>349</v>
      </c>
      <c r="G32" s="2" t="s">
        <v>346</v>
      </c>
      <c r="H32" s="2" t="s">
        <v>347</v>
      </c>
      <c r="I32" s="2" t="s">
        <v>346</v>
      </c>
      <c r="J32" s="2" t="s">
        <v>348</v>
      </c>
      <c r="K32" s="2" t="s">
        <v>348</v>
      </c>
      <c r="L32" s="2" t="s">
        <v>349</v>
      </c>
      <c r="M32" s="2" t="s">
        <v>349</v>
      </c>
      <c r="N32" s="2" t="s">
        <v>348</v>
      </c>
      <c r="O32" s="2" t="s">
        <v>348</v>
      </c>
      <c r="P32" s="2" t="s">
        <v>349</v>
      </c>
      <c r="Q32" s="2" t="s">
        <v>346</v>
      </c>
      <c r="R32" s="2" t="s">
        <v>346</v>
      </c>
      <c r="S32" s="2" t="s">
        <v>346</v>
      </c>
      <c r="T32" s="2" t="s">
        <v>347</v>
      </c>
      <c r="U32" s="2" t="s">
        <v>348</v>
      </c>
      <c r="V32" s="2" t="s">
        <v>348</v>
      </c>
      <c r="W32" s="2" t="s">
        <v>348</v>
      </c>
      <c r="X32" s="2" t="s">
        <v>346</v>
      </c>
      <c r="Y32" s="2" t="s">
        <v>346</v>
      </c>
      <c r="Z32" s="2" t="s">
        <v>346</v>
      </c>
      <c r="AA32" s="2" t="s">
        <v>347</v>
      </c>
      <c r="AB32" s="2" t="s">
        <v>347</v>
      </c>
      <c r="AC32" s="2" t="s">
        <v>347</v>
      </c>
      <c r="AD32" s="2" t="s">
        <v>347</v>
      </c>
      <c r="AE32" s="2" t="s">
        <v>347</v>
      </c>
      <c r="AF32" s="2" t="s">
        <v>347</v>
      </c>
      <c r="AG32" s="2" t="s">
        <v>349</v>
      </c>
      <c r="AH32" s="2" t="s">
        <v>349</v>
      </c>
      <c r="AI32" s="2" t="s">
        <v>349</v>
      </c>
    </row>
    <row r="33" customFormat="false" ht="12.8" hidden="false" customHeight="false" outlineLevel="0" collapsed="false">
      <c r="A33" s="2" t="s">
        <v>246</v>
      </c>
      <c r="B33" s="2" t="s">
        <v>202</v>
      </c>
      <c r="C33" s="2" t="s">
        <v>245</v>
      </c>
      <c r="D33" s="2" t="s">
        <v>418</v>
      </c>
      <c r="E33" s="2" t="s">
        <v>350</v>
      </c>
      <c r="F33" s="2" t="s">
        <v>349</v>
      </c>
      <c r="G33" s="2" t="s">
        <v>350</v>
      </c>
      <c r="H33" s="2" t="s">
        <v>349</v>
      </c>
      <c r="I33" s="2" t="s">
        <v>350</v>
      </c>
      <c r="J33" s="2" t="s">
        <v>350</v>
      </c>
      <c r="K33" s="2" t="s">
        <v>349</v>
      </c>
      <c r="L33" s="2" t="s">
        <v>350</v>
      </c>
      <c r="M33" s="2" t="s">
        <v>350</v>
      </c>
      <c r="N33" s="2" t="s">
        <v>350</v>
      </c>
      <c r="O33" s="2" t="s">
        <v>349</v>
      </c>
      <c r="P33" s="2" t="s">
        <v>350</v>
      </c>
      <c r="Q33" s="2" t="s">
        <v>350</v>
      </c>
      <c r="R33" s="2" t="s">
        <v>350</v>
      </c>
      <c r="S33" s="2" t="s">
        <v>350</v>
      </c>
      <c r="T33" s="2" t="s">
        <v>350</v>
      </c>
      <c r="U33" s="2" t="s">
        <v>350</v>
      </c>
      <c r="V33" s="2" t="s">
        <v>350</v>
      </c>
      <c r="W33" s="2" t="s">
        <v>350</v>
      </c>
      <c r="X33" s="2" t="s">
        <v>350</v>
      </c>
      <c r="Y33" s="2" t="s">
        <v>350</v>
      </c>
      <c r="Z33" s="2" t="s">
        <v>350</v>
      </c>
      <c r="AA33" s="2" t="s">
        <v>350</v>
      </c>
      <c r="AB33" s="2" t="s">
        <v>350</v>
      </c>
      <c r="AC33" s="2" t="s">
        <v>350</v>
      </c>
      <c r="AD33" s="2" t="s">
        <v>350</v>
      </c>
      <c r="AE33" s="2" t="s">
        <v>350</v>
      </c>
      <c r="AF33" s="2" t="s">
        <v>350</v>
      </c>
      <c r="AG33" s="2" t="s">
        <v>350</v>
      </c>
      <c r="AH33" s="2" t="s">
        <v>350</v>
      </c>
      <c r="AI33" s="2" t="s">
        <v>350</v>
      </c>
    </row>
    <row r="34" customFormat="false" ht="12.8" hidden="false" customHeight="false" outlineLevel="0" collapsed="false">
      <c r="A34" s="2" t="s">
        <v>242</v>
      </c>
      <c r="B34" s="2" t="s">
        <v>205</v>
      </c>
      <c r="C34" s="2" t="s">
        <v>241</v>
      </c>
      <c r="D34" s="2" t="s">
        <v>419</v>
      </c>
      <c r="E34" s="2" t="s">
        <v>350</v>
      </c>
      <c r="F34" s="2" t="s">
        <v>348</v>
      </c>
      <c r="G34" s="2" t="s">
        <v>350</v>
      </c>
      <c r="H34" s="2" t="s">
        <v>350</v>
      </c>
      <c r="I34" s="2" t="s">
        <v>345</v>
      </c>
      <c r="J34" s="2" t="s">
        <v>350</v>
      </c>
      <c r="K34" s="2" t="s">
        <v>349</v>
      </c>
      <c r="L34" s="2" t="s">
        <v>350</v>
      </c>
      <c r="M34" s="2" t="s">
        <v>350</v>
      </c>
      <c r="N34" s="2" t="s">
        <v>350</v>
      </c>
      <c r="O34" s="2" t="s">
        <v>350</v>
      </c>
      <c r="P34" s="2" t="s">
        <v>350</v>
      </c>
      <c r="Q34" s="2" t="s">
        <v>345</v>
      </c>
      <c r="R34" s="2" t="s">
        <v>345</v>
      </c>
      <c r="S34" s="2" t="s">
        <v>345</v>
      </c>
      <c r="T34" s="2" t="s">
        <v>349</v>
      </c>
      <c r="U34" s="2" t="s">
        <v>350</v>
      </c>
      <c r="V34" s="2" t="s">
        <v>350</v>
      </c>
      <c r="W34" s="2" t="s">
        <v>350</v>
      </c>
      <c r="X34" s="2" t="s">
        <v>350</v>
      </c>
      <c r="Y34" s="2" t="s">
        <v>350</v>
      </c>
      <c r="Z34" s="2" t="s">
        <v>350</v>
      </c>
      <c r="AA34" s="2" t="s">
        <v>350</v>
      </c>
      <c r="AB34" s="2" t="s">
        <v>350</v>
      </c>
      <c r="AC34" s="2" t="s">
        <v>350</v>
      </c>
      <c r="AD34" s="2" t="s">
        <v>350</v>
      </c>
      <c r="AE34" s="2" t="s">
        <v>350</v>
      </c>
      <c r="AF34" s="2" t="s">
        <v>350</v>
      </c>
      <c r="AG34" s="2" t="s">
        <v>350</v>
      </c>
      <c r="AH34" s="2" t="s">
        <v>350</v>
      </c>
      <c r="AI34" s="2" t="s">
        <v>350</v>
      </c>
    </row>
    <row r="35" customFormat="false" ht="12.8" hidden="false" customHeight="false" outlineLevel="0" collapsed="false">
      <c r="A35" s="2" t="s">
        <v>420</v>
      </c>
      <c r="B35" s="2" t="s">
        <v>205</v>
      </c>
      <c r="C35" s="2" t="s">
        <v>421</v>
      </c>
      <c r="D35" s="2" t="s">
        <v>422</v>
      </c>
      <c r="E35" s="2" t="s">
        <v>350</v>
      </c>
      <c r="F35" s="2" t="s">
        <v>350</v>
      </c>
      <c r="G35" s="2" t="s">
        <v>350</v>
      </c>
      <c r="H35" s="2" t="s">
        <v>349</v>
      </c>
      <c r="I35" s="2" t="s">
        <v>349</v>
      </c>
      <c r="J35" s="2" t="s">
        <v>350</v>
      </c>
      <c r="K35" s="2" t="s">
        <v>350</v>
      </c>
      <c r="L35" s="2" t="s">
        <v>350</v>
      </c>
      <c r="M35" s="2" t="s">
        <v>349</v>
      </c>
      <c r="N35" s="2" t="s">
        <v>350</v>
      </c>
      <c r="O35" s="2" t="s">
        <v>349</v>
      </c>
      <c r="P35" s="2" t="s">
        <v>350</v>
      </c>
      <c r="Q35" s="2" t="s">
        <v>349</v>
      </c>
      <c r="R35" s="2" t="s">
        <v>349</v>
      </c>
      <c r="S35" s="2" t="s">
        <v>350</v>
      </c>
      <c r="T35" s="2" t="s">
        <v>350</v>
      </c>
      <c r="U35" s="2" t="s">
        <v>350</v>
      </c>
      <c r="V35" s="2" t="s">
        <v>350</v>
      </c>
      <c r="W35" s="2" t="s">
        <v>350</v>
      </c>
      <c r="X35" s="2" t="s">
        <v>349</v>
      </c>
      <c r="Y35" s="2" t="s">
        <v>349</v>
      </c>
      <c r="Z35" s="2" t="s">
        <v>349</v>
      </c>
      <c r="AA35" s="2" t="s">
        <v>349</v>
      </c>
      <c r="AB35" s="2" t="s">
        <v>349</v>
      </c>
      <c r="AC35" s="2" t="s">
        <v>348</v>
      </c>
      <c r="AD35" s="2" t="s">
        <v>349</v>
      </c>
      <c r="AE35" s="2" t="s">
        <v>349</v>
      </c>
      <c r="AF35" s="2" t="s">
        <v>349</v>
      </c>
      <c r="AG35" s="2" t="s">
        <v>350</v>
      </c>
      <c r="AH35" s="2" t="s">
        <v>350</v>
      </c>
      <c r="AI35" s="2" t="s">
        <v>350</v>
      </c>
    </row>
    <row r="36" customFormat="false" ht="12.8" hidden="false" customHeight="false" outlineLevel="0" collapsed="false">
      <c r="A36" s="2" t="s">
        <v>292</v>
      </c>
      <c r="B36" s="2" t="s">
        <v>213</v>
      </c>
      <c r="C36" s="2" t="s">
        <v>291</v>
      </c>
      <c r="D36" s="2" t="s">
        <v>423</v>
      </c>
      <c r="E36" s="2" t="s">
        <v>349</v>
      </c>
      <c r="F36" s="2" t="s">
        <v>348</v>
      </c>
      <c r="G36" s="2" t="s">
        <v>350</v>
      </c>
      <c r="H36" s="2" t="s">
        <v>345</v>
      </c>
      <c r="I36" s="2" t="s">
        <v>345</v>
      </c>
      <c r="J36" s="2" t="s">
        <v>350</v>
      </c>
      <c r="K36" s="2" t="s">
        <v>350</v>
      </c>
      <c r="L36" s="2" t="s">
        <v>350</v>
      </c>
      <c r="M36" s="2" t="s">
        <v>350</v>
      </c>
      <c r="N36" s="2" t="s">
        <v>350</v>
      </c>
      <c r="O36" s="2" t="s">
        <v>350</v>
      </c>
      <c r="P36" s="2" t="s">
        <v>350</v>
      </c>
      <c r="Q36" s="2" t="s">
        <v>345</v>
      </c>
      <c r="R36" s="2" t="s">
        <v>345</v>
      </c>
      <c r="S36" s="2" t="s">
        <v>345</v>
      </c>
      <c r="T36" s="2" t="s">
        <v>345</v>
      </c>
      <c r="U36" s="2" t="s">
        <v>345</v>
      </c>
      <c r="V36" s="2" t="s">
        <v>345</v>
      </c>
      <c r="W36" s="2" t="s">
        <v>345</v>
      </c>
      <c r="X36" s="2" t="s">
        <v>345</v>
      </c>
      <c r="Y36" s="2" t="s">
        <v>345</v>
      </c>
      <c r="Z36" s="2" t="s">
        <v>345</v>
      </c>
      <c r="AA36" s="2" t="s">
        <v>345</v>
      </c>
      <c r="AB36" s="2" t="s">
        <v>345</v>
      </c>
      <c r="AC36" s="2" t="s">
        <v>345</v>
      </c>
      <c r="AD36" s="2" t="s">
        <v>345</v>
      </c>
      <c r="AE36" s="2" t="s">
        <v>345</v>
      </c>
      <c r="AF36" s="2" t="s">
        <v>345</v>
      </c>
      <c r="AG36" s="2" t="s">
        <v>349</v>
      </c>
      <c r="AH36" s="2" t="s">
        <v>349</v>
      </c>
      <c r="AI36" s="2" t="s">
        <v>345</v>
      </c>
      <c r="AJ36" s="2" t="s">
        <v>130</v>
      </c>
    </row>
    <row r="37" customFormat="false" ht="12.8" hidden="false" customHeight="false" outlineLevel="0" collapsed="false">
      <c r="A37" s="2" t="s">
        <v>310</v>
      </c>
      <c r="B37" s="2" t="s">
        <v>213</v>
      </c>
      <c r="C37" s="2" t="s">
        <v>309</v>
      </c>
      <c r="D37" s="2" t="s">
        <v>424</v>
      </c>
      <c r="E37" s="2" t="s">
        <v>349</v>
      </c>
      <c r="F37" s="2" t="s">
        <v>349</v>
      </c>
      <c r="G37" s="2" t="s">
        <v>349</v>
      </c>
      <c r="H37" s="2" t="s">
        <v>349</v>
      </c>
      <c r="I37" s="2" t="s">
        <v>345</v>
      </c>
      <c r="J37" s="2" t="s">
        <v>349</v>
      </c>
      <c r="K37" s="2" t="s">
        <v>349</v>
      </c>
      <c r="L37" s="2" t="s">
        <v>350</v>
      </c>
      <c r="M37" s="2" t="s">
        <v>350</v>
      </c>
      <c r="N37" s="2" t="s">
        <v>349</v>
      </c>
      <c r="O37" s="2" t="s">
        <v>348</v>
      </c>
      <c r="P37" s="2" t="s">
        <v>349</v>
      </c>
      <c r="Q37" s="2" t="s">
        <v>345</v>
      </c>
      <c r="R37" s="2" t="s">
        <v>345</v>
      </c>
      <c r="S37" s="2" t="s">
        <v>349</v>
      </c>
      <c r="T37" s="2" t="s">
        <v>347</v>
      </c>
      <c r="U37" s="2" t="s">
        <v>350</v>
      </c>
      <c r="V37" s="2" t="s">
        <v>349</v>
      </c>
      <c r="W37" s="2" t="s">
        <v>348</v>
      </c>
      <c r="X37" s="2" t="s">
        <v>347</v>
      </c>
      <c r="Y37" s="2" t="s">
        <v>347</v>
      </c>
      <c r="Z37" s="2" t="s">
        <v>348</v>
      </c>
      <c r="AA37" s="2" t="s">
        <v>349</v>
      </c>
      <c r="AB37" s="2" t="s">
        <v>345</v>
      </c>
      <c r="AC37" s="2" t="s">
        <v>345</v>
      </c>
      <c r="AD37" s="2" t="s">
        <v>345</v>
      </c>
      <c r="AE37" s="2" t="s">
        <v>345</v>
      </c>
      <c r="AF37" s="2" t="s">
        <v>345</v>
      </c>
      <c r="AG37" s="2" t="s">
        <v>349</v>
      </c>
      <c r="AH37" s="2" t="s">
        <v>348</v>
      </c>
      <c r="AI37" s="2" t="s">
        <v>349</v>
      </c>
    </row>
    <row r="38" customFormat="false" ht="12.8" hidden="false" customHeight="false" outlineLevel="0" collapsed="false">
      <c r="A38" s="2" t="s">
        <v>425</v>
      </c>
      <c r="B38" s="2" t="s">
        <v>213</v>
      </c>
      <c r="C38" s="2" t="s">
        <v>426</v>
      </c>
      <c r="D38" s="2" t="s">
        <v>427</v>
      </c>
      <c r="E38" s="2" t="s">
        <v>348</v>
      </c>
      <c r="F38" s="2" t="s">
        <v>348</v>
      </c>
      <c r="G38" s="2" t="s">
        <v>348</v>
      </c>
      <c r="H38" s="2" t="s">
        <v>349</v>
      </c>
      <c r="I38" s="2" t="s">
        <v>349</v>
      </c>
      <c r="J38" s="2" t="s">
        <v>350</v>
      </c>
      <c r="K38" s="2" t="s">
        <v>350</v>
      </c>
      <c r="L38" s="2" t="s">
        <v>349</v>
      </c>
      <c r="M38" s="2" t="s">
        <v>349</v>
      </c>
      <c r="N38" s="2" t="s">
        <v>349</v>
      </c>
      <c r="O38" s="2" t="s">
        <v>349</v>
      </c>
      <c r="P38" s="2" t="s">
        <v>349</v>
      </c>
      <c r="Q38" s="2" t="s">
        <v>349</v>
      </c>
      <c r="R38" s="2" t="s">
        <v>349</v>
      </c>
      <c r="S38" s="2" t="s">
        <v>349</v>
      </c>
      <c r="T38" s="2" t="s">
        <v>350</v>
      </c>
      <c r="U38" s="2" t="s">
        <v>348</v>
      </c>
      <c r="V38" s="2" t="s">
        <v>348</v>
      </c>
      <c r="W38" s="2" t="s">
        <v>348</v>
      </c>
      <c r="X38" s="2" t="s">
        <v>349</v>
      </c>
      <c r="Y38" s="2" t="s">
        <v>349</v>
      </c>
      <c r="Z38" s="2" t="s">
        <v>349</v>
      </c>
      <c r="AA38" s="2" t="s">
        <v>349</v>
      </c>
      <c r="AB38" s="2" t="s">
        <v>349</v>
      </c>
      <c r="AC38" s="2" t="s">
        <v>349</v>
      </c>
      <c r="AD38" s="2" t="s">
        <v>349</v>
      </c>
      <c r="AE38" s="2" t="s">
        <v>349</v>
      </c>
      <c r="AF38" s="2" t="s">
        <v>349</v>
      </c>
      <c r="AG38" s="2" t="s">
        <v>347</v>
      </c>
      <c r="AH38" s="2" t="s">
        <v>347</v>
      </c>
      <c r="AI38" s="2" t="s">
        <v>347</v>
      </c>
      <c r="AJ38" s="2" t="s">
        <v>428</v>
      </c>
    </row>
    <row r="39" customFormat="false" ht="12.8" hidden="false" customHeight="false" outlineLevel="0" collapsed="false">
      <c r="A39" s="2" t="s">
        <v>252</v>
      </c>
      <c r="B39" s="2" t="s">
        <v>202</v>
      </c>
      <c r="C39" s="2" t="s">
        <v>251</v>
      </c>
      <c r="D39" s="2" t="s">
        <v>429</v>
      </c>
      <c r="E39" s="2" t="s">
        <v>349</v>
      </c>
      <c r="F39" s="2" t="s">
        <v>347</v>
      </c>
      <c r="G39" s="2" t="s">
        <v>349</v>
      </c>
      <c r="H39" s="2" t="s">
        <v>349</v>
      </c>
      <c r="I39" s="2" t="s">
        <v>347</v>
      </c>
      <c r="J39" s="2" t="s">
        <v>347</v>
      </c>
      <c r="K39" s="2" t="s">
        <v>345</v>
      </c>
      <c r="L39" s="2" t="s">
        <v>348</v>
      </c>
      <c r="M39" s="2" t="s">
        <v>349</v>
      </c>
      <c r="N39" s="2" t="s">
        <v>349</v>
      </c>
      <c r="O39" s="2" t="s">
        <v>348</v>
      </c>
      <c r="P39" s="2" t="s">
        <v>348</v>
      </c>
      <c r="Q39" s="2" t="s">
        <v>349</v>
      </c>
      <c r="R39" s="2" t="s">
        <v>348</v>
      </c>
      <c r="S39" s="2" t="s">
        <v>348</v>
      </c>
      <c r="T39" s="2" t="s">
        <v>348</v>
      </c>
      <c r="U39" s="2" t="s">
        <v>349</v>
      </c>
      <c r="V39" s="2" t="s">
        <v>349</v>
      </c>
      <c r="W39" s="2" t="s">
        <v>349</v>
      </c>
      <c r="X39" s="2" t="s">
        <v>349</v>
      </c>
      <c r="Y39" s="2" t="s">
        <v>349</v>
      </c>
      <c r="Z39" s="2" t="s">
        <v>350</v>
      </c>
      <c r="AA39" s="2" t="s">
        <v>350</v>
      </c>
      <c r="AB39" s="2" t="s">
        <v>350</v>
      </c>
      <c r="AC39" s="2" t="s">
        <v>349</v>
      </c>
      <c r="AD39" s="2" t="s">
        <v>349</v>
      </c>
      <c r="AE39" s="2" t="s">
        <v>349</v>
      </c>
      <c r="AF39" s="2" t="s">
        <v>349</v>
      </c>
      <c r="AG39" s="2" t="s">
        <v>349</v>
      </c>
      <c r="AH39" s="2" t="s">
        <v>349</v>
      </c>
      <c r="AI39" s="2" t="s">
        <v>349</v>
      </c>
    </row>
    <row r="40" customFormat="false" ht="12.8" hidden="false" customHeight="false" outlineLevel="0" collapsed="false">
      <c r="A40" s="2" t="s">
        <v>268</v>
      </c>
      <c r="B40" s="2" t="s">
        <v>205</v>
      </c>
      <c r="C40" s="2" t="s">
        <v>267</v>
      </c>
      <c r="D40" s="2" t="s">
        <v>430</v>
      </c>
      <c r="E40" s="2" t="s">
        <v>348</v>
      </c>
      <c r="F40" s="2" t="s">
        <v>345</v>
      </c>
      <c r="G40" s="2" t="s">
        <v>348</v>
      </c>
      <c r="H40" s="2" t="s">
        <v>348</v>
      </c>
      <c r="I40" s="2" t="s">
        <v>345</v>
      </c>
      <c r="J40" s="2" t="s">
        <v>348</v>
      </c>
      <c r="K40" s="2" t="s">
        <v>348</v>
      </c>
      <c r="L40" s="2" t="s">
        <v>348</v>
      </c>
      <c r="M40" s="2" t="s">
        <v>348</v>
      </c>
      <c r="N40" s="2" t="s">
        <v>349</v>
      </c>
      <c r="O40" s="2" t="s">
        <v>347</v>
      </c>
      <c r="P40" s="2" t="s">
        <v>348</v>
      </c>
      <c r="Q40" s="2" t="s">
        <v>348</v>
      </c>
      <c r="R40" s="2" t="s">
        <v>348</v>
      </c>
      <c r="S40" s="2" t="s">
        <v>350</v>
      </c>
      <c r="T40" s="2" t="s">
        <v>348</v>
      </c>
      <c r="U40" s="2" t="s">
        <v>348</v>
      </c>
      <c r="V40" s="2" t="s">
        <v>348</v>
      </c>
      <c r="W40" s="2" t="s">
        <v>348</v>
      </c>
      <c r="X40" s="2" t="s">
        <v>347</v>
      </c>
      <c r="Y40" s="2" t="s">
        <v>347</v>
      </c>
      <c r="Z40" s="2" t="s">
        <v>348</v>
      </c>
      <c r="AA40" s="2" t="s">
        <v>348</v>
      </c>
      <c r="AB40" s="2" t="s">
        <v>348</v>
      </c>
      <c r="AC40" s="2" t="s">
        <v>348</v>
      </c>
      <c r="AD40" s="2" t="s">
        <v>348</v>
      </c>
      <c r="AE40" s="2" t="s">
        <v>348</v>
      </c>
      <c r="AF40" s="2" t="s">
        <v>348</v>
      </c>
      <c r="AG40" s="2" t="s">
        <v>348</v>
      </c>
      <c r="AH40" s="2" t="s">
        <v>348</v>
      </c>
      <c r="AI40" s="2" t="s">
        <v>348</v>
      </c>
      <c r="AJ40" s="2" t="s">
        <v>111</v>
      </c>
    </row>
    <row r="41" customFormat="false" ht="12.8" hidden="false" customHeight="false" outlineLevel="0" collapsed="false">
      <c r="A41" s="2" t="s">
        <v>224</v>
      </c>
      <c r="B41" s="2" t="s">
        <v>216</v>
      </c>
      <c r="C41" s="2" t="s">
        <v>223</v>
      </c>
      <c r="D41" s="2" t="s">
        <v>431</v>
      </c>
      <c r="E41" s="2" t="s">
        <v>350</v>
      </c>
      <c r="F41" s="2" t="s">
        <v>349</v>
      </c>
      <c r="G41" s="2" t="s">
        <v>348</v>
      </c>
      <c r="H41" s="2" t="s">
        <v>350</v>
      </c>
      <c r="I41" s="2" t="s">
        <v>350</v>
      </c>
      <c r="J41" s="2" t="s">
        <v>350</v>
      </c>
      <c r="K41" s="2" t="s">
        <v>348</v>
      </c>
      <c r="L41" s="2" t="s">
        <v>350</v>
      </c>
      <c r="M41" s="2" t="s">
        <v>350</v>
      </c>
      <c r="N41" s="2" t="s">
        <v>350</v>
      </c>
      <c r="O41" s="2" t="s">
        <v>347</v>
      </c>
      <c r="P41" s="2" t="s">
        <v>348</v>
      </c>
      <c r="Q41" s="2" t="s">
        <v>348</v>
      </c>
      <c r="R41" s="2" t="s">
        <v>348</v>
      </c>
      <c r="S41" s="2" t="s">
        <v>350</v>
      </c>
      <c r="T41" s="2" t="s">
        <v>349</v>
      </c>
      <c r="U41" s="2" t="s">
        <v>349</v>
      </c>
      <c r="V41" s="2" t="s">
        <v>349</v>
      </c>
      <c r="W41" s="2" t="s">
        <v>350</v>
      </c>
      <c r="X41" s="2" t="s">
        <v>349</v>
      </c>
      <c r="Y41" s="2" t="s">
        <v>349</v>
      </c>
      <c r="Z41" s="2" t="s">
        <v>350</v>
      </c>
      <c r="AA41" s="2" t="s">
        <v>350</v>
      </c>
      <c r="AB41" s="2" t="s">
        <v>348</v>
      </c>
      <c r="AC41" s="2" t="s">
        <v>349</v>
      </c>
      <c r="AD41" s="2" t="s">
        <v>348</v>
      </c>
      <c r="AE41" s="2" t="s">
        <v>350</v>
      </c>
      <c r="AF41" s="2" t="s">
        <v>349</v>
      </c>
      <c r="AG41" s="2" t="s">
        <v>349</v>
      </c>
      <c r="AH41" s="2" t="s">
        <v>350</v>
      </c>
      <c r="AI41" s="2" t="s">
        <v>349</v>
      </c>
      <c r="AJ41" s="2" t="s">
        <v>81</v>
      </c>
    </row>
    <row r="42" customFormat="false" ht="12.8" hidden="false" customHeight="false" outlineLevel="0" collapsed="false">
      <c r="A42" s="2" t="s">
        <v>256</v>
      </c>
      <c r="B42" s="2" t="s">
        <v>216</v>
      </c>
      <c r="C42" s="2" t="s">
        <v>255</v>
      </c>
      <c r="D42" s="2" t="s">
        <v>432</v>
      </c>
      <c r="E42" s="2" t="s">
        <v>348</v>
      </c>
      <c r="F42" s="2" t="s">
        <v>349</v>
      </c>
      <c r="G42" s="2" t="s">
        <v>348</v>
      </c>
      <c r="H42" s="2" t="s">
        <v>348</v>
      </c>
      <c r="I42" s="2" t="s">
        <v>348</v>
      </c>
      <c r="J42" s="2" t="s">
        <v>345</v>
      </c>
      <c r="K42" s="2" t="s">
        <v>345</v>
      </c>
      <c r="L42" s="2" t="s">
        <v>349</v>
      </c>
      <c r="M42" s="2" t="s">
        <v>345</v>
      </c>
      <c r="N42" s="2" t="s">
        <v>345</v>
      </c>
      <c r="O42" s="2" t="s">
        <v>345</v>
      </c>
      <c r="P42" s="2" t="s">
        <v>347</v>
      </c>
      <c r="Q42" s="2" t="s">
        <v>345</v>
      </c>
      <c r="R42" s="2" t="s">
        <v>345</v>
      </c>
      <c r="S42" s="2" t="s">
        <v>345</v>
      </c>
      <c r="T42" s="2" t="s">
        <v>345</v>
      </c>
      <c r="U42" s="2" t="s">
        <v>348</v>
      </c>
      <c r="V42" s="2" t="s">
        <v>348</v>
      </c>
      <c r="W42" s="2" t="s">
        <v>349</v>
      </c>
      <c r="X42" s="2" t="s">
        <v>348</v>
      </c>
      <c r="Y42" s="2" t="s">
        <v>348</v>
      </c>
      <c r="Z42" s="2" t="s">
        <v>345</v>
      </c>
      <c r="AA42" s="2" t="s">
        <v>347</v>
      </c>
      <c r="AB42" s="2" t="s">
        <v>348</v>
      </c>
      <c r="AC42" s="2" t="s">
        <v>349</v>
      </c>
      <c r="AD42" s="2" t="s">
        <v>345</v>
      </c>
      <c r="AE42" s="2" t="s">
        <v>345</v>
      </c>
      <c r="AF42" s="2" t="s">
        <v>349</v>
      </c>
      <c r="AG42" s="2" t="s">
        <v>345</v>
      </c>
      <c r="AH42" s="2" t="s">
        <v>345</v>
      </c>
      <c r="AI42" s="2" t="s">
        <v>345</v>
      </c>
      <c r="AJ42" s="2" t="s">
        <v>103</v>
      </c>
    </row>
    <row r="43" customFormat="false" ht="12.8" hidden="false" customHeight="false" outlineLevel="0" collapsed="false">
      <c r="A43" s="2" t="s">
        <v>302</v>
      </c>
      <c r="B43" s="2" t="s">
        <v>213</v>
      </c>
      <c r="C43" s="2" t="s">
        <v>301</v>
      </c>
      <c r="D43" s="2" t="s">
        <v>433</v>
      </c>
      <c r="E43" s="2" t="s">
        <v>349</v>
      </c>
      <c r="F43" s="2" t="s">
        <v>349</v>
      </c>
      <c r="G43" s="2" t="s">
        <v>349</v>
      </c>
      <c r="H43" s="2" t="s">
        <v>345</v>
      </c>
      <c r="I43" s="2" t="s">
        <v>345</v>
      </c>
      <c r="J43" s="2" t="s">
        <v>349</v>
      </c>
      <c r="K43" s="2" t="s">
        <v>349</v>
      </c>
      <c r="L43" s="2" t="s">
        <v>345</v>
      </c>
      <c r="M43" s="2" t="s">
        <v>350</v>
      </c>
      <c r="N43" s="2" t="s">
        <v>349</v>
      </c>
      <c r="O43" s="2" t="s">
        <v>345</v>
      </c>
      <c r="P43" s="2" t="s">
        <v>345</v>
      </c>
      <c r="Q43" s="2" t="s">
        <v>345</v>
      </c>
      <c r="R43" s="2" t="s">
        <v>348</v>
      </c>
      <c r="S43" s="2" t="s">
        <v>345</v>
      </c>
      <c r="T43" s="2" t="s">
        <v>345</v>
      </c>
      <c r="U43" s="2" t="s">
        <v>349</v>
      </c>
      <c r="V43" s="2" t="s">
        <v>349</v>
      </c>
      <c r="W43" s="2" t="s">
        <v>348</v>
      </c>
      <c r="X43" s="2" t="s">
        <v>349</v>
      </c>
      <c r="Y43" s="2" t="s">
        <v>345</v>
      </c>
      <c r="Z43" s="2" t="s">
        <v>345</v>
      </c>
      <c r="AA43" s="2" t="s">
        <v>345</v>
      </c>
      <c r="AB43" s="2" t="s">
        <v>349</v>
      </c>
      <c r="AC43" s="2" t="s">
        <v>348</v>
      </c>
      <c r="AD43" s="2" t="s">
        <v>345</v>
      </c>
      <c r="AE43" s="2" t="s">
        <v>345</v>
      </c>
      <c r="AF43" s="2" t="s">
        <v>345</v>
      </c>
      <c r="AG43" s="2" t="s">
        <v>347</v>
      </c>
      <c r="AH43" s="2" t="s">
        <v>347</v>
      </c>
      <c r="AI43" s="2" t="s">
        <v>348</v>
      </c>
      <c r="AJ43" s="2" t="s">
        <v>139</v>
      </c>
    </row>
    <row r="44" customFormat="false" ht="12.8" hidden="false" customHeight="false" outlineLevel="0" collapsed="false">
      <c r="A44" s="2" t="s">
        <v>274</v>
      </c>
      <c r="B44" s="2" t="s">
        <v>202</v>
      </c>
      <c r="C44" s="2" t="s">
        <v>273</v>
      </c>
      <c r="D44" s="2" t="s">
        <v>434</v>
      </c>
      <c r="E44" s="2" t="s">
        <v>350</v>
      </c>
      <c r="F44" s="2" t="s">
        <v>350</v>
      </c>
      <c r="G44" s="2" t="s">
        <v>349</v>
      </c>
      <c r="H44" s="2" t="s">
        <v>349</v>
      </c>
      <c r="I44" s="2" t="s">
        <v>349</v>
      </c>
      <c r="J44" s="2" t="s">
        <v>349</v>
      </c>
      <c r="K44" s="2" t="s">
        <v>349</v>
      </c>
      <c r="L44" s="2" t="s">
        <v>350</v>
      </c>
      <c r="M44" s="2" t="s">
        <v>350</v>
      </c>
      <c r="N44" s="2" t="s">
        <v>349</v>
      </c>
      <c r="O44" s="2" t="s">
        <v>350</v>
      </c>
      <c r="P44" s="2" t="s">
        <v>349</v>
      </c>
      <c r="Q44" s="2" t="s">
        <v>350</v>
      </c>
      <c r="R44" s="2" t="s">
        <v>349</v>
      </c>
      <c r="S44" s="2" t="s">
        <v>349</v>
      </c>
      <c r="T44" s="2" t="s">
        <v>350</v>
      </c>
      <c r="U44" s="2" t="s">
        <v>349</v>
      </c>
      <c r="V44" s="2" t="s">
        <v>349</v>
      </c>
      <c r="W44" s="2" t="s">
        <v>349</v>
      </c>
      <c r="X44" s="2" t="s">
        <v>348</v>
      </c>
      <c r="Y44" s="2" t="s">
        <v>350</v>
      </c>
      <c r="Z44" s="2" t="s">
        <v>350</v>
      </c>
      <c r="AA44" s="2" t="s">
        <v>349</v>
      </c>
      <c r="AB44" s="2" t="s">
        <v>349</v>
      </c>
      <c r="AC44" s="2" t="s">
        <v>349</v>
      </c>
      <c r="AD44" s="2" t="s">
        <v>349</v>
      </c>
      <c r="AE44" s="2" t="s">
        <v>349</v>
      </c>
      <c r="AF44" s="2" t="s">
        <v>349</v>
      </c>
      <c r="AG44" s="2" t="s">
        <v>349</v>
      </c>
      <c r="AH44" s="2" t="s">
        <v>350</v>
      </c>
      <c r="AI44" s="2" t="s">
        <v>350</v>
      </c>
      <c r="AJ44" s="2" t="s">
        <v>115</v>
      </c>
    </row>
    <row r="45" customFormat="false" ht="12.8" hidden="false" customHeight="false" outlineLevel="0" collapsed="false">
      <c r="A45" s="2" t="s">
        <v>270</v>
      </c>
      <c r="B45" s="2" t="s">
        <v>202</v>
      </c>
      <c r="C45" s="2" t="s">
        <v>269</v>
      </c>
      <c r="D45" s="2" t="s">
        <v>435</v>
      </c>
      <c r="E45" s="2" t="s">
        <v>347</v>
      </c>
      <c r="F45" s="2" t="s">
        <v>348</v>
      </c>
      <c r="G45" s="2" t="s">
        <v>349</v>
      </c>
      <c r="H45" s="2" t="s">
        <v>349</v>
      </c>
      <c r="I45" s="2" t="s">
        <v>349</v>
      </c>
      <c r="J45" s="2" t="s">
        <v>348</v>
      </c>
      <c r="K45" s="2" t="s">
        <v>349</v>
      </c>
      <c r="L45" s="2" t="s">
        <v>348</v>
      </c>
      <c r="M45" s="2" t="s">
        <v>349</v>
      </c>
      <c r="N45" s="2" t="s">
        <v>349</v>
      </c>
      <c r="O45" s="2" t="s">
        <v>349</v>
      </c>
      <c r="P45" s="2" t="s">
        <v>349</v>
      </c>
      <c r="Q45" s="2" t="s">
        <v>349</v>
      </c>
      <c r="R45" s="2" t="s">
        <v>349</v>
      </c>
      <c r="S45" s="2" t="s">
        <v>349</v>
      </c>
      <c r="T45" s="2" t="s">
        <v>349</v>
      </c>
      <c r="U45" s="2" t="s">
        <v>349</v>
      </c>
      <c r="V45" s="2" t="s">
        <v>349</v>
      </c>
      <c r="W45" s="2" t="s">
        <v>349</v>
      </c>
      <c r="X45" s="2" t="s">
        <v>348</v>
      </c>
      <c r="Y45" s="2" t="s">
        <v>348</v>
      </c>
      <c r="Z45" s="2" t="s">
        <v>349</v>
      </c>
      <c r="AA45" s="2" t="s">
        <v>349</v>
      </c>
      <c r="AB45" s="2" t="s">
        <v>349</v>
      </c>
      <c r="AC45" s="2" t="s">
        <v>349</v>
      </c>
      <c r="AD45" s="2" t="s">
        <v>349</v>
      </c>
      <c r="AE45" s="2" t="s">
        <v>349</v>
      </c>
      <c r="AF45" s="2" t="s">
        <v>349</v>
      </c>
      <c r="AG45" s="2" t="s">
        <v>349</v>
      </c>
      <c r="AH45" s="2" t="s">
        <v>349</v>
      </c>
      <c r="AI45" s="2" t="s">
        <v>349</v>
      </c>
    </row>
    <row r="46" customFormat="false" ht="12.8" hidden="false" customHeight="false" outlineLevel="0" collapsed="false">
      <c r="A46" s="2" t="s">
        <v>324</v>
      </c>
      <c r="B46" s="2" t="s">
        <v>210</v>
      </c>
      <c r="C46" s="2" t="s">
        <v>323</v>
      </c>
      <c r="D46" s="2" t="s">
        <v>436</v>
      </c>
      <c r="E46" s="2" t="s">
        <v>350</v>
      </c>
      <c r="F46" s="2" t="s">
        <v>345</v>
      </c>
      <c r="G46" s="2" t="s">
        <v>350</v>
      </c>
      <c r="H46" s="2" t="s">
        <v>345</v>
      </c>
      <c r="I46" s="2" t="s">
        <v>347</v>
      </c>
      <c r="J46" s="2" t="s">
        <v>349</v>
      </c>
      <c r="K46" s="2" t="s">
        <v>348</v>
      </c>
      <c r="L46" s="2" t="s">
        <v>350</v>
      </c>
      <c r="M46" s="2" t="s">
        <v>350</v>
      </c>
      <c r="N46" s="2" t="s">
        <v>350</v>
      </c>
      <c r="O46" s="2" t="s">
        <v>348</v>
      </c>
      <c r="P46" s="2" t="s">
        <v>349</v>
      </c>
      <c r="Q46" s="2" t="s">
        <v>348</v>
      </c>
      <c r="R46" s="2" t="s">
        <v>345</v>
      </c>
      <c r="S46" s="2" t="s">
        <v>349</v>
      </c>
      <c r="T46" s="2" t="s">
        <v>345</v>
      </c>
      <c r="U46" s="2" t="s">
        <v>349</v>
      </c>
      <c r="V46" s="2" t="s">
        <v>349</v>
      </c>
      <c r="W46" s="2" t="s">
        <v>348</v>
      </c>
      <c r="X46" s="2" t="s">
        <v>347</v>
      </c>
      <c r="Y46" s="2" t="s">
        <v>347</v>
      </c>
      <c r="Z46" s="2" t="s">
        <v>349</v>
      </c>
      <c r="AA46" s="2" t="s">
        <v>349</v>
      </c>
      <c r="AB46" s="2" t="s">
        <v>349</v>
      </c>
      <c r="AC46" s="2" t="s">
        <v>348</v>
      </c>
      <c r="AD46" s="2" t="s">
        <v>348</v>
      </c>
      <c r="AE46" s="2" t="s">
        <v>349</v>
      </c>
      <c r="AF46" s="2" t="s">
        <v>349</v>
      </c>
      <c r="AG46" s="2" t="s">
        <v>349</v>
      </c>
      <c r="AH46" s="2" t="s">
        <v>350</v>
      </c>
      <c r="AI46" s="2" t="s">
        <v>350</v>
      </c>
      <c r="AJ46" s="2" t="s">
        <v>153</v>
      </c>
    </row>
    <row r="47" customFormat="false" ht="12.8" hidden="false" customHeight="false" outlineLevel="0" collapsed="false">
      <c r="A47" s="2" t="s">
        <v>244</v>
      </c>
      <c r="B47" s="2" t="s">
        <v>210</v>
      </c>
      <c r="C47" s="2" t="s">
        <v>243</v>
      </c>
      <c r="D47" s="2" t="s">
        <v>437</v>
      </c>
      <c r="E47" s="2" t="s">
        <v>350</v>
      </c>
      <c r="F47" s="2" t="s">
        <v>345</v>
      </c>
      <c r="G47" s="2" t="s">
        <v>350</v>
      </c>
      <c r="H47" s="2" t="s">
        <v>345</v>
      </c>
      <c r="I47" s="2" t="s">
        <v>345</v>
      </c>
      <c r="J47" s="2" t="s">
        <v>350</v>
      </c>
      <c r="K47" s="2" t="s">
        <v>350</v>
      </c>
      <c r="L47" s="2" t="s">
        <v>350</v>
      </c>
      <c r="M47" s="2" t="s">
        <v>345</v>
      </c>
      <c r="N47" s="2" t="s">
        <v>345</v>
      </c>
      <c r="O47" s="2" t="s">
        <v>350</v>
      </c>
      <c r="P47" s="2" t="s">
        <v>350</v>
      </c>
      <c r="Q47" s="2" t="s">
        <v>345</v>
      </c>
      <c r="R47" s="2" t="s">
        <v>345</v>
      </c>
      <c r="S47" s="2" t="s">
        <v>345</v>
      </c>
      <c r="T47" s="2" t="s">
        <v>345</v>
      </c>
      <c r="U47" s="2" t="s">
        <v>350</v>
      </c>
      <c r="V47" s="2" t="s">
        <v>350</v>
      </c>
      <c r="W47" s="2" t="s">
        <v>350</v>
      </c>
      <c r="X47" s="2" t="s">
        <v>350</v>
      </c>
      <c r="Y47" s="2" t="s">
        <v>350</v>
      </c>
      <c r="Z47" s="2" t="s">
        <v>350</v>
      </c>
      <c r="AA47" s="2" t="s">
        <v>350</v>
      </c>
      <c r="AB47" s="2" t="s">
        <v>350</v>
      </c>
      <c r="AC47" s="2" t="s">
        <v>350</v>
      </c>
      <c r="AD47" s="2" t="s">
        <v>350</v>
      </c>
      <c r="AE47" s="2" t="s">
        <v>350</v>
      </c>
      <c r="AF47" s="2" t="s">
        <v>347</v>
      </c>
      <c r="AG47" s="2" t="s">
        <v>350</v>
      </c>
      <c r="AH47" s="2" t="s">
        <v>349</v>
      </c>
      <c r="AI47" s="2" t="s">
        <v>349</v>
      </c>
      <c r="AJ47" s="2" t="s">
        <v>94</v>
      </c>
    </row>
    <row r="48" customFormat="false" ht="12.8" hidden="false" customHeight="false" outlineLevel="0" collapsed="false">
      <c r="A48" s="2" t="s">
        <v>344</v>
      </c>
      <c r="B48" s="2" t="s">
        <v>205</v>
      </c>
      <c r="C48" s="2" t="s">
        <v>343</v>
      </c>
      <c r="D48" s="2" t="s">
        <v>438</v>
      </c>
      <c r="E48" s="2" t="s">
        <v>349</v>
      </c>
      <c r="F48" s="2" t="s">
        <v>349</v>
      </c>
      <c r="G48" s="2" t="s">
        <v>349</v>
      </c>
      <c r="H48" s="2" t="s">
        <v>349</v>
      </c>
      <c r="I48" s="2" t="s">
        <v>348</v>
      </c>
      <c r="J48" s="2" t="s">
        <v>350</v>
      </c>
      <c r="K48" s="2" t="s">
        <v>350</v>
      </c>
      <c r="L48" s="2" t="s">
        <v>349</v>
      </c>
      <c r="M48" s="2" t="s">
        <v>349</v>
      </c>
      <c r="N48" s="2" t="s">
        <v>350</v>
      </c>
      <c r="O48" s="2" t="s">
        <v>350</v>
      </c>
      <c r="P48" s="2" t="s">
        <v>349</v>
      </c>
      <c r="Q48" s="2" t="s">
        <v>349</v>
      </c>
      <c r="R48" s="2" t="s">
        <v>349</v>
      </c>
      <c r="S48" s="2" t="s">
        <v>349</v>
      </c>
      <c r="T48" s="2" t="s">
        <v>349</v>
      </c>
      <c r="U48" s="2" t="s">
        <v>349</v>
      </c>
      <c r="V48" s="2" t="s">
        <v>349</v>
      </c>
      <c r="W48" s="2" t="s">
        <v>349</v>
      </c>
      <c r="X48" s="2" t="s">
        <v>349</v>
      </c>
      <c r="Y48" s="2" t="s">
        <v>349</v>
      </c>
      <c r="Z48" s="2" t="s">
        <v>349</v>
      </c>
      <c r="AA48" s="2" t="s">
        <v>350</v>
      </c>
      <c r="AB48" s="2" t="s">
        <v>349</v>
      </c>
      <c r="AC48" s="2" t="s">
        <v>349</v>
      </c>
      <c r="AD48" s="2" t="s">
        <v>349</v>
      </c>
      <c r="AE48" s="2" t="s">
        <v>349</v>
      </c>
      <c r="AF48" s="2" t="s">
        <v>348</v>
      </c>
      <c r="AG48" s="2" t="s">
        <v>349</v>
      </c>
      <c r="AH48" s="2" t="s">
        <v>348</v>
      </c>
      <c r="AI48" s="2" t="s">
        <v>348</v>
      </c>
    </row>
    <row r="49" customFormat="false" ht="12.8" hidden="false" customHeight="false" outlineLevel="0" collapsed="false">
      <c r="A49" s="2" t="s">
        <v>332</v>
      </c>
      <c r="B49" s="2" t="s">
        <v>205</v>
      </c>
      <c r="C49" s="2" t="s">
        <v>331</v>
      </c>
      <c r="D49" s="2" t="s">
        <v>439</v>
      </c>
      <c r="E49" s="2" t="s">
        <v>350</v>
      </c>
      <c r="F49" s="2" t="s">
        <v>350</v>
      </c>
      <c r="G49" s="2" t="s">
        <v>348</v>
      </c>
      <c r="H49" s="2" t="s">
        <v>347</v>
      </c>
      <c r="I49" s="2" t="s">
        <v>347</v>
      </c>
      <c r="J49" s="2" t="s">
        <v>350</v>
      </c>
      <c r="K49" s="2" t="s">
        <v>350</v>
      </c>
      <c r="L49" s="2" t="s">
        <v>350</v>
      </c>
      <c r="M49" s="2" t="s">
        <v>350</v>
      </c>
      <c r="N49" s="2" t="s">
        <v>350</v>
      </c>
      <c r="O49" s="2" t="s">
        <v>350</v>
      </c>
      <c r="P49" s="2" t="s">
        <v>347</v>
      </c>
      <c r="Q49" s="2" t="s">
        <v>345</v>
      </c>
      <c r="R49" s="2" t="s">
        <v>345</v>
      </c>
      <c r="S49" s="2" t="s">
        <v>350</v>
      </c>
      <c r="T49" s="2" t="s">
        <v>350</v>
      </c>
      <c r="U49" s="2" t="s">
        <v>350</v>
      </c>
      <c r="V49" s="2" t="s">
        <v>350</v>
      </c>
      <c r="W49" s="2" t="s">
        <v>350</v>
      </c>
      <c r="X49" s="2" t="s">
        <v>350</v>
      </c>
      <c r="Y49" s="2" t="s">
        <v>350</v>
      </c>
      <c r="Z49" s="2" t="s">
        <v>350</v>
      </c>
      <c r="AA49" s="2" t="s">
        <v>350</v>
      </c>
      <c r="AB49" s="2" t="s">
        <v>350</v>
      </c>
      <c r="AC49" s="2" t="s">
        <v>350</v>
      </c>
      <c r="AD49" s="2" t="s">
        <v>350</v>
      </c>
      <c r="AE49" s="2" t="s">
        <v>350</v>
      </c>
      <c r="AF49" s="2" t="s">
        <v>350</v>
      </c>
      <c r="AG49" s="2" t="s">
        <v>350</v>
      </c>
      <c r="AH49" s="2" t="s">
        <v>350</v>
      </c>
      <c r="AI49" s="2" t="s">
        <v>350</v>
      </c>
      <c r="AJ49" s="2" t="s">
        <v>159</v>
      </c>
    </row>
    <row r="50" customFormat="false" ht="12.8" hidden="false" customHeight="false" outlineLevel="0" collapsed="false">
      <c r="A50" s="2" t="s">
        <v>228</v>
      </c>
      <c r="B50" s="2" t="s">
        <v>216</v>
      </c>
      <c r="C50" s="2" t="s">
        <v>227</v>
      </c>
      <c r="D50" s="2" t="s">
        <v>440</v>
      </c>
      <c r="E50" s="2" t="s">
        <v>350</v>
      </c>
      <c r="F50" s="2" t="s">
        <v>350</v>
      </c>
      <c r="G50" s="2" t="s">
        <v>350</v>
      </c>
      <c r="H50" s="2" t="s">
        <v>350</v>
      </c>
      <c r="I50" s="2" t="s">
        <v>350</v>
      </c>
      <c r="J50" s="2" t="s">
        <v>350</v>
      </c>
      <c r="K50" s="2" t="s">
        <v>350</v>
      </c>
      <c r="L50" s="2" t="s">
        <v>350</v>
      </c>
      <c r="M50" s="2" t="s">
        <v>350</v>
      </c>
      <c r="N50" s="2" t="s">
        <v>350</v>
      </c>
      <c r="O50" s="2" t="s">
        <v>350</v>
      </c>
      <c r="P50" s="2" t="s">
        <v>350</v>
      </c>
      <c r="Q50" s="2" t="s">
        <v>350</v>
      </c>
      <c r="R50" s="2" t="s">
        <v>350</v>
      </c>
      <c r="S50" s="2" t="s">
        <v>350</v>
      </c>
      <c r="T50" s="2" t="s">
        <v>350</v>
      </c>
      <c r="U50" s="2" t="s">
        <v>350</v>
      </c>
      <c r="V50" s="2" t="s">
        <v>350</v>
      </c>
      <c r="W50" s="2" t="s">
        <v>350</v>
      </c>
      <c r="X50" s="2" t="s">
        <v>350</v>
      </c>
      <c r="Y50" s="2" t="s">
        <v>350</v>
      </c>
      <c r="Z50" s="2" t="s">
        <v>350</v>
      </c>
      <c r="AA50" s="2" t="s">
        <v>350</v>
      </c>
      <c r="AB50" s="2" t="s">
        <v>350</v>
      </c>
      <c r="AC50" s="2" t="s">
        <v>350</v>
      </c>
      <c r="AD50" s="2" t="s">
        <v>350</v>
      </c>
      <c r="AE50" s="2" t="s">
        <v>350</v>
      </c>
      <c r="AF50" s="2" t="s">
        <v>350</v>
      </c>
      <c r="AG50" s="2" t="s">
        <v>350</v>
      </c>
      <c r="AH50" s="2" t="s">
        <v>350</v>
      </c>
      <c r="AI50" s="2" t="s">
        <v>350</v>
      </c>
    </row>
    <row r="51" customFormat="false" ht="12.8" hidden="false" customHeight="false" outlineLevel="0" collapsed="false">
      <c r="A51" s="2" t="s">
        <v>276</v>
      </c>
      <c r="B51" s="2" t="s">
        <v>216</v>
      </c>
      <c r="C51" s="2" t="s">
        <v>275</v>
      </c>
      <c r="D51" s="2" t="s">
        <v>441</v>
      </c>
      <c r="E51" s="2" t="s">
        <v>349</v>
      </c>
      <c r="F51" s="2" t="s">
        <v>345</v>
      </c>
      <c r="G51" s="2" t="s">
        <v>349</v>
      </c>
      <c r="H51" s="2" t="s">
        <v>350</v>
      </c>
      <c r="I51" s="2" t="s">
        <v>350</v>
      </c>
      <c r="J51" s="2" t="s">
        <v>350</v>
      </c>
      <c r="K51" s="2" t="s">
        <v>349</v>
      </c>
      <c r="L51" s="2" t="s">
        <v>350</v>
      </c>
      <c r="M51" s="2" t="s">
        <v>350</v>
      </c>
      <c r="N51" s="2" t="s">
        <v>350</v>
      </c>
      <c r="O51" s="2" t="s">
        <v>345</v>
      </c>
      <c r="P51" s="2" t="s">
        <v>349</v>
      </c>
      <c r="Q51" s="2" t="s">
        <v>349</v>
      </c>
      <c r="R51" s="2" t="s">
        <v>349</v>
      </c>
      <c r="S51" s="2" t="s">
        <v>349</v>
      </c>
      <c r="T51" s="2" t="s">
        <v>349</v>
      </c>
      <c r="U51" s="2" t="s">
        <v>348</v>
      </c>
      <c r="V51" s="2" t="s">
        <v>348</v>
      </c>
      <c r="W51" s="2" t="s">
        <v>349</v>
      </c>
      <c r="X51" s="2" t="s">
        <v>348</v>
      </c>
      <c r="Y51" s="2" t="s">
        <v>348</v>
      </c>
      <c r="Z51" s="2" t="s">
        <v>345</v>
      </c>
      <c r="AA51" s="2" t="s">
        <v>349</v>
      </c>
      <c r="AB51" s="2" t="s">
        <v>349</v>
      </c>
      <c r="AC51" s="2" t="s">
        <v>349</v>
      </c>
      <c r="AD51" s="2" t="s">
        <v>349</v>
      </c>
      <c r="AE51" s="2" t="s">
        <v>348</v>
      </c>
      <c r="AF51" s="2" t="s">
        <v>349</v>
      </c>
      <c r="AG51" s="2" t="s">
        <v>349</v>
      </c>
      <c r="AH51" s="2" t="s">
        <v>349</v>
      </c>
      <c r="AI51" s="2" t="s">
        <v>349</v>
      </c>
    </row>
    <row r="52" customFormat="false" ht="12.8" hidden="false" customHeight="false" outlineLevel="0" collapsed="false">
      <c r="A52" s="2" t="s">
        <v>212</v>
      </c>
      <c r="B52" s="2" t="s">
        <v>213</v>
      </c>
      <c r="C52" s="2" t="s">
        <v>211</v>
      </c>
      <c r="D52" s="2" t="s">
        <v>442</v>
      </c>
      <c r="E52" s="2" t="s">
        <v>350</v>
      </c>
      <c r="F52" s="2" t="s">
        <v>350</v>
      </c>
      <c r="G52" s="2" t="s">
        <v>350</v>
      </c>
      <c r="H52" s="2" t="s">
        <v>350</v>
      </c>
      <c r="I52" s="2" t="s">
        <v>350</v>
      </c>
      <c r="J52" s="2" t="s">
        <v>350</v>
      </c>
      <c r="K52" s="2" t="s">
        <v>350</v>
      </c>
      <c r="L52" s="2" t="s">
        <v>350</v>
      </c>
      <c r="M52" s="2" t="s">
        <v>350</v>
      </c>
      <c r="N52" s="2" t="s">
        <v>350</v>
      </c>
      <c r="O52" s="2" t="s">
        <v>350</v>
      </c>
      <c r="P52" s="2" t="s">
        <v>350</v>
      </c>
      <c r="Q52" s="2" t="s">
        <v>350</v>
      </c>
      <c r="R52" s="2" t="s">
        <v>350</v>
      </c>
      <c r="S52" s="2" t="s">
        <v>350</v>
      </c>
      <c r="T52" s="2" t="s">
        <v>350</v>
      </c>
      <c r="U52" s="2" t="s">
        <v>350</v>
      </c>
      <c r="V52" s="2" t="s">
        <v>350</v>
      </c>
      <c r="W52" s="2" t="s">
        <v>345</v>
      </c>
      <c r="X52" s="2" t="s">
        <v>350</v>
      </c>
      <c r="Y52" s="2" t="s">
        <v>350</v>
      </c>
      <c r="Z52" s="2" t="s">
        <v>350</v>
      </c>
      <c r="AA52" s="2" t="s">
        <v>350</v>
      </c>
      <c r="AB52" s="2" t="s">
        <v>350</v>
      </c>
      <c r="AC52" s="2" t="s">
        <v>350</v>
      </c>
      <c r="AD52" s="2" t="s">
        <v>350</v>
      </c>
      <c r="AE52" s="2" t="s">
        <v>350</v>
      </c>
      <c r="AF52" s="2" t="s">
        <v>350</v>
      </c>
      <c r="AG52" s="2" t="s">
        <v>350</v>
      </c>
      <c r="AH52" s="2" t="s">
        <v>350</v>
      </c>
      <c r="AI52" s="2" t="s">
        <v>350</v>
      </c>
      <c r="AJ52" s="2" t="s">
        <v>74</v>
      </c>
    </row>
    <row r="53" customFormat="false" ht="12.8" hidden="false" customHeight="false" outlineLevel="0" collapsed="false">
      <c r="A53" s="2" t="s">
        <v>296</v>
      </c>
      <c r="B53" s="2" t="s">
        <v>202</v>
      </c>
      <c r="C53" s="2" t="s">
        <v>295</v>
      </c>
      <c r="D53" s="2" t="s">
        <v>443</v>
      </c>
      <c r="E53" s="2" t="s">
        <v>349</v>
      </c>
      <c r="F53" s="2" t="s">
        <v>345</v>
      </c>
      <c r="G53" s="2" t="s">
        <v>350</v>
      </c>
      <c r="H53" s="2" t="s">
        <v>345</v>
      </c>
      <c r="I53" s="2" t="s">
        <v>345</v>
      </c>
      <c r="J53" s="2" t="s">
        <v>350</v>
      </c>
      <c r="K53" s="2" t="s">
        <v>350</v>
      </c>
      <c r="L53" s="2" t="s">
        <v>350</v>
      </c>
      <c r="M53" s="2" t="s">
        <v>350</v>
      </c>
      <c r="N53" s="2" t="s">
        <v>350</v>
      </c>
      <c r="O53" s="2" t="s">
        <v>348</v>
      </c>
      <c r="P53" s="2" t="s">
        <v>349</v>
      </c>
      <c r="Q53" s="2" t="s">
        <v>348</v>
      </c>
      <c r="R53" s="2" t="s">
        <v>349</v>
      </c>
      <c r="S53" s="2" t="s">
        <v>349</v>
      </c>
      <c r="T53" s="2" t="s">
        <v>350</v>
      </c>
      <c r="U53" s="2" t="s">
        <v>349</v>
      </c>
      <c r="V53" s="2" t="s">
        <v>349</v>
      </c>
      <c r="W53" s="2" t="s">
        <v>349</v>
      </c>
      <c r="X53" s="2" t="s">
        <v>349</v>
      </c>
      <c r="Y53" s="2" t="s">
        <v>349</v>
      </c>
      <c r="Z53" s="2" t="s">
        <v>349</v>
      </c>
      <c r="AA53" s="2" t="s">
        <v>345</v>
      </c>
      <c r="AB53" s="2" t="s">
        <v>349</v>
      </c>
      <c r="AC53" s="2" t="s">
        <v>345</v>
      </c>
      <c r="AD53" s="2" t="s">
        <v>345</v>
      </c>
      <c r="AE53" s="2" t="s">
        <v>350</v>
      </c>
      <c r="AF53" s="2" t="s">
        <v>350</v>
      </c>
      <c r="AG53" s="2" t="s">
        <v>349</v>
      </c>
      <c r="AH53" s="2" t="s">
        <v>350</v>
      </c>
      <c r="AI53" s="2" t="s">
        <v>345</v>
      </c>
      <c r="AJ53" s="2" t="s">
        <v>134</v>
      </c>
    </row>
    <row r="54" customFormat="false" ht="12.8" hidden="false" customHeight="false" outlineLevel="0" collapsed="false">
      <c r="A54" s="2" t="s">
        <v>262</v>
      </c>
      <c r="B54" s="2" t="s">
        <v>216</v>
      </c>
      <c r="C54" s="2" t="s">
        <v>261</v>
      </c>
      <c r="D54" s="2" t="s">
        <v>444</v>
      </c>
      <c r="E54" s="2" t="s">
        <v>348</v>
      </c>
      <c r="F54" s="2" t="s">
        <v>348</v>
      </c>
      <c r="G54" s="2" t="s">
        <v>350</v>
      </c>
      <c r="H54" s="2" t="s">
        <v>348</v>
      </c>
      <c r="I54" s="2" t="s">
        <v>348</v>
      </c>
      <c r="J54" s="2" t="s">
        <v>350</v>
      </c>
      <c r="K54" s="2" t="s">
        <v>350</v>
      </c>
      <c r="L54" s="2" t="s">
        <v>350</v>
      </c>
      <c r="M54" s="2" t="s">
        <v>350</v>
      </c>
      <c r="N54" s="2" t="s">
        <v>350</v>
      </c>
      <c r="O54" s="2" t="s">
        <v>348</v>
      </c>
      <c r="P54" s="2" t="s">
        <v>349</v>
      </c>
      <c r="Q54" s="2" t="s">
        <v>350</v>
      </c>
      <c r="R54" s="2" t="s">
        <v>350</v>
      </c>
      <c r="S54" s="2" t="s">
        <v>350</v>
      </c>
      <c r="T54" s="2" t="s">
        <v>350</v>
      </c>
      <c r="U54" s="2" t="s">
        <v>350</v>
      </c>
      <c r="V54" s="2" t="s">
        <v>350</v>
      </c>
      <c r="W54" s="2" t="s">
        <v>350</v>
      </c>
      <c r="X54" s="2" t="s">
        <v>349</v>
      </c>
      <c r="Y54" s="2" t="s">
        <v>349</v>
      </c>
      <c r="Z54" s="2" t="s">
        <v>350</v>
      </c>
      <c r="AA54" s="2" t="s">
        <v>350</v>
      </c>
      <c r="AB54" s="2" t="s">
        <v>350</v>
      </c>
      <c r="AC54" s="2" t="s">
        <v>350</v>
      </c>
      <c r="AD54" s="2" t="s">
        <v>349</v>
      </c>
      <c r="AE54" s="2" t="s">
        <v>348</v>
      </c>
      <c r="AF54" s="2" t="s">
        <v>348</v>
      </c>
      <c r="AG54" s="2" t="s">
        <v>350</v>
      </c>
      <c r="AH54" s="2" t="s">
        <v>350</v>
      </c>
      <c r="AI54" s="2" t="s">
        <v>350</v>
      </c>
    </row>
    <row r="55" customFormat="false" ht="12.8" hidden="false" customHeight="false" outlineLevel="0" collapsed="false">
      <c r="A55" s="2" t="s">
        <v>288</v>
      </c>
      <c r="B55" s="2" t="s">
        <v>213</v>
      </c>
      <c r="C55" s="2" t="s">
        <v>287</v>
      </c>
      <c r="D55" s="2" t="s">
        <v>445</v>
      </c>
      <c r="E55" s="2" t="s">
        <v>348</v>
      </c>
      <c r="F55" s="2" t="s">
        <v>345</v>
      </c>
      <c r="G55" s="2" t="s">
        <v>350</v>
      </c>
      <c r="H55" s="2" t="s">
        <v>345</v>
      </c>
      <c r="I55" s="2" t="s">
        <v>348</v>
      </c>
      <c r="J55" s="2" t="s">
        <v>349</v>
      </c>
      <c r="K55" s="2" t="s">
        <v>348</v>
      </c>
      <c r="L55" s="2" t="s">
        <v>348</v>
      </c>
      <c r="M55" s="2" t="s">
        <v>348</v>
      </c>
      <c r="N55" s="2" t="s">
        <v>347</v>
      </c>
      <c r="O55" s="2" t="s">
        <v>345</v>
      </c>
      <c r="P55" s="2" t="s">
        <v>348</v>
      </c>
      <c r="Q55" s="2" t="s">
        <v>345</v>
      </c>
      <c r="R55" s="2" t="s">
        <v>345</v>
      </c>
      <c r="S55" s="2" t="s">
        <v>345</v>
      </c>
      <c r="T55" s="2" t="s">
        <v>347</v>
      </c>
      <c r="U55" s="2" t="s">
        <v>349</v>
      </c>
      <c r="V55" s="2" t="s">
        <v>345</v>
      </c>
      <c r="W55" s="2" t="s">
        <v>348</v>
      </c>
      <c r="X55" s="2" t="s">
        <v>347</v>
      </c>
      <c r="Y55" s="2" t="s">
        <v>347</v>
      </c>
      <c r="Z55" s="2" t="s">
        <v>349</v>
      </c>
      <c r="AA55" s="2" t="s">
        <v>349</v>
      </c>
      <c r="AB55" s="2" t="s">
        <v>348</v>
      </c>
      <c r="AC55" s="2" t="s">
        <v>348</v>
      </c>
      <c r="AD55" s="2" t="s">
        <v>348</v>
      </c>
      <c r="AE55" s="2" t="s">
        <v>348</v>
      </c>
      <c r="AF55" s="2" t="s">
        <v>349</v>
      </c>
      <c r="AG55" s="2" t="s">
        <v>347</v>
      </c>
      <c r="AH55" s="2" t="s">
        <v>347</v>
      </c>
      <c r="AI55" s="2" t="s">
        <v>347</v>
      </c>
      <c r="AJ55" s="2" t="s">
        <v>126</v>
      </c>
    </row>
    <row r="56" customFormat="false" ht="12.8" hidden="false" customHeight="false" outlineLevel="0" collapsed="false">
      <c r="A56" s="2" t="s">
        <v>232</v>
      </c>
      <c r="B56" s="2" t="s">
        <v>216</v>
      </c>
      <c r="C56" s="2" t="s">
        <v>231</v>
      </c>
      <c r="D56" s="2" t="s">
        <v>446</v>
      </c>
      <c r="E56" s="2" t="s">
        <v>349</v>
      </c>
      <c r="F56" s="2" t="s">
        <v>349</v>
      </c>
      <c r="G56" s="2" t="s">
        <v>349</v>
      </c>
      <c r="H56" s="2" t="s">
        <v>345</v>
      </c>
      <c r="I56" s="2" t="s">
        <v>345</v>
      </c>
      <c r="J56" s="2" t="s">
        <v>349</v>
      </c>
      <c r="K56" s="2" t="s">
        <v>349</v>
      </c>
      <c r="L56" s="2" t="s">
        <v>349</v>
      </c>
      <c r="M56" s="2" t="s">
        <v>349</v>
      </c>
      <c r="N56" s="2" t="s">
        <v>345</v>
      </c>
      <c r="O56" s="2" t="s">
        <v>345</v>
      </c>
      <c r="P56" s="2" t="s">
        <v>349</v>
      </c>
      <c r="Q56" s="2" t="s">
        <v>345</v>
      </c>
      <c r="R56" s="2" t="s">
        <v>349</v>
      </c>
      <c r="S56" s="2" t="s">
        <v>349</v>
      </c>
      <c r="T56" s="2" t="s">
        <v>349</v>
      </c>
      <c r="U56" s="2" t="s">
        <v>349</v>
      </c>
      <c r="V56" s="2" t="s">
        <v>349</v>
      </c>
      <c r="W56" s="2" t="s">
        <v>349</v>
      </c>
      <c r="X56" s="2" t="s">
        <v>349</v>
      </c>
      <c r="Y56" s="2" t="s">
        <v>349</v>
      </c>
      <c r="Z56" s="2" t="s">
        <v>345</v>
      </c>
      <c r="AA56" s="2" t="s">
        <v>349</v>
      </c>
      <c r="AB56" s="2" t="s">
        <v>349</v>
      </c>
      <c r="AC56" s="2" t="s">
        <v>349</v>
      </c>
      <c r="AD56" s="2" t="s">
        <v>349</v>
      </c>
      <c r="AE56" s="2" t="s">
        <v>349</v>
      </c>
      <c r="AF56" s="2" t="s">
        <v>349</v>
      </c>
      <c r="AG56" s="2" t="s">
        <v>349</v>
      </c>
      <c r="AH56" s="2" t="s">
        <v>349</v>
      </c>
      <c r="AI56" s="2" t="s">
        <v>349</v>
      </c>
      <c r="AJ56" s="2" t="s">
        <v>86</v>
      </c>
    </row>
    <row r="57" customFormat="false" ht="12.8" hidden="false" customHeight="false" outlineLevel="0" collapsed="false">
      <c r="A57" s="2" t="s">
        <v>284</v>
      </c>
      <c r="B57" s="2" t="s">
        <v>213</v>
      </c>
      <c r="C57" s="2" t="s">
        <v>283</v>
      </c>
      <c r="D57" s="2" t="s">
        <v>447</v>
      </c>
      <c r="E57" s="2" t="s">
        <v>349</v>
      </c>
      <c r="F57" s="2" t="s">
        <v>345</v>
      </c>
      <c r="G57" s="2" t="s">
        <v>349</v>
      </c>
      <c r="H57" s="2" t="s">
        <v>345</v>
      </c>
      <c r="I57" s="2" t="s">
        <v>349</v>
      </c>
      <c r="J57" s="2" t="s">
        <v>348</v>
      </c>
      <c r="K57" s="2" t="s">
        <v>345</v>
      </c>
      <c r="L57" s="2" t="s">
        <v>345</v>
      </c>
      <c r="M57" s="2" t="s">
        <v>345</v>
      </c>
      <c r="N57" s="2" t="s">
        <v>345</v>
      </c>
      <c r="O57" s="2" t="s">
        <v>345</v>
      </c>
      <c r="P57" s="2" t="s">
        <v>349</v>
      </c>
      <c r="Q57" s="2" t="s">
        <v>345</v>
      </c>
      <c r="R57" s="2" t="s">
        <v>345</v>
      </c>
      <c r="S57" s="2" t="s">
        <v>345</v>
      </c>
      <c r="T57" s="2" t="s">
        <v>345</v>
      </c>
      <c r="U57" s="2" t="s">
        <v>349</v>
      </c>
      <c r="V57" s="2" t="s">
        <v>349</v>
      </c>
      <c r="W57" s="2" t="s">
        <v>349</v>
      </c>
      <c r="X57" s="2" t="s">
        <v>349</v>
      </c>
      <c r="Y57" s="2" t="s">
        <v>349</v>
      </c>
      <c r="Z57" s="2" t="s">
        <v>345</v>
      </c>
      <c r="AA57" s="2" t="s">
        <v>349</v>
      </c>
      <c r="AB57" s="2" t="s">
        <v>349</v>
      </c>
      <c r="AC57" s="2" t="s">
        <v>349</v>
      </c>
      <c r="AD57" s="2" t="s">
        <v>349</v>
      </c>
      <c r="AE57" s="2" t="s">
        <v>349</v>
      </c>
      <c r="AF57" s="2" t="s">
        <v>349</v>
      </c>
      <c r="AG57" s="2" t="s">
        <v>348</v>
      </c>
      <c r="AH57" s="2" t="s">
        <v>349</v>
      </c>
      <c r="AI57" s="2" t="s">
        <v>349</v>
      </c>
      <c r="AJ57" s="2" t="s">
        <v>122</v>
      </c>
    </row>
    <row r="58" customFormat="false" ht="12.8" hidden="false" customHeight="false" outlineLevel="0" collapsed="false">
      <c r="A58" s="2" t="s">
        <v>264</v>
      </c>
      <c r="B58" s="2" t="s">
        <v>216</v>
      </c>
      <c r="C58" s="2" t="s">
        <v>263</v>
      </c>
      <c r="D58" s="2" t="s">
        <v>448</v>
      </c>
      <c r="E58" s="2" t="s">
        <v>349</v>
      </c>
      <c r="F58" s="2" t="s">
        <v>349</v>
      </c>
      <c r="G58" s="2" t="s">
        <v>345</v>
      </c>
      <c r="H58" s="2" t="s">
        <v>345</v>
      </c>
      <c r="I58" s="2" t="s">
        <v>345</v>
      </c>
      <c r="J58" s="2" t="s">
        <v>349</v>
      </c>
      <c r="K58" s="2" t="s">
        <v>349</v>
      </c>
      <c r="L58" s="2" t="s">
        <v>350</v>
      </c>
      <c r="M58" s="2" t="s">
        <v>350</v>
      </c>
      <c r="N58" s="2" t="s">
        <v>350</v>
      </c>
      <c r="O58" s="2" t="s">
        <v>350</v>
      </c>
      <c r="P58" s="2" t="s">
        <v>349</v>
      </c>
      <c r="Q58" s="2" t="s">
        <v>345</v>
      </c>
      <c r="R58" s="2" t="s">
        <v>345</v>
      </c>
      <c r="S58" s="2" t="s">
        <v>349</v>
      </c>
      <c r="T58" s="2" t="s">
        <v>345</v>
      </c>
      <c r="U58" s="2" t="s">
        <v>349</v>
      </c>
      <c r="V58" s="2" t="s">
        <v>349</v>
      </c>
      <c r="W58" s="2" t="s">
        <v>349</v>
      </c>
      <c r="X58" s="2" t="s">
        <v>345</v>
      </c>
      <c r="Y58" s="2" t="s">
        <v>345</v>
      </c>
      <c r="Z58" s="2" t="s">
        <v>345</v>
      </c>
      <c r="AA58" s="2" t="s">
        <v>345</v>
      </c>
      <c r="AB58" s="2" t="s">
        <v>345</v>
      </c>
      <c r="AC58" s="2" t="s">
        <v>345</v>
      </c>
      <c r="AD58" s="2" t="s">
        <v>345</v>
      </c>
      <c r="AE58" s="2" t="s">
        <v>345</v>
      </c>
      <c r="AF58" s="2" t="s">
        <v>345</v>
      </c>
      <c r="AG58" s="2" t="s">
        <v>349</v>
      </c>
      <c r="AH58" s="2" t="s">
        <v>349</v>
      </c>
      <c r="AI58" s="2" t="s">
        <v>345</v>
      </c>
    </row>
    <row r="59" customFormat="false" ht="12.8" hidden="false" customHeight="false" outlineLevel="0" collapsed="false">
      <c r="A59" s="2" t="s">
        <v>312</v>
      </c>
      <c r="B59" s="2" t="s">
        <v>213</v>
      </c>
      <c r="C59" s="2" t="s">
        <v>311</v>
      </c>
      <c r="D59" s="2" t="s">
        <v>449</v>
      </c>
      <c r="E59" s="2" t="s">
        <v>349</v>
      </c>
      <c r="F59" s="2" t="s">
        <v>348</v>
      </c>
      <c r="G59" s="2" t="s">
        <v>348</v>
      </c>
      <c r="H59" s="2" t="s">
        <v>350</v>
      </c>
      <c r="I59" s="2" t="s">
        <v>348</v>
      </c>
      <c r="J59" s="2" t="s">
        <v>348</v>
      </c>
      <c r="K59" s="2" t="s">
        <v>348</v>
      </c>
      <c r="L59" s="2" t="s">
        <v>349</v>
      </c>
      <c r="M59" s="2" t="s">
        <v>349</v>
      </c>
      <c r="N59" s="2" t="s">
        <v>348</v>
      </c>
      <c r="O59" s="2" t="s">
        <v>347</v>
      </c>
      <c r="P59" s="2" t="s">
        <v>346</v>
      </c>
      <c r="Q59" s="2" t="s">
        <v>349</v>
      </c>
      <c r="R59" s="2" t="s">
        <v>349</v>
      </c>
      <c r="S59" s="2" t="s">
        <v>349</v>
      </c>
      <c r="T59" s="2" t="s">
        <v>349</v>
      </c>
      <c r="U59" s="2" t="s">
        <v>348</v>
      </c>
      <c r="V59" s="2" t="s">
        <v>348</v>
      </c>
      <c r="W59" s="2" t="s">
        <v>348</v>
      </c>
      <c r="X59" s="2" t="s">
        <v>349</v>
      </c>
      <c r="Y59" s="2" t="s">
        <v>348</v>
      </c>
      <c r="Z59" s="2" t="s">
        <v>348</v>
      </c>
      <c r="AA59" s="2" t="s">
        <v>348</v>
      </c>
      <c r="AB59" s="2" t="s">
        <v>347</v>
      </c>
      <c r="AC59" s="2" t="s">
        <v>347</v>
      </c>
      <c r="AD59" s="2" t="s">
        <v>348</v>
      </c>
      <c r="AE59" s="2" t="s">
        <v>348</v>
      </c>
      <c r="AF59" s="2" t="s">
        <v>348</v>
      </c>
      <c r="AG59" s="2" t="s">
        <v>345</v>
      </c>
      <c r="AH59" s="2" t="s">
        <v>346</v>
      </c>
      <c r="AI59" s="2" t="s">
        <v>347</v>
      </c>
    </row>
    <row r="60" customFormat="false" ht="12.8" hidden="false" customHeight="false" outlineLevel="0" collapsed="false">
      <c r="A60" s="2" t="s">
        <v>306</v>
      </c>
      <c r="B60" s="2" t="s">
        <v>216</v>
      </c>
      <c r="C60" s="2" t="s">
        <v>305</v>
      </c>
      <c r="D60" s="2" t="s">
        <v>450</v>
      </c>
      <c r="E60" s="2" t="s">
        <v>347</v>
      </c>
      <c r="F60" s="2" t="s">
        <v>345</v>
      </c>
      <c r="G60" s="2" t="s">
        <v>345</v>
      </c>
      <c r="H60" s="2" t="s">
        <v>347</v>
      </c>
      <c r="I60" s="2" t="s">
        <v>347</v>
      </c>
      <c r="J60" s="2" t="s">
        <v>348</v>
      </c>
      <c r="K60" s="2" t="s">
        <v>348</v>
      </c>
      <c r="L60" s="2" t="s">
        <v>349</v>
      </c>
      <c r="M60" s="2" t="s">
        <v>349</v>
      </c>
      <c r="N60" s="2" t="s">
        <v>345</v>
      </c>
      <c r="O60" s="2" t="s">
        <v>345</v>
      </c>
      <c r="P60" s="2" t="s">
        <v>345</v>
      </c>
      <c r="Q60" s="2" t="s">
        <v>345</v>
      </c>
      <c r="R60" s="2" t="s">
        <v>345</v>
      </c>
      <c r="S60" s="2" t="s">
        <v>345</v>
      </c>
      <c r="T60" s="2" t="s">
        <v>345</v>
      </c>
      <c r="U60" s="2" t="s">
        <v>347</v>
      </c>
      <c r="V60" s="2" t="s">
        <v>347</v>
      </c>
      <c r="W60" s="2" t="s">
        <v>348</v>
      </c>
      <c r="X60" s="2" t="s">
        <v>345</v>
      </c>
      <c r="Y60" s="2" t="s">
        <v>345</v>
      </c>
      <c r="Z60" s="2" t="s">
        <v>347</v>
      </c>
      <c r="AA60" s="2" t="s">
        <v>347</v>
      </c>
      <c r="AB60" s="2" t="s">
        <v>349</v>
      </c>
      <c r="AC60" s="2" t="s">
        <v>347</v>
      </c>
      <c r="AD60" s="2" t="s">
        <v>345</v>
      </c>
      <c r="AE60" s="2" t="s">
        <v>345</v>
      </c>
      <c r="AF60" s="2" t="s">
        <v>345</v>
      </c>
      <c r="AG60" s="2" t="s">
        <v>345</v>
      </c>
      <c r="AH60" s="2" t="s">
        <v>345</v>
      </c>
      <c r="AI60" s="2" t="s">
        <v>345</v>
      </c>
      <c r="AJ60" s="2" t="s">
        <v>142</v>
      </c>
    </row>
    <row r="61" customFormat="false" ht="12.8" hidden="false" customHeight="false" outlineLevel="0" collapsed="false">
      <c r="A61" s="2" t="s">
        <v>342</v>
      </c>
      <c r="B61" s="2" t="s">
        <v>213</v>
      </c>
      <c r="C61" s="2" t="s">
        <v>341</v>
      </c>
      <c r="D61" s="2" t="s">
        <v>451</v>
      </c>
      <c r="E61" s="2" t="s">
        <v>350</v>
      </c>
      <c r="F61" s="2" t="s">
        <v>350</v>
      </c>
      <c r="G61" s="2" t="s">
        <v>350</v>
      </c>
      <c r="H61" s="2" t="s">
        <v>348</v>
      </c>
      <c r="I61" s="2" t="s">
        <v>350</v>
      </c>
      <c r="J61" s="2" t="s">
        <v>349</v>
      </c>
      <c r="K61" s="2" t="s">
        <v>350</v>
      </c>
      <c r="L61" s="2" t="s">
        <v>350</v>
      </c>
      <c r="M61" s="2" t="s">
        <v>350</v>
      </c>
      <c r="N61" s="2" t="s">
        <v>350</v>
      </c>
      <c r="O61" s="2" t="s">
        <v>350</v>
      </c>
      <c r="P61" s="2" t="s">
        <v>348</v>
      </c>
      <c r="Q61" s="2" t="s">
        <v>350</v>
      </c>
      <c r="R61" s="2" t="s">
        <v>350</v>
      </c>
      <c r="S61" s="2" t="s">
        <v>345</v>
      </c>
      <c r="T61" s="2" t="s">
        <v>345</v>
      </c>
      <c r="U61" s="2" t="s">
        <v>350</v>
      </c>
      <c r="V61" s="2" t="s">
        <v>350</v>
      </c>
      <c r="W61" s="2" t="s">
        <v>350</v>
      </c>
      <c r="X61" s="2" t="s">
        <v>350</v>
      </c>
      <c r="Y61" s="2" t="s">
        <v>350</v>
      </c>
      <c r="Z61" s="2" t="s">
        <v>350</v>
      </c>
      <c r="AA61" s="2" t="s">
        <v>350</v>
      </c>
      <c r="AB61" s="2" t="s">
        <v>350</v>
      </c>
      <c r="AC61" s="2" t="s">
        <v>350</v>
      </c>
      <c r="AD61" s="2" t="s">
        <v>350</v>
      </c>
      <c r="AE61" s="2" t="s">
        <v>345</v>
      </c>
      <c r="AF61" s="2" t="s">
        <v>350</v>
      </c>
      <c r="AG61" s="2" t="s">
        <v>350</v>
      </c>
      <c r="AH61" s="2" t="s">
        <v>350</v>
      </c>
      <c r="AI61" s="2" t="s">
        <v>350</v>
      </c>
    </row>
    <row r="62" customFormat="false" ht="12.8" hidden="false" customHeight="false" outlineLevel="0" collapsed="false">
      <c r="A62" s="2" t="s">
        <v>286</v>
      </c>
      <c r="B62" s="2" t="s">
        <v>210</v>
      </c>
      <c r="C62" s="2" t="s">
        <v>285</v>
      </c>
      <c r="D62" s="2" t="s">
        <v>452</v>
      </c>
      <c r="E62" s="2" t="s">
        <v>345</v>
      </c>
      <c r="F62" s="2" t="s">
        <v>345</v>
      </c>
      <c r="G62" s="2" t="s">
        <v>345</v>
      </c>
      <c r="H62" s="2" t="s">
        <v>345</v>
      </c>
      <c r="I62" s="2" t="s">
        <v>345</v>
      </c>
      <c r="J62" s="2" t="s">
        <v>345</v>
      </c>
      <c r="K62" s="2" t="s">
        <v>345</v>
      </c>
      <c r="L62" s="2" t="s">
        <v>345</v>
      </c>
      <c r="M62" s="2" t="s">
        <v>345</v>
      </c>
      <c r="N62" s="2" t="s">
        <v>345</v>
      </c>
      <c r="O62" s="2" t="s">
        <v>345</v>
      </c>
      <c r="P62" s="2" t="s">
        <v>348</v>
      </c>
      <c r="Q62" s="2" t="s">
        <v>345</v>
      </c>
      <c r="R62" s="2" t="s">
        <v>345</v>
      </c>
      <c r="S62" s="2" t="s">
        <v>345</v>
      </c>
      <c r="T62" s="2" t="s">
        <v>348</v>
      </c>
      <c r="U62" s="2" t="s">
        <v>345</v>
      </c>
      <c r="V62" s="2" t="s">
        <v>345</v>
      </c>
      <c r="W62" s="2" t="s">
        <v>345</v>
      </c>
      <c r="X62" s="2" t="s">
        <v>345</v>
      </c>
      <c r="Y62" s="2" t="s">
        <v>345</v>
      </c>
      <c r="Z62" s="2" t="s">
        <v>345</v>
      </c>
      <c r="AA62" s="2" t="s">
        <v>345</v>
      </c>
      <c r="AB62" s="2" t="s">
        <v>348</v>
      </c>
      <c r="AC62" s="2" t="s">
        <v>345</v>
      </c>
      <c r="AD62" s="2" t="s">
        <v>345</v>
      </c>
      <c r="AE62" s="2" t="s">
        <v>345</v>
      </c>
      <c r="AF62" s="2" t="s">
        <v>345</v>
      </c>
      <c r="AG62" s="2" t="s">
        <v>345</v>
      </c>
      <c r="AH62" s="2" t="s">
        <v>345</v>
      </c>
      <c r="AI62" s="2" t="s">
        <v>345</v>
      </c>
      <c r="AJ62" s="2" t="s">
        <v>124</v>
      </c>
    </row>
    <row r="63" customFormat="false" ht="12.8" hidden="false" customHeight="false" outlineLevel="0" collapsed="false">
      <c r="A63" s="2" t="s">
        <v>226</v>
      </c>
      <c r="B63" s="2" t="s">
        <v>210</v>
      </c>
      <c r="C63" s="2" t="s">
        <v>225</v>
      </c>
      <c r="D63" s="2" t="s">
        <v>453</v>
      </c>
      <c r="E63" s="2" t="s">
        <v>347</v>
      </c>
      <c r="F63" s="2" t="s">
        <v>348</v>
      </c>
      <c r="G63" s="2" t="s">
        <v>348</v>
      </c>
      <c r="H63" s="2" t="s">
        <v>349</v>
      </c>
      <c r="I63" s="2" t="s">
        <v>348</v>
      </c>
      <c r="J63" s="2" t="s">
        <v>349</v>
      </c>
      <c r="K63" s="2" t="s">
        <v>350</v>
      </c>
      <c r="L63" s="2" t="s">
        <v>350</v>
      </c>
      <c r="M63" s="2" t="s">
        <v>350</v>
      </c>
      <c r="N63" s="2" t="s">
        <v>349</v>
      </c>
      <c r="O63" s="2" t="s">
        <v>350</v>
      </c>
      <c r="P63" s="2" t="s">
        <v>350</v>
      </c>
      <c r="Q63" s="2" t="s">
        <v>350</v>
      </c>
      <c r="R63" s="2" t="s">
        <v>349</v>
      </c>
      <c r="S63" s="2" t="s">
        <v>350</v>
      </c>
      <c r="T63" s="2" t="s">
        <v>350</v>
      </c>
      <c r="U63" s="2" t="s">
        <v>349</v>
      </c>
      <c r="V63" s="2" t="s">
        <v>349</v>
      </c>
      <c r="W63" s="2" t="s">
        <v>349</v>
      </c>
      <c r="X63" s="2" t="s">
        <v>349</v>
      </c>
      <c r="Y63" s="2" t="s">
        <v>349</v>
      </c>
      <c r="Z63" s="2" t="s">
        <v>350</v>
      </c>
      <c r="AA63" s="2" t="s">
        <v>350</v>
      </c>
      <c r="AB63" s="2" t="s">
        <v>348</v>
      </c>
      <c r="AC63" s="2" t="s">
        <v>349</v>
      </c>
      <c r="AD63" s="2" t="s">
        <v>349</v>
      </c>
      <c r="AE63" s="2" t="s">
        <v>349</v>
      </c>
      <c r="AF63" s="2" t="s">
        <v>349</v>
      </c>
      <c r="AG63" s="2" t="s">
        <v>350</v>
      </c>
      <c r="AH63" s="2" t="s">
        <v>350</v>
      </c>
      <c r="AI63" s="2" t="s">
        <v>350</v>
      </c>
    </row>
    <row r="64" customFormat="false" ht="12.8" hidden="false" customHeight="false" outlineLevel="0" collapsed="false">
      <c r="A64" s="2" t="s">
        <v>294</v>
      </c>
      <c r="B64" s="2" t="s">
        <v>210</v>
      </c>
      <c r="C64" s="2" t="s">
        <v>293</v>
      </c>
      <c r="D64" s="2" t="s">
        <v>454</v>
      </c>
      <c r="E64" s="2" t="s">
        <v>350</v>
      </c>
      <c r="F64" s="2" t="s">
        <v>347</v>
      </c>
      <c r="G64" s="2" t="s">
        <v>350</v>
      </c>
      <c r="H64" s="2" t="s">
        <v>349</v>
      </c>
      <c r="I64" s="2" t="s">
        <v>346</v>
      </c>
      <c r="J64" s="2" t="s">
        <v>350</v>
      </c>
      <c r="K64" s="2" t="s">
        <v>350</v>
      </c>
      <c r="L64" s="2" t="s">
        <v>345</v>
      </c>
      <c r="M64" s="2" t="s">
        <v>349</v>
      </c>
      <c r="N64" s="2" t="s">
        <v>350</v>
      </c>
      <c r="O64" s="2" t="s">
        <v>350</v>
      </c>
      <c r="P64" s="2" t="s">
        <v>350</v>
      </c>
      <c r="Q64" s="2" t="s">
        <v>349</v>
      </c>
      <c r="R64" s="2" t="s">
        <v>349</v>
      </c>
      <c r="S64" s="2" t="s">
        <v>349</v>
      </c>
      <c r="T64" s="2" t="s">
        <v>349</v>
      </c>
      <c r="U64" s="2" t="s">
        <v>345</v>
      </c>
      <c r="V64" s="2" t="s">
        <v>345</v>
      </c>
      <c r="W64" s="2" t="s">
        <v>349</v>
      </c>
      <c r="X64" s="2" t="s">
        <v>348</v>
      </c>
      <c r="Y64" s="2" t="s">
        <v>348</v>
      </c>
      <c r="Z64" s="2" t="s">
        <v>350</v>
      </c>
      <c r="AA64" s="2" t="s">
        <v>350</v>
      </c>
      <c r="AB64" s="2" t="s">
        <v>350</v>
      </c>
      <c r="AC64" s="2" t="s">
        <v>350</v>
      </c>
      <c r="AD64" s="2" t="s">
        <v>349</v>
      </c>
      <c r="AE64" s="2" t="s">
        <v>349</v>
      </c>
      <c r="AF64" s="2" t="s">
        <v>349</v>
      </c>
      <c r="AG64" s="2" t="s">
        <v>349</v>
      </c>
      <c r="AH64" s="2" t="s">
        <v>349</v>
      </c>
      <c r="AI64" s="2" t="s">
        <v>349</v>
      </c>
      <c r="AJ64" s="2" t="s">
        <v>132</v>
      </c>
    </row>
    <row r="65" customFormat="false" ht="12.8" hidden="false" customHeight="false" outlineLevel="0" collapsed="false">
      <c r="A65" s="2" t="s">
        <v>248</v>
      </c>
      <c r="B65" s="2" t="s">
        <v>202</v>
      </c>
      <c r="C65" s="2" t="s">
        <v>247</v>
      </c>
      <c r="D65" s="2" t="s">
        <v>455</v>
      </c>
      <c r="E65" s="2" t="s">
        <v>350</v>
      </c>
      <c r="F65" s="2" t="s">
        <v>349</v>
      </c>
      <c r="G65" s="2" t="s">
        <v>350</v>
      </c>
      <c r="H65" s="2" t="s">
        <v>347</v>
      </c>
      <c r="I65" s="2" t="s">
        <v>348</v>
      </c>
      <c r="J65" s="2" t="s">
        <v>349</v>
      </c>
      <c r="K65" s="2" t="s">
        <v>350</v>
      </c>
      <c r="L65" s="2" t="s">
        <v>350</v>
      </c>
      <c r="M65" s="2" t="s">
        <v>350</v>
      </c>
      <c r="N65" s="2" t="s">
        <v>350</v>
      </c>
      <c r="O65" s="2" t="s">
        <v>350</v>
      </c>
      <c r="P65" s="2" t="s">
        <v>350</v>
      </c>
      <c r="Q65" s="2" t="s">
        <v>345</v>
      </c>
      <c r="R65" s="2" t="s">
        <v>345</v>
      </c>
      <c r="S65" s="2" t="s">
        <v>350</v>
      </c>
      <c r="T65" s="2" t="s">
        <v>350</v>
      </c>
      <c r="U65" s="2" t="s">
        <v>349</v>
      </c>
      <c r="V65" s="2" t="s">
        <v>349</v>
      </c>
      <c r="W65" s="2" t="s">
        <v>349</v>
      </c>
      <c r="X65" s="2" t="s">
        <v>350</v>
      </c>
      <c r="Y65" s="2" t="s">
        <v>350</v>
      </c>
      <c r="Z65" s="2" t="s">
        <v>350</v>
      </c>
      <c r="AA65" s="2" t="s">
        <v>350</v>
      </c>
      <c r="AB65" s="2" t="s">
        <v>350</v>
      </c>
      <c r="AC65" s="2" t="s">
        <v>349</v>
      </c>
      <c r="AD65" s="2" t="s">
        <v>349</v>
      </c>
      <c r="AE65" s="2" t="s">
        <v>349</v>
      </c>
      <c r="AF65" s="2" t="s">
        <v>349</v>
      </c>
      <c r="AG65" s="2" t="s">
        <v>350</v>
      </c>
      <c r="AH65" s="2" t="s">
        <v>350</v>
      </c>
      <c r="AI65" s="2" t="s">
        <v>350</v>
      </c>
      <c r="AJ65" s="2" t="s">
        <v>97</v>
      </c>
    </row>
    <row r="66" customFormat="false" ht="12.8" hidden="false" customHeight="false" outlineLevel="0" collapsed="false">
      <c r="A66" s="2" t="s">
        <v>300</v>
      </c>
      <c r="B66" s="2" t="s">
        <v>210</v>
      </c>
      <c r="C66" s="2" t="s">
        <v>299</v>
      </c>
      <c r="D66" s="2" t="s">
        <v>456</v>
      </c>
      <c r="E66" s="2" t="s">
        <v>350</v>
      </c>
      <c r="F66" s="2" t="s">
        <v>349</v>
      </c>
      <c r="G66" s="2" t="s">
        <v>350</v>
      </c>
      <c r="H66" s="2" t="s">
        <v>348</v>
      </c>
      <c r="I66" s="2" t="s">
        <v>347</v>
      </c>
      <c r="J66" s="2" t="s">
        <v>350</v>
      </c>
      <c r="K66" s="2" t="s">
        <v>350</v>
      </c>
      <c r="L66" s="2" t="s">
        <v>350</v>
      </c>
      <c r="M66" s="2" t="s">
        <v>350</v>
      </c>
      <c r="N66" s="2" t="s">
        <v>350</v>
      </c>
      <c r="O66" s="2" t="s">
        <v>350</v>
      </c>
      <c r="P66" s="2" t="s">
        <v>348</v>
      </c>
      <c r="Q66" s="2" t="s">
        <v>348</v>
      </c>
      <c r="R66" s="2" t="s">
        <v>349</v>
      </c>
      <c r="S66" s="2" t="s">
        <v>350</v>
      </c>
      <c r="T66" s="2" t="s">
        <v>349</v>
      </c>
      <c r="U66" s="2" t="s">
        <v>350</v>
      </c>
      <c r="V66" s="2" t="s">
        <v>350</v>
      </c>
      <c r="W66" s="2" t="s">
        <v>350</v>
      </c>
      <c r="X66" s="2" t="s">
        <v>348</v>
      </c>
      <c r="Y66" s="2" t="s">
        <v>347</v>
      </c>
      <c r="Z66" s="2" t="s">
        <v>349</v>
      </c>
      <c r="AA66" s="2" t="s">
        <v>350</v>
      </c>
      <c r="AB66" s="2" t="s">
        <v>349</v>
      </c>
      <c r="AC66" s="2" t="s">
        <v>350</v>
      </c>
      <c r="AD66" s="2" t="s">
        <v>350</v>
      </c>
      <c r="AE66" s="2" t="s">
        <v>349</v>
      </c>
      <c r="AF66" s="2" t="s">
        <v>349</v>
      </c>
      <c r="AG66" s="2" t="s">
        <v>348</v>
      </c>
      <c r="AH66" s="2" t="s">
        <v>347</v>
      </c>
      <c r="AI66" s="2" t="s">
        <v>347</v>
      </c>
      <c r="AJ66" s="2" t="s">
        <v>137</v>
      </c>
    </row>
    <row r="67" customFormat="false" ht="12.8" hidden="false" customHeight="false" outlineLevel="0" collapsed="false">
      <c r="A67" s="2" t="s">
        <v>457</v>
      </c>
      <c r="C67" s="2" t="s">
        <v>458</v>
      </c>
      <c r="D67" s="2" t="s">
        <v>459</v>
      </c>
      <c r="E67" s="2" t="s">
        <v>345</v>
      </c>
      <c r="F67" s="2" t="s">
        <v>345</v>
      </c>
      <c r="G67" s="2" t="s">
        <v>345</v>
      </c>
      <c r="H67" s="2" t="s">
        <v>345</v>
      </c>
      <c r="I67" s="2" t="s">
        <v>346</v>
      </c>
      <c r="J67" s="2" t="s">
        <v>346</v>
      </c>
      <c r="K67" s="2" t="s">
        <v>346</v>
      </c>
      <c r="L67" s="2" t="s">
        <v>345</v>
      </c>
      <c r="M67" s="2" t="s">
        <v>345</v>
      </c>
      <c r="N67" s="2" t="s">
        <v>345</v>
      </c>
      <c r="O67" s="2" t="s">
        <v>345</v>
      </c>
      <c r="P67" s="2" t="s">
        <v>345</v>
      </c>
      <c r="Q67" s="2" t="s">
        <v>345</v>
      </c>
      <c r="R67" s="2" t="s">
        <v>345</v>
      </c>
      <c r="S67" s="2" t="s">
        <v>345</v>
      </c>
      <c r="T67" s="2" t="s">
        <v>345</v>
      </c>
      <c r="U67" s="2" t="s">
        <v>345</v>
      </c>
      <c r="V67" s="2" t="s">
        <v>345</v>
      </c>
      <c r="W67" s="2" t="s">
        <v>345</v>
      </c>
      <c r="X67" s="2" t="s">
        <v>345</v>
      </c>
      <c r="Y67" s="2" t="s">
        <v>345</v>
      </c>
      <c r="Z67" s="2" t="s">
        <v>345</v>
      </c>
      <c r="AA67" s="2" t="s">
        <v>345</v>
      </c>
      <c r="AB67" s="2" t="s">
        <v>345</v>
      </c>
      <c r="AC67" s="2" t="s">
        <v>345</v>
      </c>
      <c r="AD67" s="2" t="s">
        <v>345</v>
      </c>
      <c r="AE67" s="2" t="s">
        <v>345</v>
      </c>
      <c r="AF67" s="2" t="s">
        <v>345</v>
      </c>
      <c r="AG67" s="2" t="s">
        <v>345</v>
      </c>
      <c r="AH67" s="2" t="s">
        <v>345</v>
      </c>
      <c r="AI67" s="2" t="s">
        <v>345</v>
      </c>
    </row>
    <row r="68" customFormat="false" ht="12.8" hidden="false" customHeight="false" outlineLevel="0" collapsed="false">
      <c r="A68" s="2" t="s">
        <v>304</v>
      </c>
      <c r="B68" s="2" t="s">
        <v>213</v>
      </c>
      <c r="C68" s="2" t="s">
        <v>303</v>
      </c>
      <c r="D68" s="2" t="s">
        <v>460</v>
      </c>
      <c r="E68" s="2" t="s">
        <v>349</v>
      </c>
      <c r="F68" s="2" t="s">
        <v>349</v>
      </c>
      <c r="G68" s="2" t="s">
        <v>349</v>
      </c>
      <c r="H68" s="2" t="s">
        <v>349</v>
      </c>
      <c r="I68" s="2" t="s">
        <v>349</v>
      </c>
      <c r="J68" s="2" t="s">
        <v>348</v>
      </c>
      <c r="K68" s="2" t="s">
        <v>348</v>
      </c>
      <c r="L68" s="2" t="s">
        <v>350</v>
      </c>
      <c r="M68" s="2" t="s">
        <v>350</v>
      </c>
      <c r="N68" s="2" t="s">
        <v>349</v>
      </c>
      <c r="O68" s="2" t="s">
        <v>347</v>
      </c>
      <c r="P68" s="2" t="s">
        <v>349</v>
      </c>
      <c r="Q68" s="2" t="s">
        <v>348</v>
      </c>
      <c r="R68" s="2" t="s">
        <v>348</v>
      </c>
      <c r="S68" s="2" t="s">
        <v>349</v>
      </c>
      <c r="T68" s="2" t="s">
        <v>349</v>
      </c>
      <c r="U68" s="2" t="s">
        <v>350</v>
      </c>
      <c r="V68" s="2" t="s">
        <v>350</v>
      </c>
      <c r="W68" s="2" t="s">
        <v>349</v>
      </c>
      <c r="X68" s="2" t="s">
        <v>349</v>
      </c>
      <c r="Y68" s="2" t="s">
        <v>349</v>
      </c>
      <c r="Z68" s="2" t="s">
        <v>350</v>
      </c>
      <c r="AA68" s="2" t="s">
        <v>349</v>
      </c>
      <c r="AB68" s="2" t="s">
        <v>349</v>
      </c>
      <c r="AC68" s="2" t="s">
        <v>349</v>
      </c>
      <c r="AD68" s="2" t="s">
        <v>347</v>
      </c>
      <c r="AE68" s="2" t="s">
        <v>348</v>
      </c>
      <c r="AF68" s="2" t="s">
        <v>347</v>
      </c>
      <c r="AG68" s="2" t="s">
        <v>349</v>
      </c>
      <c r="AH68" s="2" t="s">
        <v>349</v>
      </c>
      <c r="AI68" s="2" t="s">
        <v>350</v>
      </c>
    </row>
    <row r="69" customFormat="false" ht="12.8" hidden="false" customHeight="false" outlineLevel="0" collapsed="false">
      <c r="A69" s="2" t="s">
        <v>260</v>
      </c>
      <c r="B69" s="2" t="s">
        <v>202</v>
      </c>
      <c r="C69" s="2" t="s">
        <v>259</v>
      </c>
      <c r="D69" s="2" t="s">
        <v>461</v>
      </c>
      <c r="E69" s="2" t="s">
        <v>350</v>
      </c>
      <c r="F69" s="2" t="s">
        <v>350</v>
      </c>
      <c r="G69" s="2" t="s">
        <v>350</v>
      </c>
      <c r="H69" s="2" t="s">
        <v>350</v>
      </c>
      <c r="I69" s="2" t="s">
        <v>350</v>
      </c>
      <c r="J69" s="2" t="s">
        <v>350</v>
      </c>
      <c r="K69" s="2" t="s">
        <v>350</v>
      </c>
      <c r="L69" s="2" t="s">
        <v>350</v>
      </c>
      <c r="M69" s="2" t="s">
        <v>350</v>
      </c>
      <c r="N69" s="2" t="s">
        <v>350</v>
      </c>
      <c r="O69" s="2" t="s">
        <v>350</v>
      </c>
      <c r="P69" s="2" t="s">
        <v>350</v>
      </c>
      <c r="Q69" s="2" t="s">
        <v>350</v>
      </c>
      <c r="R69" s="2" t="s">
        <v>350</v>
      </c>
      <c r="S69" s="2" t="s">
        <v>350</v>
      </c>
      <c r="T69" s="2" t="s">
        <v>350</v>
      </c>
      <c r="U69" s="2" t="s">
        <v>350</v>
      </c>
      <c r="V69" s="2" t="s">
        <v>350</v>
      </c>
      <c r="W69" s="2" t="s">
        <v>350</v>
      </c>
      <c r="X69" s="2" t="s">
        <v>350</v>
      </c>
      <c r="Y69" s="2" t="s">
        <v>350</v>
      </c>
      <c r="Z69" s="2" t="s">
        <v>350</v>
      </c>
      <c r="AA69" s="2" t="s">
        <v>350</v>
      </c>
      <c r="AB69" s="2" t="s">
        <v>350</v>
      </c>
      <c r="AC69" s="2" t="s">
        <v>350</v>
      </c>
      <c r="AD69" s="2" t="s">
        <v>350</v>
      </c>
      <c r="AE69" s="2" t="s">
        <v>350</v>
      </c>
      <c r="AF69" s="2" t="s">
        <v>350</v>
      </c>
      <c r="AG69" s="2" t="s">
        <v>350</v>
      </c>
      <c r="AH69" s="2" t="s">
        <v>350</v>
      </c>
      <c r="AI69" s="2" t="s">
        <v>350</v>
      </c>
    </row>
    <row r="70" customFormat="false" ht="12.8" hidden="false" customHeight="false" outlineLevel="0" collapsed="false">
      <c r="A70" s="2" t="s">
        <v>316</v>
      </c>
      <c r="B70" s="2" t="s">
        <v>216</v>
      </c>
      <c r="C70" s="2" t="s">
        <v>315</v>
      </c>
      <c r="D70" s="2" t="s">
        <v>462</v>
      </c>
      <c r="E70" s="2" t="s">
        <v>345</v>
      </c>
      <c r="F70" s="2" t="s">
        <v>345</v>
      </c>
      <c r="G70" s="2" t="s">
        <v>345</v>
      </c>
      <c r="H70" s="2" t="s">
        <v>345</v>
      </c>
      <c r="I70" s="2" t="s">
        <v>345</v>
      </c>
      <c r="J70" s="2" t="s">
        <v>345</v>
      </c>
      <c r="K70" s="2" t="s">
        <v>345</v>
      </c>
      <c r="L70" s="2" t="s">
        <v>345</v>
      </c>
      <c r="M70" s="2" t="s">
        <v>345</v>
      </c>
      <c r="N70" s="2" t="s">
        <v>345</v>
      </c>
      <c r="O70" s="2" t="s">
        <v>345</v>
      </c>
      <c r="P70" s="2" t="s">
        <v>345</v>
      </c>
      <c r="Q70" s="2" t="s">
        <v>349</v>
      </c>
      <c r="R70" s="2" t="s">
        <v>345</v>
      </c>
      <c r="S70" s="2" t="s">
        <v>345</v>
      </c>
      <c r="T70" s="2" t="s">
        <v>345</v>
      </c>
      <c r="U70" s="2" t="s">
        <v>345</v>
      </c>
      <c r="V70" s="2" t="s">
        <v>345</v>
      </c>
      <c r="W70" s="2" t="s">
        <v>345</v>
      </c>
      <c r="X70" s="2" t="s">
        <v>345</v>
      </c>
      <c r="Y70" s="2" t="s">
        <v>345</v>
      </c>
      <c r="Z70" s="2" t="s">
        <v>345</v>
      </c>
      <c r="AA70" s="2" t="s">
        <v>345</v>
      </c>
      <c r="AB70" s="2" t="s">
        <v>345</v>
      </c>
      <c r="AC70" s="2" t="s">
        <v>345</v>
      </c>
      <c r="AD70" s="2" t="s">
        <v>345</v>
      </c>
      <c r="AE70" s="2" t="s">
        <v>345</v>
      </c>
      <c r="AF70" s="2" t="s">
        <v>345</v>
      </c>
      <c r="AG70" s="2" t="s">
        <v>349</v>
      </c>
      <c r="AH70" s="2" t="s">
        <v>349</v>
      </c>
      <c r="AI70" s="2" t="s">
        <v>349</v>
      </c>
    </row>
    <row r="71" customFormat="false" ht="12.8" hidden="false" customHeight="false" outlineLevel="0" collapsed="false">
      <c r="A71" s="2" t="s">
        <v>320</v>
      </c>
      <c r="B71" s="2" t="s">
        <v>213</v>
      </c>
      <c r="C71" s="2" t="s">
        <v>319</v>
      </c>
      <c r="D71" s="2" t="s">
        <v>463</v>
      </c>
      <c r="E71" s="2" t="s">
        <v>350</v>
      </c>
      <c r="F71" s="2" t="s">
        <v>345</v>
      </c>
      <c r="G71" s="2" t="s">
        <v>345</v>
      </c>
      <c r="H71" s="2" t="s">
        <v>345</v>
      </c>
      <c r="I71" s="2" t="s">
        <v>345</v>
      </c>
      <c r="J71" s="2" t="s">
        <v>350</v>
      </c>
      <c r="K71" s="2" t="s">
        <v>350</v>
      </c>
      <c r="L71" s="2" t="s">
        <v>350</v>
      </c>
      <c r="M71" s="2" t="s">
        <v>350</v>
      </c>
      <c r="N71" s="2" t="s">
        <v>350</v>
      </c>
      <c r="O71" s="2" t="s">
        <v>350</v>
      </c>
      <c r="P71" s="2" t="s">
        <v>350</v>
      </c>
      <c r="Q71" s="2" t="s">
        <v>345</v>
      </c>
      <c r="R71" s="2" t="s">
        <v>345</v>
      </c>
      <c r="S71" s="2" t="s">
        <v>345</v>
      </c>
      <c r="T71" s="2" t="s">
        <v>345</v>
      </c>
      <c r="U71" s="2" t="s">
        <v>350</v>
      </c>
      <c r="V71" s="2" t="s">
        <v>350</v>
      </c>
      <c r="W71" s="2" t="s">
        <v>350</v>
      </c>
      <c r="X71" s="2" t="s">
        <v>345</v>
      </c>
      <c r="Y71" s="2" t="s">
        <v>345</v>
      </c>
      <c r="Z71" s="2" t="s">
        <v>345</v>
      </c>
      <c r="AA71" s="2" t="s">
        <v>345</v>
      </c>
      <c r="AB71" s="2" t="s">
        <v>345</v>
      </c>
      <c r="AC71" s="2" t="s">
        <v>345</v>
      </c>
      <c r="AD71" s="2" t="s">
        <v>345</v>
      </c>
      <c r="AE71" s="2" t="s">
        <v>345</v>
      </c>
      <c r="AF71" s="2" t="s">
        <v>345</v>
      </c>
      <c r="AG71" s="2" t="s">
        <v>350</v>
      </c>
      <c r="AH71" s="2" t="s">
        <v>350</v>
      </c>
      <c r="AI71" s="2" t="s">
        <v>350</v>
      </c>
    </row>
    <row r="72" customFormat="false" ht="12.8" hidden="false" customHeight="false" outlineLevel="0" collapsed="false">
      <c r="A72" s="2" t="s">
        <v>326</v>
      </c>
      <c r="B72" s="2" t="s">
        <v>216</v>
      </c>
      <c r="C72" s="2" t="s">
        <v>325</v>
      </c>
      <c r="D72" s="2" t="s">
        <v>464</v>
      </c>
      <c r="E72" s="2" t="s">
        <v>349</v>
      </c>
      <c r="F72" s="2" t="s">
        <v>348</v>
      </c>
      <c r="G72" s="2" t="s">
        <v>348</v>
      </c>
      <c r="H72" s="2" t="s">
        <v>346</v>
      </c>
      <c r="I72" s="2" t="s">
        <v>346</v>
      </c>
      <c r="J72" s="2" t="s">
        <v>350</v>
      </c>
      <c r="K72" s="2" t="s">
        <v>350</v>
      </c>
      <c r="L72" s="2" t="s">
        <v>350</v>
      </c>
      <c r="M72" s="2" t="s">
        <v>350</v>
      </c>
      <c r="N72" s="2" t="s">
        <v>350</v>
      </c>
      <c r="O72" s="2" t="s">
        <v>350</v>
      </c>
      <c r="P72" s="2" t="s">
        <v>347</v>
      </c>
      <c r="Q72" s="2" t="s">
        <v>346</v>
      </c>
      <c r="R72" s="2" t="s">
        <v>346</v>
      </c>
      <c r="S72" s="2" t="s">
        <v>345</v>
      </c>
      <c r="T72" s="2" t="s">
        <v>348</v>
      </c>
      <c r="U72" s="2" t="s">
        <v>345</v>
      </c>
      <c r="V72" s="2" t="s">
        <v>345</v>
      </c>
      <c r="W72" s="2" t="s">
        <v>345</v>
      </c>
      <c r="X72" s="2" t="s">
        <v>347</v>
      </c>
      <c r="Y72" s="2" t="s">
        <v>347</v>
      </c>
      <c r="Z72" s="2" t="s">
        <v>345</v>
      </c>
      <c r="AA72" s="2" t="s">
        <v>349</v>
      </c>
      <c r="AB72" s="2" t="s">
        <v>348</v>
      </c>
      <c r="AC72" s="2" t="s">
        <v>345</v>
      </c>
      <c r="AD72" s="2" t="s">
        <v>345</v>
      </c>
      <c r="AE72" s="2" t="s">
        <v>345</v>
      </c>
      <c r="AF72" s="2" t="s">
        <v>345</v>
      </c>
      <c r="AG72" s="2" t="s">
        <v>347</v>
      </c>
      <c r="AH72" s="2" t="s">
        <v>347</v>
      </c>
      <c r="AI72" s="2" t="s">
        <v>347</v>
      </c>
      <c r="AJ72" s="2" t="s">
        <v>155</v>
      </c>
    </row>
    <row r="73" customFormat="false" ht="12.8" hidden="false" customHeight="false" outlineLevel="0" collapsed="false">
      <c r="A73" s="2" t="s">
        <v>230</v>
      </c>
      <c r="B73" s="2" t="s">
        <v>205</v>
      </c>
      <c r="C73" s="2" t="s">
        <v>229</v>
      </c>
      <c r="D73" s="2" t="s">
        <v>465</v>
      </c>
      <c r="E73" s="2" t="s">
        <v>350</v>
      </c>
      <c r="F73" s="2" t="s">
        <v>347</v>
      </c>
      <c r="G73" s="2" t="s">
        <v>349</v>
      </c>
      <c r="H73" s="2" t="s">
        <v>347</v>
      </c>
      <c r="I73" s="2" t="s">
        <v>349</v>
      </c>
      <c r="J73" s="2" t="s">
        <v>345</v>
      </c>
      <c r="K73" s="2" t="s">
        <v>345</v>
      </c>
      <c r="L73" s="2" t="s">
        <v>345</v>
      </c>
      <c r="M73" s="2" t="s">
        <v>345</v>
      </c>
      <c r="N73" s="2" t="s">
        <v>345</v>
      </c>
      <c r="O73" s="2" t="s">
        <v>345</v>
      </c>
      <c r="P73" s="2" t="s">
        <v>348</v>
      </c>
      <c r="Q73" s="2" t="s">
        <v>345</v>
      </c>
      <c r="R73" s="2" t="s">
        <v>350</v>
      </c>
      <c r="S73" s="2" t="s">
        <v>345</v>
      </c>
      <c r="T73" s="2" t="s">
        <v>345</v>
      </c>
      <c r="U73" s="2" t="s">
        <v>349</v>
      </c>
      <c r="V73" s="2" t="s">
        <v>349</v>
      </c>
      <c r="W73" s="2" t="s">
        <v>345</v>
      </c>
      <c r="X73" s="2" t="s">
        <v>345</v>
      </c>
      <c r="Y73" s="2" t="s">
        <v>345</v>
      </c>
      <c r="Z73" s="2" t="s">
        <v>345</v>
      </c>
      <c r="AA73" s="2" t="s">
        <v>345</v>
      </c>
      <c r="AB73" s="2" t="s">
        <v>347</v>
      </c>
      <c r="AC73" s="2" t="s">
        <v>350</v>
      </c>
      <c r="AD73" s="2" t="s">
        <v>345</v>
      </c>
      <c r="AE73" s="2" t="s">
        <v>348</v>
      </c>
      <c r="AF73" s="2" t="s">
        <v>345</v>
      </c>
      <c r="AG73" s="2" t="s">
        <v>349</v>
      </c>
      <c r="AH73" s="2" t="s">
        <v>345</v>
      </c>
      <c r="AI73" s="2" t="s">
        <v>347</v>
      </c>
    </row>
    <row r="74" customFormat="false" ht="12.8" hidden="false" customHeight="false" outlineLevel="0" collapsed="false">
      <c r="A74" s="2" t="s">
        <v>238</v>
      </c>
      <c r="B74" s="2" t="s">
        <v>210</v>
      </c>
      <c r="C74" s="2" t="s">
        <v>237</v>
      </c>
      <c r="D74" s="2" t="s">
        <v>466</v>
      </c>
      <c r="E74" s="2" t="s">
        <v>349</v>
      </c>
      <c r="F74" s="2" t="s">
        <v>349</v>
      </c>
      <c r="G74" s="2" t="s">
        <v>349</v>
      </c>
      <c r="H74" s="2" t="s">
        <v>348</v>
      </c>
      <c r="I74" s="2" t="s">
        <v>345</v>
      </c>
      <c r="J74" s="2" t="s">
        <v>350</v>
      </c>
      <c r="K74" s="2" t="s">
        <v>349</v>
      </c>
      <c r="L74" s="2" t="s">
        <v>349</v>
      </c>
      <c r="M74" s="2" t="s">
        <v>350</v>
      </c>
      <c r="N74" s="2" t="s">
        <v>349</v>
      </c>
      <c r="O74" s="2" t="s">
        <v>345</v>
      </c>
      <c r="P74" s="2" t="s">
        <v>345</v>
      </c>
      <c r="Q74" s="2" t="s">
        <v>349</v>
      </c>
      <c r="R74" s="2" t="s">
        <v>345</v>
      </c>
      <c r="S74" s="2" t="s">
        <v>349</v>
      </c>
      <c r="T74" s="2" t="s">
        <v>345</v>
      </c>
      <c r="U74" s="2" t="s">
        <v>349</v>
      </c>
      <c r="V74" s="2" t="s">
        <v>349</v>
      </c>
      <c r="W74" s="2" t="s">
        <v>349</v>
      </c>
      <c r="X74" s="2" t="s">
        <v>345</v>
      </c>
      <c r="Y74" s="2" t="s">
        <v>345</v>
      </c>
      <c r="Z74" s="2" t="s">
        <v>349</v>
      </c>
      <c r="AA74" s="2" t="s">
        <v>350</v>
      </c>
      <c r="AB74" s="2" t="s">
        <v>349</v>
      </c>
      <c r="AC74" s="2" t="s">
        <v>345</v>
      </c>
      <c r="AD74" s="2" t="s">
        <v>345</v>
      </c>
      <c r="AE74" s="2" t="s">
        <v>349</v>
      </c>
      <c r="AF74" s="2" t="s">
        <v>348</v>
      </c>
      <c r="AG74" s="2" t="s">
        <v>348</v>
      </c>
      <c r="AH74" s="2" t="s">
        <v>348</v>
      </c>
      <c r="AI74" s="2" t="s">
        <v>348</v>
      </c>
    </row>
    <row r="75" customFormat="false" ht="12.8" hidden="false" customHeight="false" outlineLevel="0" collapsed="false">
      <c r="A75" s="2" t="s">
        <v>234</v>
      </c>
      <c r="B75" s="2" t="s">
        <v>216</v>
      </c>
      <c r="C75" s="2" t="s">
        <v>233</v>
      </c>
      <c r="D75" s="2" t="s">
        <v>467</v>
      </c>
      <c r="E75" s="2" t="s">
        <v>348</v>
      </c>
      <c r="F75" s="2" t="s">
        <v>345</v>
      </c>
      <c r="G75" s="2" t="s">
        <v>349</v>
      </c>
      <c r="H75" s="2" t="s">
        <v>345</v>
      </c>
      <c r="I75" s="2" t="s">
        <v>347</v>
      </c>
      <c r="J75" s="2" t="s">
        <v>345</v>
      </c>
      <c r="K75" s="2" t="s">
        <v>345</v>
      </c>
      <c r="L75" s="2" t="s">
        <v>349</v>
      </c>
      <c r="M75" s="2" t="s">
        <v>345</v>
      </c>
      <c r="N75" s="2" t="s">
        <v>345</v>
      </c>
      <c r="O75" s="2" t="s">
        <v>345</v>
      </c>
      <c r="P75" s="2" t="s">
        <v>345</v>
      </c>
      <c r="Q75" s="2" t="s">
        <v>345</v>
      </c>
      <c r="R75" s="2" t="s">
        <v>345</v>
      </c>
      <c r="S75" s="2" t="s">
        <v>345</v>
      </c>
      <c r="T75" s="2" t="s">
        <v>345</v>
      </c>
      <c r="U75" s="2" t="s">
        <v>345</v>
      </c>
      <c r="V75" s="2" t="s">
        <v>345</v>
      </c>
      <c r="W75" s="2" t="s">
        <v>349</v>
      </c>
      <c r="X75" s="2" t="s">
        <v>346</v>
      </c>
      <c r="Y75" s="2" t="s">
        <v>346</v>
      </c>
      <c r="Z75" s="2" t="s">
        <v>345</v>
      </c>
      <c r="AA75" s="2" t="s">
        <v>345</v>
      </c>
      <c r="AB75" s="2" t="s">
        <v>345</v>
      </c>
      <c r="AC75" s="2" t="s">
        <v>345</v>
      </c>
      <c r="AD75" s="2" t="s">
        <v>345</v>
      </c>
      <c r="AE75" s="2" t="s">
        <v>345</v>
      </c>
      <c r="AF75" s="2" t="s">
        <v>345</v>
      </c>
      <c r="AG75" s="2" t="s">
        <v>345</v>
      </c>
      <c r="AH75" s="2" t="s">
        <v>345</v>
      </c>
      <c r="AI75" s="2" t="s">
        <v>345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L2" activeCellId="0" sqref="L2"/>
    </sheetView>
  </sheetViews>
  <sheetFormatPr defaultColWidth="8.3671875" defaultRowHeight="15" zeroHeight="false" outlineLevelRow="0" outlineLevelCol="0"/>
  <cols>
    <col collapsed="false" customWidth="true" hidden="false" outlineLevel="0" max="1" min="1" style="0" width="19.71"/>
    <col collapsed="false" customWidth="true" hidden="false" outlineLevel="0" max="2" min="2" style="0" width="21.93"/>
    <col collapsed="false" customWidth="true" hidden="false" outlineLevel="0" max="4" min="4" style="1" width="19.88"/>
    <col collapsed="false" customWidth="true" hidden="false" outlineLevel="0" max="6" min="6" style="1" width="29.7"/>
    <col collapsed="false" customWidth="true" hidden="false" outlineLevel="0" max="8" min="8" style="0" width="27.95"/>
    <col collapsed="false" customWidth="true" hidden="false" outlineLevel="0" max="9" min="9" style="0" width="20.38"/>
    <col collapsed="false" customWidth="true" hidden="false" outlineLevel="0" max="11" min="11" style="0" width="21.59"/>
  </cols>
  <sheetData>
    <row r="1" customFormat="false" ht="15" hidden="false" customHeight="false" outlineLevel="0" collapsed="false">
      <c r="A1" s="2" t="s">
        <v>468</v>
      </c>
      <c r="B1" s="2" t="s">
        <v>469</v>
      </c>
      <c r="C1" s="2" t="s">
        <v>470</v>
      </c>
      <c r="D1" s="2" t="s">
        <v>471</v>
      </c>
      <c r="E1" s="2" t="s">
        <v>472</v>
      </c>
      <c r="F1" s="2" t="s">
        <v>473</v>
      </c>
      <c r="G1" s="2" t="s">
        <v>474</v>
      </c>
      <c r="H1" s="2" t="s">
        <v>475</v>
      </c>
      <c r="I1" s="2" t="s">
        <v>476</v>
      </c>
      <c r="J1" s="2" t="s">
        <v>477</v>
      </c>
      <c r="K1" s="2" t="s">
        <v>478</v>
      </c>
      <c r="L1" s="2" t="s">
        <v>479</v>
      </c>
    </row>
    <row r="2" customFormat="false" ht="15" hidden="false" customHeight="false" outlineLevel="0" collapsed="false">
      <c r="A2" s="2" t="n">
        <v>4</v>
      </c>
      <c r="B2" s="1" t="n">
        <v>10</v>
      </c>
      <c r="C2" s="2" t="n">
        <v>0</v>
      </c>
      <c r="D2" s="1" t="n">
        <v>6</v>
      </c>
      <c r="E2" s="2" t="n">
        <v>4</v>
      </c>
      <c r="F2" s="1" t="n">
        <v>6</v>
      </c>
      <c r="G2" s="2" t="n">
        <v>0</v>
      </c>
      <c r="H2" s="1" t="n">
        <v>0</v>
      </c>
      <c r="I2" s="2" t="n">
        <v>4</v>
      </c>
      <c r="J2" s="1" t="n">
        <v>8</v>
      </c>
      <c r="K2" s="2" t="n">
        <v>0</v>
      </c>
      <c r="L2" s="1" t="n">
        <v>0</v>
      </c>
    </row>
    <row r="3" customFormat="false" ht="15" hidden="false" customHeight="false" outlineLevel="0" collapsed="false">
      <c r="A3" s="2" t="n">
        <v>5</v>
      </c>
      <c r="B3" s="1" t="n">
        <v>0</v>
      </c>
      <c r="C3" s="2" t="n">
        <v>3</v>
      </c>
      <c r="D3" s="1" t="n">
        <v>0</v>
      </c>
      <c r="E3" s="2" t="n">
        <v>4</v>
      </c>
      <c r="F3" s="1" t="n">
        <v>0</v>
      </c>
      <c r="G3" s="2" t="n">
        <v>5</v>
      </c>
      <c r="H3" s="1" t="n">
        <v>0</v>
      </c>
      <c r="I3" s="2" t="n">
        <v>3</v>
      </c>
      <c r="J3" s="1" t="n">
        <v>0</v>
      </c>
      <c r="K3" s="2" t="n">
        <v>5</v>
      </c>
      <c r="L3" s="1" t="n">
        <v>0</v>
      </c>
    </row>
    <row r="4" customFormat="false" ht="15" hidden="false" customHeight="false" outlineLevel="0" collapsed="false">
      <c r="A4" s="2" t="n">
        <v>5</v>
      </c>
      <c r="B4" s="1" t="n">
        <v>13</v>
      </c>
      <c r="C4" s="2" t="n">
        <v>5</v>
      </c>
      <c r="D4" s="1" t="n">
        <v>0</v>
      </c>
      <c r="E4" s="2" t="n">
        <v>5</v>
      </c>
      <c r="F4" s="1" t="n">
        <v>5</v>
      </c>
      <c r="G4" s="2" t="n">
        <v>5</v>
      </c>
      <c r="H4" s="1" t="n">
        <v>0</v>
      </c>
      <c r="I4" s="2" t="n">
        <v>5</v>
      </c>
      <c r="J4" s="1" t="n">
        <v>0</v>
      </c>
      <c r="K4" s="2" t="n">
        <v>5</v>
      </c>
      <c r="L4" s="1" t="n">
        <v>0</v>
      </c>
    </row>
    <row r="5" customFormat="false" ht="15" hidden="false" customHeight="false" outlineLevel="0" collapsed="false">
      <c r="A5" s="2" t="n">
        <v>4</v>
      </c>
      <c r="B5" s="1" t="n">
        <v>7</v>
      </c>
      <c r="C5" s="2" t="n">
        <v>0</v>
      </c>
      <c r="D5" s="1" t="n">
        <v>0</v>
      </c>
      <c r="E5" s="2" t="n">
        <v>4</v>
      </c>
      <c r="F5" s="1" t="n">
        <v>8</v>
      </c>
      <c r="G5" s="2" t="n">
        <v>4</v>
      </c>
      <c r="H5" s="1" t="n">
        <v>1</v>
      </c>
      <c r="I5" s="2" t="n">
        <v>4</v>
      </c>
      <c r="J5" s="1" t="n">
        <v>6</v>
      </c>
      <c r="K5" s="2" t="n">
        <v>4</v>
      </c>
      <c r="L5" s="1" t="n">
        <v>0</v>
      </c>
    </row>
    <row r="6" customFormat="false" ht="15" hidden="false" customHeight="false" outlineLevel="0" collapsed="false">
      <c r="A6" s="2" t="n">
        <v>5</v>
      </c>
      <c r="B6" s="1" t="n">
        <v>1</v>
      </c>
      <c r="C6" s="2" t="n">
        <v>5</v>
      </c>
      <c r="D6" s="1" t="n">
        <v>1</v>
      </c>
      <c r="E6" s="2" t="n">
        <v>5</v>
      </c>
      <c r="F6" s="1" t="n">
        <v>4</v>
      </c>
      <c r="G6" s="2" t="n">
        <v>5</v>
      </c>
      <c r="H6" s="1" t="n">
        <v>1</v>
      </c>
      <c r="I6" s="2" t="n">
        <v>5</v>
      </c>
      <c r="J6" s="1" t="n">
        <v>1</v>
      </c>
      <c r="K6" s="2" t="n">
        <v>5</v>
      </c>
      <c r="L6" s="1" t="n">
        <v>1</v>
      </c>
    </row>
    <row r="7" customFormat="false" ht="15" hidden="false" customHeight="false" outlineLevel="0" collapsed="false">
      <c r="A7" s="2" t="n">
        <v>5</v>
      </c>
      <c r="B7" s="1" t="n">
        <v>12</v>
      </c>
      <c r="C7" s="2" t="n">
        <v>3</v>
      </c>
      <c r="D7" s="1" t="n">
        <v>1</v>
      </c>
      <c r="E7" s="2" t="n">
        <v>0</v>
      </c>
      <c r="F7" s="1" t="n">
        <v>0</v>
      </c>
      <c r="G7" s="2" t="n">
        <v>1</v>
      </c>
      <c r="H7" s="1" t="n">
        <v>0</v>
      </c>
      <c r="I7" s="2" t="n">
        <v>4</v>
      </c>
      <c r="J7" s="1" t="n">
        <v>0</v>
      </c>
      <c r="K7" s="2" t="n">
        <v>1</v>
      </c>
      <c r="L7" s="1" t="n">
        <v>0</v>
      </c>
    </row>
    <row r="8" customFormat="false" ht="15" hidden="false" customHeight="false" outlineLevel="0" collapsed="false">
      <c r="A8" s="2" t="n">
        <v>5</v>
      </c>
      <c r="B8" s="1" t="n">
        <v>5</v>
      </c>
      <c r="C8" s="2" t="n">
        <v>0</v>
      </c>
      <c r="D8" s="1" t="n">
        <v>0</v>
      </c>
      <c r="E8" s="2" t="n">
        <v>5</v>
      </c>
      <c r="F8" s="1" t="n">
        <v>5</v>
      </c>
      <c r="G8" s="2" t="n">
        <v>0</v>
      </c>
      <c r="H8" s="1" t="n">
        <v>0</v>
      </c>
      <c r="I8" s="2" t="n">
        <v>5</v>
      </c>
      <c r="J8" s="1" t="n">
        <v>4</v>
      </c>
      <c r="K8" s="2" t="n">
        <v>0</v>
      </c>
      <c r="L8" s="1" t="n">
        <v>0</v>
      </c>
    </row>
    <row r="9" customFormat="false" ht="15" hidden="false" customHeight="false" outlineLevel="0" collapsed="false">
      <c r="A9" s="2" t="n">
        <v>5</v>
      </c>
      <c r="B9" s="1" t="n">
        <v>0</v>
      </c>
      <c r="C9" s="2" t="n">
        <v>3</v>
      </c>
      <c r="D9" s="1" t="n">
        <v>0</v>
      </c>
      <c r="E9" s="2" t="n">
        <v>5</v>
      </c>
      <c r="F9" s="1" t="n">
        <v>2</v>
      </c>
      <c r="G9" s="2" t="n">
        <v>3</v>
      </c>
      <c r="H9" s="1" t="n">
        <v>0</v>
      </c>
      <c r="I9" s="2" t="n">
        <v>4</v>
      </c>
      <c r="J9" s="1" t="n">
        <v>0</v>
      </c>
      <c r="K9" s="2" t="n">
        <v>3</v>
      </c>
      <c r="L9" s="1" t="n">
        <v>1</v>
      </c>
    </row>
    <row r="10" customFormat="false" ht="15" hidden="false" customHeight="false" outlineLevel="0" collapsed="false">
      <c r="A10" s="2" t="n">
        <v>5</v>
      </c>
      <c r="B10" s="1" t="n">
        <v>7</v>
      </c>
      <c r="C10" s="2" t="n">
        <v>3</v>
      </c>
      <c r="D10" s="1" t="n">
        <v>12</v>
      </c>
      <c r="E10" s="2" t="n">
        <v>5</v>
      </c>
      <c r="F10" s="1" t="n">
        <v>0</v>
      </c>
      <c r="G10" s="2" t="n">
        <v>5</v>
      </c>
      <c r="H10" s="1" t="n">
        <v>0</v>
      </c>
      <c r="I10" s="2" t="n">
        <v>4</v>
      </c>
      <c r="J10" s="1" t="n">
        <v>1</v>
      </c>
      <c r="K10" s="2" t="n">
        <v>5</v>
      </c>
      <c r="L10" s="1" t="n">
        <v>0</v>
      </c>
    </row>
    <row r="11" customFormat="false" ht="15" hidden="false" customHeight="false" outlineLevel="0" collapsed="false">
      <c r="A11" s="2" t="n">
        <v>5</v>
      </c>
      <c r="B11" s="1" t="n">
        <v>1</v>
      </c>
      <c r="C11" s="2" t="n">
        <v>5</v>
      </c>
      <c r="D11" s="1" t="n">
        <v>0</v>
      </c>
      <c r="E11" s="2" t="n">
        <v>5</v>
      </c>
      <c r="F11" s="1" t="n">
        <v>1</v>
      </c>
      <c r="G11" s="2" t="n">
        <v>5</v>
      </c>
      <c r="H11" s="1" t="n">
        <v>0</v>
      </c>
      <c r="I11" s="2" t="n">
        <v>3</v>
      </c>
      <c r="J11" s="1" t="n">
        <v>2</v>
      </c>
      <c r="K11" s="2" t="n">
        <v>5</v>
      </c>
      <c r="L11" s="1" t="n">
        <v>1</v>
      </c>
    </row>
    <row r="12" customFormat="false" ht="15" hidden="false" customHeight="false" outlineLevel="0" collapsed="false">
      <c r="A12" s="2" t="n">
        <v>2</v>
      </c>
      <c r="B12" s="1" t="n">
        <v>0</v>
      </c>
      <c r="C12" s="2" t="n">
        <v>3</v>
      </c>
      <c r="D12" s="1" t="n">
        <v>0</v>
      </c>
      <c r="E12" s="2" t="n">
        <v>4</v>
      </c>
      <c r="F12" s="1" t="n">
        <v>1</v>
      </c>
      <c r="G12" s="2" t="n">
        <v>4</v>
      </c>
      <c r="H12" s="1" t="n">
        <v>0</v>
      </c>
      <c r="I12" s="2" t="n">
        <v>3</v>
      </c>
      <c r="J12" s="1" t="n">
        <v>0</v>
      </c>
      <c r="K12" s="2" t="n">
        <v>4</v>
      </c>
      <c r="L12" s="1" t="n">
        <v>0</v>
      </c>
    </row>
    <row r="13" customFormat="false" ht="15" hidden="false" customHeight="false" outlineLevel="0" collapsed="false">
      <c r="A13" s="2" t="n">
        <v>5</v>
      </c>
      <c r="B13" s="1" t="n">
        <v>1</v>
      </c>
      <c r="C13" s="2" t="n">
        <v>5</v>
      </c>
      <c r="D13" s="1" t="n">
        <v>0</v>
      </c>
      <c r="E13" s="2" t="n">
        <v>5</v>
      </c>
      <c r="F13" s="1" t="n">
        <v>0</v>
      </c>
      <c r="G13" s="2" t="n">
        <v>5</v>
      </c>
      <c r="H13" s="1" t="n">
        <v>0</v>
      </c>
      <c r="I13" s="2" t="n">
        <v>5</v>
      </c>
      <c r="J13" s="1" t="n">
        <v>0</v>
      </c>
      <c r="K13" s="2" t="n">
        <v>5</v>
      </c>
      <c r="L13" s="1" t="n">
        <v>0</v>
      </c>
    </row>
    <row r="14" customFormat="false" ht="15" hidden="false" customHeight="false" outlineLevel="0" collapsed="false">
      <c r="A14" s="2" t="n">
        <v>5</v>
      </c>
      <c r="B14" s="1" t="n">
        <v>1</v>
      </c>
      <c r="C14" s="2" t="n">
        <v>4</v>
      </c>
      <c r="D14" s="1" t="n">
        <v>0</v>
      </c>
      <c r="E14" s="2" t="n">
        <v>0</v>
      </c>
      <c r="F14" s="1" t="n">
        <v>1</v>
      </c>
      <c r="G14" s="2" t="n">
        <v>2</v>
      </c>
      <c r="H14" s="1" t="n">
        <v>0</v>
      </c>
      <c r="I14" s="2" t="n">
        <v>4</v>
      </c>
      <c r="J14" s="1" t="n">
        <v>0</v>
      </c>
      <c r="K14" s="2" t="n">
        <v>2</v>
      </c>
      <c r="L14" s="1" t="n">
        <v>0</v>
      </c>
    </row>
    <row r="15" customFormat="false" ht="15" hidden="false" customHeight="false" outlineLevel="0" collapsed="false">
      <c r="A15" s="2" t="n">
        <v>4</v>
      </c>
      <c r="B15" s="1" t="n">
        <v>1</v>
      </c>
      <c r="C15" s="2" t="n">
        <v>0</v>
      </c>
      <c r="D15" s="1" t="n">
        <v>0</v>
      </c>
      <c r="E15" s="2" t="n">
        <v>4</v>
      </c>
      <c r="F15" s="1" t="n">
        <v>4</v>
      </c>
      <c r="G15" s="2" t="n">
        <v>0</v>
      </c>
      <c r="H15" s="1" t="n">
        <v>0</v>
      </c>
      <c r="I15" s="2" t="n">
        <v>4</v>
      </c>
      <c r="J15" s="1" t="n">
        <v>5</v>
      </c>
      <c r="K15" s="2" t="n">
        <v>0</v>
      </c>
      <c r="L15" s="1" t="n">
        <v>1</v>
      </c>
    </row>
    <row r="16" customFormat="false" ht="15" hidden="false" customHeight="false" outlineLevel="0" collapsed="false">
      <c r="A16" s="2" t="n">
        <v>3</v>
      </c>
      <c r="B16" s="1" t="n">
        <v>10</v>
      </c>
      <c r="C16" s="2" t="n">
        <v>2</v>
      </c>
      <c r="D16" s="1" t="n">
        <v>2</v>
      </c>
      <c r="E16" s="2" t="n">
        <v>0</v>
      </c>
      <c r="F16" s="1" t="n">
        <v>5</v>
      </c>
      <c r="G16" s="2" t="n">
        <v>0</v>
      </c>
      <c r="H16" s="1" t="n">
        <v>1</v>
      </c>
      <c r="I16" s="2" t="n">
        <v>4</v>
      </c>
      <c r="J16" s="1" t="n">
        <v>6</v>
      </c>
      <c r="K16" s="2" t="n">
        <v>0</v>
      </c>
      <c r="L16" s="1" t="n">
        <v>0</v>
      </c>
    </row>
    <row r="17" customFormat="false" ht="15" hidden="false" customHeight="false" outlineLevel="0" collapsed="false">
      <c r="A17" s="2" t="n">
        <v>3</v>
      </c>
      <c r="B17" s="1" t="n">
        <v>1</v>
      </c>
      <c r="C17" s="2" t="n">
        <v>0</v>
      </c>
      <c r="D17" s="1" t="n">
        <v>4</v>
      </c>
      <c r="E17" s="2" t="n">
        <v>4</v>
      </c>
      <c r="F17" s="1" t="n">
        <v>8</v>
      </c>
      <c r="G17" s="2" t="n">
        <v>4</v>
      </c>
      <c r="H17" s="1" t="n">
        <v>0</v>
      </c>
      <c r="I17" s="2" t="n">
        <v>0</v>
      </c>
      <c r="J17" s="1" t="n">
        <v>0</v>
      </c>
      <c r="K17" s="2" t="n">
        <v>4</v>
      </c>
      <c r="L17" s="1" t="n">
        <v>4</v>
      </c>
    </row>
    <row r="18" customFormat="false" ht="15" hidden="false" customHeight="false" outlineLevel="0" collapsed="false">
      <c r="A18" s="2" t="n">
        <v>4</v>
      </c>
      <c r="B18" s="1" t="n">
        <v>0</v>
      </c>
      <c r="C18" s="2" t="n">
        <v>0</v>
      </c>
      <c r="D18" s="1" t="n">
        <v>0</v>
      </c>
      <c r="E18" s="2" t="n">
        <v>5</v>
      </c>
      <c r="F18" s="1" t="n">
        <v>4</v>
      </c>
      <c r="G18" s="2" t="n">
        <v>3</v>
      </c>
      <c r="H18" s="1" t="n">
        <v>0</v>
      </c>
      <c r="I18" s="2" t="n">
        <v>4</v>
      </c>
      <c r="J18" s="1" t="n">
        <v>4</v>
      </c>
      <c r="K18" s="2" t="n">
        <v>3</v>
      </c>
      <c r="L18" s="1" t="n">
        <v>1</v>
      </c>
    </row>
    <row r="19" customFormat="false" ht="15" hidden="false" customHeight="false" outlineLevel="0" collapsed="false">
      <c r="A19" s="2" t="n">
        <v>5</v>
      </c>
      <c r="B19" s="1" t="n">
        <v>18</v>
      </c>
      <c r="C19" s="2" t="n">
        <v>2</v>
      </c>
      <c r="D19" s="1" t="n">
        <v>16</v>
      </c>
      <c r="E19" s="2" t="n">
        <v>5</v>
      </c>
      <c r="F19" s="1" t="n">
        <v>11</v>
      </c>
      <c r="G19" s="2" t="n">
        <v>5</v>
      </c>
      <c r="H19" s="1" t="n">
        <v>1</v>
      </c>
      <c r="I19" s="2" t="n">
        <v>5</v>
      </c>
      <c r="J19" s="1" t="n">
        <v>10</v>
      </c>
      <c r="K19" s="2" t="n">
        <v>5</v>
      </c>
      <c r="L19" s="1" t="n">
        <v>1</v>
      </c>
    </row>
    <row r="20" customFormat="false" ht="15" hidden="false" customHeight="false" outlineLevel="0" collapsed="false">
      <c r="A20" s="2" t="n">
        <v>5</v>
      </c>
      <c r="B20" s="1" t="n">
        <v>3</v>
      </c>
      <c r="C20" s="2" t="n">
        <v>0</v>
      </c>
      <c r="D20" s="1" t="n">
        <v>0</v>
      </c>
      <c r="E20" s="2" t="n">
        <v>5</v>
      </c>
      <c r="F20" s="1" t="n">
        <v>4</v>
      </c>
      <c r="G20" s="2" t="n">
        <v>5</v>
      </c>
      <c r="H20" s="1" t="n">
        <v>0</v>
      </c>
      <c r="I20" s="2" t="n">
        <v>5</v>
      </c>
      <c r="J20" s="1" t="n">
        <v>2</v>
      </c>
      <c r="K20" s="2" t="n">
        <v>5</v>
      </c>
      <c r="L20" s="1" t="n">
        <v>0</v>
      </c>
    </row>
    <row r="21" customFormat="false" ht="15" hidden="false" customHeight="false" outlineLevel="0" collapsed="false">
      <c r="A21" s="2" t="n">
        <v>5</v>
      </c>
      <c r="B21" s="1" t="n">
        <v>3</v>
      </c>
      <c r="C21" s="2" t="n">
        <v>0</v>
      </c>
      <c r="D21" s="1" t="n">
        <v>0</v>
      </c>
      <c r="E21" s="2" t="n">
        <v>5</v>
      </c>
      <c r="F21" s="1" t="n">
        <v>3</v>
      </c>
      <c r="G21" s="2" t="n">
        <v>0</v>
      </c>
      <c r="H21" s="1" t="n">
        <v>0</v>
      </c>
      <c r="I21" s="2" t="n">
        <v>5</v>
      </c>
      <c r="J21" s="1" t="n">
        <v>0</v>
      </c>
      <c r="K21" s="2" t="n">
        <v>0</v>
      </c>
      <c r="L21" s="1" t="n">
        <v>0</v>
      </c>
    </row>
    <row r="22" customFormat="false" ht="15" hidden="false" customHeight="false" outlineLevel="0" collapsed="false">
      <c r="A22" s="2" t="n">
        <v>5</v>
      </c>
      <c r="B22" s="1" t="n">
        <v>0</v>
      </c>
      <c r="C22" s="2" t="n">
        <v>5</v>
      </c>
      <c r="D22" s="1" t="n">
        <v>0</v>
      </c>
      <c r="E22" s="2" t="n">
        <v>5</v>
      </c>
      <c r="F22" s="1" t="n">
        <v>0</v>
      </c>
      <c r="G22" s="2" t="n">
        <v>4</v>
      </c>
      <c r="H22" s="1" t="n">
        <v>0</v>
      </c>
      <c r="I22" s="2" t="n">
        <v>5</v>
      </c>
      <c r="J22" s="1" t="n">
        <v>0</v>
      </c>
      <c r="K22" s="2" t="n">
        <v>4</v>
      </c>
      <c r="L22" s="1" t="n">
        <v>0</v>
      </c>
    </row>
    <row r="23" customFormat="false" ht="15" hidden="false" customHeight="false" outlineLevel="0" collapsed="false">
      <c r="A23" s="2" t="n">
        <v>5</v>
      </c>
      <c r="B23" s="1" t="n">
        <v>8</v>
      </c>
      <c r="C23" s="2" t="n">
        <v>3</v>
      </c>
      <c r="D23" s="1" t="n">
        <v>1</v>
      </c>
      <c r="E23" s="2" t="n">
        <v>4</v>
      </c>
      <c r="F23" s="1" t="n">
        <v>0</v>
      </c>
      <c r="G23" s="2" t="n">
        <v>2</v>
      </c>
      <c r="H23" s="1" t="n">
        <v>3</v>
      </c>
      <c r="I23" s="2" t="n">
        <v>5</v>
      </c>
      <c r="J23" s="1" t="n">
        <v>2</v>
      </c>
      <c r="K23" s="2" t="n">
        <v>2</v>
      </c>
      <c r="L23" s="1" t="n">
        <v>0</v>
      </c>
    </row>
    <row r="24" customFormat="false" ht="15" hidden="false" customHeight="false" outlineLevel="0" collapsed="false">
      <c r="A24" s="2" t="n">
        <v>5</v>
      </c>
      <c r="B24" s="1" t="n">
        <v>20</v>
      </c>
      <c r="C24" s="2" t="n">
        <v>2</v>
      </c>
      <c r="D24" s="1" t="n">
        <v>6</v>
      </c>
      <c r="E24" s="2" t="n">
        <v>5</v>
      </c>
      <c r="F24" s="1" t="n">
        <v>2</v>
      </c>
      <c r="G24" s="2" t="n">
        <v>2</v>
      </c>
      <c r="H24" s="1" t="n">
        <v>1</v>
      </c>
      <c r="I24" s="2" t="n">
        <v>5</v>
      </c>
      <c r="J24" s="1" t="n">
        <v>0</v>
      </c>
      <c r="K24" s="2" t="n">
        <v>2</v>
      </c>
      <c r="L24" s="1" t="n">
        <v>2</v>
      </c>
    </row>
    <row r="25" customFormat="false" ht="15" hidden="false" customHeight="false" outlineLevel="0" collapsed="false">
      <c r="A25" s="2" t="n">
        <v>4</v>
      </c>
      <c r="B25" s="1" t="n">
        <v>0</v>
      </c>
      <c r="C25" s="2" t="n">
        <v>2</v>
      </c>
      <c r="D25" s="1" t="n">
        <v>0</v>
      </c>
      <c r="E25" s="2" t="n">
        <v>2</v>
      </c>
      <c r="F25" s="1" t="n">
        <v>0</v>
      </c>
      <c r="G25" s="2" t="n">
        <v>4</v>
      </c>
      <c r="H25" s="1" t="n">
        <v>0</v>
      </c>
      <c r="I25" s="2" t="n">
        <v>4</v>
      </c>
      <c r="J25" s="1" t="n">
        <v>0</v>
      </c>
      <c r="K25" s="2" t="n">
        <v>4</v>
      </c>
      <c r="L25" s="1" t="n">
        <v>0</v>
      </c>
    </row>
    <row r="26" customFormat="false" ht="15" hidden="false" customHeight="false" outlineLevel="0" collapsed="false">
      <c r="A26" s="2" t="n">
        <v>3</v>
      </c>
      <c r="B26" s="1" t="n">
        <v>0</v>
      </c>
      <c r="C26" s="2" t="n">
        <v>3</v>
      </c>
      <c r="D26" s="1" t="n">
        <v>0</v>
      </c>
      <c r="E26" s="2" t="n">
        <v>2</v>
      </c>
      <c r="F26" s="1" t="n">
        <v>4</v>
      </c>
      <c r="G26" s="2" t="n">
        <v>4</v>
      </c>
      <c r="H26" s="1" t="n">
        <v>0</v>
      </c>
      <c r="I26" s="2" t="n">
        <v>4</v>
      </c>
      <c r="J26" s="1" t="n">
        <v>8</v>
      </c>
      <c r="K26" s="2" t="n">
        <v>4</v>
      </c>
      <c r="L26" s="1" t="n">
        <v>0</v>
      </c>
    </row>
    <row r="27" customFormat="false" ht="15" hidden="false" customHeight="false" outlineLevel="0" collapsed="false">
      <c r="A27" s="2" t="n">
        <v>3</v>
      </c>
      <c r="B27" s="1" t="n">
        <v>2</v>
      </c>
      <c r="C27" s="2" t="n">
        <v>3</v>
      </c>
      <c r="D27" s="1" t="n">
        <v>16</v>
      </c>
      <c r="E27" s="2" t="n">
        <v>0</v>
      </c>
      <c r="F27" s="1" t="n">
        <v>8</v>
      </c>
      <c r="G27" s="2" t="n">
        <v>3</v>
      </c>
      <c r="H27" s="1" t="n">
        <v>0</v>
      </c>
      <c r="I27" s="2" t="n">
        <v>3</v>
      </c>
      <c r="J27" s="1" t="n">
        <v>9</v>
      </c>
      <c r="K27" s="2" t="n">
        <v>3</v>
      </c>
      <c r="L27" s="1" t="n">
        <v>7</v>
      </c>
    </row>
    <row r="28" customFormat="false" ht="15" hidden="false" customHeight="false" outlineLevel="0" collapsed="false">
      <c r="A28" s="2" t="n">
        <v>5</v>
      </c>
      <c r="B28" s="1" t="n">
        <v>1</v>
      </c>
      <c r="C28" s="2" t="n">
        <v>4</v>
      </c>
      <c r="D28" s="1" t="n">
        <v>0</v>
      </c>
      <c r="E28" s="2" t="n">
        <v>4</v>
      </c>
      <c r="F28" s="1" t="n">
        <v>2</v>
      </c>
      <c r="G28" s="2" t="n">
        <v>4</v>
      </c>
      <c r="H28" s="1" t="n">
        <v>0</v>
      </c>
      <c r="I28" s="2" t="n">
        <v>5</v>
      </c>
      <c r="J28" s="1" t="n">
        <v>1</v>
      </c>
      <c r="K28" s="2" t="n">
        <v>4</v>
      </c>
      <c r="L28" s="1" t="n">
        <v>0</v>
      </c>
    </row>
    <row r="29" customFormat="false" ht="15" hidden="false" customHeight="false" outlineLevel="0" collapsed="false">
      <c r="A29" s="2" t="n">
        <v>5</v>
      </c>
      <c r="B29" s="1" t="n">
        <v>0</v>
      </c>
      <c r="C29" s="2" t="n">
        <v>5</v>
      </c>
      <c r="D29" s="1" t="n">
        <v>0</v>
      </c>
      <c r="E29" s="2" t="n">
        <v>5</v>
      </c>
      <c r="F29" s="1" t="n">
        <v>1</v>
      </c>
      <c r="G29" s="2" t="n">
        <v>5</v>
      </c>
      <c r="H29" s="1" t="n">
        <v>0</v>
      </c>
      <c r="I29" s="2" t="n">
        <v>5</v>
      </c>
      <c r="J29" s="1" t="n">
        <v>1</v>
      </c>
      <c r="K29" s="2" t="n">
        <v>5</v>
      </c>
      <c r="L29" s="1" t="n">
        <v>0</v>
      </c>
    </row>
    <row r="30" customFormat="false" ht="15" hidden="false" customHeight="false" outlineLevel="0" collapsed="false">
      <c r="A30" s="2" t="n">
        <v>3</v>
      </c>
      <c r="B30" s="1" t="n">
        <v>1</v>
      </c>
      <c r="C30" s="2" t="n">
        <v>3</v>
      </c>
      <c r="D30" s="1" t="n">
        <v>0</v>
      </c>
      <c r="E30" s="2" t="n">
        <v>5</v>
      </c>
      <c r="F30" s="1" t="n">
        <v>2</v>
      </c>
      <c r="G30" s="2" t="n">
        <v>3</v>
      </c>
      <c r="H30" s="1" t="n">
        <v>0</v>
      </c>
      <c r="I30" s="2" t="n">
        <v>5</v>
      </c>
      <c r="J30" s="1" t="n">
        <v>1</v>
      </c>
      <c r="K30" s="2" t="n">
        <v>3</v>
      </c>
      <c r="L30" s="1" t="n">
        <v>1</v>
      </c>
    </row>
    <row r="31" customFormat="false" ht="15" hidden="false" customHeight="false" outlineLevel="0" collapsed="false">
      <c r="A31" s="2" t="n">
        <v>4</v>
      </c>
      <c r="B31" s="1" t="n">
        <v>13</v>
      </c>
      <c r="C31" s="2" t="n">
        <v>0</v>
      </c>
      <c r="D31" s="1" t="n">
        <v>2</v>
      </c>
      <c r="E31" s="2" t="n">
        <v>4</v>
      </c>
      <c r="F31" s="1" t="n">
        <v>13</v>
      </c>
      <c r="G31" s="2" t="n">
        <v>0</v>
      </c>
      <c r="H31" s="1" t="n">
        <v>0</v>
      </c>
      <c r="I31" s="2" t="n">
        <v>0</v>
      </c>
      <c r="J31" s="1" t="n">
        <v>1</v>
      </c>
      <c r="K31" s="2" t="n">
        <v>0</v>
      </c>
      <c r="L31" s="1" t="n">
        <v>4</v>
      </c>
    </row>
    <row r="32" customFormat="false" ht="15" hidden="false" customHeight="false" outlineLevel="0" collapsed="false">
      <c r="A32" s="2" t="n">
        <v>5</v>
      </c>
      <c r="B32" s="1" t="n">
        <v>5</v>
      </c>
      <c r="C32" s="2" t="n">
        <v>4</v>
      </c>
      <c r="D32" s="1" t="n">
        <v>5</v>
      </c>
      <c r="E32" s="2" t="n">
        <v>5</v>
      </c>
      <c r="F32" s="1" t="n">
        <v>9</v>
      </c>
      <c r="G32" s="2" t="n">
        <v>5</v>
      </c>
      <c r="H32" s="1" t="n">
        <v>0</v>
      </c>
      <c r="I32" s="2" t="n">
        <v>5</v>
      </c>
      <c r="J32" s="1" t="n">
        <v>2</v>
      </c>
      <c r="K32" s="2" t="n">
        <v>5</v>
      </c>
      <c r="L32" s="1" t="n">
        <v>1</v>
      </c>
    </row>
    <row r="33" customFormat="false" ht="15" hidden="false" customHeight="false" outlineLevel="0" collapsed="false">
      <c r="A33" s="2" t="n">
        <v>3</v>
      </c>
      <c r="B33" s="1" t="n">
        <v>3</v>
      </c>
      <c r="C33" s="2" t="n">
        <v>0</v>
      </c>
      <c r="D33" s="1" t="n">
        <v>0</v>
      </c>
      <c r="E33" s="2" t="n">
        <v>3</v>
      </c>
      <c r="F33" s="1" t="n">
        <v>2</v>
      </c>
      <c r="G33" s="2" t="n">
        <v>3</v>
      </c>
      <c r="H33" s="1" t="n">
        <v>0</v>
      </c>
      <c r="I33" s="2" t="n">
        <v>3</v>
      </c>
      <c r="J33" s="1" t="n">
        <v>1</v>
      </c>
      <c r="K33" s="2" t="n">
        <v>3</v>
      </c>
      <c r="L33" s="1" t="n">
        <v>0</v>
      </c>
    </row>
    <row r="34" customFormat="false" ht="15" hidden="false" customHeight="false" outlineLevel="0" collapsed="false">
      <c r="A34" s="2" t="n">
        <v>2</v>
      </c>
      <c r="B34" s="1" t="n">
        <v>0</v>
      </c>
      <c r="C34" s="2" t="n">
        <v>4</v>
      </c>
      <c r="D34" s="1" t="n">
        <v>0</v>
      </c>
      <c r="E34" s="2" t="n">
        <v>3</v>
      </c>
      <c r="F34" s="1" t="n">
        <v>0</v>
      </c>
      <c r="G34" s="2" t="n">
        <v>4</v>
      </c>
      <c r="H34" s="1" t="n">
        <v>0</v>
      </c>
      <c r="I34" s="2" t="n">
        <v>4</v>
      </c>
      <c r="J34" s="1" t="n">
        <v>0</v>
      </c>
      <c r="K34" s="2" t="n">
        <v>4</v>
      </c>
      <c r="L34" s="1" t="n">
        <v>0</v>
      </c>
    </row>
    <row r="35" customFormat="false" ht="15" hidden="false" customHeight="false" outlineLevel="0" collapsed="false">
      <c r="A35" s="2" t="n">
        <v>4</v>
      </c>
      <c r="B35" s="1" t="n">
        <v>0</v>
      </c>
      <c r="C35" s="2" t="n">
        <v>4</v>
      </c>
      <c r="D35" s="1" t="n">
        <v>1</v>
      </c>
      <c r="E35" s="2" t="n">
        <v>3</v>
      </c>
      <c r="F35" s="1" t="n">
        <v>0</v>
      </c>
      <c r="G35" s="2" t="n">
        <v>4</v>
      </c>
      <c r="H35" s="1" t="n">
        <v>0</v>
      </c>
      <c r="I35" s="2" t="n">
        <v>4</v>
      </c>
      <c r="J35" s="1" t="n">
        <v>0</v>
      </c>
      <c r="K35" s="2" t="n">
        <v>4</v>
      </c>
      <c r="L35" s="1" t="n">
        <v>0</v>
      </c>
    </row>
    <row r="36" customFormat="false" ht="15" hidden="false" customHeight="false" outlineLevel="0" collapsed="false">
      <c r="A36" s="2" t="n">
        <v>5</v>
      </c>
      <c r="B36" s="1" t="n">
        <v>0</v>
      </c>
      <c r="C36" s="2" t="n">
        <v>4</v>
      </c>
      <c r="D36" s="1" t="n">
        <v>0</v>
      </c>
      <c r="E36" s="2" t="n">
        <v>4</v>
      </c>
      <c r="F36" s="1" t="n">
        <v>2</v>
      </c>
      <c r="G36" s="2" t="n">
        <v>4</v>
      </c>
      <c r="H36" s="1" t="n">
        <v>0</v>
      </c>
      <c r="I36" s="2" t="n">
        <v>4</v>
      </c>
      <c r="J36" s="1" t="n">
        <v>4</v>
      </c>
      <c r="K36" s="2" t="n">
        <v>4</v>
      </c>
      <c r="L36" s="1" t="n">
        <v>0</v>
      </c>
    </row>
    <row r="37" customFormat="false" ht="15" hidden="false" customHeight="false" outlineLevel="0" collapsed="false">
      <c r="A37" s="2" t="n">
        <v>4</v>
      </c>
      <c r="B37" s="1" t="n">
        <v>4</v>
      </c>
      <c r="C37" s="2" t="n">
        <v>5</v>
      </c>
      <c r="D37" s="1" t="n">
        <v>12</v>
      </c>
      <c r="E37" s="2" t="n">
        <v>5</v>
      </c>
      <c r="F37" s="1" t="n">
        <v>1</v>
      </c>
      <c r="G37" s="2" t="n">
        <v>5</v>
      </c>
      <c r="H37" s="1" t="n">
        <v>0</v>
      </c>
      <c r="I37" s="2" t="n">
        <v>4</v>
      </c>
      <c r="J37" s="1" t="n">
        <v>1</v>
      </c>
      <c r="K37" s="2" t="n">
        <v>5</v>
      </c>
      <c r="L37" s="1" t="n">
        <v>0</v>
      </c>
    </row>
    <row r="38" customFormat="false" ht="15" hidden="false" customHeight="false" outlineLevel="0" collapsed="false">
      <c r="A38" s="2" t="n">
        <v>5</v>
      </c>
      <c r="B38" s="1" t="n">
        <v>4</v>
      </c>
      <c r="C38" s="2" t="n">
        <v>3</v>
      </c>
      <c r="D38" s="1" t="n">
        <v>0</v>
      </c>
      <c r="E38" s="2" t="n">
        <v>5</v>
      </c>
      <c r="F38" s="1" t="n">
        <v>2</v>
      </c>
      <c r="G38" s="2" t="n">
        <v>5</v>
      </c>
      <c r="H38" s="1" t="n">
        <v>6</v>
      </c>
      <c r="I38" s="2" t="n">
        <v>5</v>
      </c>
      <c r="J38" s="1" t="n">
        <v>11</v>
      </c>
      <c r="K38" s="2" t="n">
        <v>5</v>
      </c>
      <c r="L38" s="1" t="n">
        <v>0</v>
      </c>
    </row>
    <row r="39" customFormat="false" ht="15" hidden="false" customHeight="false" outlineLevel="0" collapsed="false">
      <c r="A39" s="2" t="n">
        <v>5</v>
      </c>
      <c r="B39" s="1" t="n">
        <v>6</v>
      </c>
      <c r="C39" s="2" t="n">
        <v>0</v>
      </c>
      <c r="D39" s="1" t="n">
        <v>0</v>
      </c>
      <c r="E39" s="2" t="n">
        <v>4</v>
      </c>
      <c r="F39" s="1" t="n">
        <v>3</v>
      </c>
      <c r="G39" s="2" t="n">
        <v>0</v>
      </c>
      <c r="H39" s="1" t="n">
        <v>0</v>
      </c>
      <c r="I39" s="2" t="n">
        <v>3</v>
      </c>
      <c r="J39" s="1" t="n">
        <v>1</v>
      </c>
      <c r="K39" s="2" t="n">
        <v>0</v>
      </c>
      <c r="L39" s="1" t="n">
        <v>3</v>
      </c>
    </row>
    <row r="40" customFormat="false" ht="15" hidden="false" customHeight="false" outlineLevel="0" collapsed="false">
      <c r="A40" s="2" t="n">
        <v>5</v>
      </c>
      <c r="B40" s="1" t="n">
        <v>1</v>
      </c>
      <c r="C40" s="2" t="n">
        <v>0</v>
      </c>
      <c r="D40" s="1" t="n">
        <v>2</v>
      </c>
      <c r="E40" s="2" t="n">
        <v>4</v>
      </c>
      <c r="F40" s="1" t="n">
        <v>0</v>
      </c>
      <c r="G40" s="2" t="n">
        <v>2</v>
      </c>
      <c r="H40" s="1" t="n">
        <v>0</v>
      </c>
      <c r="I40" s="2" t="n">
        <v>0</v>
      </c>
      <c r="J40" s="1" t="n">
        <v>0</v>
      </c>
      <c r="K40" s="2" t="n">
        <v>2</v>
      </c>
      <c r="L40" s="1" t="n">
        <v>1</v>
      </c>
    </row>
    <row r="41" customFormat="false" ht="15" hidden="false" customHeight="false" outlineLevel="0" collapsed="false">
      <c r="A41" s="2" t="n">
        <v>4</v>
      </c>
      <c r="B41" s="1" t="n">
        <v>3</v>
      </c>
      <c r="C41" s="2" t="n">
        <v>4</v>
      </c>
      <c r="D41" s="1" t="n">
        <v>4</v>
      </c>
      <c r="E41" s="2" t="n">
        <v>3</v>
      </c>
      <c r="F41" s="1" t="n">
        <v>3</v>
      </c>
      <c r="G41" s="2" t="n">
        <v>0</v>
      </c>
      <c r="H41" s="1" t="n">
        <v>0</v>
      </c>
      <c r="I41" s="2" t="n">
        <v>4</v>
      </c>
      <c r="J41" s="1" t="n">
        <v>3</v>
      </c>
      <c r="K41" s="2" t="n">
        <v>0</v>
      </c>
      <c r="L41" s="1" t="n">
        <v>0</v>
      </c>
    </row>
    <row r="42" customFormat="false" ht="15" hidden="false" customHeight="false" outlineLevel="0" collapsed="false">
      <c r="A42" s="2" t="n">
        <v>0</v>
      </c>
      <c r="B42" s="1" t="n">
        <v>0</v>
      </c>
      <c r="C42" s="2" t="n">
        <v>0</v>
      </c>
      <c r="D42" s="1" t="n">
        <v>0</v>
      </c>
      <c r="E42" s="2" t="n">
        <v>0</v>
      </c>
      <c r="F42" s="1" t="n">
        <v>0</v>
      </c>
      <c r="G42" s="2" t="n">
        <v>0</v>
      </c>
      <c r="H42" s="1" t="n">
        <v>0</v>
      </c>
      <c r="I42" s="2" t="n">
        <v>0</v>
      </c>
      <c r="J42" s="1" t="n">
        <v>0</v>
      </c>
      <c r="K42" s="2" t="n">
        <v>0</v>
      </c>
      <c r="L42" s="1" t="n">
        <v>0</v>
      </c>
    </row>
    <row r="43" customFormat="false" ht="15" hidden="false" customHeight="false" outlineLevel="0" collapsed="false">
      <c r="A43" s="2" t="n">
        <v>3</v>
      </c>
      <c r="B43" s="1" t="n">
        <v>1</v>
      </c>
      <c r="C43" s="2" t="n">
        <v>3</v>
      </c>
      <c r="D43" s="1" t="n">
        <v>0</v>
      </c>
      <c r="E43" s="2" t="n">
        <v>4</v>
      </c>
      <c r="F43" s="1" t="n">
        <v>4</v>
      </c>
      <c r="G43" s="2" t="n">
        <v>0</v>
      </c>
      <c r="H43" s="1" t="n">
        <v>0</v>
      </c>
      <c r="I43" s="2" t="n">
        <v>5</v>
      </c>
      <c r="J43" s="1" t="n">
        <v>2</v>
      </c>
      <c r="K43" s="2" t="n">
        <v>0</v>
      </c>
      <c r="L43" s="1" t="n">
        <v>0</v>
      </c>
    </row>
    <row r="44" customFormat="false" ht="15" hidden="false" customHeight="false" outlineLevel="0" collapsed="false">
      <c r="A44" s="2" t="n">
        <v>5</v>
      </c>
      <c r="B44" s="1" t="n">
        <v>12</v>
      </c>
      <c r="C44" s="2" t="n">
        <v>4</v>
      </c>
      <c r="D44" s="1" t="n">
        <v>1</v>
      </c>
      <c r="E44" s="2" t="n">
        <v>4</v>
      </c>
      <c r="F44" s="1" t="n">
        <v>6</v>
      </c>
      <c r="G44" s="2" t="n">
        <v>5</v>
      </c>
      <c r="H44" s="1" t="n">
        <v>1</v>
      </c>
      <c r="I44" s="2" t="n">
        <v>5</v>
      </c>
      <c r="J44" s="1" t="n">
        <v>4</v>
      </c>
      <c r="K44" s="2" t="n">
        <v>5</v>
      </c>
      <c r="L44" s="1" t="n">
        <v>1</v>
      </c>
    </row>
    <row r="45" customFormat="false" ht="15" hidden="false" customHeight="false" outlineLevel="0" collapsed="false">
      <c r="A45" s="2" t="n">
        <v>4</v>
      </c>
      <c r="B45" s="1" t="n">
        <v>8</v>
      </c>
      <c r="C45" s="2" t="n">
        <v>0</v>
      </c>
      <c r="D45" s="1" t="n">
        <v>0</v>
      </c>
      <c r="E45" s="2" t="n">
        <v>5</v>
      </c>
      <c r="F45" s="1" t="n">
        <v>1</v>
      </c>
      <c r="G45" s="2" t="n">
        <v>0</v>
      </c>
      <c r="H45" s="1" t="n">
        <v>0</v>
      </c>
      <c r="I45" s="2" t="n">
        <v>5</v>
      </c>
      <c r="J45" s="1" t="n">
        <v>0</v>
      </c>
      <c r="K45" s="2" t="n">
        <v>0</v>
      </c>
      <c r="L45" s="1" t="n">
        <v>0</v>
      </c>
    </row>
    <row r="46" customFormat="false" ht="15" hidden="false" customHeight="false" outlineLevel="0" collapsed="false">
      <c r="A46" s="2" t="n">
        <v>5</v>
      </c>
      <c r="B46" s="1" t="n">
        <v>1</v>
      </c>
      <c r="C46" s="2" t="n">
        <v>1</v>
      </c>
      <c r="D46" s="1" t="n">
        <v>2</v>
      </c>
      <c r="E46" s="2" t="n">
        <v>5</v>
      </c>
      <c r="F46" s="1" t="n">
        <v>2</v>
      </c>
      <c r="G46" s="2" t="n">
        <v>4</v>
      </c>
      <c r="H46" s="1" t="n">
        <v>0</v>
      </c>
      <c r="I46" s="2" t="n">
        <v>5</v>
      </c>
      <c r="J46" s="1" t="n">
        <v>1</v>
      </c>
      <c r="K46" s="2" t="n">
        <v>4</v>
      </c>
      <c r="L46" s="1" t="n">
        <v>1</v>
      </c>
    </row>
    <row r="47" customFormat="false" ht="15" hidden="false" customHeight="false" outlineLevel="0" collapsed="false">
      <c r="A47" s="2" t="n">
        <v>4</v>
      </c>
      <c r="B47" s="1" t="n">
        <v>7</v>
      </c>
      <c r="C47" s="2" t="n">
        <v>0</v>
      </c>
      <c r="D47" s="1" t="n">
        <v>0</v>
      </c>
      <c r="E47" s="2" t="n">
        <v>5</v>
      </c>
      <c r="F47" s="1" t="n">
        <v>10</v>
      </c>
      <c r="G47" s="2" t="n">
        <v>0</v>
      </c>
      <c r="H47" s="1" t="n">
        <v>0</v>
      </c>
      <c r="I47" s="2" t="n">
        <v>5</v>
      </c>
      <c r="J47" s="1" t="n">
        <v>8</v>
      </c>
      <c r="K47" s="2" t="n">
        <v>0</v>
      </c>
      <c r="L47" s="1" t="n">
        <v>0</v>
      </c>
    </row>
    <row r="48" customFormat="false" ht="15" hidden="false" customHeight="false" outlineLevel="0" collapsed="false">
      <c r="A48" s="2" t="n">
        <v>5</v>
      </c>
      <c r="B48" s="1" t="n">
        <v>2</v>
      </c>
      <c r="C48" s="2" t="n">
        <v>3</v>
      </c>
      <c r="D48" s="1" t="n">
        <v>2</v>
      </c>
      <c r="E48" s="2" t="n">
        <v>3</v>
      </c>
      <c r="F48" s="1" t="n">
        <v>2</v>
      </c>
      <c r="G48" s="2" t="n">
        <v>2</v>
      </c>
      <c r="H48" s="1" t="n">
        <v>3</v>
      </c>
      <c r="I48" s="2" t="n">
        <v>4</v>
      </c>
      <c r="J48" s="1" t="n">
        <v>1</v>
      </c>
      <c r="K48" s="2" t="n">
        <v>2</v>
      </c>
      <c r="L48" s="1" t="n">
        <v>1</v>
      </c>
    </row>
    <row r="49" customFormat="false" ht="15" hidden="false" customHeight="false" outlineLevel="0" collapsed="false">
      <c r="A49" s="2" t="n">
        <v>5</v>
      </c>
      <c r="B49" s="1" t="n">
        <v>0</v>
      </c>
      <c r="C49" s="2" t="n">
        <v>2</v>
      </c>
      <c r="D49" s="1" t="n">
        <v>0</v>
      </c>
      <c r="E49" s="2" t="n">
        <v>5</v>
      </c>
      <c r="F49" s="1" t="n">
        <v>0</v>
      </c>
      <c r="G49" s="2" t="n">
        <v>3</v>
      </c>
      <c r="H49" s="1" t="n">
        <v>0</v>
      </c>
      <c r="I49" s="2" t="n">
        <v>5</v>
      </c>
      <c r="J49" s="1" t="n">
        <v>0</v>
      </c>
      <c r="K49" s="2" t="n">
        <v>3</v>
      </c>
      <c r="L49" s="1" t="n">
        <v>0</v>
      </c>
    </row>
    <row r="50" customFormat="false" ht="15" hidden="false" customHeight="false" outlineLevel="0" collapsed="false">
      <c r="A50" s="2" t="n">
        <v>4</v>
      </c>
      <c r="B50" s="1" t="n">
        <v>5</v>
      </c>
      <c r="C50" s="2" t="n">
        <v>0</v>
      </c>
      <c r="D50" s="1" t="n">
        <v>0</v>
      </c>
      <c r="E50" s="2" t="n">
        <v>4</v>
      </c>
      <c r="F50" s="1" t="n">
        <v>9</v>
      </c>
      <c r="G50" s="2" t="n">
        <v>0</v>
      </c>
      <c r="H50" s="1" t="n">
        <v>0</v>
      </c>
      <c r="I50" s="2" t="n">
        <v>4</v>
      </c>
      <c r="J50" s="1" t="n">
        <v>7</v>
      </c>
      <c r="K50" s="2" t="n">
        <v>0</v>
      </c>
      <c r="L50" s="1" t="n">
        <v>0</v>
      </c>
    </row>
    <row r="51" customFormat="false" ht="15" hidden="false" customHeight="false" outlineLevel="0" collapsed="false">
      <c r="A51" s="2" t="n">
        <v>4</v>
      </c>
      <c r="B51" s="1" t="n">
        <v>0</v>
      </c>
      <c r="C51" s="2" t="n">
        <v>4</v>
      </c>
      <c r="D51" s="1" t="n">
        <v>0</v>
      </c>
      <c r="E51" s="2" t="n">
        <v>3</v>
      </c>
      <c r="F51" s="1" t="n">
        <v>0</v>
      </c>
      <c r="G51" s="2" t="n">
        <v>4</v>
      </c>
      <c r="H51" s="1" t="n">
        <v>0</v>
      </c>
      <c r="I51" s="2" t="n">
        <v>4</v>
      </c>
      <c r="J51" s="1" t="n">
        <v>0</v>
      </c>
      <c r="K51" s="2" t="n">
        <v>4</v>
      </c>
      <c r="L51" s="1" t="n">
        <v>0</v>
      </c>
    </row>
    <row r="52" customFormat="false" ht="15" hidden="false" customHeight="false" outlineLevel="0" collapsed="false">
      <c r="A52" s="2" t="n">
        <v>2</v>
      </c>
      <c r="B52" s="1" t="n">
        <v>2</v>
      </c>
      <c r="C52" s="2" t="n">
        <v>2</v>
      </c>
      <c r="D52" s="1" t="n">
        <v>4</v>
      </c>
      <c r="E52" s="2" t="n">
        <v>3</v>
      </c>
      <c r="F52" s="1" t="n">
        <v>0</v>
      </c>
      <c r="G52" s="2" t="n">
        <v>2</v>
      </c>
      <c r="H52" s="1" t="n">
        <v>0</v>
      </c>
      <c r="I52" s="2" t="n">
        <v>0</v>
      </c>
      <c r="J52" s="1" t="n">
        <v>0</v>
      </c>
      <c r="K52" s="2" t="n">
        <v>2</v>
      </c>
      <c r="L52" s="1" t="n">
        <v>0</v>
      </c>
    </row>
    <row r="53" customFormat="false" ht="15" hidden="false" customHeight="false" outlineLevel="0" collapsed="false">
      <c r="A53" s="2" t="n">
        <v>0</v>
      </c>
      <c r="B53" s="1" t="n">
        <v>1</v>
      </c>
      <c r="C53" s="2" t="n">
        <v>0</v>
      </c>
      <c r="D53" s="1" t="n">
        <v>1</v>
      </c>
      <c r="E53" s="2" t="n">
        <v>4</v>
      </c>
      <c r="F53" s="1" t="n">
        <v>3</v>
      </c>
      <c r="G53" s="2" t="n">
        <v>0</v>
      </c>
      <c r="H53" s="1" t="n">
        <v>0</v>
      </c>
      <c r="I53" s="2" t="n">
        <v>4</v>
      </c>
      <c r="J53" s="1" t="n">
        <v>3</v>
      </c>
      <c r="K53" s="2" t="n">
        <v>0</v>
      </c>
      <c r="L53" s="1" t="n">
        <v>2</v>
      </c>
    </row>
    <row r="54" customFormat="false" ht="15" hidden="false" customHeight="false" outlineLevel="0" collapsed="false">
      <c r="A54" s="2" t="n">
        <v>4</v>
      </c>
      <c r="B54" s="1" t="n">
        <v>0</v>
      </c>
      <c r="C54" s="2" t="n">
        <v>0</v>
      </c>
      <c r="D54" s="1" t="n">
        <v>0</v>
      </c>
      <c r="E54" s="2" t="n">
        <v>4</v>
      </c>
      <c r="F54" s="1" t="n">
        <v>0</v>
      </c>
      <c r="G54" s="2" t="n">
        <v>4</v>
      </c>
      <c r="H54" s="1" t="n">
        <v>0</v>
      </c>
      <c r="I54" s="2" t="n">
        <v>4</v>
      </c>
      <c r="J54" s="1" t="n">
        <v>2</v>
      </c>
      <c r="K54" s="2" t="n">
        <v>4</v>
      </c>
      <c r="L54" s="1" t="n">
        <v>4</v>
      </c>
    </row>
    <row r="55" customFormat="false" ht="15" hidden="false" customHeight="false" outlineLevel="0" collapsed="false">
      <c r="A55" s="2" t="n">
        <v>4</v>
      </c>
      <c r="B55" s="1" t="n">
        <v>12</v>
      </c>
      <c r="C55" s="2" t="n">
        <v>3</v>
      </c>
      <c r="D55" s="1" t="n">
        <v>1</v>
      </c>
      <c r="E55" s="2" t="n">
        <v>3</v>
      </c>
      <c r="F55" s="1" t="n">
        <v>7</v>
      </c>
      <c r="G55" s="2" t="n">
        <v>5</v>
      </c>
      <c r="H55" s="1" t="n">
        <v>1</v>
      </c>
      <c r="I55" s="2" t="n">
        <v>3</v>
      </c>
      <c r="J55" s="1" t="n">
        <v>1</v>
      </c>
      <c r="K55" s="2" t="n">
        <v>5</v>
      </c>
      <c r="L55" s="1" t="n">
        <v>0</v>
      </c>
    </row>
    <row r="56" customFormat="false" ht="15" hidden="false" customHeight="false" outlineLevel="0" collapsed="false">
      <c r="A56" s="2" t="n">
        <v>5</v>
      </c>
      <c r="B56" s="1" t="n">
        <v>12</v>
      </c>
      <c r="C56" s="2" t="n">
        <v>0</v>
      </c>
      <c r="D56" s="1" t="n">
        <v>3</v>
      </c>
      <c r="E56" s="2" t="n">
        <v>4</v>
      </c>
      <c r="F56" s="1" t="n">
        <v>8</v>
      </c>
      <c r="G56" s="2" t="n">
        <v>5</v>
      </c>
      <c r="H56" s="1" t="n">
        <v>0</v>
      </c>
      <c r="I56" s="2" t="n">
        <v>0</v>
      </c>
      <c r="J56" s="1" t="n">
        <v>0</v>
      </c>
      <c r="K56" s="2" t="n">
        <v>5</v>
      </c>
      <c r="L56" s="1" t="n">
        <v>0</v>
      </c>
    </row>
    <row r="57" customFormat="false" ht="15" hidden="false" customHeight="false" outlineLevel="0" collapsed="false">
      <c r="A57" s="2" t="n">
        <v>0</v>
      </c>
      <c r="B57" s="1" t="n">
        <v>2</v>
      </c>
      <c r="C57" s="2" t="n">
        <v>0</v>
      </c>
      <c r="D57" s="1" t="n">
        <v>0</v>
      </c>
      <c r="E57" s="2" t="n">
        <v>0</v>
      </c>
      <c r="F57" s="1" t="n">
        <v>0</v>
      </c>
      <c r="G57" s="2" t="n">
        <v>0</v>
      </c>
      <c r="H57" s="1" t="n">
        <v>0</v>
      </c>
      <c r="I57" s="2" t="n">
        <v>0</v>
      </c>
      <c r="J57" s="1" t="n">
        <v>0</v>
      </c>
      <c r="K57" s="2" t="n">
        <v>0</v>
      </c>
      <c r="L57" s="1" t="n">
        <v>0</v>
      </c>
    </row>
    <row r="58" customFormat="false" ht="15" hidden="false" customHeight="false" outlineLevel="0" collapsed="false">
      <c r="A58" s="2" t="n">
        <v>3</v>
      </c>
      <c r="B58" s="1" t="n">
        <v>6</v>
      </c>
      <c r="C58" s="2" t="n">
        <v>2</v>
      </c>
      <c r="D58" s="1" t="n">
        <v>2</v>
      </c>
      <c r="E58" s="2" t="n">
        <v>4</v>
      </c>
      <c r="F58" s="1" t="n">
        <v>6</v>
      </c>
      <c r="G58" s="2" t="n">
        <v>3</v>
      </c>
      <c r="H58" s="1" t="n">
        <v>0</v>
      </c>
      <c r="I58" s="2" t="n">
        <v>4</v>
      </c>
      <c r="J58" s="1" t="n">
        <v>0</v>
      </c>
      <c r="K58" s="2" t="n">
        <v>3</v>
      </c>
      <c r="L58" s="1" t="n">
        <v>0</v>
      </c>
    </row>
    <row r="59" customFormat="false" ht="15" hidden="false" customHeight="false" outlineLevel="0" collapsed="false">
      <c r="A59" s="2" t="n">
        <v>5</v>
      </c>
      <c r="B59" s="1" t="n">
        <v>4</v>
      </c>
      <c r="C59" s="2" t="n">
        <v>0</v>
      </c>
      <c r="D59" s="1" t="n">
        <v>0</v>
      </c>
      <c r="E59" s="2" t="n">
        <v>5</v>
      </c>
      <c r="F59" s="1" t="n">
        <v>6</v>
      </c>
      <c r="G59" s="2" t="n">
        <v>0</v>
      </c>
      <c r="H59" s="1" t="n">
        <v>0</v>
      </c>
      <c r="I59" s="2" t="n">
        <v>0</v>
      </c>
      <c r="J59" s="1" t="n">
        <v>0</v>
      </c>
      <c r="K59" s="2" t="n">
        <v>0</v>
      </c>
      <c r="L59" s="1" t="n">
        <v>0</v>
      </c>
    </row>
    <row r="60" customFormat="false" ht="15" hidden="false" customHeight="false" outlineLevel="0" collapsed="false">
      <c r="A60" s="2" t="n">
        <v>4</v>
      </c>
      <c r="B60" s="1" t="n">
        <v>12</v>
      </c>
      <c r="C60" s="2" t="n">
        <v>0</v>
      </c>
      <c r="D60" s="1" t="n">
        <v>0</v>
      </c>
      <c r="E60" s="2" t="n">
        <v>4</v>
      </c>
      <c r="F60" s="1" t="n">
        <v>11</v>
      </c>
      <c r="G60" s="2" t="n">
        <v>0</v>
      </c>
      <c r="H60" s="1" t="n">
        <v>1</v>
      </c>
      <c r="I60" s="2" t="n">
        <v>4</v>
      </c>
      <c r="J60" s="1" t="n">
        <v>11</v>
      </c>
      <c r="K60" s="2" t="n">
        <v>0</v>
      </c>
      <c r="L60" s="1" t="n">
        <v>0</v>
      </c>
    </row>
    <row r="61" customFormat="false" ht="15" hidden="false" customHeight="false" outlineLevel="0" collapsed="false">
      <c r="A61" s="2" t="n">
        <v>5</v>
      </c>
      <c r="B61" s="1" t="n">
        <v>1</v>
      </c>
      <c r="C61" s="2" t="n">
        <v>2</v>
      </c>
      <c r="D61" s="1" t="n">
        <v>0</v>
      </c>
      <c r="E61" s="2" t="n">
        <v>4</v>
      </c>
      <c r="F61" s="1" t="n">
        <v>3</v>
      </c>
      <c r="G61" s="2" t="n">
        <v>0</v>
      </c>
      <c r="H61" s="1" t="n">
        <v>1</v>
      </c>
      <c r="I61" s="2" t="n">
        <v>5</v>
      </c>
      <c r="J61" s="1" t="n">
        <v>4</v>
      </c>
      <c r="K61" s="2" t="n">
        <v>0</v>
      </c>
      <c r="L61" s="1" t="n">
        <v>0</v>
      </c>
    </row>
    <row r="62" customFormat="false" ht="15" hidden="false" customHeight="false" outlineLevel="0" collapsed="false">
      <c r="A62" s="2" t="n">
        <v>4</v>
      </c>
      <c r="B62" s="1" t="n">
        <v>4</v>
      </c>
      <c r="C62" s="2" t="n">
        <v>1</v>
      </c>
      <c r="D62" s="1" t="n">
        <v>0</v>
      </c>
      <c r="E62" s="2" t="n">
        <v>5</v>
      </c>
      <c r="F62" s="1" t="n">
        <v>1</v>
      </c>
      <c r="G62" s="2" t="n">
        <v>1</v>
      </c>
      <c r="H62" s="1" t="n">
        <v>0</v>
      </c>
      <c r="I62" s="2" t="n">
        <v>3</v>
      </c>
      <c r="J62" s="1" t="n">
        <v>0</v>
      </c>
      <c r="K62" s="2" t="n">
        <v>1</v>
      </c>
      <c r="L62" s="1" t="n">
        <v>0</v>
      </c>
    </row>
    <row r="63" customFormat="false" ht="15" hidden="false" customHeight="false" outlineLevel="0" collapsed="false">
      <c r="A63" s="2" t="n">
        <v>5</v>
      </c>
      <c r="B63" s="1" t="n">
        <v>12</v>
      </c>
      <c r="C63" s="2" t="n">
        <v>5</v>
      </c>
      <c r="D63" s="1" t="n">
        <v>0</v>
      </c>
      <c r="E63" s="2" t="n">
        <v>4</v>
      </c>
      <c r="F63" s="1" t="n">
        <v>10</v>
      </c>
      <c r="G63" s="2" t="n">
        <v>5</v>
      </c>
      <c r="H63" s="1" t="n">
        <v>0</v>
      </c>
      <c r="I63" s="2" t="n">
        <v>5</v>
      </c>
      <c r="J63" s="1" t="n">
        <v>4</v>
      </c>
      <c r="K63" s="2" t="n">
        <v>5</v>
      </c>
      <c r="L63" s="1" t="n">
        <v>0</v>
      </c>
    </row>
    <row r="64" customFormat="false" ht="15" hidden="false" customHeight="false" outlineLevel="0" collapsed="false">
      <c r="A64" s="2" t="n">
        <v>5</v>
      </c>
      <c r="B64" s="1" t="n">
        <v>2</v>
      </c>
      <c r="C64" s="2" t="n">
        <v>0</v>
      </c>
      <c r="D64" s="1" t="n">
        <v>0</v>
      </c>
      <c r="E64" s="2" t="n">
        <v>5</v>
      </c>
      <c r="F64" s="1" t="n">
        <v>4</v>
      </c>
      <c r="G64" s="2" t="n">
        <v>0</v>
      </c>
      <c r="H64" s="1" t="n">
        <v>0</v>
      </c>
      <c r="I64" s="2" t="n">
        <v>5</v>
      </c>
      <c r="J64" s="1" t="n">
        <v>2</v>
      </c>
      <c r="K64" s="2" t="n">
        <v>0</v>
      </c>
      <c r="L64" s="1" t="n">
        <v>0</v>
      </c>
    </row>
    <row r="65" customFormat="false" ht="15" hidden="false" customHeight="false" outlineLevel="0" collapsed="false">
      <c r="A65" s="2" t="n">
        <v>5</v>
      </c>
      <c r="B65" s="1" t="n">
        <v>10</v>
      </c>
      <c r="C65" s="2" t="n">
        <v>2</v>
      </c>
      <c r="D65" s="1" t="n">
        <v>1</v>
      </c>
      <c r="E65" s="2" t="n">
        <v>5</v>
      </c>
      <c r="F65" s="1" t="n">
        <v>11</v>
      </c>
      <c r="G65" s="2" t="n">
        <v>2</v>
      </c>
      <c r="H65" s="1" t="n">
        <v>1</v>
      </c>
      <c r="I65" s="2" t="n">
        <v>3</v>
      </c>
      <c r="J65" s="1" t="n">
        <v>3</v>
      </c>
      <c r="K65" s="2" t="n">
        <v>2</v>
      </c>
      <c r="L65" s="1" t="n">
        <v>1</v>
      </c>
    </row>
    <row r="66" customFormat="false" ht="15" hidden="false" customHeight="false" outlineLevel="0" collapsed="false">
      <c r="A66" s="2" t="n">
        <v>4</v>
      </c>
      <c r="B66" s="1" t="n">
        <v>0</v>
      </c>
      <c r="C66" s="2" t="n">
        <v>4</v>
      </c>
      <c r="D66" s="1" t="n">
        <v>0</v>
      </c>
      <c r="E66" s="2" t="n">
        <v>4</v>
      </c>
      <c r="F66" s="1" t="n">
        <v>0</v>
      </c>
      <c r="G66" s="2" t="n">
        <v>4</v>
      </c>
      <c r="H66" s="1" t="n">
        <v>0</v>
      </c>
      <c r="I66" s="2" t="n">
        <v>4</v>
      </c>
      <c r="J66" s="1" t="n">
        <v>0</v>
      </c>
      <c r="K66" s="2" t="n">
        <v>4</v>
      </c>
      <c r="L66" s="1" t="n">
        <v>0</v>
      </c>
    </row>
    <row r="67" customFormat="false" ht="15" hidden="false" customHeight="false" outlineLevel="0" collapsed="false">
      <c r="A67" s="2" t="n">
        <v>4</v>
      </c>
      <c r="B67" s="1" t="n">
        <v>0</v>
      </c>
      <c r="C67" s="2" t="n">
        <v>0</v>
      </c>
      <c r="D67" s="1" t="n">
        <v>6</v>
      </c>
      <c r="E67" s="2" t="n">
        <v>4</v>
      </c>
      <c r="F67" s="1" t="n">
        <v>0</v>
      </c>
      <c r="G67" s="2" t="n">
        <v>4</v>
      </c>
      <c r="H67" s="1" t="n">
        <v>0</v>
      </c>
      <c r="I67" s="2" t="n">
        <v>0</v>
      </c>
      <c r="J67" s="1" t="n">
        <v>0</v>
      </c>
      <c r="K67" s="2" t="n">
        <v>4</v>
      </c>
      <c r="L67" s="1" t="n">
        <v>0</v>
      </c>
    </row>
    <row r="68" customFormat="false" ht="15" hidden="false" customHeight="false" outlineLevel="0" collapsed="false">
      <c r="A68" s="2" t="n">
        <v>4</v>
      </c>
      <c r="B68" s="1" t="n">
        <v>6</v>
      </c>
      <c r="C68" s="2" t="n">
        <v>4</v>
      </c>
      <c r="D68" s="1" t="n">
        <v>11</v>
      </c>
      <c r="E68" s="2" t="n">
        <v>3</v>
      </c>
      <c r="F68" s="1" t="n">
        <v>3</v>
      </c>
      <c r="G68" s="2" t="n">
        <v>4</v>
      </c>
      <c r="H68" s="1" t="n">
        <v>0</v>
      </c>
      <c r="I68" s="2" t="n">
        <v>4</v>
      </c>
      <c r="J68" s="1" t="n">
        <v>0</v>
      </c>
      <c r="K68" s="2" t="n">
        <v>4</v>
      </c>
      <c r="L68" s="1" t="n">
        <v>0</v>
      </c>
    </row>
    <row r="69" customFormat="false" ht="15" hidden="false" customHeight="false" outlineLevel="0" collapsed="false">
      <c r="A69" s="2" t="n">
        <v>4</v>
      </c>
      <c r="B69" s="1" t="n">
        <v>0</v>
      </c>
      <c r="C69" s="2" t="n">
        <v>1</v>
      </c>
      <c r="D69" s="1" t="n">
        <v>0</v>
      </c>
      <c r="E69" s="2" t="n">
        <v>3</v>
      </c>
      <c r="F69" s="1" t="n">
        <v>0</v>
      </c>
      <c r="G69" s="2" t="n">
        <v>2</v>
      </c>
      <c r="H69" s="1" t="n">
        <v>0</v>
      </c>
      <c r="I69" s="2" t="n">
        <v>1</v>
      </c>
      <c r="J69" s="1" t="n">
        <v>0</v>
      </c>
      <c r="K69" s="2" t="n">
        <v>2</v>
      </c>
      <c r="L69" s="1" t="n">
        <v>0</v>
      </c>
    </row>
    <row r="70" customFormat="false" ht="15" hidden="false" customHeight="false" outlineLevel="0" collapsed="false">
      <c r="A70" s="2" t="n">
        <v>5</v>
      </c>
      <c r="B70" s="1" t="n">
        <v>3</v>
      </c>
      <c r="C70" s="2" t="n">
        <v>5</v>
      </c>
      <c r="D70" s="1" t="n">
        <v>2</v>
      </c>
      <c r="E70" s="2" t="n">
        <v>4</v>
      </c>
      <c r="F70" s="1" t="n">
        <v>7</v>
      </c>
      <c r="G70" s="2" t="n">
        <v>3</v>
      </c>
      <c r="H70" s="1" t="n">
        <v>0</v>
      </c>
      <c r="I70" s="2" t="n">
        <v>5</v>
      </c>
      <c r="J70" s="1" t="n">
        <v>5</v>
      </c>
      <c r="K70" s="2" t="n">
        <v>3</v>
      </c>
      <c r="L70" s="1" t="n">
        <v>0</v>
      </c>
    </row>
    <row r="71" customFormat="false" ht="15" hidden="false" customHeight="false" outlineLevel="0" collapsed="false">
      <c r="A71" s="2" t="n">
        <v>4</v>
      </c>
      <c r="B71" s="1" t="n">
        <v>3</v>
      </c>
      <c r="C71" s="2" t="n">
        <v>3</v>
      </c>
      <c r="D71" s="1" t="n">
        <v>0</v>
      </c>
      <c r="E71" s="2" t="n">
        <v>5</v>
      </c>
      <c r="F71" s="1" t="n">
        <v>5</v>
      </c>
      <c r="G71" s="2" t="n">
        <v>4</v>
      </c>
      <c r="H71" s="1" t="n">
        <v>0</v>
      </c>
      <c r="I71" s="2" t="n">
        <v>4</v>
      </c>
      <c r="J71" s="1" t="n">
        <v>0</v>
      </c>
      <c r="K71" s="2" t="n">
        <v>4</v>
      </c>
      <c r="L71"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262</TotalTime>
  <Application>LibreOffice/7.6.1.2$Linux_X86_64 LibreOffice_project/4412c0006c0cfe5a5d40cae25a00da8a194aa4c0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2023-09-05T23:37:43Z</dcterms:created>
  <dc:creator/>
  <dc:description/>
  <dc:language>en-US</dc:language>
  <cp:lastModifiedBy/>
  <dcterms:modified xsi:type="dcterms:W3CDTF">2023-09-17T07:03:53Z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