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320" windowHeight="12120" activeTab="3"/>
  </bookViews>
  <sheets>
    <sheet name="Solo + Ressort" sheetId="1" r:id="rId1"/>
    <sheet name="Solo + neg air" sheetId="2" r:id="rId2"/>
    <sheet name="Feuil3" sheetId="3" r:id="rId3"/>
    <sheet name="Feuil1" sheetId="4" r:id="rId4"/>
  </sheets>
  <calcPr calcId="145621"/>
</workbook>
</file>

<file path=xl/calcChain.xml><?xml version="1.0" encoding="utf-8"?>
<calcChain xmlns="http://schemas.openxmlformats.org/spreadsheetml/2006/main">
  <c r="O11" i="4" l="1"/>
  <c r="I11" i="4" l="1"/>
  <c r="H11" i="4"/>
  <c r="G11" i="4"/>
  <c r="H17" i="3"/>
  <c r="I16" i="3"/>
  <c r="J16" i="3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I13" i="4"/>
  <c r="H12" i="4"/>
  <c r="H18" i="4"/>
  <c r="I111" i="4"/>
  <c r="G111" i="4"/>
  <c r="I110" i="4"/>
  <c r="G110" i="4"/>
  <c r="I109" i="4"/>
  <c r="G109" i="4"/>
  <c r="I108" i="4"/>
  <c r="G108" i="4"/>
  <c r="I107" i="4"/>
  <c r="G107" i="4"/>
  <c r="I106" i="4"/>
  <c r="G106" i="4"/>
  <c r="I105" i="4"/>
  <c r="G105" i="4"/>
  <c r="I104" i="4"/>
  <c r="G104" i="4"/>
  <c r="I103" i="4"/>
  <c r="G103" i="4"/>
  <c r="I102" i="4"/>
  <c r="G10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I22" i="4"/>
  <c r="G22" i="4"/>
  <c r="G21" i="4"/>
  <c r="I20" i="4"/>
  <c r="G20" i="4"/>
  <c r="G19" i="4"/>
  <c r="I18" i="4"/>
  <c r="G18" i="4"/>
  <c r="G17" i="4"/>
  <c r="I16" i="4"/>
  <c r="G16" i="4"/>
  <c r="G15" i="4"/>
  <c r="I14" i="4"/>
  <c r="G14" i="4"/>
  <c r="G13" i="4"/>
  <c r="I12" i="4"/>
  <c r="G12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J4" i="4"/>
  <c r="I36" i="4" s="1"/>
  <c r="J2" i="4"/>
  <c r="H57" i="4" s="1"/>
  <c r="E81" i="3"/>
  <c r="G81" i="3"/>
  <c r="H81" i="3"/>
  <c r="J81" i="3" s="1"/>
  <c r="I81" i="3"/>
  <c r="E82" i="3"/>
  <c r="G82" i="3"/>
  <c r="H82" i="3"/>
  <c r="J82" i="3" s="1"/>
  <c r="I82" i="3"/>
  <c r="E83" i="3"/>
  <c r="G83" i="3"/>
  <c r="H83" i="3"/>
  <c r="J83" i="3" s="1"/>
  <c r="I83" i="3"/>
  <c r="E84" i="3"/>
  <c r="G84" i="3"/>
  <c r="H84" i="3"/>
  <c r="J84" i="3" s="1"/>
  <c r="I84" i="3"/>
  <c r="E85" i="3"/>
  <c r="G85" i="3"/>
  <c r="H85" i="3"/>
  <c r="J85" i="3" s="1"/>
  <c r="I85" i="3"/>
  <c r="E86" i="3"/>
  <c r="G86" i="3"/>
  <c r="H86" i="3"/>
  <c r="J86" i="3" s="1"/>
  <c r="I86" i="3"/>
  <c r="E87" i="3"/>
  <c r="G87" i="3"/>
  <c r="H87" i="3"/>
  <c r="J87" i="3" s="1"/>
  <c r="I87" i="3"/>
  <c r="E88" i="3"/>
  <c r="G88" i="3"/>
  <c r="H88" i="3"/>
  <c r="J88" i="3" s="1"/>
  <c r="I88" i="3"/>
  <c r="E89" i="3"/>
  <c r="G89" i="3"/>
  <c r="H89" i="3"/>
  <c r="J89" i="3" s="1"/>
  <c r="I89" i="3"/>
  <c r="E90" i="3"/>
  <c r="G90" i="3"/>
  <c r="H90" i="3"/>
  <c r="J90" i="3" s="1"/>
  <c r="I90" i="3"/>
  <c r="E91" i="3"/>
  <c r="G91" i="3"/>
  <c r="H91" i="3"/>
  <c r="J91" i="3" s="1"/>
  <c r="I91" i="3"/>
  <c r="E92" i="3"/>
  <c r="G92" i="3"/>
  <c r="H92" i="3"/>
  <c r="J92" i="3" s="1"/>
  <c r="I92" i="3"/>
  <c r="E93" i="3"/>
  <c r="G93" i="3"/>
  <c r="H93" i="3"/>
  <c r="J93" i="3" s="1"/>
  <c r="I93" i="3"/>
  <c r="E94" i="3"/>
  <c r="G94" i="3"/>
  <c r="H94" i="3"/>
  <c r="J94" i="3" s="1"/>
  <c r="I94" i="3"/>
  <c r="E95" i="3"/>
  <c r="G95" i="3"/>
  <c r="H95" i="3"/>
  <c r="J95" i="3" s="1"/>
  <c r="I95" i="3"/>
  <c r="E96" i="3"/>
  <c r="G96" i="3"/>
  <c r="I96" i="3"/>
  <c r="E97" i="3"/>
  <c r="G97" i="3"/>
  <c r="I97" i="3"/>
  <c r="J97" i="3" s="1"/>
  <c r="E98" i="3"/>
  <c r="G98" i="3"/>
  <c r="I98" i="3"/>
  <c r="E99" i="3"/>
  <c r="G99" i="3"/>
  <c r="I99" i="3"/>
  <c r="J99" i="3" s="1"/>
  <c r="E100" i="3"/>
  <c r="G100" i="3"/>
  <c r="I100" i="3"/>
  <c r="E101" i="3"/>
  <c r="G101" i="3"/>
  <c r="I101" i="3"/>
  <c r="J101" i="3" s="1"/>
  <c r="E102" i="3"/>
  <c r="G102" i="3"/>
  <c r="I102" i="3"/>
  <c r="E103" i="3"/>
  <c r="G103" i="3"/>
  <c r="I103" i="3"/>
  <c r="J103" i="3" s="1"/>
  <c r="E104" i="3"/>
  <c r="G104" i="3"/>
  <c r="I104" i="3"/>
  <c r="E105" i="3"/>
  <c r="G105" i="3"/>
  <c r="I105" i="3"/>
  <c r="J105" i="3" s="1"/>
  <c r="E106" i="3"/>
  <c r="G106" i="3"/>
  <c r="I106" i="3"/>
  <c r="E107" i="3"/>
  <c r="G107" i="3"/>
  <c r="I107" i="3"/>
  <c r="J107" i="3" s="1"/>
  <c r="E108" i="3"/>
  <c r="G108" i="3"/>
  <c r="I108" i="3"/>
  <c r="E109" i="3"/>
  <c r="G109" i="3"/>
  <c r="I109" i="3"/>
  <c r="J109" i="3" s="1"/>
  <c r="E110" i="3"/>
  <c r="G110" i="3"/>
  <c r="I110" i="3"/>
  <c r="E111" i="3"/>
  <c r="G111" i="3"/>
  <c r="I111" i="3"/>
  <c r="J111" i="3" s="1"/>
  <c r="I11" i="3"/>
  <c r="I15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12" i="3"/>
  <c r="I13" i="3"/>
  <c r="I14" i="3"/>
  <c r="I11" i="2"/>
  <c r="H12" i="3"/>
  <c r="J12" i="3" s="1"/>
  <c r="H13" i="3"/>
  <c r="J13" i="3" s="1"/>
  <c r="H14" i="3"/>
  <c r="J14" i="3" s="1"/>
  <c r="H15" i="3"/>
  <c r="J15" i="3" s="1"/>
  <c r="H16" i="3"/>
  <c r="J17" i="3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45" i="3"/>
  <c r="J45" i="3" s="1"/>
  <c r="H46" i="3"/>
  <c r="J46" i="3" s="1"/>
  <c r="H47" i="3"/>
  <c r="J47" i="3" s="1"/>
  <c r="H48" i="3"/>
  <c r="J48" i="3" s="1"/>
  <c r="H49" i="3"/>
  <c r="J49" i="3" s="1"/>
  <c r="H50" i="3"/>
  <c r="J50" i="3" s="1"/>
  <c r="H51" i="3"/>
  <c r="J51" i="3" s="1"/>
  <c r="H52" i="3"/>
  <c r="J52" i="3" s="1"/>
  <c r="H53" i="3"/>
  <c r="J53" i="3" s="1"/>
  <c r="H54" i="3"/>
  <c r="J54" i="3" s="1"/>
  <c r="H55" i="3"/>
  <c r="J55" i="3" s="1"/>
  <c r="H56" i="3"/>
  <c r="J56" i="3" s="1"/>
  <c r="H57" i="3"/>
  <c r="J57" i="3" s="1"/>
  <c r="H58" i="3"/>
  <c r="J58" i="3" s="1"/>
  <c r="H59" i="3"/>
  <c r="J59" i="3" s="1"/>
  <c r="H60" i="3"/>
  <c r="J60" i="3" s="1"/>
  <c r="H61" i="3"/>
  <c r="J61" i="3" s="1"/>
  <c r="H62" i="3"/>
  <c r="J62" i="3" s="1"/>
  <c r="H63" i="3"/>
  <c r="J63" i="3" s="1"/>
  <c r="H64" i="3"/>
  <c r="J64" i="3" s="1"/>
  <c r="H65" i="3"/>
  <c r="J65" i="3" s="1"/>
  <c r="H66" i="3"/>
  <c r="J66" i="3" s="1"/>
  <c r="H67" i="3"/>
  <c r="J67" i="3" s="1"/>
  <c r="H68" i="3"/>
  <c r="J68" i="3" s="1"/>
  <c r="H69" i="3"/>
  <c r="J69" i="3" s="1"/>
  <c r="H70" i="3"/>
  <c r="J70" i="3" s="1"/>
  <c r="H71" i="3"/>
  <c r="J71" i="3" s="1"/>
  <c r="H72" i="3"/>
  <c r="J72" i="3" s="1"/>
  <c r="H73" i="3"/>
  <c r="J73" i="3" s="1"/>
  <c r="H74" i="3"/>
  <c r="J74" i="3" s="1"/>
  <c r="H75" i="3"/>
  <c r="J75" i="3" s="1"/>
  <c r="H76" i="3"/>
  <c r="J76" i="3" s="1"/>
  <c r="H77" i="3"/>
  <c r="J77" i="3" s="1"/>
  <c r="H78" i="3"/>
  <c r="J78" i="3" s="1"/>
  <c r="H79" i="3"/>
  <c r="J79" i="3" s="1"/>
  <c r="H80" i="3"/>
  <c r="J80" i="3" s="1"/>
  <c r="H11" i="3"/>
  <c r="J11" i="3" s="1"/>
  <c r="G11" i="3"/>
  <c r="G13" i="3"/>
  <c r="J18" i="4" l="1"/>
  <c r="J12" i="4"/>
  <c r="J11" i="4"/>
  <c r="J102" i="4"/>
  <c r="J103" i="4"/>
  <c r="J104" i="4"/>
  <c r="J105" i="4"/>
  <c r="J106" i="4"/>
  <c r="J107" i="4"/>
  <c r="J108" i="4"/>
  <c r="J109" i="4"/>
  <c r="J110" i="4"/>
  <c r="J111" i="4"/>
  <c r="J110" i="3"/>
  <c r="J108" i="3"/>
  <c r="J106" i="3"/>
  <c r="J104" i="3"/>
  <c r="J102" i="3"/>
  <c r="J100" i="3"/>
  <c r="J98" i="3"/>
  <c r="J96" i="3"/>
  <c r="H13" i="4"/>
  <c r="J13" i="4" s="1"/>
  <c r="H15" i="4"/>
  <c r="H19" i="4"/>
  <c r="H21" i="4"/>
  <c r="H23" i="4"/>
  <c r="I24" i="4"/>
  <c r="H25" i="4"/>
  <c r="I26" i="4"/>
  <c r="H27" i="4"/>
  <c r="I28" i="4"/>
  <c r="H29" i="4"/>
  <c r="I30" i="4"/>
  <c r="H31" i="4"/>
  <c r="I32" i="4"/>
  <c r="H33" i="4"/>
  <c r="I34" i="4"/>
  <c r="H35" i="4"/>
  <c r="H37" i="4"/>
  <c r="H39" i="4"/>
  <c r="H41" i="4"/>
  <c r="H43" i="4"/>
  <c r="H45" i="4"/>
  <c r="H47" i="4"/>
  <c r="H49" i="4"/>
  <c r="H51" i="4"/>
  <c r="H53" i="4"/>
  <c r="H55" i="4"/>
  <c r="H90" i="4"/>
  <c r="H88" i="4"/>
  <c r="H86" i="4"/>
  <c r="H84" i="4"/>
  <c r="H82" i="4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8" i="4"/>
  <c r="H91" i="4"/>
  <c r="H89" i="4"/>
  <c r="H87" i="4"/>
  <c r="H85" i="4"/>
  <c r="H83" i="4"/>
  <c r="H81" i="4"/>
  <c r="H79" i="4"/>
  <c r="H77" i="4"/>
  <c r="H75" i="4"/>
  <c r="H73" i="4"/>
  <c r="H71" i="4"/>
  <c r="H69" i="4"/>
  <c r="H67" i="4"/>
  <c r="H65" i="4"/>
  <c r="H63" i="4"/>
  <c r="H61" i="4"/>
  <c r="H59" i="4"/>
  <c r="H17" i="4"/>
  <c r="I91" i="4"/>
  <c r="J91" i="4" s="1"/>
  <c r="I89" i="4"/>
  <c r="I87" i="4"/>
  <c r="I85" i="4"/>
  <c r="I83" i="4"/>
  <c r="J83" i="4" s="1"/>
  <c r="I81" i="4"/>
  <c r="I79" i="4"/>
  <c r="I77" i="4"/>
  <c r="I75" i="4"/>
  <c r="J75" i="4" s="1"/>
  <c r="I73" i="4"/>
  <c r="I71" i="4"/>
  <c r="I69" i="4"/>
  <c r="I67" i="4"/>
  <c r="J67" i="4" s="1"/>
  <c r="I65" i="4"/>
  <c r="I63" i="4"/>
  <c r="I61" i="4"/>
  <c r="I90" i="4"/>
  <c r="J90" i="4" s="1"/>
  <c r="I88" i="4"/>
  <c r="I86" i="4"/>
  <c r="I84" i="4"/>
  <c r="I82" i="4"/>
  <c r="J82" i="4" s="1"/>
  <c r="I80" i="4"/>
  <c r="I78" i="4"/>
  <c r="J78" i="4" s="1"/>
  <c r="I76" i="4"/>
  <c r="I74" i="4"/>
  <c r="J74" i="4" s="1"/>
  <c r="I72" i="4"/>
  <c r="I70" i="4"/>
  <c r="I68" i="4"/>
  <c r="I66" i="4"/>
  <c r="J66" i="4" s="1"/>
  <c r="I64" i="4"/>
  <c r="I62" i="4"/>
  <c r="I59" i="4"/>
  <c r="I57" i="4"/>
  <c r="J57" i="4" s="1"/>
  <c r="I55" i="4"/>
  <c r="I53" i="4"/>
  <c r="J53" i="4" s="1"/>
  <c r="I51" i="4"/>
  <c r="I49" i="4"/>
  <c r="J49" i="4" s="1"/>
  <c r="I47" i="4"/>
  <c r="I45" i="4"/>
  <c r="J45" i="4" s="1"/>
  <c r="I43" i="4"/>
  <c r="I41" i="4"/>
  <c r="J41" i="4" s="1"/>
  <c r="I39" i="4"/>
  <c r="I37" i="4"/>
  <c r="J37" i="4" s="1"/>
  <c r="I60" i="4"/>
  <c r="I58" i="4"/>
  <c r="J58" i="4" s="1"/>
  <c r="H14" i="4"/>
  <c r="J14" i="4" s="1"/>
  <c r="I15" i="4"/>
  <c r="J15" i="4" s="1"/>
  <c r="H16" i="4"/>
  <c r="J16" i="4" s="1"/>
  <c r="I17" i="4"/>
  <c r="J17" i="4" s="1"/>
  <c r="I19" i="4"/>
  <c r="H20" i="4"/>
  <c r="J20" i="4" s="1"/>
  <c r="I21" i="4"/>
  <c r="J21" i="4" s="1"/>
  <c r="H22" i="4"/>
  <c r="J22" i="4" s="1"/>
  <c r="I23" i="4"/>
  <c r="H24" i="4"/>
  <c r="I25" i="4"/>
  <c r="H26" i="4"/>
  <c r="I27" i="4"/>
  <c r="H28" i="4"/>
  <c r="I29" i="4"/>
  <c r="H30" i="4"/>
  <c r="I31" i="4"/>
  <c r="H32" i="4"/>
  <c r="I33" i="4"/>
  <c r="H34" i="4"/>
  <c r="I35" i="4"/>
  <c r="H36" i="4"/>
  <c r="J36" i="4" s="1"/>
  <c r="I38" i="4"/>
  <c r="I40" i="4"/>
  <c r="J40" i="4" s="1"/>
  <c r="I42" i="4"/>
  <c r="I44" i="4"/>
  <c r="J44" i="4" s="1"/>
  <c r="I46" i="4"/>
  <c r="J46" i="4" s="1"/>
  <c r="I48" i="4"/>
  <c r="J48" i="4" s="1"/>
  <c r="I50" i="4"/>
  <c r="I52" i="4"/>
  <c r="I54" i="4"/>
  <c r="I56" i="4"/>
  <c r="J56" i="4" s="1"/>
  <c r="E12" i="3"/>
  <c r="E13" i="3"/>
  <c r="E14" i="3"/>
  <c r="E15" i="3"/>
  <c r="E16" i="3"/>
  <c r="E17" i="3"/>
  <c r="E18" i="3"/>
  <c r="E19" i="3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11" i="2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2" i="3"/>
  <c r="E11" i="3"/>
  <c r="J4" i="3"/>
  <c r="J2" i="3"/>
  <c r="G11" i="2"/>
  <c r="J8" i="1"/>
  <c r="I13" i="2"/>
  <c r="J11" i="2"/>
  <c r="E8" i="1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J4" i="2"/>
  <c r="L4" i="2" s="1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J350" i="2" s="1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J2" i="2"/>
  <c r="L2" i="2" s="1"/>
  <c r="J52" i="4" l="1"/>
  <c r="J70" i="4"/>
  <c r="J86" i="4"/>
  <c r="J50" i="4"/>
  <c r="J54" i="4"/>
  <c r="J73" i="4"/>
  <c r="J89" i="4"/>
  <c r="J42" i="4"/>
  <c r="J65" i="4"/>
  <c r="J81" i="4"/>
  <c r="J71" i="4"/>
  <c r="J87" i="4"/>
  <c r="J61" i="4"/>
  <c r="J77" i="4"/>
  <c r="J62" i="4"/>
  <c r="J63" i="4"/>
  <c r="J79" i="4"/>
  <c r="J38" i="4"/>
  <c r="J69" i="4"/>
  <c r="J85" i="4"/>
  <c r="J35" i="4"/>
  <c r="J33" i="4"/>
  <c r="J31" i="4"/>
  <c r="J29" i="4"/>
  <c r="J27" i="4"/>
  <c r="J25" i="4"/>
  <c r="J23" i="4"/>
  <c r="J19" i="4"/>
  <c r="J60" i="4"/>
  <c r="J39" i="4"/>
  <c r="J43" i="4"/>
  <c r="J47" i="4"/>
  <c r="J51" i="4"/>
  <c r="J55" i="4"/>
  <c r="J64" i="4"/>
  <c r="J68" i="4"/>
  <c r="J72" i="4"/>
  <c r="J76" i="4"/>
  <c r="J80" i="4"/>
  <c r="J84" i="4"/>
  <c r="J88" i="4"/>
  <c r="J59" i="4"/>
  <c r="J34" i="4"/>
  <c r="J32" i="4"/>
  <c r="J30" i="4"/>
  <c r="J28" i="4"/>
  <c r="J26" i="4"/>
  <c r="J24" i="4"/>
  <c r="J14" i="2"/>
  <c r="H106" i="2"/>
  <c r="J345" i="2"/>
  <c r="J337" i="2"/>
  <c r="J329" i="2"/>
  <c r="J321" i="2"/>
  <c r="J313" i="2"/>
  <c r="J305" i="2"/>
  <c r="J297" i="2"/>
  <c r="J289" i="2"/>
  <c r="J281" i="2"/>
  <c r="J273" i="2"/>
  <c r="J265" i="2"/>
  <c r="J257" i="2"/>
  <c r="J249" i="2"/>
  <c r="J241" i="2"/>
  <c r="J233" i="2"/>
  <c r="J225" i="2"/>
  <c r="J217" i="2"/>
  <c r="J209" i="2"/>
  <c r="J201" i="2"/>
  <c r="J193" i="2"/>
  <c r="J185" i="2"/>
  <c r="J177" i="2"/>
  <c r="J169" i="2"/>
  <c r="J161" i="2"/>
  <c r="J153" i="2"/>
  <c r="J145" i="2"/>
  <c r="J137" i="2"/>
  <c r="J129" i="2"/>
  <c r="J113" i="2"/>
  <c r="J105" i="2"/>
  <c r="J97" i="2"/>
  <c r="J89" i="2"/>
  <c r="J81" i="2"/>
  <c r="J73" i="2"/>
  <c r="J65" i="2"/>
  <c r="J57" i="2"/>
  <c r="J49" i="2"/>
  <c r="J41" i="2"/>
  <c r="J349" i="2"/>
  <c r="J341" i="2"/>
  <c r="J333" i="2"/>
  <c r="J325" i="2"/>
  <c r="J317" i="2"/>
  <c r="J309" i="2"/>
  <c r="J301" i="2"/>
  <c r="J293" i="2"/>
  <c r="J285" i="2"/>
  <c r="J277" i="2"/>
  <c r="J269" i="2"/>
  <c r="J261" i="2"/>
  <c r="J253" i="2"/>
  <c r="J245" i="2"/>
  <c r="J237" i="2"/>
  <c r="J229" i="2"/>
  <c r="J221" i="2"/>
  <c r="J213" i="2"/>
  <c r="J205" i="2"/>
  <c r="J197" i="2"/>
  <c r="J189" i="2"/>
  <c r="J181" i="2"/>
  <c r="J173" i="2"/>
  <c r="J165" i="2"/>
  <c r="J157" i="2"/>
  <c r="J149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290" i="2"/>
  <c r="J121" i="2"/>
  <c r="J22" i="2"/>
  <c r="J115" i="2"/>
  <c r="J331" i="2"/>
  <c r="J283" i="2"/>
  <c r="J32" i="2"/>
  <c r="J16" i="2"/>
  <c r="J338" i="2"/>
  <c r="J330" i="2"/>
  <c r="J322" i="2"/>
  <c r="J314" i="2"/>
  <c r="J306" i="2"/>
  <c r="J298" i="2"/>
  <c r="J274" i="2"/>
  <c r="J266" i="2"/>
  <c r="J258" i="2"/>
  <c r="J250" i="2"/>
  <c r="J234" i="2"/>
  <c r="J226" i="2"/>
  <c r="J210" i="2"/>
  <c r="J202" i="2"/>
  <c r="J194" i="2"/>
  <c r="J186" i="2"/>
  <c r="J178" i="2"/>
  <c r="J170" i="2"/>
  <c r="J154" i="2"/>
  <c r="J146" i="2"/>
  <c r="J138" i="2"/>
  <c r="J130" i="2"/>
  <c r="J122" i="2"/>
  <c r="J114" i="2"/>
  <c r="J106" i="2"/>
  <c r="J90" i="2"/>
  <c r="J82" i="2"/>
  <c r="J74" i="2"/>
  <c r="J66" i="2"/>
  <c r="J58" i="2"/>
  <c r="J50" i="2"/>
  <c r="J15" i="2"/>
  <c r="J23" i="2"/>
  <c r="J116" i="2"/>
  <c r="J156" i="2"/>
  <c r="J220" i="2"/>
  <c r="J284" i="2"/>
  <c r="J348" i="2"/>
  <c r="J25" i="2"/>
  <c r="J346" i="2"/>
  <c r="J24" i="2"/>
  <c r="J42" i="2"/>
  <c r="J98" i="2"/>
  <c r="J162" i="2"/>
  <c r="J218" i="2"/>
  <c r="J242" i="2"/>
  <c r="J282" i="2"/>
  <c r="J59" i="2"/>
  <c r="J179" i="2"/>
  <c r="J219" i="2"/>
  <c r="J347" i="2"/>
  <c r="J35" i="2"/>
  <c r="J27" i="2"/>
  <c r="J19" i="2"/>
  <c r="J34" i="2"/>
  <c r="J26" i="2"/>
  <c r="J18" i="2"/>
  <c r="J33" i="2"/>
  <c r="J17" i="2"/>
  <c r="J339" i="2"/>
  <c r="J323" i="2"/>
  <c r="J315" i="2"/>
  <c r="J307" i="2"/>
  <c r="J299" i="2"/>
  <c r="J291" i="2"/>
  <c r="J275" i="2"/>
  <c r="J267" i="2"/>
  <c r="J259" i="2"/>
  <c r="J251" i="2"/>
  <c r="J243" i="2"/>
  <c r="J235" i="2"/>
  <c r="J227" i="2"/>
  <c r="J211" i="2"/>
  <c r="J203" i="2"/>
  <c r="J195" i="2"/>
  <c r="J187" i="2"/>
  <c r="J171" i="2"/>
  <c r="J163" i="2"/>
  <c r="J155" i="2"/>
  <c r="J147" i="2"/>
  <c r="J139" i="2"/>
  <c r="J131" i="2"/>
  <c r="J123" i="2"/>
  <c r="J107" i="2"/>
  <c r="J99" i="2"/>
  <c r="J91" i="2"/>
  <c r="J83" i="2"/>
  <c r="J75" i="2"/>
  <c r="J67" i="2"/>
  <c r="J51" i="2"/>
  <c r="J43" i="2"/>
  <c r="J316" i="2"/>
  <c r="J276" i="2"/>
  <c r="J244" i="2"/>
  <c r="J212" i="2"/>
  <c r="J188" i="2"/>
  <c r="J172" i="2"/>
  <c r="J140" i="2"/>
  <c r="J124" i="2"/>
  <c r="J84" i="2"/>
  <c r="J68" i="2"/>
  <c r="J52" i="2"/>
  <c r="J332" i="2"/>
  <c r="J260" i="2"/>
  <c r="J204" i="2"/>
  <c r="J340" i="2"/>
  <c r="J324" i="2"/>
  <c r="J308" i="2"/>
  <c r="J300" i="2"/>
  <c r="J292" i="2"/>
  <c r="J268" i="2"/>
  <c r="J252" i="2"/>
  <c r="J236" i="2"/>
  <c r="J228" i="2"/>
  <c r="J196" i="2"/>
  <c r="J180" i="2"/>
  <c r="J164" i="2"/>
  <c r="J148" i="2"/>
  <c r="J132" i="2"/>
  <c r="J108" i="2"/>
  <c r="J100" i="2"/>
  <c r="J92" i="2"/>
  <c r="J76" i="2"/>
  <c r="J60" i="2"/>
  <c r="J44" i="2"/>
  <c r="J31" i="2"/>
  <c r="J38" i="2"/>
  <c r="J30" i="2"/>
  <c r="J344" i="2"/>
  <c r="J336" i="2"/>
  <c r="J328" i="2"/>
  <c r="J320" i="2"/>
  <c r="J312" i="2"/>
  <c r="J304" i="2"/>
  <c r="J296" i="2"/>
  <c r="J288" i="2"/>
  <c r="J280" i="2"/>
  <c r="J272" i="2"/>
  <c r="J264" i="2"/>
  <c r="J256" i="2"/>
  <c r="J248" i="2"/>
  <c r="J240" i="2"/>
  <c r="J232" i="2"/>
  <c r="J224" i="2"/>
  <c r="J216" i="2"/>
  <c r="J208" i="2"/>
  <c r="J200" i="2"/>
  <c r="J192" i="2"/>
  <c r="J184" i="2"/>
  <c r="J176" i="2"/>
  <c r="J168" i="2"/>
  <c r="J160" i="2"/>
  <c r="J152" i="2"/>
  <c r="J144" i="2"/>
  <c r="J136" i="2"/>
  <c r="J128" i="2"/>
  <c r="J120" i="2"/>
  <c r="J112" i="2"/>
  <c r="J104" i="2"/>
  <c r="J96" i="2"/>
  <c r="J88" i="2"/>
  <c r="J80" i="2"/>
  <c r="J72" i="2"/>
  <c r="J64" i="2"/>
  <c r="J56" i="2"/>
  <c r="J48" i="2"/>
  <c r="J271" i="2"/>
  <c r="J183" i="2"/>
  <c r="J111" i="2"/>
  <c r="J71" i="2"/>
  <c r="J55" i="2"/>
  <c r="J47" i="2"/>
  <c r="J39" i="2"/>
  <c r="J40" i="2"/>
  <c r="J37" i="2"/>
  <c r="J29" i="2"/>
  <c r="J21" i="2"/>
  <c r="J13" i="2"/>
  <c r="J343" i="2"/>
  <c r="J335" i="2"/>
  <c r="J327" i="2"/>
  <c r="J319" i="2"/>
  <c r="J311" i="2"/>
  <c r="J303" i="2"/>
  <c r="J295" i="2"/>
  <c r="J287" i="2"/>
  <c r="J279" i="2"/>
  <c r="J263" i="2"/>
  <c r="J255" i="2"/>
  <c r="J247" i="2"/>
  <c r="J239" i="2"/>
  <c r="J231" i="2"/>
  <c r="J223" i="2"/>
  <c r="J215" i="2"/>
  <c r="J207" i="2"/>
  <c r="J199" i="2"/>
  <c r="J191" i="2"/>
  <c r="J175" i="2"/>
  <c r="J167" i="2"/>
  <c r="J159" i="2"/>
  <c r="J151" i="2"/>
  <c r="J143" i="2"/>
  <c r="J135" i="2"/>
  <c r="J127" i="2"/>
  <c r="J119" i="2"/>
  <c r="J103" i="2"/>
  <c r="J95" i="2"/>
  <c r="J87" i="2"/>
  <c r="J79" i="2"/>
  <c r="J63" i="2"/>
  <c r="J36" i="2"/>
  <c r="J28" i="2"/>
  <c r="J20" i="2"/>
  <c r="J12" i="2"/>
  <c r="J342" i="2"/>
  <c r="J334" i="2"/>
  <c r="J326" i="2"/>
  <c r="J318" i="2"/>
  <c r="J310" i="2"/>
  <c r="J302" i="2"/>
  <c r="J294" i="2"/>
  <c r="J286" i="2"/>
  <c r="J278" i="2"/>
  <c r="J270" i="2"/>
  <c r="J262" i="2"/>
  <c r="J254" i="2"/>
  <c r="J246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H26" i="2"/>
  <c r="H67" i="2"/>
  <c r="H85" i="2"/>
  <c r="H173" i="2"/>
  <c r="H249" i="2"/>
  <c r="H24" i="2"/>
  <c r="H104" i="2"/>
  <c r="H171" i="2"/>
  <c r="H245" i="2"/>
  <c r="H317" i="2"/>
  <c r="H36" i="2"/>
  <c r="H57" i="2"/>
  <c r="H69" i="2"/>
  <c r="H87" i="2"/>
  <c r="H186" i="2"/>
  <c r="H178" i="2"/>
  <c r="H348" i="2"/>
  <c r="H343" i="2"/>
  <c r="H340" i="2"/>
  <c r="H335" i="2"/>
  <c r="H332" i="2"/>
  <c r="H327" i="2"/>
  <c r="H324" i="2"/>
  <c r="H319" i="2"/>
  <c r="H316" i="2"/>
  <c r="H311" i="2"/>
  <c r="H308" i="2"/>
  <c r="H303" i="2"/>
  <c r="H300" i="2"/>
  <c r="H295" i="2"/>
  <c r="H292" i="2"/>
  <c r="H287" i="2"/>
  <c r="H280" i="2"/>
  <c r="H271" i="2"/>
  <c r="H264" i="2"/>
  <c r="H255" i="2"/>
  <c r="H248" i="2"/>
  <c r="H239" i="2"/>
  <c r="H232" i="2"/>
  <c r="H223" i="2"/>
  <c r="H216" i="2"/>
  <c r="H207" i="2"/>
  <c r="H200" i="2"/>
  <c r="H188" i="2"/>
  <c r="H181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273" i="2"/>
  <c r="H266" i="2"/>
  <c r="H257" i="2"/>
  <c r="H250" i="2"/>
  <c r="H241" i="2"/>
  <c r="H234" i="2"/>
  <c r="H225" i="2"/>
  <c r="H193" i="2"/>
  <c r="H184" i="2"/>
  <c r="H161" i="2"/>
  <c r="H153" i="2"/>
  <c r="H145" i="2"/>
  <c r="H129" i="2"/>
  <c r="H105" i="2"/>
  <c r="H89" i="2"/>
  <c r="H282" i="2"/>
  <c r="H218" i="2"/>
  <c r="H209" i="2"/>
  <c r="H202" i="2"/>
  <c r="H191" i="2"/>
  <c r="H179" i="2"/>
  <c r="H169" i="2"/>
  <c r="H137" i="2"/>
  <c r="H121" i="2"/>
  <c r="H113" i="2"/>
  <c r="H97" i="2"/>
  <c r="H81" i="2"/>
  <c r="H350" i="2"/>
  <c r="H345" i="2"/>
  <c r="H342" i="2"/>
  <c r="H337" i="2"/>
  <c r="H334" i="2"/>
  <c r="H329" i="2"/>
  <c r="H326" i="2"/>
  <c r="H321" i="2"/>
  <c r="H318" i="2"/>
  <c r="H313" i="2"/>
  <c r="H310" i="2"/>
  <c r="H305" i="2"/>
  <c r="H302" i="2"/>
  <c r="H297" i="2"/>
  <c r="H294" i="2"/>
  <c r="H289" i="2"/>
  <c r="H284" i="2"/>
  <c r="H275" i="2"/>
  <c r="H268" i="2"/>
  <c r="H259" i="2"/>
  <c r="H252" i="2"/>
  <c r="H243" i="2"/>
  <c r="H236" i="2"/>
  <c r="H227" i="2"/>
  <c r="H220" i="2"/>
  <c r="H211" i="2"/>
  <c r="H204" i="2"/>
  <c r="H195" i="2"/>
  <c r="H177" i="2"/>
  <c r="H172" i="2"/>
  <c r="H164" i="2"/>
  <c r="H286" i="2"/>
  <c r="H277" i="2"/>
  <c r="H270" i="2"/>
  <c r="H347" i="2"/>
  <c r="H344" i="2"/>
  <c r="H339" i="2"/>
  <c r="H336" i="2"/>
  <c r="H331" i="2"/>
  <c r="H328" i="2"/>
  <c r="H323" i="2"/>
  <c r="H320" i="2"/>
  <c r="H315" i="2"/>
  <c r="H312" i="2"/>
  <c r="H307" i="2"/>
  <c r="H304" i="2"/>
  <c r="H299" i="2"/>
  <c r="H296" i="2"/>
  <c r="H291" i="2"/>
  <c r="H288" i="2"/>
  <c r="H279" i="2"/>
  <c r="H272" i="2"/>
  <c r="H263" i="2"/>
  <c r="H256" i="2"/>
  <c r="H247" i="2"/>
  <c r="H240" i="2"/>
  <c r="H231" i="2"/>
  <c r="H224" i="2"/>
  <c r="H215" i="2"/>
  <c r="H208" i="2"/>
  <c r="H199" i="2"/>
  <c r="H330" i="2"/>
  <c r="H301" i="2"/>
  <c r="H278" i="2"/>
  <c r="H190" i="2"/>
  <c r="H162" i="2"/>
  <c r="H147" i="2"/>
  <c r="H143" i="2"/>
  <c r="H130" i="2"/>
  <c r="H115" i="2"/>
  <c r="H111" i="2"/>
  <c r="H98" i="2"/>
  <c r="H83" i="2"/>
  <c r="H79" i="2"/>
  <c r="H53" i="2"/>
  <c r="H48" i="2"/>
  <c r="H41" i="2"/>
  <c r="H34" i="2"/>
  <c r="H27" i="2"/>
  <c r="H20" i="2"/>
  <c r="H15" i="2"/>
  <c r="H325" i="2"/>
  <c r="H290" i="2"/>
  <c r="H262" i="2"/>
  <c r="H258" i="2"/>
  <c r="H230" i="2"/>
  <c r="H226" i="2"/>
  <c r="H198" i="2"/>
  <c r="H170" i="2"/>
  <c r="H156" i="2"/>
  <c r="H141" i="2"/>
  <c r="H128" i="2"/>
  <c r="H124" i="2"/>
  <c r="H109" i="2"/>
  <c r="H96" i="2"/>
  <c r="H92" i="2"/>
  <c r="H77" i="2"/>
  <c r="H72" i="2"/>
  <c r="H65" i="2"/>
  <c r="H58" i="2"/>
  <c r="H44" i="2"/>
  <c r="H13" i="2"/>
  <c r="H314" i="2"/>
  <c r="H269" i="2"/>
  <c r="H237" i="2"/>
  <c r="H233" i="2"/>
  <c r="H222" i="2"/>
  <c r="H219" i="2"/>
  <c r="H212" i="2"/>
  <c r="H194" i="2"/>
  <c r="H185" i="2"/>
  <c r="H183" i="2"/>
  <c r="H122" i="2"/>
  <c r="H90" i="2"/>
  <c r="H25" i="2"/>
  <c r="H18" i="2"/>
  <c r="H338" i="2"/>
  <c r="H309" i="2"/>
  <c r="H285" i="2"/>
  <c r="H189" i="2"/>
  <c r="H152" i="2"/>
  <c r="H148" i="2"/>
  <c r="H56" i="2"/>
  <c r="H23" i="2"/>
  <c r="H333" i="2"/>
  <c r="H298" i="2"/>
  <c r="H159" i="2"/>
  <c r="H131" i="2"/>
  <c r="H127" i="2"/>
  <c r="H99" i="2"/>
  <c r="H95" i="2"/>
  <c r="H73" i="2"/>
  <c r="H21" i="2"/>
  <c r="H322" i="2"/>
  <c r="H210" i="2"/>
  <c r="H163" i="2"/>
  <c r="H140" i="2"/>
  <c r="H112" i="2"/>
  <c r="H108" i="2"/>
  <c r="H80" i="2"/>
  <c r="H76" i="2"/>
  <c r="H160" i="2"/>
  <c r="H51" i="2"/>
  <c r="H39" i="2"/>
  <c r="H265" i="2"/>
  <c r="H254" i="2"/>
  <c r="H251" i="2"/>
  <c r="H244" i="2"/>
  <c r="H205" i="2"/>
  <c r="H187" i="2"/>
  <c r="H168" i="2"/>
  <c r="H139" i="2"/>
  <c r="H135" i="2"/>
  <c r="H107" i="2"/>
  <c r="H32" i="2"/>
  <c r="H133" i="2"/>
  <c r="H116" i="2"/>
  <c r="H101" i="2"/>
  <c r="H88" i="2"/>
  <c r="H84" i="2"/>
  <c r="H49" i="2"/>
  <c r="H42" i="2"/>
  <c r="H35" i="2"/>
  <c r="H114" i="2"/>
  <c r="H182" i="2"/>
  <c r="H167" i="2"/>
  <c r="H165" i="2"/>
  <c r="H157" i="2"/>
  <c r="H45" i="2"/>
  <c r="H349" i="2"/>
  <c r="H281" i="2"/>
  <c r="H201" i="2"/>
  <c r="H154" i="2"/>
  <c r="H103" i="2"/>
  <c r="H75" i="2"/>
  <c r="H68" i="2"/>
  <c r="H63" i="2"/>
  <c r="H37" i="2"/>
  <c r="H261" i="2"/>
  <c r="H229" i="2"/>
  <c r="H197" i="2"/>
  <c r="H176" i="2"/>
  <c r="H120" i="2"/>
  <c r="H61" i="2"/>
  <c r="H28" i="2"/>
  <c r="H276" i="2"/>
  <c r="H146" i="2"/>
  <c r="H82" i="2"/>
  <c r="H66" i="2"/>
  <c r="H59" i="2"/>
  <c r="H47" i="2"/>
  <c r="H293" i="2"/>
  <c r="H246" i="2"/>
  <c r="H242" i="2"/>
  <c r="H214" i="2"/>
  <c r="H180" i="2"/>
  <c r="H125" i="2"/>
  <c r="H40" i="2"/>
  <c r="H52" i="2"/>
  <c r="H16" i="2"/>
  <c r="H144" i="2"/>
  <c r="H93" i="2"/>
  <c r="H71" i="2"/>
  <c r="H55" i="2"/>
  <c r="H123" i="2"/>
  <c r="H29" i="2"/>
  <c r="H132" i="2"/>
  <c r="H151" i="2"/>
  <c r="H206" i="2"/>
  <c r="H50" i="2"/>
  <c r="H117" i="2"/>
  <c r="H136" i="2"/>
  <c r="H155" i="2"/>
  <c r="H213" i="2"/>
  <c r="H238" i="2"/>
  <c r="H283" i="2"/>
  <c r="H19" i="2"/>
  <c r="H74" i="2"/>
  <c r="H17" i="2"/>
  <c r="H149" i="2"/>
  <c r="H196" i="2"/>
  <c r="H221" i="2"/>
  <c r="H346" i="2"/>
  <c r="H33" i="2"/>
  <c r="H175" i="2"/>
  <c r="H203" i="2"/>
  <c r="H228" i="2"/>
  <c r="H253" i="2"/>
  <c r="H306" i="2"/>
  <c r="H341" i="2"/>
  <c r="H12" i="2"/>
  <c r="H60" i="2"/>
  <c r="H91" i="2"/>
  <c r="H192" i="2"/>
  <c r="H235" i="2"/>
  <c r="H260" i="2"/>
  <c r="H31" i="2"/>
  <c r="H43" i="2"/>
  <c r="H64" i="2"/>
  <c r="H100" i="2"/>
  <c r="H119" i="2"/>
  <c r="H138" i="2"/>
  <c r="H217" i="2"/>
  <c r="H267" i="2"/>
  <c r="H274" i="2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I9" i="1"/>
  <c r="I8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G8" i="1"/>
  <c r="H8" i="1"/>
  <c r="L2" i="1"/>
  <c r="H26" i="1"/>
  <c r="H337" i="1"/>
  <c r="H338" i="1"/>
  <c r="H339" i="1"/>
  <c r="H340" i="1"/>
  <c r="H341" i="1"/>
  <c r="H342" i="1"/>
  <c r="H343" i="1"/>
  <c r="H344" i="1"/>
  <c r="H345" i="1"/>
  <c r="H346" i="1"/>
  <c r="H347" i="1"/>
  <c r="H328" i="1"/>
  <c r="H329" i="1"/>
  <c r="H330" i="1"/>
  <c r="H331" i="1"/>
  <c r="H332" i="1"/>
  <c r="H333" i="1"/>
  <c r="H334" i="1"/>
  <c r="H335" i="1"/>
  <c r="H33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9" i="1"/>
  <c r="H10" i="1"/>
  <c r="H1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 l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J2" i="1"/>
  <c r="E7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</calcChain>
</file>

<file path=xl/sharedStrings.xml><?xml version="1.0" encoding="utf-8"?>
<sst xmlns="http://schemas.openxmlformats.org/spreadsheetml/2006/main" count="95" uniqueCount="29">
  <si>
    <t>Débatemment (mm)</t>
  </si>
  <si>
    <t>Course (mm)</t>
  </si>
  <si>
    <t>Surace (mm²)</t>
  </si>
  <si>
    <t>H0</t>
  </si>
  <si>
    <t>Z</t>
  </si>
  <si>
    <t>H0-Z</t>
  </si>
  <si>
    <t>Diametre (mm)</t>
  </si>
  <si>
    <t>Hauteur (mm) hors bouchon</t>
  </si>
  <si>
    <t>Volume (mm3/cc)</t>
  </si>
  <si>
    <t>Force resultante</t>
  </si>
  <si>
    <t>Coeff adiabatique</t>
  </si>
  <si>
    <t>Rapide</t>
  </si>
  <si>
    <t xml:space="preserve">eta </t>
  </si>
  <si>
    <t>lent</t>
  </si>
  <si>
    <t>moyen</t>
  </si>
  <si>
    <t>Force appliqué (N/mm²)</t>
  </si>
  <si>
    <t>Force appliqué (daN/mm²)</t>
  </si>
  <si>
    <t>P2= P1V1^1.4/V2^1.4</t>
  </si>
  <si>
    <t>test calcule riko</t>
  </si>
  <si>
    <t>((L2^P2)*G2)/((L2-(J2*C9))^P2)</t>
  </si>
  <si>
    <t>raideur 0.64 daN/mm²</t>
  </si>
  <si>
    <t>Ressort - méca f:k (l-lo)</t>
  </si>
  <si>
    <t>Longeur</t>
  </si>
  <si>
    <t>Negative</t>
  </si>
  <si>
    <t>Positive</t>
  </si>
  <si>
    <t>Négative</t>
  </si>
  <si>
    <t>Resultante</t>
  </si>
  <si>
    <t>posi - negative</t>
  </si>
  <si>
    <t>Ressort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</si>
</sst>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10" xfId="0" applyNumberFormat="1" applyBorder="1"/>
    <xf numFmtId="2" fontId="0" fillId="0" borderId="11" xfId="0" applyNumberFormat="1" applyBorder="1"/>
    <xf numFmtId="0" fontId="0" fillId="0" borderId="11" xfId="0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0" xfId="0" applyNumberFormat="1" applyBorder="1"/>
    <xf numFmtId="0" fontId="0" fillId="0" borderId="0" xfId="0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6" xfId="0" applyBorder="1"/>
    <xf numFmtId="0" fontId="0" fillId="0" borderId="17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'Solo + Ressort'!$A$8:$A$328</c:f>
              <c:numCache>
                <c:formatCode>General</c:formatCode>
                <c:ptCount val="3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</c:numCache>
            </c:numRef>
          </c:xVal>
          <c:yVal>
            <c:numRef>
              <c:f>'Solo + Ressort'!$J$8:$J$327</c:f>
              <c:numCache>
                <c:formatCode>0.00</c:formatCode>
                <c:ptCount val="320"/>
                <c:pt idx="0">
                  <c:v>5.057045325967251</c:v>
                </c:pt>
                <c:pt idx="1">
                  <c:v>-5.022069396253543</c:v>
                </c:pt>
                <c:pt idx="2">
                  <c:v>-4.9870719943798623</c:v>
                </c:pt>
                <c:pt idx="3">
                  <c:v>-4.9520529010112027</c:v>
                </c:pt>
                <c:pt idx="4">
                  <c:v>-4.9170118939102361</c:v>
                </c:pt>
                <c:pt idx="5">
                  <c:v>-4.8819487478901076</c:v>
                </c:pt>
                <c:pt idx="6">
                  <c:v>-4.8468632347662997</c:v>
                </c:pt>
                <c:pt idx="7">
                  <c:v>-4.8117551233075764</c:v>
                </c:pt>
                <c:pt idx="8">
                  <c:v>-4.7766241791859683</c:v>
                </c:pt>
                <c:pt idx="9">
                  <c:v>-4.74147016492579</c:v>
                </c:pt>
                <c:pt idx="10">
                  <c:v>-4.7062928398516428</c:v>
                </c:pt>
                <c:pt idx="11">
                  <c:v>-4.6710919600354242</c:v>
                </c:pt>
                <c:pt idx="12">
                  <c:v>-4.6358672782422641</c:v>
                </c:pt>
                <c:pt idx="13">
                  <c:v>-4.6006185438754237</c:v>
                </c:pt>
                <c:pt idx="14">
                  <c:v>-4.5653455029200796</c:v>
                </c:pt>
                <c:pt idx="15">
                  <c:v>-4.5300478978860035</c:v>
                </c:pt>
                <c:pt idx="16">
                  <c:v>-4.4947254677491015</c:v>
                </c:pt>
                <c:pt idx="17">
                  <c:v>-4.459377947891781</c:v>
                </c:pt>
                <c:pt idx="18">
                  <c:v>-4.4240050700421163</c:v>
                </c:pt>
                <c:pt idx="19">
                  <c:v>-4.3886065622118036</c:v>
                </c:pt>
                <c:pt idx="20">
                  <c:v>-4.3531821486328601</c:v>
                </c:pt>
                <c:pt idx="21">
                  <c:v>-4.3177315496930335</c:v>
                </c:pt>
                <c:pt idx="22">
                  <c:v>-4.2822544818699182</c:v>
                </c:pt>
                <c:pt idx="23">
                  <c:v>-4.2467506576637053</c:v>
                </c:pt>
                <c:pt idx="24">
                  <c:v>-4.211219785528586</c:v>
                </c:pt>
                <c:pt idx="25">
                  <c:v>-4.1756615698027311</c:v>
                </c:pt>
                <c:pt idx="26">
                  <c:v>-4.1400757106368333</c:v>
                </c:pt>
                <c:pt idx="27">
                  <c:v>-4.1044619039211865</c:v>
                </c:pt>
                <c:pt idx="28">
                  <c:v>-4.0688198412112424</c:v>
                </c:pt>
                <c:pt idx="29">
                  <c:v>-4.0331492096516284</c:v>
                </c:pt>
                <c:pt idx="30">
                  <c:v>-3.9974496918985896</c:v>
                </c:pt>
                <c:pt idx="31">
                  <c:v>-3.961720966040795</c:v>
                </c:pt>
                <c:pt idx="32">
                  <c:v>-3.9259627055185016</c:v>
                </c:pt>
                <c:pt idx="33">
                  <c:v>-3.8901745790410036</c:v>
                </c:pt>
                <c:pt idx="34">
                  <c:v>-3.8543562505023488</c:v>
                </c:pt>
                <c:pt idx="35">
                  <c:v>-3.8185073788952728</c:v>
                </c:pt>
                <c:pt idx="36">
                  <c:v>-3.7826276182232945</c:v>
                </c:pt>
                <c:pt idx="37">
                  <c:v>-3.7467166174109479</c:v>
                </c:pt>
                <c:pt idx="38">
                  <c:v>-3.710774020212098</c:v>
                </c:pt>
                <c:pt idx="39">
                  <c:v>-3.6747994651162754</c:v>
                </c:pt>
                <c:pt idx="40">
                  <c:v>-3.6387925852530127</c:v>
                </c:pt>
                <c:pt idx="41">
                  <c:v>-3.6027530082941035</c:v>
                </c:pt>
                <c:pt idx="42">
                  <c:v>-3.5666803563537481</c:v>
                </c:pt>
                <c:pt idx="43">
                  <c:v>-3.5305742458865295</c:v>
                </c:pt>
                <c:pt idx="44">
                  <c:v>-3.4944342875831547</c:v>
                </c:pt>
                <c:pt idx="45">
                  <c:v>-3.4582600862639357</c:v>
                </c:pt>
                <c:pt idx="46">
                  <c:v>-3.4220512407699033</c:v>
                </c:pt>
                <c:pt idx="47">
                  <c:v>-3.3858073438515452</c:v>
                </c:pt>
                <c:pt idx="48">
                  <c:v>-3.349527982055069</c:v>
                </c:pt>
                <c:pt idx="49">
                  <c:v>-3.3132127356061467</c:v>
                </c:pt>
                <c:pt idx="50">
                  <c:v>-3.2768611782910728</c:v>
                </c:pt>
                <c:pt idx="51">
                  <c:v>-3.240472877335264</c:v>
                </c:pt>
                <c:pt idx="52">
                  <c:v>-3.2040473932790356</c:v>
                </c:pt>
                <c:pt idx="53">
                  <c:v>-3.1675842798505807</c:v>
                </c:pt>
                <c:pt idx="54">
                  <c:v>-3.1310830838360855</c:v>
                </c:pt>
                <c:pt idx="55">
                  <c:v>-3.0945433449469038</c:v>
                </c:pt>
                <c:pt idx="56">
                  <c:v>-3.0579645956836989</c:v>
                </c:pt>
                <c:pt idx="57">
                  <c:v>-3.0213463611975029</c:v>
                </c:pt>
                <c:pt idx="58">
                  <c:v>-2.9846881591475771</c:v>
                </c:pt>
                <c:pt idx="59">
                  <c:v>-2.9479894995560207</c:v>
                </c:pt>
                <c:pt idx="60">
                  <c:v>-2.9112498846590147</c:v>
                </c:pt>
                <c:pt idx="61">
                  <c:v>-2.8744688087546293</c:v>
                </c:pt>
                <c:pt idx="62">
                  <c:v>-2.8376457580470928</c:v>
                </c:pt>
                <c:pt idx="63">
                  <c:v>-2.8007802104874351</c:v>
                </c:pt>
                <c:pt idx="64">
                  <c:v>-2.7638716356103865</c:v>
                </c:pt>
                <c:pt idx="65">
                  <c:v>-2.7269194943674684</c:v>
                </c:pt>
                <c:pt idx="66">
                  <c:v>-2.6899232389561321</c:v>
                </c:pt>
                <c:pt idx="67">
                  <c:v>-2.6528823126448642</c:v>
                </c:pt>
                <c:pt idx="68">
                  <c:v>-2.6157961495941344</c:v>
                </c:pt>
                <c:pt idx="69">
                  <c:v>-2.5786641746730785</c:v>
                </c:pt>
                <c:pt idx="70">
                  <c:v>-2.5414858032717955</c:v>
                </c:pt>
                <c:pt idx="71">
                  <c:v>-2.5042604411091416</c:v>
                </c:pt>
                <c:pt idx="72">
                  <c:v>-2.4669874840358728</c:v>
                </c:pt>
                <c:pt idx="73">
                  <c:v>-2.4296663178330613</c:v>
                </c:pt>
                <c:pt idx="74">
                  <c:v>-2.3922963180055792</c:v>
                </c:pt>
                <c:pt idx="75">
                  <c:v>-2.3548768495705676</c:v>
                </c:pt>
                <c:pt idx="76">
                  <c:v>-2.3174072668407311</c:v>
                </c:pt>
                <c:pt idx="77">
                  <c:v>-2.2798869132023007</c:v>
                </c:pt>
                <c:pt idx="78">
                  <c:v>-2.2423151208875245</c:v>
                </c:pt>
                <c:pt idx="79">
                  <c:v>-2.2046912107415348</c:v>
                </c:pt>
                <c:pt idx="80">
                  <c:v>-2.1670144919834131</c:v>
                </c:pt>
                <c:pt idx="81">
                  <c:v>-2.1292842619612982</c:v>
                </c:pt>
                <c:pt idx="82">
                  <c:v>-2.0914998059013659</c:v>
                </c:pt>
                <c:pt idx="83">
                  <c:v>-2.053660396650494</c:v>
                </c:pt>
                <c:pt idx="84">
                  <c:v>-2.015765294412434</c:v>
                </c:pt>
                <c:pt idx="85">
                  <c:v>-1.9778137464772996</c:v>
                </c:pt>
                <c:pt idx="86">
                  <c:v>-1.9398049869441756</c:v>
                </c:pt>
                <c:pt idx="87">
                  <c:v>-1.9017382364366351</c:v>
                </c:pt>
                <c:pt idx="88">
                  <c:v>-1.8636127018109778</c:v>
                </c:pt>
                <c:pt idx="89">
                  <c:v>-1.8254275758569383</c:v>
                </c:pt>
                <c:pt idx="90">
                  <c:v>-1.787182036990677</c:v>
                </c:pt>
                <c:pt idx="91">
                  <c:v>-1.7488752489397923</c:v>
                </c:pt>
                <c:pt idx="92">
                  <c:v>-1.7105063604201323</c:v>
                </c:pt>
                <c:pt idx="93">
                  <c:v>-1.672074504804151</c:v>
                </c:pt>
                <c:pt idx="94">
                  <c:v>-1.6335787997805418</c:v>
                </c:pt>
                <c:pt idx="95">
                  <c:v>-1.5950183470049162</c:v>
                </c:pt>
                <c:pt idx="96">
                  <c:v>-1.5563922317412091</c:v>
                </c:pt>
                <c:pt idx="97">
                  <c:v>-1.5176995224935581</c:v>
                </c:pt>
                <c:pt idx="98">
                  <c:v>-1.4789392706283544</c:v>
                </c:pt>
                <c:pt idx="99">
                  <c:v>-1.4401105099861495</c:v>
                </c:pt>
                <c:pt idx="100">
                  <c:v>-1.4012122564831191</c:v>
                </c:pt>
                <c:pt idx="101">
                  <c:v>-1.3622435077017538</c:v>
                </c:pt>
                <c:pt idx="102">
                  <c:v>-1.3232032424704205</c:v>
                </c:pt>
                <c:pt idx="103">
                  <c:v>-1.2840904204314696</c:v>
                </c:pt>
                <c:pt idx="104">
                  <c:v>-1.244903981597514</c:v>
                </c:pt>
                <c:pt idx="105">
                  <c:v>-1.2056428458955031</c:v>
                </c:pt>
                <c:pt idx="106">
                  <c:v>-1.1663059126981936</c:v>
                </c:pt>
                <c:pt idx="107">
                  <c:v>-1.1268920603426353</c:v>
                </c:pt>
                <c:pt idx="108">
                  <c:v>-1.0874001456352473</c:v>
                </c:pt>
                <c:pt idx="109">
                  <c:v>-1.0478290033430087</c:v>
                </c:pt>
                <c:pt idx="110">
                  <c:v>-1.0081774456704053</c:v>
                </c:pt>
                <c:pt idx="111">
                  <c:v>-0.96844426172155806</c:v>
                </c:pt>
                <c:pt idx="112">
                  <c:v>-0.9286282169471396</c:v>
                </c:pt>
                <c:pt idx="113">
                  <c:v>-0.88872805257551368</c:v>
                </c:pt>
                <c:pt idx="114">
                  <c:v>-0.84874248502762373</c:v>
                </c:pt>
                <c:pt idx="115">
                  <c:v>-0.80867020531504719</c:v>
                </c:pt>
                <c:pt idx="116">
                  <c:v>-0.76850987842070428</c:v>
                </c:pt>
                <c:pt idx="117">
                  <c:v>-0.72826014266158778</c:v>
                </c:pt>
                <c:pt idx="118">
                  <c:v>-0.68791960903293581</c:v>
                </c:pt>
                <c:pt idx="119">
                  <c:v>-0.64748686053324067</c:v>
                </c:pt>
                <c:pt idx="120">
                  <c:v>-0.60696045146939204</c:v>
                </c:pt>
                <c:pt idx="121">
                  <c:v>-0.56633890674132514</c:v>
                </c:pt>
                <c:pt idx="122">
                  <c:v>-0.5256207211054309</c:v>
                </c:pt>
                <c:pt idx="123">
                  <c:v>-0.48480435841604841</c:v>
                </c:pt>
                <c:pt idx="124">
                  <c:v>-0.44388825084421013</c:v>
                </c:pt>
                <c:pt idx="125">
                  <c:v>-0.40287079807292647</c:v>
                </c:pt>
                <c:pt idx="126">
                  <c:v>-0.36175036646812964</c:v>
                </c:pt>
                <c:pt idx="127">
                  <c:v>-0.32052528822445736</c:v>
                </c:pt>
                <c:pt idx="128">
                  <c:v>-0.27919386048496997</c:v>
                </c:pt>
                <c:pt idx="129">
                  <c:v>-0.23775434443390586</c:v>
                </c:pt>
                <c:pt idx="130">
                  <c:v>-0.19620496436146651</c:v>
                </c:pt>
                <c:pt idx="131">
                  <c:v>-0.15454390669969076</c:v>
                </c:pt>
                <c:pt idx="132">
                  <c:v>-0.1127693190283281</c:v>
                </c:pt>
                <c:pt idx="133">
                  <c:v>-7.0879309049666439E-2</c:v>
                </c:pt>
                <c:pt idx="134">
                  <c:v>-2.8871943531153965E-2</c:v>
                </c:pt>
                <c:pt idx="135">
                  <c:v>1.3254752785327728E-2</c:v>
                </c:pt>
                <c:pt idx="136">
                  <c:v>5.5502798308784351E-2</c:v>
                </c:pt>
                <c:pt idx="137">
                  <c:v>9.7874255760287188E-2</c:v>
                </c:pt>
                <c:pt idx="138">
                  <c:v>0.14037123337132851</c:v>
                </c:pt>
                <c:pt idx="139">
                  <c:v>0.18299588612075501</c:v>
                </c:pt>
                <c:pt idx="140">
                  <c:v>0.22575041701171661</c:v>
                </c:pt>
                <c:pt idx="141">
                  <c:v>0.2686370783901102</c:v>
                </c:pt>
                <c:pt idx="142">
                  <c:v>0.31165817330611922</c:v>
                </c:pt>
                <c:pt idx="143">
                  <c:v>0.35481605692045592</c:v>
                </c:pt>
                <c:pt idx="144">
                  <c:v>0.3981131379570495</c:v>
                </c:pt>
                <c:pt idx="145">
                  <c:v>0.44155188020389335</c:v>
                </c:pt>
                <c:pt idx="146">
                  <c:v>0.48513480406400356</c:v>
                </c:pt>
                <c:pt idx="147">
                  <c:v>0.52886448815832376</c:v>
                </c:pt>
                <c:pt idx="148">
                  <c:v>0.57274357098268336</c:v>
                </c:pt>
                <c:pt idx="149">
                  <c:v>0.61677475262089909</c:v>
                </c:pt>
                <c:pt idx="150">
                  <c:v>0.66096079651618456</c:v>
                </c:pt>
                <c:pt idx="151">
                  <c:v>0.70530453130327142</c:v>
                </c:pt>
                <c:pt idx="152">
                  <c:v>0.74980885270355391</c:v>
                </c:pt>
                <c:pt idx="153">
                  <c:v>0.79447672548583614</c:v>
                </c:pt>
                <c:pt idx="154">
                  <c:v>0.83931118549532524</c:v>
                </c:pt>
                <c:pt idx="155">
                  <c:v>0.88431534175358917</c:v>
                </c:pt>
                <c:pt idx="156">
                  <c:v>0.92949237863239431</c:v>
                </c:pt>
                <c:pt idx="157">
                  <c:v>0.97484555810443618</c:v>
                </c:pt>
                <c:pt idx="158">
                  <c:v>1.0203782220741224</c:v>
                </c:pt>
                <c:pt idx="159">
                  <c:v>1.0660937947917013</c:v>
                </c:pt>
                <c:pt idx="160">
                  <c:v>1.1119957853542464</c:v>
                </c:pt>
                <c:pt idx="161">
                  <c:v>1.1580877902970501</c:v>
                </c:pt>
                <c:pt idx="162">
                  <c:v>1.2043734962793078</c:v>
                </c:pt>
                <c:pt idx="163">
                  <c:v>1.2508566828680183</c:v>
                </c:pt>
                <c:pt idx="164">
                  <c:v>1.2975412254243095</c:v>
                </c:pt>
                <c:pt idx="165">
                  <c:v>1.3444310980965484</c:v>
                </c:pt>
                <c:pt idx="166">
                  <c:v>1.3915303769248408</c:v>
                </c:pt>
                <c:pt idx="167">
                  <c:v>1.4388432430617288</c:v>
                </c:pt>
                <c:pt idx="168">
                  <c:v>1.4863739861141547</c:v>
                </c:pt>
                <c:pt idx="169">
                  <c:v>1.5341270076119664</c:v>
                </c:pt>
                <c:pt idx="170">
                  <c:v>1.5821068246085914</c:v>
                </c:pt>
                <c:pt idx="171">
                  <c:v>1.6303180734196583</c:v>
                </c:pt>
                <c:pt idx="172">
                  <c:v>1.6787655135057968</c:v>
                </c:pt>
                <c:pt idx="173">
                  <c:v>1.7274540315059717</c:v>
                </c:pt>
                <c:pt idx="174">
                  <c:v>1.7763886454282627</c:v>
                </c:pt>
                <c:pt idx="175">
                  <c:v>1.8255745090051223</c:v>
                </c:pt>
                <c:pt idx="176">
                  <c:v>1.8750169162206758</c:v>
                </c:pt>
                <c:pt idx="177">
                  <c:v>1.9247213060179669</c:v>
                </c:pt>
                <c:pt idx="178">
                  <c:v>1.9746932671944304</c:v>
                </c:pt>
                <c:pt idx="179">
                  <c:v>2.0249385434943745</c:v>
                </c:pt>
                <c:pt idx="180">
                  <c:v>2.0754630389076891</c:v>
                </c:pt>
                <c:pt idx="181">
                  <c:v>2.0942728231844616</c:v>
                </c:pt>
                <c:pt idx="182">
                  <c:v>2.1133741375757755</c:v>
                </c:pt>
                <c:pt idx="183">
                  <c:v>2.1327734008114358</c:v>
                </c:pt>
                <c:pt idx="184">
                  <c:v>2.1524772153260403</c:v>
                </c:pt>
                <c:pt idx="185">
                  <c:v>2.1724923737453459</c:v>
                </c:pt>
                <c:pt idx="186">
                  <c:v>2.1928258656456294</c:v>
                </c:pt>
                <c:pt idx="187">
                  <c:v>2.2134848845993855</c:v>
                </c:pt>
                <c:pt idx="188">
                  <c:v>2.2344768355214559</c:v>
                </c:pt>
                <c:pt idx="189">
                  <c:v>2.2558093423305401</c:v>
                </c:pt>
                <c:pt idx="190">
                  <c:v>2.2774902559418</c:v>
                </c:pt>
                <c:pt idx="191">
                  <c:v>2.299527662607181</c:v>
                </c:pt>
                <c:pt idx="192">
                  <c:v>2.3219298926211391</c:v>
                </c:pt>
                <c:pt idx="193">
                  <c:v>2.3447055294102754</c:v>
                </c:pt>
                <c:pt idx="194">
                  <c:v>2.3678634190266923</c:v>
                </c:pt>
                <c:pt idx="195">
                  <c:v>2.3914126800658528</c:v>
                </c:pt>
                <c:pt idx="196">
                  <c:v>2.4153627140310712</c:v>
                </c:pt>
                <c:pt idx="197">
                  <c:v>2.4397232161680522</c:v>
                </c:pt>
                <c:pt idx="198">
                  <c:v>2.4645041867942119</c:v>
                </c:pt>
                <c:pt idx="199">
                  <c:v>2.4897159431491973</c:v>
                </c:pt>
                <c:pt idx="200">
                  <c:v>2.5153691317943796</c:v>
                </c:pt>
                <c:pt idx="201">
                  <c:v>2.541474741591033</c:v>
                </c:pt>
                <c:pt idx="202">
                  <c:v>2.5680441172885509</c:v>
                </c:pt>
                <c:pt idx="203">
                  <c:v>2.5950889737561424</c:v>
                </c:pt>
                <c:pt idx="204">
                  <c:v>2.6226214108934141</c:v>
                </c:pt>
                <c:pt idx="205">
                  <c:v>2.6506539292576154</c:v>
                </c:pt>
                <c:pt idx="206">
                  <c:v>2.6791994464475923</c:v>
                </c:pt>
                <c:pt idx="207">
                  <c:v>2.70827131428711</c:v>
                </c:pt>
                <c:pt idx="208">
                  <c:v>2.7378833368530042</c:v>
                </c:pt>
                <c:pt idx="209">
                  <c:v>2.7680497893964868</c:v>
                </c:pt>
                <c:pt idx="210">
                  <c:v>2.7987854382091308</c:v>
                </c:pt>
                <c:pt idx="211">
                  <c:v>2.8301055614884914</c:v>
                </c:pt>
                <c:pt idx="212">
                  <c:v>2.8620259712619092</c:v>
                </c:pt>
                <c:pt idx="213">
                  <c:v>2.8945630364310309</c:v>
                </c:pt>
                <c:pt idx="214">
                  <c:v>2.9277337070037621</c:v>
                </c:pt>
                <c:pt idx="215">
                  <c:v>2.9615555395849102</c:v>
                </c:pt>
                <c:pt idx="216">
                  <c:v>2.9960467242017157</c:v>
                </c:pt>
                <c:pt idx="217">
                  <c:v>3.0312261125456876</c:v>
                </c:pt>
                <c:pt idx="218">
                  <c:v>3.0671132477178542</c:v>
                </c:pt>
                <c:pt idx="219">
                  <c:v>3.1037283955707138</c:v>
                </c:pt>
                <c:pt idx="220">
                  <c:v>3.1410925777467305</c:v>
                </c:pt>
                <c:pt idx="221">
                  <c:v>3.179227606520405</c:v>
                </c:pt>
                <c:pt idx="222">
                  <c:v>3.2181561215586525</c:v>
                </c:pt>
                <c:pt idx="223">
                  <c:v>3.2579016287225868</c:v>
                </c:pt>
                <c:pt idx="224">
                  <c:v>3.2984885410428686</c:v>
                </c:pt>
                <c:pt idx="225">
                  <c:v>3.3399422220105111</c:v>
                </c:pt>
                <c:pt idx="226">
                  <c:v>3.3822890313357004</c:v>
                </c:pt>
                <c:pt idx="227">
                  <c:v>3.4255563733386651</c:v>
                </c:pt>
                <c:pt idx="228">
                  <c:v>3.4697727481490857</c:v>
                </c:pt>
                <c:pt idx="229">
                  <c:v>3.514967805904186</c:v>
                </c:pt>
                <c:pt idx="230">
                  <c:v>3.5611724041502062</c:v>
                </c:pt>
                <c:pt idx="231">
                  <c:v>3.6084186686681807</c:v>
                </c:pt>
                <c:pt idx="232">
                  <c:v>3.6567400579621818</c:v>
                </c:pt>
                <c:pt idx="233">
                  <c:v>3.7061714316673369</c:v>
                </c:pt>
                <c:pt idx="234">
                  <c:v>3.7567491231555166</c:v>
                </c:pt>
                <c:pt idx="235">
                  <c:v>3.8085110166391618</c:v>
                </c:pt>
                <c:pt idx="236">
                  <c:v>3.8614966290984944</c:v>
                </c:pt>
                <c:pt idx="237">
                  <c:v>3.9157471973840829</c:v>
                </c:pt>
                <c:pt idx="238">
                  <c:v>3.9713057708763744</c:v>
                </c:pt>
                <c:pt idx="239">
                  <c:v>4.028217310115914</c:v>
                </c:pt>
                <c:pt idx="240">
                  <c:v>4.0865287918532802</c:v>
                </c:pt>
                <c:pt idx="241">
                  <c:v>4.146289321006611</c:v>
                </c:pt>
                <c:pt idx="242">
                  <c:v>4.2075502500568742</c:v>
                </c:pt>
                <c:pt idx="243">
                  <c:v>4.2703653064578999</c:v>
                </c:pt>
                <c:pt idx="244">
                  <c:v>4.3347907286893319</c:v>
                </c:pt>
                <c:pt idx="245">
                  <c:v>4.400885411637292</c:v>
                </c:pt>
                <c:pt idx="246">
                  <c:v>4.4687110620495574</c:v>
                </c:pt>
                <c:pt idx="247">
                  <c:v>4.5383323648808878</c:v>
                </c:pt>
                <c:pt idx="248">
                  <c:v>4.6098171614196355</c:v>
                </c:pt>
                <c:pt idx="249">
                  <c:v>4.6832366401705698</c:v>
                </c:pt>
                <c:pt idx="250">
                  <c:v>4.7586655415614354</c:v>
                </c:pt>
                <c:pt idx="251">
                  <c:v>4.8361823776431327</c:v>
                </c:pt>
                <c:pt idx="252">
                  <c:v>4.9158696680672191</c:v>
                </c:pt>
                <c:pt idx="253">
                  <c:v>4.9978141937504201</c:v>
                </c:pt>
                <c:pt idx="254">
                  <c:v>5.0821072697761007</c:v>
                </c:pt>
                <c:pt idx="255">
                  <c:v>5.1688450392385326</c:v>
                </c:pt>
                <c:pt idx="256">
                  <c:v>5.2581287899095184</c:v>
                </c:pt>
                <c:pt idx="257">
                  <c:v>5.350065295800615</c:v>
                </c:pt>
                <c:pt idx="258">
                  <c:v>5.4447671859105897</c:v>
                </c:pt>
                <c:pt idx="259">
                  <c:v>5.5423533426896592</c:v>
                </c:pt>
                <c:pt idx="260">
                  <c:v>5.6429493330228198</c:v>
                </c:pt>
                <c:pt idx="261">
                  <c:v>5.7466878748383809</c:v>
                </c:pt>
                <c:pt idx="262">
                  <c:v>5.853709342788747</c:v>
                </c:pt>
                <c:pt idx="263">
                  <c:v>5.9641623168339395</c:v>
                </c:pt>
                <c:pt idx="264">
                  <c:v>6.0782041779900338</c:v>
                </c:pt>
                <c:pt idx="265">
                  <c:v>6.1960017559917517</c:v>
                </c:pt>
                <c:pt idx="266">
                  <c:v>6.3177320341683343</c:v>
                </c:pt>
                <c:pt idx="267">
                  <c:v>6.4435829174541599</c:v>
                </c:pt>
                <c:pt idx="268">
                  <c:v>6.573754070160696</c:v>
                </c:pt>
                <c:pt idx="269">
                  <c:v>6.708457830936851</c:v>
                </c:pt>
                <c:pt idx="270">
                  <c:v>6.847920213254981</c:v>
                </c:pt>
                <c:pt idx="271">
                  <c:v>6.9923820007963968</c:v>
                </c:pt>
                <c:pt idx="272">
                  <c:v>7.1420999482936738</c:v>
                </c:pt>
                <c:pt idx="273">
                  <c:v>7.2973480997395344</c:v>
                </c:pt>
                <c:pt idx="274">
                  <c:v>7.4584192374218938</c:v>
                </c:pt>
                <c:pt idx="275">
                  <c:v>7.6256264770232383</c:v>
                </c:pt>
                <c:pt idx="276">
                  <c:v>7.7993050260683754</c:v>
                </c:pt>
                <c:pt idx="277">
                  <c:v>7.9798141253627479</c:v>
                </c:pt>
                <c:pt idx="278">
                  <c:v>8.1675391957872083</c:v>
                </c:pt>
                <c:pt idx="279">
                  <c:v>8.3628942159686712</c:v>
                </c:pt>
                <c:pt idx="280">
                  <c:v>8.5663243600052734</c:v>
                </c:pt>
                <c:pt idx="281">
                  <c:v>8.7783089286809783</c:v>
                </c:pt>
                <c:pt idx="282">
                  <c:v>8.9993646125679234</c:v>
                </c:pt>
                <c:pt idx="283">
                  <c:v>9.2300491312162176</c:v>
                </c:pt>
                <c:pt idx="284">
                  <c:v>9.4709652994320876</c:v>
                </c:pt>
                <c:pt idx="285">
                  <c:v>9.7227655796375299</c:v>
                </c:pt>
                <c:pt idx="286">
                  <c:v>9.9861571887252456</c:v>
                </c:pt>
                <c:pt idx="287">
                  <c:v>10.261907838958329</c:v>
                </c:pt>
                <c:pt idx="288">
                  <c:v>10.550852205667113</c:v>
                </c:pt>
                <c:pt idx="289">
                  <c:v>10.853899230199506</c:v>
                </c:pt>
                <c:pt idx="290">
                  <c:v>11.172040385319482</c:v>
                </c:pt>
                <c:pt idx="291">
                  <c:v>11.506359052684832</c:v>
                </c:pt>
                <c:pt idx="292">
                  <c:v>11.85804118899228</c:v>
                </c:pt>
                <c:pt idx="293">
                  <c:v>12.2283874898876</c:v>
                </c:pt>
                <c:pt idx="294">
                  <c:v>12.618827300090899</c:v>
                </c:pt>
                <c:pt idx="295">
                  <c:v>13.030934566013952</c:v>
                </c:pt>
                <c:pt idx="296">
                  <c:v>13.466446185512977</c:v>
                </c:pt>
                <c:pt idx="297">
                  <c:v>13.927283180955602</c:v>
                </c:pt>
                <c:pt idx="298">
                  <c:v>14.415575209852905</c:v>
                </c:pt>
                <c:pt idx="299">
                  <c:v>14.933689036250611</c:v>
                </c:pt>
                <c:pt idx="300">
                  <c:v>15.48426172149841</c:v>
                </c:pt>
                <c:pt idx="301">
                  <c:v>16.070239462231495</c:v>
                </c:pt>
                <c:pt idx="302">
                  <c:v>16.694923215981724</c:v>
                </c:pt>
                <c:pt idx="303">
                  <c:v>17.362022523424841</c:v>
                </c:pt>
                <c:pt idx="304">
                  <c:v>18.075719277651391</c:v>
                </c:pt>
                <c:pt idx="305">
                  <c:v>18.840743627488386</c:v>
                </c:pt>
                <c:pt idx="306">
                  <c:v>19.662464764092256</c:v>
                </c:pt>
                <c:pt idx="307">
                  <c:v>20.547000068963396</c:v>
                </c:pt>
                <c:pt idx="308">
                  <c:v>21.50134705367164</c:v>
                </c:pt>
                <c:pt idx="309">
                  <c:v>22.533543775057701</c:v>
                </c:pt>
                <c:pt idx="310">
                  <c:v>23.65286507363782</c:v>
                </c:pt>
                <c:pt idx="311">
                  <c:v>24.870064211388915</c:v>
                </c:pt>
                <c:pt idx="312">
                  <c:v>26.197672497763318</c:v>
                </c:pt>
                <c:pt idx="313">
                  <c:v>27.650373606691765</c:v>
                </c:pt>
                <c:pt idx="314">
                  <c:v>29.245474965682845</c:v>
                </c:pt>
                <c:pt idx="315">
                  <c:v>31.003506526499031</c:v>
                </c:pt>
                <c:pt idx="316">
                  <c:v>32.948988434601922</c:v>
                </c:pt>
                <c:pt idx="317">
                  <c:v>35.111425170547349</c:v>
                </c:pt>
                <c:pt idx="318">
                  <c:v>37.52660707180047</c:v>
                </c:pt>
                <c:pt idx="319">
                  <c:v>40.238334592215601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4432"/>
        <c:axId val="56595968"/>
      </c:scatterChart>
      <c:valAx>
        <c:axId val="565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595968"/>
        <c:crosses val="autoZero"/>
        <c:crossBetween val="midCat"/>
      </c:valAx>
      <c:valAx>
        <c:axId val="56595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59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'Solo + neg air'!$A$11:$A$332</c:f>
              <c:numCache>
                <c:formatCode>General</c:formatCode>
                <c:ptCount val="3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</c:numCache>
            </c:numRef>
          </c:xVal>
          <c:yVal>
            <c:numRef>
              <c:f>'Solo + neg air'!$J$11:$J$349</c:f>
              <c:numCache>
                <c:formatCode>0.00</c:formatCode>
                <c:ptCount val="339"/>
                <c:pt idx="0">
                  <c:v>0</c:v>
                </c:pt>
                <c:pt idx="1">
                  <c:v>7.7428335669738613E-2</c:v>
                </c:pt>
                <c:pt idx="2">
                  <c:v>0.14014269701604376</c:v>
                </c:pt>
                <c:pt idx="3">
                  <c:v>0.19193407791457889</c:v>
                </c:pt>
                <c:pt idx="4">
                  <c:v>0.23542010675241237</c:v>
                </c:pt>
                <c:pt idx="5">
                  <c:v>0.27246142702813625</c:v>
                </c:pt>
                <c:pt idx="6">
                  <c:v>0.3044137777596595</c:v>
                </c:pt>
                <c:pt idx="7">
                  <c:v>0.33228637398157324</c:v>
                </c:pt>
                <c:pt idx="8">
                  <c:v>0.3568446439526321</c:v>
                </c:pt>
                <c:pt idx="9">
                  <c:v>0.37867874843305538</c:v>
                </c:pt>
                <c:pt idx="10">
                  <c:v>0.398250406638475</c:v>
                </c:pt>
                <c:pt idx="11">
                  <c:v>0.41592559528445971</c:v>
                </c:pt>
                <c:pt idx="12">
                  <c:v>0.4319978264465909</c:v>
                </c:pt>
                <c:pt idx="13">
                  <c:v>0.44670500739142249</c:v>
                </c:pt>
                <c:pt idx="14">
                  <c:v>0.46024184379905764</c:v>
                </c:pt>
                <c:pt idx="15">
                  <c:v>0.47276909438250969</c:v>
                </c:pt>
                <c:pt idx="16">
                  <c:v>0.48442056577880144</c:v>
                </c:pt>
                <c:pt idx="17">
                  <c:v>0.49530846221999197</c:v>
                </c:pt>
                <c:pt idx="18">
                  <c:v>0.5055275215327808</c:v>
                </c:pt>
                <c:pt idx="19">
                  <c:v>0.51515824492490525</c:v>
                </c:pt>
                <c:pt idx="20">
                  <c:v>0.52426944253273822</c:v>
                </c:pt>
                <c:pt idx="21">
                  <c:v>0.53292025696453582</c:v>
                </c:pt>
                <c:pt idx="22">
                  <c:v>0.5411617847665573</c:v>
                </c:pt>
                <c:pt idx="23">
                  <c:v>0.54903838540618111</c:v>
                </c:pt>
                <c:pt idx="24">
                  <c:v>0.55658874536733549</c:v>
                </c:pt>
                <c:pt idx="25">
                  <c:v>0.56384674882751418</c:v>
                </c:pt>
                <c:pt idx="26">
                  <c:v>0.57084219444576478</c:v>
                </c:pt>
                <c:pt idx="27">
                  <c:v>0.57760138886732526</c:v>
                </c:pt>
                <c:pt idx="28">
                  <c:v>0.58414764082219828</c:v>
                </c:pt>
                <c:pt idx="29">
                  <c:v>0.59050167457954872</c:v>
                </c:pt>
                <c:pt idx="30">
                  <c:v>0.59668197760029185</c:v>
                </c:pt>
                <c:pt idx="31">
                  <c:v>0.60270509420474683</c:v>
                </c:pt>
                <c:pt idx="32">
                  <c:v>0.60858587472052572</c:v>
                </c:pt>
                <c:pt idx="33">
                  <c:v>0.61433768773573239</c:v>
                </c:pt>
                <c:pt idx="34">
                  <c:v>0.61997260163369627</c:v>
                </c:pt>
                <c:pt idx="35">
                  <c:v>0.62550154043787498</c:v>
                </c:pt>
                <c:pt idx="36">
                  <c:v>0.63093441808142015</c:v>
                </c:pt>
                <c:pt idx="37">
                  <c:v>0.63628025448377512</c:v>
                </c:pt>
                <c:pt idx="38">
                  <c:v>0.64154727622731755</c:v>
                </c:pt>
                <c:pt idx="39">
                  <c:v>0.64674300415026809</c:v>
                </c:pt>
                <c:pt idx="40">
                  <c:v>0.65187432978458137</c:v>
                </c:pt>
                <c:pt idx="41">
                  <c:v>0.6569475822511498</c:v>
                </c:pt>
                <c:pt idx="42">
                  <c:v>0.66196858696523131</c:v>
                </c:pt>
                <c:pt idx="43">
                  <c:v>0.66694271729143706</c:v>
                </c:pt>
                <c:pt idx="44">
                  <c:v>0.67187494011105853</c:v>
                </c:pt>
                <c:pt idx="45">
                  <c:v>0.67676985611803198</c:v>
                </c:pt>
                <c:pt idx="46">
                  <c:v>0.68163173553784995</c:v>
                </c:pt>
                <c:pt idx="47">
                  <c:v>0.68646454986178229</c:v>
                </c:pt>
                <c:pt idx="48">
                  <c:v>0.69127200010329881</c:v>
                </c:pt>
                <c:pt idx="49">
                  <c:v>0.69605754201166681</c:v>
                </c:pt>
                <c:pt idx="50">
                  <c:v>0.70082440861702222</c:v>
                </c:pt>
                <c:pt idx="51">
                  <c:v>0.70557563042985505</c:v>
                </c:pt>
                <c:pt idx="52">
                  <c:v>0.7103140535742386</c:v>
                </c:pt>
                <c:pt idx="53">
                  <c:v>0.71504235609703048</c:v>
                </c:pt>
                <c:pt idx="54">
                  <c:v>0.71976306266358303</c:v>
                </c:pt>
                <c:pt idx="55">
                  <c:v>0.72447855782338944</c:v>
                </c:pt>
                <c:pt idx="56">
                  <c:v>0.7291910980058306</c:v>
                </c:pt>
                <c:pt idx="57">
                  <c:v>0.73390282238617244</c:v>
                </c:pt>
                <c:pt idx="58">
                  <c:v>0.73861576274472063</c:v>
                </c:pt>
                <c:pt idx="59">
                  <c:v>0.74333185242712208</c:v>
                </c:pt>
                <c:pt idx="60">
                  <c:v>0.74805293450089594</c:v>
                </c:pt>
                <c:pt idx="61">
                  <c:v>0.75278076919207282</c:v>
                </c:pt>
                <c:pt idx="62">
                  <c:v>0.75751704067606473</c:v>
                </c:pt>
                <c:pt idx="63">
                  <c:v>0.7622633632884025</c:v>
                </c:pt>
                <c:pt idx="64">
                  <c:v>0.76702128721355167</c:v>
                </c:pt>
                <c:pt idx="65">
                  <c:v>0.77179230370352947</c:v>
                </c:pt>
                <c:pt idx="66">
                  <c:v>0.77657784987235479</c:v>
                </c:pt>
                <c:pt idx="67">
                  <c:v>0.7813793131073633</c:v>
                </c:pt>
                <c:pt idx="68">
                  <c:v>0.78619803513403275</c:v>
                </c:pt>
                <c:pt idx="69">
                  <c:v>0.79103531576707398</c:v>
                </c:pt>
                <c:pt idx="70">
                  <c:v>0.79589241637714092</c:v>
                </c:pt>
                <c:pt idx="71">
                  <c:v>0.80077056309947725</c:v>
                </c:pt>
                <c:pt idx="72">
                  <c:v>0.80567094980814535</c:v>
                </c:pt>
                <c:pt idx="73">
                  <c:v>0.81059474087710859</c:v>
                </c:pt>
                <c:pt idx="74">
                  <c:v>0.81554307374732915</c:v>
                </c:pt>
                <c:pt idx="75">
                  <c:v>0.82051706131716573</c:v>
                </c:pt>
                <c:pt idx="76">
                  <c:v>0.82551779417168969</c:v>
                </c:pt>
                <c:pt idx="77">
                  <c:v>0.83054634266504224</c:v>
                </c:pt>
                <c:pt idx="78">
                  <c:v>0.83560375886862948</c:v>
                </c:pt>
                <c:pt idx="79">
                  <c:v>0.84069107839675905</c:v>
                </c:pt>
                <c:pt idx="80">
                  <c:v>0.84580932212025872</c:v>
                </c:pt>
                <c:pt idx="81">
                  <c:v>0.85095949777765878</c:v>
                </c:pt>
                <c:pt idx="82">
                  <c:v>0.85614260149266808</c:v>
                </c:pt>
                <c:pt idx="83">
                  <c:v>0.86135961920589998</c:v>
                </c:pt>
                <c:pt idx="84">
                  <c:v>0.86661152802810881</c:v>
                </c:pt>
                <c:pt idx="85">
                  <c:v>0.87189929752158246</c:v>
                </c:pt>
                <c:pt idx="86">
                  <c:v>0.87722389091576758</c:v>
                </c:pt>
                <c:pt idx="87">
                  <c:v>0.88258626626269443</c:v>
                </c:pt>
                <c:pt idx="88">
                  <c:v>0.88798737753732304</c:v>
                </c:pt>
                <c:pt idx="89">
                  <c:v>0.89342817568750033</c:v>
                </c:pt>
                <c:pt idx="90">
                  <c:v>0.89890960963786315</c:v>
                </c:pt>
                <c:pt idx="91">
                  <c:v>0.90443262725166329</c:v>
                </c:pt>
                <c:pt idx="92">
                  <c:v>0.90999817625420532</c:v>
                </c:pt>
                <c:pt idx="93">
                  <c:v>0.91560720512128801</c:v>
                </c:pt>
                <c:pt idx="94">
                  <c:v>0.92126066393580452</c:v>
                </c:pt>
                <c:pt idx="95">
                  <c:v>0.92695950521542136</c:v>
                </c:pt>
                <c:pt idx="96">
                  <c:v>0.93270468471404522</c:v>
                </c:pt>
                <c:pt idx="97">
                  <c:v>0.93849716219960533</c:v>
                </c:pt>
                <c:pt idx="98">
                  <c:v>0.94433790221050129</c:v>
                </c:pt>
                <c:pt idx="99">
                  <c:v>0.95022787479291493</c:v>
                </c:pt>
                <c:pt idx="100">
                  <c:v>0.95616805622103884</c:v>
                </c:pt>
                <c:pt idx="101">
                  <c:v>0.96215942970215385</c:v>
                </c:pt>
                <c:pt idx="102">
                  <c:v>0.96820298606836042</c:v>
                </c:pt>
                <c:pt idx="103">
                  <c:v>0.97429972445667079</c:v>
                </c:pt>
                <c:pt idx="104">
                  <c:v>0.98045065297907252</c:v>
                </c:pt>
                <c:pt idx="105">
                  <c:v>0.98665678938408163</c:v>
                </c:pt>
                <c:pt idx="106">
                  <c:v>0.99291916171123007</c:v>
                </c:pt>
                <c:pt idx="107">
                  <c:v>0.99923880893986128</c:v>
                </c:pt>
                <c:pt idx="108">
                  <c:v>1.0056167816335353</c:v>
                </c:pt>
                <c:pt idx="109">
                  <c:v>1.0120541425812999</c:v>
                </c:pt>
                <c:pt idx="110">
                  <c:v>1.0185519674370229</c:v>
                </c:pt>
                <c:pt idx="111">
                  <c:v>1.0251113453579339</c:v>
                </c:pt>
                <c:pt idx="112">
                  <c:v>1.0317333796434915</c:v>
                </c:pt>
                <c:pt idx="113">
                  <c:v>1.0384191883756448</c:v>
                </c:pt>
                <c:pt idx="114">
                  <c:v>1.0451699050615297</c:v>
                </c:pt>
                <c:pt idx="115">
                  <c:v>1.0519866792796211</c:v>
                </c:pt>
                <c:pt idx="116">
                  <c:v>1.058870677330314</c:v>
                </c:pt>
                <c:pt idx="117">
                  <c:v>1.0658230828919195</c:v>
                </c:pt>
                <c:pt idx="118">
                  <c:v>1.0728450976830115</c:v>
                </c:pt>
                <c:pt idx="119">
                  <c:v>1.0799379421320687</c:v>
                </c:pt>
                <c:pt idx="120">
                  <c:v>1.0871028560553342</c:v>
                </c:pt>
                <c:pt idx="121">
                  <c:v>1.094341099343811</c:v>
                </c:pt>
                <c:pt idx="122">
                  <c:v>1.101653952660302</c:v>
                </c:pt>
                <c:pt idx="123">
                  <c:v>1.1090427181474092</c:v>
                </c:pt>
                <c:pt idx="124">
                  <c:v>1.1165087201473942</c:v>
                </c:pt>
                <c:pt idx="125">
                  <c:v>1.1240533059348152</c:v>
                </c:pt>
                <c:pt idx="126">
                  <c:v>1.131677846462855</c:v>
                </c:pt>
                <c:pt idx="127">
                  <c:v>1.1393837371242617</c:v>
                </c:pt>
                <c:pt idx="128">
                  <c:v>1.1471723985278357</c:v>
                </c:pt>
                <c:pt idx="129">
                  <c:v>1.1550452772914044</c:v>
                </c:pt>
                <c:pt idx="130">
                  <c:v>1.1630038468522443</c:v>
                </c:pt>
                <c:pt idx="131">
                  <c:v>1.1710496082959225</c:v>
                </c:pt>
                <c:pt idx="132">
                  <c:v>1.1791840912045488</c:v>
                </c:pt>
                <c:pt idx="133">
                  <c:v>1.1874088545254522</c:v>
                </c:pt>
                <c:pt idx="134">
                  <c:v>1.1957254874613148</c:v>
                </c:pt>
                <c:pt idx="135">
                  <c:v>1.2041356103828253</c:v>
                </c:pt>
                <c:pt idx="136">
                  <c:v>1.2126408757649365</c:v>
                </c:pt>
                <c:pt idx="137">
                  <c:v>1.2212429691478457</c:v>
                </c:pt>
                <c:pt idx="138">
                  <c:v>1.2299436101238459</c:v>
                </c:pt>
                <c:pt idx="139">
                  <c:v>1.2387445533512296</c:v>
                </c:pt>
                <c:pt idx="140">
                  <c:v>1.2476475895964672</c:v>
                </c:pt>
                <c:pt idx="141">
                  <c:v>1.256654546805918</c:v>
                </c:pt>
                <c:pt idx="142">
                  <c:v>1.2657672912083751</c:v>
                </c:pt>
                <c:pt idx="143">
                  <c:v>1.2749877284497888</c:v>
                </c:pt>
                <c:pt idx="144">
                  <c:v>1.2843178047615658</c:v>
                </c:pt>
                <c:pt idx="145">
                  <c:v>1.2937595081638831</c:v>
                </c:pt>
                <c:pt idx="146">
                  <c:v>1.3033148697055177</c:v>
                </c:pt>
                <c:pt idx="147">
                  <c:v>1.3129859647417454</c:v>
                </c:pt>
                <c:pt idx="148">
                  <c:v>1.3227749142519198</c:v>
                </c:pt>
                <c:pt idx="149">
                  <c:v>1.332683886198414</c:v>
                </c:pt>
                <c:pt idx="150">
                  <c:v>1.3427150969286628</c:v>
                </c:pt>
                <c:pt idx="151">
                  <c:v>1.352870812622128</c:v>
                </c:pt>
                <c:pt idx="152">
                  <c:v>1.3631533507840679</c:v>
                </c:pt>
                <c:pt idx="153">
                  <c:v>1.3735650817880842</c:v>
                </c:pt>
                <c:pt idx="154">
                  <c:v>1.3841084304695019</c:v>
                </c:pt>
                <c:pt idx="155">
                  <c:v>1.3947858777717095</c:v>
                </c:pt>
                <c:pt idx="156">
                  <c:v>1.4055999624477009</c:v>
                </c:pt>
                <c:pt idx="157">
                  <c:v>1.4165532828191489</c:v>
                </c:pt>
                <c:pt idx="158">
                  <c:v>1.4276484985954327</c:v>
                </c:pt>
                <c:pt idx="159">
                  <c:v>1.4388883327551727</c:v>
                </c:pt>
                <c:pt idx="160">
                  <c:v>1.450275573492912</c:v>
                </c:pt>
                <c:pt idx="161">
                  <c:v>1.46181307623374</c:v>
                </c:pt>
                <c:pt idx="162">
                  <c:v>1.4735037657187411</c:v>
                </c:pt>
                <c:pt idx="163">
                  <c:v>1.485350638164316</c:v>
                </c:pt>
                <c:pt idx="164">
                  <c:v>1.497356763498559</c:v>
                </c:pt>
                <c:pt idx="165">
                  <c:v>1.5095252876780032</c:v>
                </c:pt>
                <c:pt idx="166">
                  <c:v>1.5218594350882364</c:v>
                </c:pt>
                <c:pt idx="167">
                  <c:v>1.5343625110320305</c:v>
                </c:pt>
                <c:pt idx="168">
                  <c:v>1.5470379043088121</c:v>
                </c:pt>
                <c:pt idx="169">
                  <c:v>1.5598890898894924</c:v>
                </c:pt>
                <c:pt idx="170">
                  <c:v>1.5729196316908629</c:v>
                </c:pt>
                <c:pt idx="171">
                  <c:v>1.5861331854539731</c:v>
                </c:pt>
                <c:pt idx="172">
                  <c:v>1.5995335017311227</c:v>
                </c:pt>
                <c:pt idx="173">
                  <c:v>1.6131244289863422</c:v>
                </c:pt>
                <c:pt idx="174">
                  <c:v>1.6269099168144605</c:v>
                </c:pt>
                <c:pt idx="175">
                  <c:v>1.6408940192841417</c:v>
                </c:pt>
                <c:pt idx="176">
                  <c:v>1.6550808984105212</c:v>
                </c:pt>
                <c:pt idx="177">
                  <c:v>1.6694748277633786</c:v>
                </c:pt>
                <c:pt idx="178">
                  <c:v>1.6840801962170882</c:v>
                </c:pt>
                <c:pt idx="179">
                  <c:v>1.6989015118488964</c:v>
                </c:pt>
                <c:pt idx="180">
                  <c:v>1.713943405992447</c:v>
                </c:pt>
                <c:pt idx="181">
                  <c:v>1.729210637453809</c:v>
                </c:pt>
                <c:pt idx="182">
                  <c:v>1.7447080968976707</c:v>
                </c:pt>
                <c:pt idx="183">
                  <c:v>1.760440811411754</c:v>
                </c:pt>
                <c:pt idx="184">
                  <c:v>1.7764139492579527</c:v>
                </c:pt>
                <c:pt idx="185">
                  <c:v>1.7926328248191452</c:v>
                </c:pt>
                <c:pt idx="186">
                  <c:v>1.8091029037511264</c:v>
                </c:pt>
                <c:pt idx="187">
                  <c:v>1.8258298083496172</c:v>
                </c:pt>
                <c:pt idx="188">
                  <c:v>1.8428193231428718</c:v>
                </c:pt>
                <c:pt idx="189">
                  <c:v>1.8600774007209646</c:v>
                </c:pt>
                <c:pt idx="190">
                  <c:v>1.8776101678134847</c:v>
                </c:pt>
                <c:pt idx="191">
                  <c:v>1.8954239316280113</c:v>
                </c:pt>
                <c:pt idx="192">
                  <c:v>1.913525186462447</c:v>
                </c:pt>
                <c:pt idx="193">
                  <c:v>1.9319206206050372</c:v>
                </c:pt>
                <c:pt idx="194">
                  <c:v>1.9506171235367054</c:v>
                </c:pt>
                <c:pt idx="195">
                  <c:v>1.9696217934511593</c:v>
                </c:pt>
                <c:pt idx="196">
                  <c:v>1.9889419451091557</c:v>
                </c:pt>
                <c:pt idx="197">
                  <c:v>2.0085851180442491</c:v>
                </c:pt>
                <c:pt idx="198">
                  <c:v>2.0285590851383901</c:v>
                </c:pt>
                <c:pt idx="199">
                  <c:v>2.04887186158683</c:v>
                </c:pt>
                <c:pt idx="200">
                  <c:v>2.0695317142729488</c:v>
                </c:pt>
                <c:pt idx="201">
                  <c:v>2.0905471715748885</c:v>
                </c:pt>
                <c:pt idx="202">
                  <c:v>2.1119270336271851</c:v>
                </c:pt>
                <c:pt idx="203">
                  <c:v>2.1336803830620394</c:v>
                </c:pt>
                <c:pt idx="204">
                  <c:v>2.1558165962563627</c:v>
                </c:pt>
                <c:pt idx="205">
                  <c:v>2.1783453551123904</c:v>
                </c:pt>
                <c:pt idx="206">
                  <c:v>2.2012766594013837</c:v>
                </c:pt>
                <c:pt idx="207">
                  <c:v>2.2246208397017995</c:v>
                </c:pt>
                <c:pt idx="208">
                  <c:v>2.2483885709653375</c:v>
                </c:pt>
                <c:pt idx="209">
                  <c:v>2.2725908867463782</c:v>
                </c:pt>
                <c:pt idx="210">
                  <c:v>2.2972391941326591</c:v>
                </c:pt>
                <c:pt idx="211">
                  <c:v>2.3223452894174836</c:v>
                </c:pt>
                <c:pt idx="212">
                  <c:v>2.3479213745564143</c:v>
                </c:pt>
                <c:pt idx="213">
                  <c:v>2.3739800744542308</c:v>
                </c:pt>
                <c:pt idx="214">
                  <c:v>2.4005344551310213</c:v>
                </c:pt>
                <c:pt idx="215">
                  <c:v>2.4275980428195298</c:v>
                </c:pt>
                <c:pt idx="216">
                  <c:v>2.4551848440494477</c:v>
                </c:pt>
                <c:pt idx="217">
                  <c:v>2.4833093667781094</c:v>
                </c:pt>
                <c:pt idx="218">
                  <c:v>2.5119866426312054</c:v>
                </c:pt>
                <c:pt idx="219">
                  <c:v>2.5412322503214924</c:v>
                </c:pt>
                <c:pt idx="220">
                  <c:v>2.5710623403182939</c:v>
                </c:pt>
                <c:pt idx="221">
                  <c:v>2.601493660845688</c:v>
                </c:pt>
                <c:pt idx="222">
                  <c:v>2.6325435852928876</c:v>
                </c:pt>
                <c:pt idx="223">
                  <c:v>2.6642301411262439</c:v>
                </c:pt>
                <c:pt idx="224">
                  <c:v>2.6965720403988902</c:v>
                </c:pt>
                <c:pt idx="225">
                  <c:v>2.7295887119609774</c:v>
                </c:pt>
                <c:pt idx="226">
                  <c:v>2.7633003354811105</c:v>
                </c:pt>
                <c:pt idx="227">
                  <c:v>2.7977278773977936</c:v>
                </c:pt>
                <c:pt idx="228">
                  <c:v>2.832893128928665</c:v>
                </c:pt>
                <c:pt idx="229">
                  <c:v>2.868818746274918</c:v>
                </c:pt>
                <c:pt idx="230">
                  <c:v>2.9055282931688966</c:v>
                </c:pt>
                <c:pt idx="231">
                  <c:v>2.9430462859242108</c:v>
                </c:pt>
                <c:pt idx="232">
                  <c:v>2.9813982411601838</c:v>
                </c:pt>
                <c:pt idx="233">
                  <c:v>3.0206107263859048</c:v>
                </c:pt>
                <c:pt idx="234">
                  <c:v>3.0607114136439422</c:v>
                </c:pt>
                <c:pt idx="235">
                  <c:v>3.1017291364297082</c:v>
                </c:pt>
                <c:pt idx="236">
                  <c:v>3.1436939501200509</c:v>
                </c:pt>
                <c:pt idx="237">
                  <c:v>3.1866371961636508</c:v>
                </c:pt>
                <c:pt idx="238">
                  <c:v>3.2305915703066819</c:v>
                </c:pt>
                <c:pt idx="239">
                  <c:v>3.2755911951499725</c:v>
                </c:pt>
                <c:pt idx="240">
                  <c:v>3.3216716973588514</c:v>
                </c:pt>
                <c:pt idx="241">
                  <c:v>3.368870289874117</c:v>
                </c:pt>
                <c:pt idx="242">
                  <c:v>3.4172258595025813</c:v>
                </c:pt>
                <c:pt idx="243">
                  <c:v>3.466779060298395</c:v>
                </c:pt>
                <c:pt idx="244">
                  <c:v>3.5175724131824602</c:v>
                </c:pt>
                <c:pt idx="245">
                  <c:v>3.5696504122868671</c:v>
                </c:pt>
                <c:pt idx="246">
                  <c:v>3.6230596385548766</c:v>
                </c:pt>
                <c:pt idx="247">
                  <c:v>3.6778488811750192</c:v>
                </c:pt>
                <c:pt idx="248">
                  <c:v>3.7340692674807832</c:v>
                </c:pt>
                <c:pt idx="249">
                  <c:v>3.7917744020058142</c:v>
                </c:pt>
                <c:pt idx="250">
                  <c:v>3.8510205154490698</c:v>
                </c:pt>
                <c:pt idx="251">
                  <c:v>3.9118666243757212</c:v>
                </c:pt>
                <c:pt idx="252">
                  <c:v>3.9743747025586273</c:v>
                </c:pt>
                <c:pt idx="253">
                  <c:v>4.0386098649527353</c:v>
                </c:pt>
                <c:pt idx="254">
                  <c:v>4.1046405653919287</c:v>
                </c:pt>
                <c:pt idx="255">
                  <c:v>4.1725388092057711</c:v>
                </c:pt>
                <c:pt idx="256">
                  <c:v>4.2423803820735815</c:v>
                </c:pt>
                <c:pt idx="257">
                  <c:v>4.3142450965669843</c:v>
                </c:pt>
                <c:pt idx="258">
                  <c:v>4.388217057981028</c:v>
                </c:pt>
                <c:pt idx="259">
                  <c:v>4.4643849512203388</c:v>
                </c:pt>
                <c:pt idx="260">
                  <c:v>4.5428423506927027</c:v>
                </c:pt>
                <c:pt idx="261">
                  <c:v>4.6236880553705939</c:v>
                </c:pt>
                <c:pt idx="262">
                  <c:v>4.7070264514143831</c:v>
                </c:pt>
                <c:pt idx="263">
                  <c:v>4.7929679050128353</c:v>
                </c:pt>
                <c:pt idx="264">
                  <c:v>4.8816291883906793</c:v>
                </c:pt>
                <c:pt idx="265">
                  <c:v>4.9731339422644085</c:v>
                </c:pt>
                <c:pt idx="266">
                  <c:v>5.0676131784007463</c:v>
                </c:pt>
                <c:pt idx="267">
                  <c:v>5.1652058263540148</c:v>
                </c:pt>
                <c:pt idx="268">
                  <c:v>5.2660593289354019</c:v>
                </c:pt>
                <c:pt idx="269">
                  <c:v>5.3703302915073099</c:v>
                </c:pt>
                <c:pt idx="270">
                  <c:v>5.478185190808869</c:v>
                </c:pt>
                <c:pt idx="271">
                  <c:v>5.589801149715286</c:v>
                </c:pt>
                <c:pt idx="272">
                  <c:v>5.7053667851270191</c:v>
                </c:pt>
                <c:pt idx="273">
                  <c:v>5.8250831370893765</c:v>
                </c:pt>
                <c:pt idx="274">
                  <c:v>5.9491646882774516</c:v>
                </c:pt>
                <c:pt idx="275">
                  <c:v>6.0778404841651579</c:v>
                </c:pt>
                <c:pt idx="276">
                  <c:v>6.2113553655557245</c:v>
                </c:pt>
                <c:pt idx="277">
                  <c:v>6.3499713267128133</c:v>
                </c:pt>
                <c:pt idx="278">
                  <c:v>6.4939690141307977</c:v>
                </c:pt>
                <c:pt idx="279">
                  <c:v>6.6436493830602048</c:v>
                </c:pt>
                <c:pt idx="280">
                  <c:v>6.7993355313084303</c:v>
                </c:pt>
                <c:pt idx="281">
                  <c:v>6.9613747326242468</c:v>
                </c:pt>
                <c:pt idx="282">
                  <c:v>7.1301406952162498</c:v>
                </c:pt>
                <c:pt idx="283">
                  <c:v>7.3060360747337425</c:v>
                </c:pt>
                <c:pt idx="284">
                  <c:v>7.4894952754531108</c:v>
                </c:pt>
                <c:pt idx="285">
                  <c:v>7.6809875785845518</c:v>
                </c:pt>
                <c:pt idx="286">
                  <c:v>7.8810206426893199</c:v>
                </c:pt>
                <c:pt idx="287">
                  <c:v>8.0901444283544492</c:v>
                </c:pt>
                <c:pt idx="288">
                  <c:v>8.3089556077272757</c:v>
                </c:pt>
                <c:pt idx="289">
                  <c:v>8.5381025295317627</c:v>
                </c:pt>
                <c:pt idx="290">
                  <c:v>8.7782908220994269</c:v>
                </c:pt>
                <c:pt idx="291">
                  <c:v>9.0302897311524362</c:v>
                </c:pt>
                <c:pt idx="292">
                  <c:v>9.2949393060740899</c:v>
                </c:pt>
                <c:pt idx="293">
                  <c:v>9.5731585688133816</c:v>
                </c:pt>
                <c:pt idx="294">
                  <c:v>9.8659548241701671</c:v>
                </c:pt>
                <c:pt idx="295">
                  <c:v>10.174434299968262</c:v>
                </c:pt>
                <c:pt idx="296">
                  <c:v>10.499814341770378</c:v>
                </c:pt>
                <c:pt idx="297">
                  <c:v>10.843437430873049</c:v>
                </c:pt>
                <c:pt idx="298">
                  <c:v>11.206787348315494</c:v>
                </c:pt>
                <c:pt idx="299">
                  <c:v>11.591507874070338</c:v>
                </c:pt>
                <c:pt idx="300">
                  <c:v>11.999424492705227</c:v>
                </c:pt>
                <c:pt idx="301">
                  <c:v>12.432569678817041</c:v>
                </c:pt>
                <c:pt idx="302">
                  <c:v>12.893212462915153</c:v>
                </c:pt>
                <c:pt idx="303">
                  <c:v>13.383893138334363</c:v>
                </c:pt>
                <c:pt idx="304">
                  <c:v>13.907464171637452</c:v>
                </c:pt>
                <c:pt idx="305">
                  <c:v>14.46713863536389</c:v>
                </c:pt>
                <c:pt idx="306">
                  <c:v>15.066547809664122</c:v>
                </c:pt>
                <c:pt idx="307">
                  <c:v>15.709810020924456</c:v>
                </c:pt>
                <c:pt idx="308">
                  <c:v>16.401613331629228</c:v>
                </c:pt>
                <c:pt idx="309">
                  <c:v>17.147315408475475</c:v>
                </c:pt>
                <c:pt idx="310">
                  <c:v>17.953064833280379</c:v>
                </c:pt>
                <c:pt idx="311">
                  <c:v>18.825949364634255</c:v>
                </c:pt>
                <c:pt idx="312">
                  <c:v>19.774178321936446</c:v>
                </c:pt>
                <c:pt idx="313">
                  <c:v>20.807308510426306</c:v>
                </c:pt>
                <c:pt idx="314">
                  <c:v>21.936526171098745</c:v>
                </c:pt>
                <c:pt idx="315">
                  <c:v>23.175001665955005</c:v>
                </c:pt>
                <c:pt idx="316">
                  <c:v>24.538339504056758</c:v>
                </c:pt>
                <c:pt idx="317">
                  <c:v>26.045154637915445</c:v>
                </c:pt>
                <c:pt idx="318">
                  <c:v>27.717817870916331</c:v>
                </c:pt>
                <c:pt idx="319">
                  <c:v>29.583430507026343</c:v>
                </c:pt>
                <c:pt idx="320">
                  <c:v>31.67511386730466</c:v>
                </c:pt>
                <c:pt idx="321">
                  <c:v>34.033737527531606</c:v>
                </c:pt>
                <c:pt idx="322">
                  <c:v>36.710268532158928</c:v>
                </c:pt>
                <c:pt idx="323">
                  <c:v>39.769014885595375</c:v>
                </c:pt>
                <c:pt idx="324">
                  <c:v>43.292181775359722</c:v>
                </c:pt>
                <c:pt idx="325">
                  <c:v>47.386396214781691</c:v>
                </c:pt>
                <c:pt idx="326">
                  <c:v>52.192254396445016</c:v>
                </c:pt>
                <c:pt idx="327">
                  <c:v>57.898636913697175</c:v>
                </c:pt>
                <c:pt idx="328">
                  <c:v>64.764777223259543</c:v>
                </c:pt>
                <c:pt idx="329">
                  <c:v>73.155386093454723</c:v>
                </c:pt>
                <c:pt idx="330">
                  <c:v>83.598669360770756</c:v>
                </c:pt>
                <c:pt idx="331">
                  <c:v>96.886440044794298</c:v>
                </c:pt>
                <c:pt idx="332">
                  <c:v>114.25613239792764</c:v>
                </c:pt>
                <c:pt idx="333">
                  <c:v>137.74348530717248</c:v>
                </c:pt>
                <c:pt idx="334">
                  <c:v>170.92249366719099</c:v>
                </c:pt>
                <c:pt idx="335">
                  <c:v>220.62535593041329</c:v>
                </c:pt>
                <c:pt idx="336">
                  <c:v>301.53081006711307</c:v>
                </c:pt>
                <c:pt idx="337">
                  <c:v>451.07415931653929</c:v>
                </c:pt>
                <c:pt idx="338">
                  <c:v>795.75149918475324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2544"/>
        <c:axId val="57134080"/>
      </c:scatterChart>
      <c:valAx>
        <c:axId val="5713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34080"/>
        <c:crosses val="autoZero"/>
        <c:crossBetween val="midCat"/>
      </c:valAx>
      <c:valAx>
        <c:axId val="57134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13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Feuil3!$J$1:$J$8</c:f>
              <c:strCache>
                <c:ptCount val="1"/>
                <c:pt idx="0">
                  <c:v>Surace (mm²) 855,2985999 855,2985999 Resultante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Feuil3!$A$11:$A$95</c:f>
              <c:numCache>
                <c:formatCode>General</c:formatCode>
                <c:ptCount val="8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</c:numCache>
            </c:numRef>
          </c:xVal>
          <c:yVal>
            <c:numRef>
              <c:f>Feuil3!$J$11:$J$95</c:f>
              <c:numCache>
                <c:formatCode>0.00</c:formatCode>
                <c:ptCount val="85"/>
                <c:pt idx="0">
                  <c:v>0</c:v>
                </c:pt>
                <c:pt idx="1">
                  <c:v>0.89027941725121629</c:v>
                </c:pt>
                <c:pt idx="2">
                  <c:v>1.5545095441449139</c:v>
                </c:pt>
                <c:pt idx="3">
                  <c:v>2.0730661568761568</c:v>
                </c:pt>
                <c:pt idx="4">
                  <c:v>2.4931582191506587</c:v>
                </c:pt>
                <c:pt idx="5">
                  <c:v>2.8441965799311135</c:v>
                </c:pt>
                <c:pt idx="6">
                  <c:v>3.1453919791251792</c:v>
                </c:pt>
                <c:pt idx="7">
                  <c:v>3.4097920042475582</c:v>
                </c:pt>
                <c:pt idx="8">
                  <c:v>3.6465549048549457</c:v>
                </c:pt>
                <c:pt idx="9">
                  <c:v>3.8622937188813791</c:v>
                </c:pt>
                <c:pt idx="10">
                  <c:v>4.0619038506230218</c:v>
                </c:pt>
                <c:pt idx="11">
                  <c:v>4.249090669733194</c:v>
                </c:pt>
                <c:pt idx="12">
                  <c:v>4.4267161729048672</c:v>
                </c:pt>
                <c:pt idx="13">
                  <c:v>4.59703286638159</c:v>
                </c:pt>
                <c:pt idx="14">
                  <c:v>4.7618453033654795</c:v>
                </c:pt>
                <c:pt idx="15">
                  <c:v>4.9226240229180824</c:v>
                </c:pt>
                <c:pt idx="16">
                  <c:v>5.0805874600605572</c:v>
                </c:pt>
                <c:pt idx="17">
                  <c:v>5.2367618676847396</c:v>
                </c:pt>
                <c:pt idx="18">
                  <c:v>5.3920258706131143</c:v>
                </c:pt>
                <c:pt idx="19">
                  <c:v>5.5471441056640982</c:v>
                </c:pt>
                <c:pt idx="20">
                  <c:v>5.7027929996101987</c:v>
                </c:pt>
                <c:pt idx="21">
                  <c:v>5.8595808119157153</c:v>
                </c:pt>
                <c:pt idx="22">
                  <c:v>6.0180634479889283</c:v>
                </c:pt>
                <c:pt idx="23">
                  <c:v>6.1787571248349877</c:v>
                </c:pt>
                <c:pt idx="24">
                  <c:v>6.3421486775434817</c:v>
                </c:pt>
                <c:pt idx="25">
                  <c:v>6.5087040891925589</c:v>
                </c:pt>
                <c:pt idx="26">
                  <c:v>6.6788756806567715</c:v>
                </c:pt>
                <c:pt idx="27">
                  <c:v>6.8531082920717354</c:v>
                </c:pt>
                <c:pt idx="28">
                  <c:v>7.0318447120046041</c:v>
                </c:pt>
                <c:pt idx="29">
                  <c:v>7.2155305553330109</c:v>
                </c:pt>
                <c:pt idx="30">
                  <c:v>7.4046187506978391</c:v>
                </c:pt>
                <c:pt idx="31">
                  <c:v>7.5995737691783383</c:v>
                </c:pt>
                <c:pt idx="32">
                  <c:v>7.8008757047567059</c:v>
                </c:pt>
                <c:pt idx="33">
                  <c:v>8.0090243022343603</c:v>
                </c:pt>
                <c:pt idx="34">
                  <c:v>8.2245430181641197</c:v>
                </c:pt>
                <c:pt idx="35">
                  <c:v>8.4479831941103285</c:v>
                </c:pt>
                <c:pt idx="36">
                  <c:v>8.6799284184952352</c:v>
                </c:pt>
                <c:pt idx="37">
                  <c:v>8.9209991530079282</c:v>
                </c:pt>
                <c:pt idx="38">
                  <c:v>9.1718577017984178</c:v>
                </c:pt>
                <c:pt idx="39">
                  <c:v>9.433213606356265</c:v>
                </c:pt>
                <c:pt idx="40">
                  <c:v>9.7058295561075898</c:v>
                </c:pt>
                <c:pt idx="41">
                  <c:v>9.9905279145053587</c:v>
                </c:pt>
                <c:pt idx="42">
                  <c:v>10.288197973003118</c:v>
                </c:pt>
                <c:pt idx="43">
                  <c:v>10.599804061185486</c:v>
                </c:pt>
                <c:pt idx="44">
                  <c:v>10.926394661022911</c:v>
                </c:pt>
                <c:pt idx="45">
                  <c:v>11.269112697433508</c:v>
                </c:pt>
                <c:pt idx="46">
                  <c:v>11.629207206993474</c:v>
                </c:pt>
                <c:pt idx="47">
                  <c:v>12.008046622919041</c:v>
                </c:pt>
                <c:pt idx="48">
                  <c:v>12.407133958855873</c:v>
                </c:pt>
                <c:pt idx="49">
                  <c:v>12.828124228483317</c:v>
                </c:pt>
                <c:pt idx="50">
                  <c:v>13.272844504936909</c:v>
                </c:pt>
                <c:pt idx="51">
                  <c:v>13.743317106744993</c:v>
                </c:pt>
                <c:pt idx="52">
                  <c:v>14.241786499452164</c:v>
                </c:pt>
                <c:pt idx="53">
                  <c:v>14.770750629671474</c:v>
                </c:pt>
                <c:pt idx="54">
                  <c:v>15.332997567885631</c:v>
                </c:pt>
                <c:pt idx="55">
                  <c:v>15.931648536986536</c:v>
                </c:pt>
                <c:pt idx="56">
                  <c:v>16.570208657292223</c:v>
                </c:pt>
                <c:pt idx="57">
                  <c:v>17.252627061557344</c:v>
                </c:pt>
                <c:pt idx="58">
                  <c:v>17.983368446656776</c:v>
                </c:pt>
                <c:pt idx="59">
                  <c:v>18.767498661007487</c:v>
                </c:pt>
                <c:pt idx="60">
                  <c:v>19.610787617638227</c:v>
                </c:pt>
                <c:pt idx="61">
                  <c:v>20.519833725986221</c:v>
                </c:pt>
                <c:pt idx="62">
                  <c:v>21.502215225608605</c:v>
                </c:pt>
                <c:pt idx="63">
                  <c:v>22.566675386408196</c:v>
                </c:pt>
                <c:pt idx="64">
                  <c:v>23.72335066017359</c:v>
                </c:pt>
                <c:pt idx="65">
                  <c:v>24.984053737925944</c:v>
                </c:pt>
                <c:pt idx="66">
                  <c:v>26.362627391311356</c:v>
                </c:pt>
                <c:pt idx="67">
                  <c:v>27.87539039980047</c:v>
                </c:pt>
                <c:pt idx="68">
                  <c:v>29.541704449842342</c:v>
                </c:pt>
                <c:pt idx="69">
                  <c:v>31.384701631974902</c:v>
                </c:pt>
                <c:pt idx="70">
                  <c:v>33.43222757686236</c:v>
                </c:pt>
                <c:pt idx="71">
                  <c:v>35.718077722048996</c:v>
                </c:pt>
                <c:pt idx="72">
                  <c:v>38.283637421892365</c:v>
                </c:pt>
                <c:pt idx="73">
                  <c:v>41.180086626488638</c:v>
                </c:pt>
                <c:pt idx="74">
                  <c:v>44.471406585644189</c:v>
                </c:pt>
                <c:pt idx="75">
                  <c:v>48.238546220839801</c:v>
                </c:pt>
                <c:pt idx="76">
                  <c:v>52.58529842383625</c:v>
                </c:pt>
                <c:pt idx="77">
                  <c:v>57.646753176759873</c:v>
                </c:pt>
                <c:pt idx="78">
                  <c:v>63.601729873937892</c:v>
                </c:pt>
                <c:pt idx="79">
                  <c:v>70.691526158904068</c:v>
                </c:pt>
                <c:pt idx="80">
                  <c:v>79.249012969911462</c:v>
                </c:pt>
                <c:pt idx="81">
                  <c:v>89.745298071999244</c:v>
                </c:pt>
                <c:pt idx="82">
                  <c:v>102.86749710034927</c:v>
                </c:pt>
                <c:pt idx="83">
                  <c:v>119.65436590147752</c:v>
                </c:pt>
                <c:pt idx="84">
                  <c:v>141.74608517018163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5696"/>
        <c:axId val="57247232"/>
      </c:scatterChart>
      <c:valAx>
        <c:axId val="57245696"/>
        <c:scaling>
          <c:orientation val="minMax"/>
          <c:max val="1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7247232"/>
        <c:crosses val="autoZero"/>
        <c:crossBetween val="midCat"/>
      </c:valAx>
      <c:valAx>
        <c:axId val="57247232"/>
        <c:scaling>
          <c:orientation val="minMax"/>
          <c:max val="7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24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>
                <a:solidFill>
                  <a:srgbClr val="FF0000"/>
                </a:solidFill>
              </a:rPr>
              <a:t>Home</a:t>
            </a:r>
            <a:r>
              <a:rPr lang="fr-FR" baseline="0">
                <a:solidFill>
                  <a:srgbClr val="FF0000"/>
                </a:solidFill>
              </a:rPr>
              <a:t> Made</a:t>
            </a:r>
          </a:p>
          <a:p>
            <a:pPr>
              <a:defRPr/>
            </a:pPr>
            <a:r>
              <a:rPr lang="fr-FR">
                <a:solidFill>
                  <a:srgbClr val="00B0F0"/>
                </a:solidFill>
              </a:rPr>
              <a:t>RockShox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502086904900268E-2"/>
          <c:y val="0.14989103007727114"/>
          <c:w val="0.93735418506117119"/>
          <c:h val="0.80658321564080315"/>
        </c:manualLayout>
      </c:layout>
      <c:scatterChart>
        <c:scatterStyle val="smoothMarker"/>
        <c:varyColors val="0"/>
        <c:ser>
          <c:idx val="1"/>
          <c:order val="0"/>
          <c:tx>
            <c:v>base</c:v>
          </c:tx>
          <c:marker>
            <c:symbol val="none"/>
          </c:marker>
          <c:xVal>
            <c:numRef>
              <c:f>Feuil1!$A$11:$A$91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</c:numRef>
          </c:xVal>
          <c:yVal>
            <c:numRef>
              <c:f>Feuil1!$J$11:$J$90</c:f>
              <c:numCache>
                <c:formatCode>General</c:formatCode>
                <c:ptCount val="80"/>
                <c:pt idx="0">
                  <c:v>0</c:v>
                </c:pt>
                <c:pt idx="1">
                  <c:v>0.45865629676154196</c:v>
                </c:pt>
                <c:pt idx="2">
                  <c:v>0.86221762411055192</c:v>
                </c:pt>
                <c:pt idx="3">
                  <c:v>1.2215284748140252</c:v>
                </c:pt>
                <c:pt idx="4">
                  <c:v>1.5449129482193258</c:v>
                </c:pt>
                <c:pt idx="5">
                  <c:v>1.8388619335030381</c:v>
                </c:pt>
                <c:pt idx="6">
                  <c:v>2.1085091930378428</c:v>
                </c:pt>
                <c:pt idx="7">
                  <c:v>2.357967907310544</c:v>
                </c:pt>
                <c:pt idx="8">
                  <c:v>2.5905729151762134</c:v>
                </c:pt>
                <c:pt idx="9">
                  <c:v>2.8090579394298372</c:v>
                </c:pt>
                <c:pt idx="10">
                  <c:v>3.0156871792635593</c:v>
                </c:pt>
                <c:pt idx="11">
                  <c:v>3.2123543484466879</c:v>
                </c:pt>
                <c:pt idx="12">
                  <c:v>3.4006581435042351</c:v>
                </c:pt>
                <c:pt idx="13">
                  <c:v>3.5819604146484285</c:v>
                </c:pt>
                <c:pt idx="14">
                  <c:v>3.7574314848487509</c:v>
                </c:pt>
                <c:pt idx="15">
                  <c:v>3.9280858109656114</c:v>
                </c:pt>
                <c:pt idx="16">
                  <c:v>4.0948103110510443</c:v>
                </c:pt>
                <c:pt idx="17">
                  <c:v>4.2583870690452565</c:v>
                </c:pt>
                <c:pt idx="18">
                  <c:v>4.4195116907756926</c:v>
                </c:pt>
                <c:pt idx="19">
                  <c:v>4.5788082694331615</c:v>
                </c:pt>
                <c:pt idx="20">
                  <c:v>4.7368416882546374</c:v>
                </c:pt>
                <c:pt idx="21">
                  <c:v>4.8941278182387808</c:v>
                </c:pt>
                <c:pt idx="22">
                  <c:v>5.05114204226747</c:v>
                </c:pt>
                <c:pt idx="23">
                  <c:v>5.2083264420717335</c:v>
                </c:pt>
                <c:pt idx="24">
                  <c:v>5.3660959126311356</c:v>
                </c:pt>
                <c:pt idx="25">
                  <c:v>5.5248434138176155</c:v>
                </c:pt>
                <c:pt idx="26">
                  <c:v>5.6849445270537391</c:v>
                </c:pt>
                <c:pt idx="27">
                  <c:v>5.846761452301287</c:v>
                </c:pt>
                <c:pt idx="28">
                  <c:v>6.0106465555197026</c:v>
                </c:pt>
                <c:pt idx="29">
                  <c:v>6.1769455571292857</c:v>
                </c:pt>
                <c:pt idx="30">
                  <c:v>6.3460004367128686</c:v>
                </c:pt>
                <c:pt idx="31">
                  <c:v>6.5181521172430124</c:v>
                </c:pt>
                <c:pt idx="32">
                  <c:v>6.6937429828150083</c:v>
                </c:pt>
                <c:pt idx="33">
                  <c:v>6.8731192766614768</c:v>
                </c:pt>
                <c:pt idx="34">
                  <c:v>7.0566334207150918</c:v>
                </c:pt>
                <c:pt idx="35">
                  <c:v>7.2446462938637159</c:v>
                </c:pt>
                <c:pt idx="36">
                  <c:v>7.4375295030787729</c:v>
                </c:pt>
                <c:pt idx="37">
                  <c:v>7.6356676796204956</c:v>
                </c:pt>
                <c:pt idx="38">
                  <c:v>7.8394608314114826</c:v>
                </c:pt>
                <c:pt idx="39">
                  <c:v>8.0493267823380581</c:v>
                </c:pt>
                <c:pt idx="40">
                  <c:v>8.2657037296350566</c:v>
                </c:pt>
                <c:pt idx="41">
                  <c:v>8.4890529516119742</c:v>
                </c:pt>
                <c:pt idx="42">
                  <c:v>8.7198616997867404</c:v>
                </c:pt>
                <c:pt idx="43">
                  <c:v>8.9586463120367146</c:v>
                </c:pt>
                <c:pt idx="44">
                  <c:v>9.2059555867041478</c:v>
                </c:pt>
                <c:pt idx="45">
                  <c:v>9.4623744617826588</c:v>
                </c:pt>
                <c:pt idx="46">
                  <c:v>9.7285280484684886</c:v>
                </c:pt>
                <c:pt idx="47">
                  <c:v>10.005086074620074</c:v>
                </c:pt>
                <c:pt idx="48">
                  <c:v>10.292767801208814</c:v>
                </c:pt>
                <c:pt idx="49">
                  <c:v>10.59234748387939</c:v>
                </c:pt>
                <c:pt idx="50">
                  <c:v>10.904660462543291</c:v>
                </c:pt>
                <c:pt idx="51">
                  <c:v>11.230609974840275</c:v>
                </c:pt>
                <c:pt idx="52">
                  <c:v>11.571174804739877</c:v>
                </c:pt>
                <c:pt idx="53">
                  <c:v>11.927417896034653</c:v>
                </c:pt>
                <c:pt idx="54">
                  <c:v>12.300496082645068</c:v>
                </c:pt>
                <c:pt idx="55">
                  <c:v>12.691671114314298</c:v>
                </c:pt>
                <c:pt idx="56">
                  <c:v>13.102322188421976</c:v>
                </c:pt>
                <c:pt idx="57">
                  <c:v>13.533960237547571</c:v>
                </c:pt>
                <c:pt idx="58">
                  <c:v>13.988244269650652</c:v>
                </c:pt>
                <c:pt idx="59">
                  <c:v>14.46700011530997</c:v>
                </c:pt>
                <c:pt idx="60">
                  <c:v>14.972242006925596</c:v>
                </c:pt>
                <c:pt idx="61">
                  <c:v>15.506197501391037</c:v>
                </c:pt>
                <c:pt idx="62">
                  <c:v>16.071336364668973</c:v>
                </c:pt>
                <c:pt idx="63">
                  <c:v>16.670404169351659</c:v>
                </c:pt>
                <c:pt idx="64">
                  <c:v>17.306461521674965</c:v>
                </c:pt>
                <c:pt idx="65">
                  <c:v>17.982930041751153</c:v>
                </c:pt>
                <c:pt idx="66">
                  <c:v>18.703646482058993</c:v>
                </c:pt>
                <c:pt idx="67">
                  <c:v>19.472926700465941</c:v>
                </c:pt>
                <c:pt idx="68">
                  <c:v>20.29564162658005</c:v>
                </c:pt>
                <c:pt idx="69">
                  <c:v>21.177307902713682</c:v>
                </c:pt>
                <c:pt idx="70">
                  <c:v>22.124196582027359</c:v>
                </c:pt>
                <c:pt idx="71">
                  <c:v>23.143464179597011</c:v>
                </c:pt>
                <c:pt idx="72">
                  <c:v>24.2433115703788</c:v>
                </c:pt>
                <c:pt idx="73">
                  <c:v>25.433177813162438</c:v>
                </c:pt>
                <c:pt idx="74">
                  <c:v>26.723978094712962</c:v>
                </c:pt>
                <c:pt idx="75">
                  <c:v>28.12839783668263</c:v>
                </c:pt>
                <c:pt idx="76">
                  <c:v>29.661258881536156</c:v>
                </c:pt>
                <c:pt idx="77">
                  <c:v>31.339978997216573</c:v>
                </c:pt>
                <c:pt idx="78">
                  <c:v>33.185153338807979</c:v>
                </c:pt>
                <c:pt idx="79">
                  <c:v>35.221296912556603</c:v>
                </c:pt>
              </c:numCache>
            </c:numRef>
          </c:yVal>
          <c:smooth val="1"/>
        </c:ser>
        <c:ser>
          <c:idx val="0"/>
          <c:order val="1"/>
          <c:marker>
            <c:symbol val="none"/>
          </c:marker>
          <c:xVal>
            <c:numRef>
              <c:f>Feuil1!$A$11:$A$91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</c:numRef>
          </c:xVal>
          <c:yVal>
            <c:numRef>
              <c:f>Feuil1!$M$11:$M$91</c:f>
              <c:numCache>
                <c:formatCode>General</c:formatCode>
                <c:ptCount val="81"/>
                <c:pt idx="0">
                  <c:v>0</c:v>
                </c:pt>
                <c:pt idx="1">
                  <c:v>0.89027941725121595</c:v>
                </c:pt>
                <c:pt idx="2">
                  <c:v>1.5545095441449139</c:v>
                </c:pt>
                <c:pt idx="3">
                  <c:v>2.0730661568761568</c:v>
                </c:pt>
                <c:pt idx="4">
                  <c:v>2.4931582191506587</c:v>
                </c:pt>
                <c:pt idx="5">
                  <c:v>2.8441965799311135</c:v>
                </c:pt>
                <c:pt idx="6">
                  <c:v>3.1453919791251792</c:v>
                </c:pt>
                <c:pt idx="7">
                  <c:v>3.4097920042475582</c:v>
                </c:pt>
                <c:pt idx="8">
                  <c:v>3.6465549048549457</c:v>
                </c:pt>
                <c:pt idx="9">
                  <c:v>3.8622937188813791</c:v>
                </c:pt>
                <c:pt idx="10">
                  <c:v>4.0619038506230218</c:v>
                </c:pt>
                <c:pt idx="11">
                  <c:v>4.249090669733194</c:v>
                </c:pt>
                <c:pt idx="12">
                  <c:v>4.4267161729048672</c:v>
                </c:pt>
                <c:pt idx="13">
                  <c:v>4.59703286638159</c:v>
                </c:pt>
                <c:pt idx="14">
                  <c:v>4.7618453033654795</c:v>
                </c:pt>
                <c:pt idx="15">
                  <c:v>4.9226240229180824</c:v>
                </c:pt>
                <c:pt idx="16">
                  <c:v>5.0805874600605572</c:v>
                </c:pt>
                <c:pt idx="17">
                  <c:v>5.2367618676847396</c:v>
                </c:pt>
                <c:pt idx="18">
                  <c:v>5.3920258706131143</c:v>
                </c:pt>
                <c:pt idx="19">
                  <c:v>5.5471441056640982</c:v>
                </c:pt>
                <c:pt idx="20">
                  <c:v>5.7027929996101987</c:v>
                </c:pt>
                <c:pt idx="21">
                  <c:v>5.8595808119157153</c:v>
                </c:pt>
                <c:pt idx="22">
                  <c:v>6.0180634479889283</c:v>
                </c:pt>
                <c:pt idx="23">
                  <c:v>6.1787571248349877</c:v>
                </c:pt>
                <c:pt idx="24">
                  <c:v>6.3421486775434817</c:v>
                </c:pt>
                <c:pt idx="25">
                  <c:v>6.5087040891925589</c:v>
                </c:pt>
                <c:pt idx="26">
                  <c:v>6.6788756806567715</c:v>
                </c:pt>
                <c:pt idx="27">
                  <c:v>6.8531082920717354</c:v>
                </c:pt>
                <c:pt idx="28">
                  <c:v>7.0318447120046041</c:v>
                </c:pt>
                <c:pt idx="29">
                  <c:v>7.2155305553330109</c:v>
                </c:pt>
                <c:pt idx="30">
                  <c:v>7.4046187506978391</c:v>
                </c:pt>
                <c:pt idx="31">
                  <c:v>7.5995737691783383</c:v>
                </c:pt>
                <c:pt idx="32">
                  <c:v>7.8008757047567059</c:v>
                </c:pt>
                <c:pt idx="33">
                  <c:v>8.0090243022343603</c:v>
                </c:pt>
                <c:pt idx="34">
                  <c:v>8.2245430181641197</c:v>
                </c:pt>
                <c:pt idx="35">
                  <c:v>8.4479831941103285</c:v>
                </c:pt>
                <c:pt idx="36">
                  <c:v>8.6799284184952352</c:v>
                </c:pt>
                <c:pt idx="37">
                  <c:v>8.9209991530079282</c:v>
                </c:pt>
                <c:pt idx="38">
                  <c:v>9.1718577017984178</c:v>
                </c:pt>
                <c:pt idx="39">
                  <c:v>9.433213606356265</c:v>
                </c:pt>
                <c:pt idx="40">
                  <c:v>9.7058295561075898</c:v>
                </c:pt>
                <c:pt idx="41">
                  <c:v>9.9905279145053587</c:v>
                </c:pt>
                <c:pt idx="42">
                  <c:v>10.288197973003118</c:v>
                </c:pt>
                <c:pt idx="43">
                  <c:v>10.599804061185486</c:v>
                </c:pt>
                <c:pt idx="44">
                  <c:v>10.926394661022911</c:v>
                </c:pt>
                <c:pt idx="45">
                  <c:v>11.269112697433508</c:v>
                </c:pt>
                <c:pt idx="46">
                  <c:v>11.629207206993474</c:v>
                </c:pt>
                <c:pt idx="47">
                  <c:v>12.008046622919041</c:v>
                </c:pt>
                <c:pt idx="48">
                  <c:v>12.407133958855873</c:v>
                </c:pt>
                <c:pt idx="49">
                  <c:v>12.828124228483317</c:v>
                </c:pt>
                <c:pt idx="50">
                  <c:v>13.272844504936909</c:v>
                </c:pt>
                <c:pt idx="51">
                  <c:v>13.743317106744993</c:v>
                </c:pt>
                <c:pt idx="52">
                  <c:v>14.241786499452164</c:v>
                </c:pt>
                <c:pt idx="53">
                  <c:v>14.770750629671474</c:v>
                </c:pt>
                <c:pt idx="54">
                  <c:v>15.332997567885631</c:v>
                </c:pt>
                <c:pt idx="55">
                  <c:v>15.931648536986536</c:v>
                </c:pt>
                <c:pt idx="56">
                  <c:v>16.570208657292223</c:v>
                </c:pt>
                <c:pt idx="57">
                  <c:v>17.252627061557344</c:v>
                </c:pt>
                <c:pt idx="58">
                  <c:v>17.983368446656776</c:v>
                </c:pt>
                <c:pt idx="59">
                  <c:v>18.767498661007487</c:v>
                </c:pt>
                <c:pt idx="60">
                  <c:v>19.610787617638227</c:v>
                </c:pt>
                <c:pt idx="61">
                  <c:v>20.519833725986221</c:v>
                </c:pt>
                <c:pt idx="62">
                  <c:v>21.502215225608605</c:v>
                </c:pt>
                <c:pt idx="63">
                  <c:v>22.566675386408196</c:v>
                </c:pt>
                <c:pt idx="64">
                  <c:v>23.72335066017359</c:v>
                </c:pt>
                <c:pt idx="65">
                  <c:v>24.984053737925944</c:v>
                </c:pt>
                <c:pt idx="66">
                  <c:v>26.362627391311356</c:v>
                </c:pt>
                <c:pt idx="67">
                  <c:v>27.87539039980047</c:v>
                </c:pt>
                <c:pt idx="68">
                  <c:v>29.541704449842342</c:v>
                </c:pt>
                <c:pt idx="69">
                  <c:v>31.384701631974902</c:v>
                </c:pt>
                <c:pt idx="70">
                  <c:v>33.43222757686236</c:v>
                </c:pt>
                <c:pt idx="71">
                  <c:v>35.718077722048996</c:v>
                </c:pt>
                <c:pt idx="72">
                  <c:v>38.283637421892365</c:v>
                </c:pt>
                <c:pt idx="73">
                  <c:v>41.180086626488638</c:v>
                </c:pt>
                <c:pt idx="74">
                  <c:v>44.471406585644189</c:v>
                </c:pt>
                <c:pt idx="75">
                  <c:v>48.238546220839801</c:v>
                </c:pt>
                <c:pt idx="76">
                  <c:v>52.58529842383625</c:v>
                </c:pt>
                <c:pt idx="77">
                  <c:v>57.646753176759873</c:v>
                </c:pt>
                <c:pt idx="78">
                  <c:v>63.601729873937892</c:v>
                </c:pt>
                <c:pt idx="79">
                  <c:v>70.691526158904068</c:v>
                </c:pt>
                <c:pt idx="80">
                  <c:v>79.249012969911462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Feuil1!$A$11:$A$91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</c:numRef>
          </c:xVal>
          <c:yVal>
            <c:numRef>
              <c:f>Feuil1!$O$11:$O$91</c:f>
              <c:numCache>
                <c:formatCode>0.00000</c:formatCode>
                <c:ptCount val="81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4.8600000000000003</c:v>
                </c:pt>
                <c:pt idx="19">
                  <c:v>5.1300000000000008</c:v>
                </c:pt>
                <c:pt idx="20">
                  <c:v>5.4</c:v>
                </c:pt>
                <c:pt idx="21">
                  <c:v>5.67</c:v>
                </c:pt>
                <c:pt idx="22">
                  <c:v>5.94</c:v>
                </c:pt>
                <c:pt idx="23">
                  <c:v>6.2100000000000009</c:v>
                </c:pt>
                <c:pt idx="24">
                  <c:v>6.48</c:v>
                </c:pt>
                <c:pt idx="25">
                  <c:v>6.75</c:v>
                </c:pt>
                <c:pt idx="26">
                  <c:v>7.0200000000000005</c:v>
                </c:pt>
                <c:pt idx="27">
                  <c:v>7.2900000000000009</c:v>
                </c:pt>
                <c:pt idx="28">
                  <c:v>7.5600000000000005</c:v>
                </c:pt>
                <c:pt idx="29">
                  <c:v>7.83</c:v>
                </c:pt>
                <c:pt idx="30">
                  <c:v>8.1000000000000014</c:v>
                </c:pt>
                <c:pt idx="31">
                  <c:v>8.370000000000001</c:v>
                </c:pt>
                <c:pt idx="32">
                  <c:v>8.64</c:v>
                </c:pt>
                <c:pt idx="33">
                  <c:v>8.91</c:v>
                </c:pt>
                <c:pt idx="34">
                  <c:v>9.18</c:v>
                </c:pt>
                <c:pt idx="35">
                  <c:v>9.4500000000000011</c:v>
                </c:pt>
                <c:pt idx="36">
                  <c:v>9.7200000000000006</c:v>
                </c:pt>
                <c:pt idx="37">
                  <c:v>9.99</c:v>
                </c:pt>
                <c:pt idx="38">
                  <c:v>10.260000000000002</c:v>
                </c:pt>
                <c:pt idx="39">
                  <c:v>10.530000000000001</c:v>
                </c:pt>
                <c:pt idx="40">
                  <c:v>10.8</c:v>
                </c:pt>
                <c:pt idx="41">
                  <c:v>11.07</c:v>
                </c:pt>
                <c:pt idx="42">
                  <c:v>11.34</c:v>
                </c:pt>
                <c:pt idx="43">
                  <c:v>11.610000000000001</c:v>
                </c:pt>
                <c:pt idx="44">
                  <c:v>11.88</c:v>
                </c:pt>
                <c:pt idx="45">
                  <c:v>12.15</c:v>
                </c:pt>
                <c:pt idx="46">
                  <c:v>12.420000000000002</c:v>
                </c:pt>
                <c:pt idx="47">
                  <c:v>12.690000000000001</c:v>
                </c:pt>
                <c:pt idx="48">
                  <c:v>12.96</c:v>
                </c:pt>
                <c:pt idx="49">
                  <c:v>13.23</c:v>
                </c:pt>
                <c:pt idx="50">
                  <c:v>13.5</c:v>
                </c:pt>
                <c:pt idx="51">
                  <c:v>13.770000000000001</c:v>
                </c:pt>
                <c:pt idx="52">
                  <c:v>14.040000000000001</c:v>
                </c:pt>
                <c:pt idx="53">
                  <c:v>14.31</c:v>
                </c:pt>
                <c:pt idx="54">
                  <c:v>14.580000000000002</c:v>
                </c:pt>
                <c:pt idx="55">
                  <c:v>14.850000000000001</c:v>
                </c:pt>
                <c:pt idx="56">
                  <c:v>15.120000000000001</c:v>
                </c:pt>
                <c:pt idx="57">
                  <c:v>15.39</c:v>
                </c:pt>
                <c:pt idx="58">
                  <c:v>15.66</c:v>
                </c:pt>
                <c:pt idx="59">
                  <c:v>15.930000000000001</c:v>
                </c:pt>
                <c:pt idx="60">
                  <c:v>16.200000000000003</c:v>
                </c:pt>
                <c:pt idx="61">
                  <c:v>16.470000000000002</c:v>
                </c:pt>
                <c:pt idx="62">
                  <c:v>16.740000000000002</c:v>
                </c:pt>
                <c:pt idx="63">
                  <c:v>17.010000000000002</c:v>
                </c:pt>
                <c:pt idx="64">
                  <c:v>17.28</c:v>
                </c:pt>
                <c:pt idx="65">
                  <c:v>17.55</c:v>
                </c:pt>
                <c:pt idx="66">
                  <c:v>17.82</c:v>
                </c:pt>
                <c:pt idx="67">
                  <c:v>18.09</c:v>
                </c:pt>
                <c:pt idx="68">
                  <c:v>18.36</c:v>
                </c:pt>
                <c:pt idx="69">
                  <c:v>18.630000000000003</c:v>
                </c:pt>
                <c:pt idx="70">
                  <c:v>18.900000000000002</c:v>
                </c:pt>
                <c:pt idx="71">
                  <c:v>19.170000000000002</c:v>
                </c:pt>
                <c:pt idx="72">
                  <c:v>19.440000000000001</c:v>
                </c:pt>
                <c:pt idx="73">
                  <c:v>19.71</c:v>
                </c:pt>
                <c:pt idx="74">
                  <c:v>19.98</c:v>
                </c:pt>
                <c:pt idx="75">
                  <c:v>20.25</c:v>
                </c:pt>
                <c:pt idx="76">
                  <c:v>20.520000000000003</c:v>
                </c:pt>
                <c:pt idx="77">
                  <c:v>20.790000000000003</c:v>
                </c:pt>
                <c:pt idx="78">
                  <c:v>21.060000000000002</c:v>
                </c:pt>
                <c:pt idx="79">
                  <c:v>21.330000000000002</c:v>
                </c:pt>
                <c:pt idx="80">
                  <c:v>21.6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8944"/>
        <c:axId val="56664832"/>
      </c:scatterChart>
      <c:valAx>
        <c:axId val="56658944"/>
        <c:scaling>
          <c:orientation val="minMax"/>
          <c:max val="1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6664832"/>
        <c:crosses val="autoZero"/>
        <c:crossBetween val="midCat"/>
      </c:valAx>
      <c:valAx>
        <c:axId val="56664832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5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469447</xdr:colOff>
      <xdr:row>15</xdr:row>
      <xdr:rowOff>69395</xdr:rowOff>
    </xdr:from>
    <xdr:to>
      <xdr:col>22</xdr:col>
      <xdr:colOff>571500</xdr:colOff>
      <xdr:row>49</xdr:row>
      <xdr:rowOff>40822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734785</xdr:colOff>
      <xdr:row>22</xdr:row>
      <xdr:rowOff>122464</xdr:rowOff>
    </xdr:from>
    <xdr:to>
      <xdr:col>20</xdr:col>
      <xdr:colOff>655962</xdr:colOff>
      <xdr:row>44</xdr:row>
      <xdr:rowOff>145215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1252102</xdr:colOff>
      <xdr:row>13</xdr:row>
      <xdr:rowOff>1144</xdr:rowOff>
    </xdr:from>
    <xdr:to>
      <xdr:col>21</xdr:col>
      <xdr:colOff>196083</xdr:colOff>
      <xdr:row>43</xdr:row>
      <xdr:rowOff>79889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144528</xdr:colOff>
      <xdr:row>22</xdr:row>
      <xdr:rowOff>60023</xdr:rowOff>
    </xdr:from>
    <xdr:to>
      <xdr:col>19</xdr:col>
      <xdr:colOff>443629</xdr:colOff>
      <xdr:row>53</xdr:row>
      <xdr:rowOff>86117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8"/>
  <sheetViews>
    <sheetView zoomScale="50" zoomScaleNormal="50" workbookViewId="0">
      <selection activeCell="J9" sqref="J9"/>
    </sheetView>
  </sheetViews>
  <sheetFormatPr baseColWidth="10" defaultRowHeight="14.4" x14ac:dyDescent="0.3"/>
  <cols>
    <col min="1" max="1" width="19.5546875" customWidth="1"/>
    <col min="3" max="3" width="13.109375" customWidth="1"/>
    <col min="7" max="7" width="23.44140625" customWidth="1"/>
    <col min="8" max="8" width="24.33203125" customWidth="1"/>
    <col min="9" max="9" width="25.109375" customWidth="1"/>
    <col min="10" max="10" width="18.109375" customWidth="1"/>
    <col min="11" max="11" width="29" customWidth="1"/>
    <col min="12" max="12" width="17.5546875" customWidth="1"/>
  </cols>
  <sheetData>
    <row r="1" spans="1:16" x14ac:dyDescent="0.3">
      <c r="F1" t="s">
        <v>3</v>
      </c>
      <c r="G1" t="s">
        <v>15</v>
      </c>
      <c r="H1" t="s">
        <v>16</v>
      </c>
      <c r="I1" t="s">
        <v>6</v>
      </c>
      <c r="J1" t="s">
        <v>2</v>
      </c>
      <c r="K1" t="s">
        <v>7</v>
      </c>
      <c r="L1" t="s">
        <v>8</v>
      </c>
      <c r="N1" t="s">
        <v>10</v>
      </c>
    </row>
    <row r="2" spans="1:16" ht="15" x14ac:dyDescent="0.25">
      <c r="F2" s="11">
        <v>170</v>
      </c>
      <c r="G2" s="11">
        <v>0.7</v>
      </c>
      <c r="H2" s="11">
        <v>7.0000000000000007E-2</v>
      </c>
      <c r="I2">
        <v>33</v>
      </c>
      <c r="J2">
        <f>((I2/2)^2)*PI()</f>
        <v>855.2985999398212</v>
      </c>
      <c r="K2">
        <v>170</v>
      </c>
      <c r="L2">
        <f>(J2*K2)*0.001</f>
        <v>145.40076198976962</v>
      </c>
      <c r="N2" s="1" t="s">
        <v>11</v>
      </c>
      <c r="O2" s="1" t="s">
        <v>12</v>
      </c>
      <c r="P2" s="1">
        <v>1.43</v>
      </c>
    </row>
    <row r="3" spans="1:16" x14ac:dyDescent="0.3">
      <c r="A3" t="s">
        <v>0</v>
      </c>
      <c r="C3" t="s">
        <v>1</v>
      </c>
      <c r="E3" t="s">
        <v>5</v>
      </c>
      <c r="N3" t="s">
        <v>13</v>
      </c>
      <c r="P3">
        <v>1</v>
      </c>
    </row>
    <row r="4" spans="1:16" ht="15" x14ac:dyDescent="0.25">
      <c r="C4" s="12" t="s">
        <v>4</v>
      </c>
      <c r="N4" t="s">
        <v>14</v>
      </c>
      <c r="P4">
        <v>1.3</v>
      </c>
    </row>
    <row r="5" spans="1:16" x14ac:dyDescent="0.3">
      <c r="G5" t="s">
        <v>9</v>
      </c>
      <c r="H5" t="s">
        <v>18</v>
      </c>
      <c r="I5" t="s">
        <v>21</v>
      </c>
    </row>
    <row r="6" spans="1:16" ht="15" x14ac:dyDescent="0.25">
      <c r="I6" t="s">
        <v>22</v>
      </c>
      <c r="J6">
        <v>90</v>
      </c>
      <c r="K6" t="s">
        <v>17</v>
      </c>
    </row>
    <row r="7" spans="1:16" ht="15" thickBot="1" x14ac:dyDescent="0.35">
      <c r="E7">
        <f>F2</f>
        <v>170</v>
      </c>
      <c r="I7" t="s">
        <v>20</v>
      </c>
      <c r="J7">
        <v>6.4000000000000001E-2</v>
      </c>
    </row>
    <row r="8" spans="1:16" ht="15" x14ac:dyDescent="0.25">
      <c r="A8" s="3">
        <v>0</v>
      </c>
      <c r="B8" s="4"/>
      <c r="C8" s="4">
        <v>0</v>
      </c>
      <c r="D8" s="4"/>
      <c r="E8" s="5">
        <f>E7-C8</f>
        <v>170</v>
      </c>
      <c r="G8" s="14">
        <f>$G$2*(($F$2/($F$2-C8))^$P$2)</f>
        <v>0.7</v>
      </c>
      <c r="H8" s="15">
        <f>(($L$2^$P$2)*$G$2)/(($L$2-(($J$2*C9)*0.001))^$P$2)</f>
        <v>0.70295467403274858</v>
      </c>
      <c r="I8" s="16">
        <f>($J$6-C8)*$J$7</f>
        <v>5.76</v>
      </c>
      <c r="J8" s="17">
        <f>I8-H8</f>
        <v>5.057045325967251</v>
      </c>
    </row>
    <row r="9" spans="1:16" ht="15" x14ac:dyDescent="0.25">
      <c r="A9" s="6">
        <v>0.5</v>
      </c>
      <c r="B9" s="2"/>
      <c r="C9" s="2">
        <v>0.5</v>
      </c>
      <c r="D9" s="2"/>
      <c r="E9" s="7">
        <f t="shared" ref="E9:E72" si="0">E8-C9</f>
        <v>169.5</v>
      </c>
      <c r="G9" s="18">
        <f t="shared" ref="G9:G72" si="1">$G$2*(($F$2/($F$2-C9))^$P$2)</f>
        <v>0.70295467403274814</v>
      </c>
      <c r="H9" s="19">
        <f t="shared" ref="H9:H72" si="2">(($L$2^$P$2)*$G$2)/(($L$2-(($J$2*C10)*0.001))^$P$2)</f>
        <v>0.70593060374645711</v>
      </c>
      <c r="I9" s="20">
        <f>($J$6-C9)*$J$7</f>
        <v>5.7279999999999998</v>
      </c>
      <c r="J9" s="21">
        <f t="shared" ref="J9:J72" si="3">H9-I9</f>
        <v>-5.022069396253543</v>
      </c>
    </row>
    <row r="10" spans="1:16" ht="15" x14ac:dyDescent="0.25">
      <c r="A10" s="6">
        <v>1</v>
      </c>
      <c r="B10" s="2"/>
      <c r="C10" s="2">
        <v>1</v>
      </c>
      <c r="D10" s="2"/>
      <c r="E10" s="7">
        <f t="shared" si="0"/>
        <v>168.5</v>
      </c>
      <c r="G10" s="18">
        <f t="shared" si="1"/>
        <v>0.70593060374645655</v>
      </c>
      <c r="H10" s="19">
        <f t="shared" si="2"/>
        <v>0.70892800562013714</v>
      </c>
      <c r="I10" s="20">
        <f t="shared" ref="I10:I71" si="4">($J$6-C10)*$J$7</f>
        <v>5.6959999999999997</v>
      </c>
      <c r="J10" s="21">
        <f t="shared" si="3"/>
        <v>-4.9870719943798623</v>
      </c>
      <c r="K10" t="s">
        <v>19</v>
      </c>
    </row>
    <row r="11" spans="1:16" ht="15" x14ac:dyDescent="0.25">
      <c r="A11" s="6">
        <v>1.5</v>
      </c>
      <c r="B11" s="2"/>
      <c r="C11" s="2">
        <v>1.5</v>
      </c>
      <c r="D11" s="2"/>
      <c r="E11" s="7">
        <f t="shared" si="0"/>
        <v>167</v>
      </c>
      <c r="G11" s="18">
        <f t="shared" si="1"/>
        <v>0.70892800562013714</v>
      </c>
      <c r="H11" s="19">
        <f t="shared" si="2"/>
        <v>0.71194709898879727</v>
      </c>
      <c r="I11" s="20">
        <f t="shared" si="4"/>
        <v>5.6639999999999997</v>
      </c>
      <c r="J11" s="21">
        <f t="shared" si="3"/>
        <v>-4.9520529010112027</v>
      </c>
    </row>
    <row r="12" spans="1:16" ht="15" x14ac:dyDescent="0.25">
      <c r="A12" s="6">
        <v>2</v>
      </c>
      <c r="B12" s="2"/>
      <c r="C12" s="2">
        <v>2</v>
      </c>
      <c r="D12" s="2"/>
      <c r="E12" s="7">
        <f t="shared" si="0"/>
        <v>165</v>
      </c>
      <c r="G12" s="18">
        <f t="shared" si="1"/>
        <v>0.71194709898879771</v>
      </c>
      <c r="H12" s="19">
        <f t="shared" si="2"/>
        <v>0.7149881060897636</v>
      </c>
      <c r="I12" s="20">
        <f t="shared" si="4"/>
        <v>5.6319999999999997</v>
      </c>
      <c r="J12" s="21">
        <f t="shared" si="3"/>
        <v>-4.9170118939102361</v>
      </c>
    </row>
    <row r="13" spans="1:16" ht="15" x14ac:dyDescent="0.25">
      <c r="A13" s="6">
        <v>2.5</v>
      </c>
      <c r="B13" s="2"/>
      <c r="C13" s="2">
        <v>2.5</v>
      </c>
      <c r="D13" s="2"/>
      <c r="E13" s="7">
        <f t="shared" si="0"/>
        <v>162.5</v>
      </c>
      <c r="G13" s="18">
        <f t="shared" si="1"/>
        <v>0.71498810608976371</v>
      </c>
      <c r="H13" s="19">
        <f t="shared" si="2"/>
        <v>0.71805125210989273</v>
      </c>
      <c r="I13" s="20">
        <f t="shared" si="4"/>
        <v>5.6000000000000005</v>
      </c>
      <c r="J13" s="21">
        <f t="shared" si="3"/>
        <v>-4.8819487478901076</v>
      </c>
    </row>
    <row r="14" spans="1:16" ht="15" x14ac:dyDescent="0.25">
      <c r="A14" s="6">
        <v>3</v>
      </c>
      <c r="B14" s="2"/>
      <c r="C14" s="2">
        <v>3</v>
      </c>
      <c r="D14" s="2"/>
      <c r="E14" s="7">
        <f t="shared" si="0"/>
        <v>159.5</v>
      </c>
      <c r="G14" s="18">
        <f t="shared" si="1"/>
        <v>0.71805125210989229</v>
      </c>
      <c r="H14" s="19">
        <f t="shared" si="2"/>
        <v>0.72113676523370085</v>
      </c>
      <c r="I14" s="20">
        <f t="shared" si="4"/>
        <v>5.5680000000000005</v>
      </c>
      <c r="J14" s="21">
        <f t="shared" si="3"/>
        <v>-4.8468632347662997</v>
      </c>
    </row>
    <row r="15" spans="1:16" ht="15" x14ac:dyDescent="0.25">
      <c r="A15" s="6">
        <v>3.5</v>
      </c>
      <c r="B15" s="2"/>
      <c r="C15" s="2">
        <v>3.5</v>
      </c>
      <c r="D15" s="2"/>
      <c r="E15" s="7">
        <f t="shared" si="0"/>
        <v>156</v>
      </c>
      <c r="G15" s="18">
        <f t="shared" si="1"/>
        <v>0.72113676523370063</v>
      </c>
      <c r="H15" s="19">
        <f t="shared" si="2"/>
        <v>0.72424487669242443</v>
      </c>
      <c r="I15" s="20">
        <f t="shared" si="4"/>
        <v>5.5360000000000005</v>
      </c>
      <c r="J15" s="21">
        <f t="shared" si="3"/>
        <v>-4.8117551233075764</v>
      </c>
    </row>
    <row r="16" spans="1:16" ht="15" x14ac:dyDescent="0.25">
      <c r="A16" s="6">
        <v>4</v>
      </c>
      <c r="B16" s="2"/>
      <c r="C16" s="2">
        <v>4</v>
      </c>
      <c r="D16" s="2"/>
      <c r="E16" s="7">
        <f t="shared" si="0"/>
        <v>152</v>
      </c>
      <c r="G16" s="18">
        <f t="shared" si="1"/>
        <v>0.72424487669242443</v>
      </c>
      <c r="H16" s="19">
        <f t="shared" si="2"/>
        <v>0.72737582081403185</v>
      </c>
      <c r="I16" s="20">
        <f t="shared" si="4"/>
        <v>5.5040000000000004</v>
      </c>
      <c r="J16" s="21">
        <f t="shared" si="3"/>
        <v>-4.7766241791859683</v>
      </c>
    </row>
    <row r="17" spans="1:10" ht="15" x14ac:dyDescent="0.25">
      <c r="A17" s="6">
        <v>4.5</v>
      </c>
      <c r="B17" s="2"/>
      <c r="C17" s="2">
        <v>4.5</v>
      </c>
      <c r="D17" s="2"/>
      <c r="E17" s="7">
        <f t="shared" si="0"/>
        <v>147.5</v>
      </c>
      <c r="G17" s="18">
        <f t="shared" si="1"/>
        <v>0.72737582081403163</v>
      </c>
      <c r="H17" s="19">
        <f t="shared" si="2"/>
        <v>0.73052983507421043</v>
      </c>
      <c r="I17" s="20">
        <f t="shared" si="4"/>
        <v>5.4720000000000004</v>
      </c>
      <c r="J17" s="21">
        <f t="shared" si="3"/>
        <v>-4.74147016492579</v>
      </c>
    </row>
    <row r="18" spans="1:10" ht="15" x14ac:dyDescent="0.25">
      <c r="A18" s="6">
        <v>5</v>
      </c>
      <c r="B18" s="2"/>
      <c r="C18" s="2">
        <v>5</v>
      </c>
      <c r="D18" s="2"/>
      <c r="E18" s="7">
        <f t="shared" si="0"/>
        <v>142.5</v>
      </c>
      <c r="G18" s="18">
        <f t="shared" si="1"/>
        <v>0.73052983507421054</v>
      </c>
      <c r="H18" s="19">
        <f t="shared" si="2"/>
        <v>0.73370716014835735</v>
      </c>
      <c r="I18" s="20">
        <f t="shared" si="4"/>
        <v>5.44</v>
      </c>
      <c r="J18" s="21">
        <f t="shared" si="3"/>
        <v>-4.7062928398516428</v>
      </c>
    </row>
    <row r="19" spans="1:10" ht="15" x14ac:dyDescent="0.25">
      <c r="A19" s="6">
        <v>5.5</v>
      </c>
      <c r="B19" s="2"/>
      <c r="C19" s="2">
        <v>5.5</v>
      </c>
      <c r="D19" s="2"/>
      <c r="E19" s="7">
        <f t="shared" si="0"/>
        <v>137</v>
      </c>
      <c r="G19" s="18">
        <f t="shared" si="1"/>
        <v>0.7337071601483568</v>
      </c>
      <c r="H19" s="19">
        <f t="shared" si="2"/>
        <v>0.73690803996457621</v>
      </c>
      <c r="I19" s="20">
        <f t="shared" si="4"/>
        <v>5.4080000000000004</v>
      </c>
      <c r="J19" s="21">
        <f t="shared" si="3"/>
        <v>-4.6710919600354242</v>
      </c>
    </row>
    <row r="20" spans="1:10" ht="15" x14ac:dyDescent="0.25">
      <c r="A20" s="6">
        <v>6</v>
      </c>
      <c r="B20" s="2"/>
      <c r="C20" s="2">
        <v>6</v>
      </c>
      <c r="D20" s="2"/>
      <c r="E20" s="7">
        <f t="shared" si="0"/>
        <v>131</v>
      </c>
      <c r="G20" s="18">
        <f t="shared" si="1"/>
        <v>0.73690803996457621</v>
      </c>
      <c r="H20" s="19">
        <f t="shared" si="2"/>
        <v>0.74013272175773648</v>
      </c>
      <c r="I20" s="20">
        <f t="shared" si="4"/>
        <v>5.3760000000000003</v>
      </c>
      <c r="J20" s="21">
        <f t="shared" si="3"/>
        <v>-4.6358672782422641</v>
      </c>
    </row>
    <row r="21" spans="1:10" ht="15" x14ac:dyDescent="0.25">
      <c r="A21" s="6">
        <v>6.5</v>
      </c>
      <c r="B21" s="2"/>
      <c r="C21" s="2">
        <v>6.5</v>
      </c>
      <c r="D21" s="2"/>
      <c r="E21" s="7">
        <f t="shared" si="0"/>
        <v>124.5</v>
      </c>
      <c r="G21" s="18">
        <f t="shared" si="1"/>
        <v>0.74013272175773559</v>
      </c>
      <c r="H21" s="19">
        <f t="shared" si="2"/>
        <v>0.74338145612457684</v>
      </c>
      <c r="I21" s="20">
        <f t="shared" si="4"/>
        <v>5.3440000000000003</v>
      </c>
      <c r="J21" s="21">
        <f t="shared" si="3"/>
        <v>-4.6006185438754237</v>
      </c>
    </row>
    <row r="22" spans="1:10" ht="15" x14ac:dyDescent="0.25">
      <c r="A22" s="6">
        <v>7</v>
      </c>
      <c r="B22" s="2"/>
      <c r="C22" s="2">
        <v>7</v>
      </c>
      <c r="D22" s="2"/>
      <c r="E22" s="7">
        <f t="shared" si="0"/>
        <v>117.5</v>
      </c>
      <c r="G22" s="18">
        <f t="shared" si="1"/>
        <v>0.74338145612457618</v>
      </c>
      <c r="H22" s="19">
        <f t="shared" si="2"/>
        <v>0.74665449707992093</v>
      </c>
      <c r="I22" s="20">
        <f t="shared" si="4"/>
        <v>5.3120000000000003</v>
      </c>
      <c r="J22" s="21">
        <f t="shared" si="3"/>
        <v>-4.5653455029200796</v>
      </c>
    </row>
    <row r="23" spans="1:10" ht="15" x14ac:dyDescent="0.25">
      <c r="A23" s="6">
        <v>7.5</v>
      </c>
      <c r="B23" s="2"/>
      <c r="C23" s="2">
        <v>7.5</v>
      </c>
      <c r="D23" s="2"/>
      <c r="E23" s="7">
        <f t="shared" si="0"/>
        <v>110</v>
      </c>
      <c r="G23" s="18">
        <f t="shared" si="1"/>
        <v>0.74665449707992138</v>
      </c>
      <c r="H23" s="19">
        <f t="shared" si="2"/>
        <v>0.74995210211399688</v>
      </c>
      <c r="I23" s="20">
        <f t="shared" si="4"/>
        <v>5.28</v>
      </c>
      <c r="J23" s="21">
        <f t="shared" si="3"/>
        <v>-4.5300478978860035</v>
      </c>
    </row>
    <row r="24" spans="1:10" ht="15" x14ac:dyDescent="0.25">
      <c r="A24" s="6">
        <v>8</v>
      </c>
      <c r="B24" s="2"/>
      <c r="C24" s="2">
        <v>8</v>
      </c>
      <c r="D24" s="2"/>
      <c r="E24" s="7">
        <f t="shared" si="0"/>
        <v>102</v>
      </c>
      <c r="G24" s="18">
        <f t="shared" si="1"/>
        <v>0.74995210211399699</v>
      </c>
      <c r="H24" s="19">
        <f t="shared" si="2"/>
        <v>0.75327453225089858</v>
      </c>
      <c r="I24" s="20">
        <f t="shared" si="4"/>
        <v>5.2480000000000002</v>
      </c>
      <c r="J24" s="21">
        <f t="shared" si="3"/>
        <v>-4.4947254677491015</v>
      </c>
    </row>
    <row r="25" spans="1:10" ht="15" x14ac:dyDescent="0.25">
      <c r="A25" s="6">
        <v>8.5</v>
      </c>
      <c r="B25" s="2"/>
      <c r="C25" s="2">
        <v>8.5</v>
      </c>
      <c r="D25" s="2"/>
      <c r="E25" s="7">
        <f t="shared" si="0"/>
        <v>93.5</v>
      </c>
      <c r="G25" s="18">
        <f t="shared" si="1"/>
        <v>0.7532745322508978</v>
      </c>
      <c r="H25" s="19">
        <f t="shared" si="2"/>
        <v>0.75662205210821953</v>
      </c>
      <c r="I25" s="20">
        <f t="shared" si="4"/>
        <v>5.2160000000000002</v>
      </c>
      <c r="J25" s="21">
        <f t="shared" si="3"/>
        <v>-4.459377947891781</v>
      </c>
    </row>
    <row r="26" spans="1:10" ht="15" x14ac:dyDescent="0.25">
      <c r="A26" s="6">
        <v>9</v>
      </c>
      <c r="B26" s="2"/>
      <c r="C26" s="2">
        <v>9</v>
      </c>
      <c r="D26" s="2"/>
      <c r="E26" s="7">
        <f t="shared" si="0"/>
        <v>84.5</v>
      </c>
      <c r="G26" s="18">
        <f t="shared" si="1"/>
        <v>0.7566220521082192</v>
      </c>
      <c r="H26" s="19">
        <f>(($L$2^$P$2)*$G$2)/(($L$2-(($J$2*C27)*0.001))^$P$2)</f>
        <v>0.75999492995788409</v>
      </c>
      <c r="I26" s="20">
        <f t="shared" si="4"/>
        <v>5.1840000000000002</v>
      </c>
      <c r="J26" s="21">
        <f t="shared" si="3"/>
        <v>-4.4240050700421163</v>
      </c>
    </row>
    <row r="27" spans="1:10" ht="15" x14ac:dyDescent="0.25">
      <c r="A27" s="6">
        <v>9.5</v>
      </c>
      <c r="B27" s="2"/>
      <c r="C27" s="2">
        <v>9.5</v>
      </c>
      <c r="D27" s="2"/>
      <c r="E27" s="7">
        <f t="shared" si="0"/>
        <v>75</v>
      </c>
      <c r="G27" s="18">
        <f t="shared" si="1"/>
        <v>0.75999492995788431</v>
      </c>
      <c r="H27" s="19">
        <f t="shared" si="2"/>
        <v>0.76339343778819613</v>
      </c>
      <c r="I27" s="20">
        <f t="shared" si="4"/>
        <v>5.1520000000000001</v>
      </c>
      <c r="J27" s="21">
        <f t="shared" si="3"/>
        <v>-4.3886065622118036</v>
      </c>
    </row>
    <row r="28" spans="1:10" ht="15" x14ac:dyDescent="0.25">
      <c r="A28" s="6">
        <v>10</v>
      </c>
      <c r="B28" s="2"/>
      <c r="C28" s="2">
        <v>10</v>
      </c>
      <c r="D28" s="2"/>
      <c r="E28" s="7">
        <f t="shared" si="0"/>
        <v>65</v>
      </c>
      <c r="G28" s="18">
        <f t="shared" si="1"/>
        <v>0.76339343778819635</v>
      </c>
      <c r="H28" s="19">
        <f t="shared" si="2"/>
        <v>0.76681785136713987</v>
      </c>
      <c r="I28" s="20">
        <f t="shared" si="4"/>
        <v>5.12</v>
      </c>
      <c r="J28" s="21">
        <f t="shared" si="3"/>
        <v>-4.3531821486328601</v>
      </c>
    </row>
    <row r="29" spans="1:10" ht="15" x14ac:dyDescent="0.25">
      <c r="A29" s="6">
        <v>10.5</v>
      </c>
      <c r="B29" s="2"/>
      <c r="C29" s="2">
        <v>10.5</v>
      </c>
      <c r="D29" s="2"/>
      <c r="E29" s="7">
        <f t="shared" si="0"/>
        <v>54.5</v>
      </c>
      <c r="G29" s="18">
        <f t="shared" si="1"/>
        <v>0.76681785136714009</v>
      </c>
      <c r="H29" s="19">
        <f t="shared" si="2"/>
        <v>0.77026845030696622</v>
      </c>
      <c r="I29" s="20">
        <f t="shared" si="4"/>
        <v>5.0880000000000001</v>
      </c>
      <c r="J29" s="21">
        <f t="shared" si="3"/>
        <v>-4.3177315496930335</v>
      </c>
    </row>
    <row r="30" spans="1:10" ht="15" x14ac:dyDescent="0.25">
      <c r="A30" s="6">
        <v>11</v>
      </c>
      <c r="B30" s="2"/>
      <c r="C30" s="2">
        <v>11</v>
      </c>
      <c r="D30" s="2"/>
      <c r="E30" s="7">
        <f t="shared" si="0"/>
        <v>43.5</v>
      </c>
      <c r="G30" s="18">
        <f t="shared" si="1"/>
        <v>0.77026845030696545</v>
      </c>
      <c r="H30" s="19">
        <f t="shared" si="2"/>
        <v>0.77374551813008197</v>
      </c>
      <c r="I30" s="20">
        <f t="shared" si="4"/>
        <v>5.056</v>
      </c>
      <c r="J30" s="21">
        <f t="shared" si="3"/>
        <v>-4.2822544818699182</v>
      </c>
    </row>
    <row r="31" spans="1:10" ht="15" x14ac:dyDescent="0.25">
      <c r="A31" s="6">
        <v>11.5</v>
      </c>
      <c r="B31" s="2"/>
      <c r="C31" s="2">
        <v>11.5</v>
      </c>
      <c r="D31" s="2"/>
      <c r="E31" s="7">
        <f t="shared" si="0"/>
        <v>32</v>
      </c>
      <c r="G31" s="18">
        <f t="shared" si="1"/>
        <v>0.77374551813008186</v>
      </c>
      <c r="H31" s="19">
        <f t="shared" si="2"/>
        <v>0.77724934233629472</v>
      </c>
      <c r="I31" s="20">
        <f t="shared" si="4"/>
        <v>5.024</v>
      </c>
      <c r="J31" s="21">
        <f t="shared" si="3"/>
        <v>-4.2467506576637053</v>
      </c>
    </row>
    <row r="32" spans="1:10" ht="15" x14ac:dyDescent="0.25">
      <c r="A32" s="6">
        <v>12</v>
      </c>
      <c r="B32" s="2"/>
      <c r="C32" s="2">
        <v>12</v>
      </c>
      <c r="D32" s="2"/>
      <c r="E32" s="7">
        <f t="shared" si="0"/>
        <v>20</v>
      </c>
      <c r="G32" s="18">
        <f t="shared" si="1"/>
        <v>0.77724934233629461</v>
      </c>
      <c r="H32" s="19">
        <f t="shared" si="2"/>
        <v>0.78078021447141432</v>
      </c>
      <c r="I32" s="20">
        <f t="shared" si="4"/>
        <v>4.992</v>
      </c>
      <c r="J32" s="21">
        <f t="shared" si="3"/>
        <v>-4.211219785528586</v>
      </c>
    </row>
    <row r="33" spans="1:10" ht="15" x14ac:dyDescent="0.25">
      <c r="A33" s="6">
        <v>12.5</v>
      </c>
      <c r="B33" s="2"/>
      <c r="C33" s="2">
        <v>12.5</v>
      </c>
      <c r="D33" s="2"/>
      <c r="E33" s="7">
        <f t="shared" si="0"/>
        <v>7.5</v>
      </c>
      <c r="G33" s="18">
        <f t="shared" si="1"/>
        <v>0.78078021447141366</v>
      </c>
      <c r="H33" s="19">
        <f t="shared" si="2"/>
        <v>0.78433843019726923</v>
      </c>
      <c r="I33" s="20">
        <f t="shared" si="4"/>
        <v>4.96</v>
      </c>
      <c r="J33" s="21">
        <f t="shared" si="3"/>
        <v>-4.1756615698027311</v>
      </c>
    </row>
    <row r="34" spans="1:10" ht="15" x14ac:dyDescent="0.25">
      <c r="A34" s="6">
        <v>13</v>
      </c>
      <c r="B34" s="2"/>
      <c r="C34" s="2">
        <v>13</v>
      </c>
      <c r="D34" s="2"/>
      <c r="E34" s="7">
        <f t="shared" si="0"/>
        <v>-5.5</v>
      </c>
      <c r="G34" s="18">
        <f t="shared" si="1"/>
        <v>0.78433843019726923</v>
      </c>
      <c r="H34" s="19">
        <f t="shared" si="2"/>
        <v>0.78792428936316627</v>
      </c>
      <c r="I34" s="20">
        <f t="shared" si="4"/>
        <v>4.9279999999999999</v>
      </c>
      <c r="J34" s="21">
        <f t="shared" si="3"/>
        <v>-4.1400757106368333</v>
      </c>
    </row>
    <row r="35" spans="1:10" ht="15" x14ac:dyDescent="0.25">
      <c r="A35" s="6">
        <v>13.5</v>
      </c>
      <c r="B35" s="2"/>
      <c r="C35" s="2">
        <v>13.5</v>
      </c>
      <c r="D35" s="2"/>
      <c r="E35" s="7">
        <f t="shared" si="0"/>
        <v>-19</v>
      </c>
      <c r="G35" s="18">
        <f t="shared" si="1"/>
        <v>0.78792428936316605</v>
      </c>
      <c r="H35" s="19">
        <f t="shared" si="2"/>
        <v>0.7915380960788132</v>
      </c>
      <c r="I35" s="20">
        <f t="shared" si="4"/>
        <v>4.8959999999999999</v>
      </c>
      <c r="J35" s="21">
        <f t="shared" si="3"/>
        <v>-4.1044619039211865</v>
      </c>
    </row>
    <row r="36" spans="1:10" ht="15" x14ac:dyDescent="0.25">
      <c r="A36" s="6">
        <v>14</v>
      </c>
      <c r="B36" s="2"/>
      <c r="C36" s="2">
        <v>14</v>
      </c>
      <c r="D36" s="2"/>
      <c r="E36" s="7">
        <f t="shared" si="0"/>
        <v>-33</v>
      </c>
      <c r="G36" s="18">
        <f t="shared" si="1"/>
        <v>0.79153809607881265</v>
      </c>
      <c r="H36" s="19">
        <f t="shared" si="2"/>
        <v>0.79518015878875714</v>
      </c>
      <c r="I36" s="20">
        <f t="shared" si="4"/>
        <v>4.8639999999999999</v>
      </c>
      <c r="J36" s="21">
        <f t="shared" si="3"/>
        <v>-4.0688198412112424</v>
      </c>
    </row>
    <row r="37" spans="1:10" ht="15" x14ac:dyDescent="0.25">
      <c r="A37" s="6">
        <v>14.5</v>
      </c>
      <c r="B37" s="2"/>
      <c r="C37" s="2">
        <v>14.5</v>
      </c>
      <c r="D37" s="2"/>
      <c r="E37" s="7">
        <f t="shared" si="0"/>
        <v>-47.5</v>
      </c>
      <c r="G37" s="18">
        <f t="shared" si="1"/>
        <v>0.79518015878875736</v>
      </c>
      <c r="H37" s="19">
        <f t="shared" si="2"/>
        <v>0.79885079034837148</v>
      </c>
      <c r="I37" s="20">
        <f t="shared" si="4"/>
        <v>4.8319999999999999</v>
      </c>
      <c r="J37" s="21">
        <f t="shared" si="3"/>
        <v>-4.0331492096516284</v>
      </c>
    </row>
    <row r="38" spans="1:10" ht="15" x14ac:dyDescent="0.25">
      <c r="A38" s="6">
        <v>15</v>
      </c>
      <c r="B38" s="2"/>
      <c r="C38" s="2">
        <v>15</v>
      </c>
      <c r="D38" s="2"/>
      <c r="E38" s="7">
        <f t="shared" si="0"/>
        <v>-62.5</v>
      </c>
      <c r="G38" s="18">
        <f t="shared" si="1"/>
        <v>0.7988507903483707</v>
      </c>
      <c r="H38" s="19">
        <f t="shared" si="2"/>
        <v>0.80255030810141026</v>
      </c>
      <c r="I38" s="20">
        <f t="shared" si="4"/>
        <v>4.8</v>
      </c>
      <c r="J38" s="21">
        <f t="shared" si="3"/>
        <v>-3.9974496918985896</v>
      </c>
    </row>
    <row r="39" spans="1:10" ht="15" x14ac:dyDescent="0.25">
      <c r="A39" s="6">
        <v>15.5</v>
      </c>
      <c r="B39" s="2"/>
      <c r="C39" s="2">
        <v>15.5</v>
      </c>
      <c r="D39" s="2"/>
      <c r="E39" s="7">
        <f t="shared" si="0"/>
        <v>-78</v>
      </c>
      <c r="G39" s="18">
        <f t="shared" si="1"/>
        <v>0.80255030810141015</v>
      </c>
      <c r="H39" s="19">
        <f t="shared" si="2"/>
        <v>0.80627903395920475</v>
      </c>
      <c r="I39" s="20">
        <f t="shared" si="4"/>
        <v>4.7679999999999998</v>
      </c>
      <c r="J39" s="21">
        <f t="shared" si="3"/>
        <v>-3.961720966040795</v>
      </c>
    </row>
    <row r="40" spans="1:10" ht="15" x14ac:dyDescent="0.25">
      <c r="A40" s="6">
        <v>16</v>
      </c>
      <c r="B40" s="2"/>
      <c r="C40" s="2">
        <v>16</v>
      </c>
      <c r="D40" s="2"/>
      <c r="E40" s="7">
        <f t="shared" si="0"/>
        <v>-94</v>
      </c>
      <c r="G40" s="18">
        <f t="shared" si="1"/>
        <v>0.80627903395920453</v>
      </c>
      <c r="H40" s="19">
        <f t="shared" si="2"/>
        <v>0.81003729448149808</v>
      </c>
      <c r="I40" s="20">
        <f t="shared" si="4"/>
        <v>4.7359999999999998</v>
      </c>
      <c r="J40" s="21">
        <f t="shared" si="3"/>
        <v>-3.9259627055185016</v>
      </c>
    </row>
    <row r="41" spans="1:10" ht="15" x14ac:dyDescent="0.25">
      <c r="A41" s="6">
        <v>16.5</v>
      </c>
      <c r="B41" s="2"/>
      <c r="C41" s="2">
        <v>16.5</v>
      </c>
      <c r="D41" s="2"/>
      <c r="E41" s="7">
        <f t="shared" si="0"/>
        <v>-110.5</v>
      </c>
      <c r="G41" s="18">
        <f t="shared" si="1"/>
        <v>0.8100372944814983</v>
      </c>
      <c r="H41" s="19">
        <f t="shared" si="2"/>
        <v>0.81382542095899624</v>
      </c>
      <c r="I41" s="20">
        <f t="shared" si="4"/>
        <v>4.7039999999999997</v>
      </c>
      <c r="J41" s="21">
        <f t="shared" si="3"/>
        <v>-3.8901745790410036</v>
      </c>
    </row>
    <row r="42" spans="1:10" ht="15" x14ac:dyDescent="0.25">
      <c r="A42" s="6">
        <v>17</v>
      </c>
      <c r="B42" s="2"/>
      <c r="C42" s="2">
        <v>17</v>
      </c>
      <c r="D42" s="2"/>
      <c r="E42" s="7">
        <f t="shared" si="0"/>
        <v>-127.5</v>
      </c>
      <c r="G42" s="18">
        <f t="shared" si="1"/>
        <v>0.81382542095899657</v>
      </c>
      <c r="H42" s="19">
        <f t="shared" si="2"/>
        <v>0.81764374949765084</v>
      </c>
      <c r="I42" s="20">
        <f t="shared" si="4"/>
        <v>4.6719999999999997</v>
      </c>
      <c r="J42" s="21">
        <f t="shared" si="3"/>
        <v>-3.8543562505023488</v>
      </c>
    </row>
    <row r="43" spans="1:10" ht="15" x14ac:dyDescent="0.25">
      <c r="A43" s="6">
        <v>17.5</v>
      </c>
      <c r="B43" s="2"/>
      <c r="C43" s="2">
        <v>17.5</v>
      </c>
      <c r="D43" s="2"/>
      <c r="E43" s="7">
        <f t="shared" si="0"/>
        <v>-145</v>
      </c>
      <c r="G43" s="18">
        <f t="shared" si="1"/>
        <v>0.81764374949765029</v>
      </c>
      <c r="H43" s="19">
        <f t="shared" si="2"/>
        <v>0.82149262110472709</v>
      </c>
      <c r="I43" s="20">
        <f t="shared" si="4"/>
        <v>4.6399999999999997</v>
      </c>
      <c r="J43" s="21">
        <f t="shared" si="3"/>
        <v>-3.8185073788952728</v>
      </c>
    </row>
    <row r="44" spans="1:10" ht="15" x14ac:dyDescent="0.25">
      <c r="A44" s="6">
        <v>18</v>
      </c>
      <c r="B44" s="2"/>
      <c r="C44" s="2">
        <v>18</v>
      </c>
      <c r="D44" s="2"/>
      <c r="E44" s="7">
        <f t="shared" si="0"/>
        <v>-163</v>
      </c>
      <c r="G44" s="18">
        <f t="shared" si="1"/>
        <v>0.82149262110472665</v>
      </c>
      <c r="H44" s="19">
        <f t="shared" si="2"/>
        <v>0.82537238177670591</v>
      </c>
      <c r="I44" s="20">
        <f t="shared" si="4"/>
        <v>4.6080000000000005</v>
      </c>
      <c r="J44" s="21">
        <f t="shared" si="3"/>
        <v>-3.7826276182232945</v>
      </c>
    </row>
    <row r="45" spans="1:10" ht="15" x14ac:dyDescent="0.25">
      <c r="A45" s="6">
        <v>18.5</v>
      </c>
      <c r="B45" s="2"/>
      <c r="C45" s="2">
        <v>18.5</v>
      </c>
      <c r="D45" s="2"/>
      <c r="E45" s="7">
        <f t="shared" si="0"/>
        <v>-181.5</v>
      </c>
      <c r="G45" s="18">
        <f t="shared" si="1"/>
        <v>0.82537238177670569</v>
      </c>
      <c r="H45" s="19">
        <f t="shared" si="2"/>
        <v>0.82928338258905254</v>
      </c>
      <c r="I45" s="20">
        <f t="shared" si="4"/>
        <v>4.5760000000000005</v>
      </c>
      <c r="J45" s="21">
        <f t="shared" si="3"/>
        <v>-3.7467166174109479</v>
      </c>
    </row>
    <row r="46" spans="1:10" ht="15" x14ac:dyDescent="0.25">
      <c r="A46" s="6">
        <v>19</v>
      </c>
      <c r="B46" s="2"/>
      <c r="C46" s="2">
        <v>19</v>
      </c>
      <c r="D46" s="2"/>
      <c r="E46" s="7">
        <f t="shared" si="0"/>
        <v>-200.5</v>
      </c>
      <c r="G46" s="18">
        <f t="shared" si="1"/>
        <v>0.82928338258905165</v>
      </c>
      <c r="H46" s="19">
        <f t="shared" si="2"/>
        <v>0.83322597978790247</v>
      </c>
      <c r="I46" s="20">
        <f t="shared" si="4"/>
        <v>4.5440000000000005</v>
      </c>
      <c r="J46" s="21">
        <f t="shared" si="3"/>
        <v>-3.710774020212098</v>
      </c>
    </row>
    <row r="47" spans="1:10" ht="15" x14ac:dyDescent="0.25">
      <c r="A47" s="6">
        <v>19.5</v>
      </c>
      <c r="B47" s="2"/>
      <c r="C47" s="2">
        <v>19.5</v>
      </c>
      <c r="D47" s="2"/>
      <c r="E47" s="7">
        <f t="shared" si="0"/>
        <v>-220</v>
      </c>
      <c r="G47" s="18">
        <f t="shared" si="1"/>
        <v>0.83322597978790258</v>
      </c>
      <c r="H47" s="19">
        <f t="shared" si="2"/>
        <v>0.83720053488372503</v>
      </c>
      <c r="I47" s="20">
        <f t="shared" si="4"/>
        <v>4.5120000000000005</v>
      </c>
      <c r="J47" s="21">
        <f t="shared" si="3"/>
        <v>-3.6747994651162754</v>
      </c>
    </row>
    <row r="48" spans="1:10" ht="15" x14ac:dyDescent="0.25">
      <c r="A48" s="6">
        <v>20</v>
      </c>
      <c r="B48" s="2"/>
      <c r="C48" s="2">
        <v>20</v>
      </c>
      <c r="D48" s="2"/>
      <c r="E48" s="7">
        <f t="shared" si="0"/>
        <v>-240</v>
      </c>
      <c r="G48" s="18">
        <f t="shared" si="1"/>
        <v>0.83720053488372503</v>
      </c>
      <c r="H48" s="19">
        <f t="shared" si="2"/>
        <v>0.84120741474698779</v>
      </c>
      <c r="I48" s="20">
        <f t="shared" si="4"/>
        <v>4.4800000000000004</v>
      </c>
      <c r="J48" s="21">
        <f t="shared" si="3"/>
        <v>-3.6387925852530127</v>
      </c>
    </row>
    <row r="49" spans="1:10" ht="15" x14ac:dyDescent="0.25">
      <c r="A49" s="6">
        <v>20.5</v>
      </c>
      <c r="B49" s="2"/>
      <c r="C49" s="2">
        <v>20.5</v>
      </c>
      <c r="D49" s="2"/>
      <c r="E49" s="7">
        <f t="shared" si="0"/>
        <v>-260.5</v>
      </c>
      <c r="G49" s="18">
        <f t="shared" si="1"/>
        <v>0.84120741474698746</v>
      </c>
      <c r="H49" s="19">
        <f t="shared" si="2"/>
        <v>0.84524699170589679</v>
      </c>
      <c r="I49" s="20">
        <f t="shared" si="4"/>
        <v>4.4480000000000004</v>
      </c>
      <c r="J49" s="21">
        <f t="shared" si="3"/>
        <v>-3.6027530082941035</v>
      </c>
    </row>
    <row r="50" spans="1:10" ht="15" x14ac:dyDescent="0.25">
      <c r="A50" s="6">
        <v>21</v>
      </c>
      <c r="B50" s="2"/>
      <c r="C50" s="2">
        <v>21</v>
      </c>
      <c r="D50" s="2"/>
      <c r="E50" s="7">
        <f t="shared" si="0"/>
        <v>-281.5</v>
      </c>
      <c r="G50" s="18">
        <f t="shared" si="1"/>
        <v>0.84524699170589612</v>
      </c>
      <c r="H50" s="19">
        <f t="shared" si="2"/>
        <v>0.84931964364625212</v>
      </c>
      <c r="I50" s="20">
        <f t="shared" si="4"/>
        <v>4.4160000000000004</v>
      </c>
      <c r="J50" s="21">
        <f t="shared" si="3"/>
        <v>-3.5666803563537481</v>
      </c>
    </row>
    <row r="51" spans="1:10" ht="15" x14ac:dyDescent="0.25">
      <c r="A51" s="6">
        <v>21.5</v>
      </c>
      <c r="B51" s="2"/>
      <c r="C51" s="2">
        <v>21.5</v>
      </c>
      <c r="D51" s="2"/>
      <c r="E51" s="7">
        <f t="shared" si="0"/>
        <v>-303</v>
      </c>
      <c r="G51" s="18">
        <f t="shared" si="1"/>
        <v>0.84931964364625112</v>
      </c>
      <c r="H51" s="19">
        <f t="shared" si="2"/>
        <v>0.85342575411347088</v>
      </c>
      <c r="I51" s="20">
        <f t="shared" si="4"/>
        <v>4.3840000000000003</v>
      </c>
      <c r="J51" s="21">
        <f t="shared" si="3"/>
        <v>-3.5305742458865295</v>
      </c>
    </row>
    <row r="52" spans="1:10" ht="15" x14ac:dyDescent="0.25">
      <c r="A52" s="6">
        <v>22</v>
      </c>
      <c r="B52" s="2"/>
      <c r="C52" s="2">
        <v>22</v>
      </c>
      <c r="D52" s="2"/>
      <c r="E52" s="7">
        <f t="shared" si="0"/>
        <v>-325</v>
      </c>
      <c r="G52" s="18">
        <f t="shared" si="1"/>
        <v>0.85342575411347132</v>
      </c>
      <c r="H52" s="19">
        <f t="shared" si="2"/>
        <v>0.85756571241684565</v>
      </c>
      <c r="I52" s="20">
        <f t="shared" si="4"/>
        <v>4.3520000000000003</v>
      </c>
      <c r="J52" s="21">
        <f t="shared" si="3"/>
        <v>-3.4944342875831547</v>
      </c>
    </row>
    <row r="53" spans="1:10" ht="15" x14ac:dyDescent="0.25">
      <c r="A53" s="6">
        <v>22.5</v>
      </c>
      <c r="B53" s="2"/>
      <c r="C53" s="2">
        <v>22.5</v>
      </c>
      <c r="D53" s="2"/>
      <c r="E53" s="7">
        <f t="shared" si="0"/>
        <v>-347.5</v>
      </c>
      <c r="G53" s="18">
        <f t="shared" si="1"/>
        <v>0.85756571241684532</v>
      </c>
      <c r="H53" s="19">
        <f t="shared" si="2"/>
        <v>0.8617399137360644</v>
      </c>
      <c r="I53" s="20">
        <f t="shared" si="4"/>
        <v>4.32</v>
      </c>
      <c r="J53" s="21">
        <f t="shared" si="3"/>
        <v>-3.4582600862639357</v>
      </c>
    </row>
    <row r="54" spans="1:10" ht="15" x14ac:dyDescent="0.25">
      <c r="A54" s="6">
        <v>23</v>
      </c>
      <c r="B54" s="2"/>
      <c r="C54" s="2">
        <v>23</v>
      </c>
      <c r="D54" s="2"/>
      <c r="E54" s="7">
        <f t="shared" si="0"/>
        <v>-370.5</v>
      </c>
      <c r="G54" s="18">
        <f t="shared" si="1"/>
        <v>0.86173991373606462</v>
      </c>
      <c r="H54" s="19">
        <f t="shared" si="2"/>
        <v>0.86594875923009695</v>
      </c>
      <c r="I54" s="20">
        <f t="shared" si="4"/>
        <v>4.2880000000000003</v>
      </c>
      <c r="J54" s="21">
        <f t="shared" si="3"/>
        <v>-3.4220512407699033</v>
      </c>
    </row>
    <row r="55" spans="1:10" ht="15" x14ac:dyDescent="0.25">
      <c r="A55" s="6">
        <v>23.5</v>
      </c>
      <c r="B55" s="2"/>
      <c r="C55" s="2">
        <v>23.5</v>
      </c>
      <c r="D55" s="2"/>
      <c r="E55" s="7">
        <f t="shared" si="0"/>
        <v>-394</v>
      </c>
      <c r="G55" s="18">
        <f t="shared" si="1"/>
        <v>0.86594875923009662</v>
      </c>
      <c r="H55" s="19">
        <f t="shared" si="2"/>
        <v>0.87019265614845509</v>
      </c>
      <c r="I55" s="20">
        <f t="shared" si="4"/>
        <v>4.2560000000000002</v>
      </c>
      <c r="J55" s="21">
        <f t="shared" si="3"/>
        <v>-3.3858073438515452</v>
      </c>
    </row>
    <row r="56" spans="1:10" ht="15" x14ac:dyDescent="0.25">
      <c r="A56" s="6">
        <v>24</v>
      </c>
      <c r="B56" s="2"/>
      <c r="C56" s="2">
        <v>24</v>
      </c>
      <c r="D56" s="2"/>
      <c r="E56" s="7">
        <f t="shared" si="0"/>
        <v>-418</v>
      </c>
      <c r="G56" s="18">
        <f t="shared" si="1"/>
        <v>0.87019265614845465</v>
      </c>
      <c r="H56" s="19">
        <f t="shared" si="2"/>
        <v>0.87447201794493135</v>
      </c>
      <c r="I56" s="20">
        <f t="shared" si="4"/>
        <v>4.2240000000000002</v>
      </c>
      <c r="J56" s="21">
        <f t="shared" si="3"/>
        <v>-3.349527982055069</v>
      </c>
    </row>
    <row r="57" spans="1:10" ht="15" x14ac:dyDescent="0.25">
      <c r="A57" s="6">
        <v>24.5</v>
      </c>
      <c r="B57" s="2"/>
      <c r="C57" s="2">
        <v>24.5</v>
      </c>
      <c r="D57" s="2"/>
      <c r="E57" s="7">
        <f t="shared" si="0"/>
        <v>-442.5</v>
      </c>
      <c r="G57" s="18">
        <f t="shared" si="1"/>
        <v>0.87447201794493123</v>
      </c>
      <c r="H57" s="19">
        <f t="shared" si="2"/>
        <v>0.87878726439385335</v>
      </c>
      <c r="I57" s="20">
        <f t="shared" si="4"/>
        <v>4.1920000000000002</v>
      </c>
      <c r="J57" s="21">
        <f t="shared" si="3"/>
        <v>-3.3132127356061467</v>
      </c>
    </row>
    <row r="58" spans="1:10" ht="15" x14ac:dyDescent="0.25">
      <c r="A58" s="6">
        <v>25</v>
      </c>
      <c r="B58" s="2"/>
      <c r="C58" s="2">
        <v>25</v>
      </c>
      <c r="D58" s="2"/>
      <c r="E58" s="7">
        <f t="shared" si="0"/>
        <v>-467.5</v>
      </c>
      <c r="G58" s="18">
        <f t="shared" si="1"/>
        <v>0.87878726439385324</v>
      </c>
      <c r="H58" s="19">
        <f t="shared" si="2"/>
        <v>0.88313882170892744</v>
      </c>
      <c r="I58" s="20">
        <f t="shared" si="4"/>
        <v>4.16</v>
      </c>
      <c r="J58" s="21">
        <f t="shared" si="3"/>
        <v>-3.2768611782910728</v>
      </c>
    </row>
    <row r="59" spans="1:10" ht="15" x14ac:dyDescent="0.25">
      <c r="A59" s="6">
        <v>25.5</v>
      </c>
      <c r="B59" s="2"/>
      <c r="C59" s="2">
        <v>25.5</v>
      </c>
      <c r="D59" s="2"/>
      <c r="E59" s="7">
        <f t="shared" si="0"/>
        <v>-493</v>
      </c>
      <c r="G59" s="18">
        <f t="shared" si="1"/>
        <v>0.88313882170892688</v>
      </c>
      <c r="H59" s="19">
        <f t="shared" si="2"/>
        <v>0.88752712266473599</v>
      </c>
      <c r="I59" s="20">
        <f t="shared" si="4"/>
        <v>4.1280000000000001</v>
      </c>
      <c r="J59" s="21">
        <f t="shared" si="3"/>
        <v>-3.240472877335264</v>
      </c>
    </row>
    <row r="60" spans="1:10" ht="15" x14ac:dyDescent="0.25">
      <c r="A60" s="6">
        <v>26</v>
      </c>
      <c r="B60" s="2"/>
      <c r="C60" s="2">
        <v>26</v>
      </c>
      <c r="D60" s="2"/>
      <c r="E60" s="7">
        <f t="shared" si="0"/>
        <v>-519</v>
      </c>
      <c r="G60" s="18">
        <f t="shared" si="1"/>
        <v>0.88752712266473521</v>
      </c>
      <c r="H60" s="19">
        <f t="shared" si="2"/>
        <v>0.89195260672096432</v>
      </c>
      <c r="I60" s="20">
        <f t="shared" si="4"/>
        <v>4.0960000000000001</v>
      </c>
      <c r="J60" s="21">
        <f t="shared" si="3"/>
        <v>-3.2040473932790356</v>
      </c>
    </row>
    <row r="61" spans="1:10" ht="15" x14ac:dyDescent="0.25">
      <c r="A61" s="6">
        <v>26.5</v>
      </c>
      <c r="B61" s="2"/>
      <c r="C61" s="2">
        <v>26.5</v>
      </c>
      <c r="D61" s="2"/>
      <c r="E61" s="7">
        <f t="shared" si="0"/>
        <v>-545.5</v>
      </c>
      <c r="G61" s="18">
        <f t="shared" si="1"/>
        <v>0.8919526067209641</v>
      </c>
      <c r="H61" s="19">
        <f t="shared" si="2"/>
        <v>0.89641572014941917</v>
      </c>
      <c r="I61" s="20">
        <f t="shared" si="4"/>
        <v>4.0640000000000001</v>
      </c>
      <c r="J61" s="21">
        <f t="shared" si="3"/>
        <v>-3.1675842798505807</v>
      </c>
    </row>
    <row r="62" spans="1:10" ht="15" x14ac:dyDescent="0.25">
      <c r="A62" s="6">
        <v>27</v>
      </c>
      <c r="B62" s="2"/>
      <c r="C62" s="2">
        <v>27</v>
      </c>
      <c r="D62" s="2"/>
      <c r="E62" s="7">
        <f t="shared" si="0"/>
        <v>-572.5</v>
      </c>
      <c r="G62" s="18">
        <f t="shared" si="1"/>
        <v>0.89641572014941928</v>
      </c>
      <c r="H62" s="19">
        <f t="shared" si="2"/>
        <v>0.90091691616391456</v>
      </c>
      <c r="I62" s="20">
        <f t="shared" si="4"/>
        <v>4.032</v>
      </c>
      <c r="J62" s="21">
        <f t="shared" si="3"/>
        <v>-3.1310830838360855</v>
      </c>
    </row>
    <row r="63" spans="1:10" ht="15" x14ac:dyDescent="0.25">
      <c r="A63" s="6">
        <v>27.5</v>
      </c>
      <c r="B63" s="2"/>
      <c r="C63" s="2">
        <v>27.5</v>
      </c>
      <c r="D63" s="2"/>
      <c r="E63" s="7">
        <f t="shared" si="0"/>
        <v>-600</v>
      </c>
      <c r="G63" s="18">
        <f t="shared" si="1"/>
        <v>0.90091691616391356</v>
      </c>
      <c r="H63" s="19">
        <f t="shared" si="2"/>
        <v>0.90545665505309614</v>
      </c>
      <c r="I63" s="20">
        <f t="shared" si="4"/>
        <v>4</v>
      </c>
      <c r="J63" s="21">
        <f t="shared" si="3"/>
        <v>-3.0945433449469038</v>
      </c>
    </row>
    <row r="64" spans="1:10" ht="15" x14ac:dyDescent="0.25">
      <c r="A64" s="6">
        <v>28</v>
      </c>
      <c r="B64" s="2"/>
      <c r="C64" s="2">
        <v>28</v>
      </c>
      <c r="D64" s="2"/>
      <c r="E64" s="7">
        <f t="shared" si="0"/>
        <v>-628</v>
      </c>
      <c r="G64" s="18">
        <f t="shared" si="1"/>
        <v>0.90545665505309569</v>
      </c>
      <c r="H64" s="19">
        <f t="shared" si="2"/>
        <v>0.91003540431630081</v>
      </c>
      <c r="I64" s="20">
        <f t="shared" si="4"/>
        <v>3.968</v>
      </c>
      <c r="J64" s="21">
        <f t="shared" si="3"/>
        <v>-3.0579645956836989</v>
      </c>
    </row>
    <row r="65" spans="1:10" ht="15" x14ac:dyDescent="0.25">
      <c r="A65" s="6">
        <v>28.5</v>
      </c>
      <c r="B65" s="2"/>
      <c r="C65" s="2">
        <v>28.5</v>
      </c>
      <c r="D65" s="2"/>
      <c r="E65" s="7">
        <f t="shared" si="0"/>
        <v>-656.5</v>
      </c>
      <c r="G65" s="18">
        <f t="shared" si="1"/>
        <v>0.91003540431630003</v>
      </c>
      <c r="H65" s="19">
        <f t="shared" si="2"/>
        <v>0.91465363880249706</v>
      </c>
      <c r="I65" s="20">
        <f t="shared" si="4"/>
        <v>3.9359999999999999</v>
      </c>
      <c r="J65" s="21">
        <f t="shared" si="3"/>
        <v>-3.0213463611975029</v>
      </c>
    </row>
    <row r="66" spans="1:10" ht="15" x14ac:dyDescent="0.25">
      <c r="A66" s="6">
        <v>29</v>
      </c>
      <c r="B66" s="2"/>
      <c r="C66" s="2">
        <v>29</v>
      </c>
      <c r="D66" s="2"/>
      <c r="E66" s="7">
        <f t="shared" si="0"/>
        <v>-685.5</v>
      </c>
      <c r="G66" s="18">
        <f t="shared" si="1"/>
        <v>0.9146536388024965</v>
      </c>
      <c r="H66" s="19">
        <f t="shared" si="2"/>
        <v>0.91931184085242268</v>
      </c>
      <c r="I66" s="20">
        <f t="shared" si="4"/>
        <v>3.9039999999999999</v>
      </c>
      <c r="J66" s="21">
        <f t="shared" si="3"/>
        <v>-2.9846881591475771</v>
      </c>
    </row>
    <row r="67" spans="1:10" ht="15" x14ac:dyDescent="0.25">
      <c r="A67" s="6">
        <v>29.5</v>
      </c>
      <c r="B67" s="2"/>
      <c r="C67" s="2">
        <v>29.5</v>
      </c>
      <c r="D67" s="2"/>
      <c r="E67" s="7">
        <f t="shared" si="0"/>
        <v>-715</v>
      </c>
      <c r="G67" s="18">
        <f t="shared" si="1"/>
        <v>0.91931184085242246</v>
      </c>
      <c r="H67" s="19">
        <f t="shared" si="2"/>
        <v>0.92401050044397925</v>
      </c>
      <c r="I67" s="20">
        <f t="shared" si="4"/>
        <v>3.8719999999999999</v>
      </c>
      <c r="J67" s="21">
        <f t="shared" si="3"/>
        <v>-2.9479894995560207</v>
      </c>
    </row>
    <row r="68" spans="1:10" ht="15" x14ac:dyDescent="0.25">
      <c r="A68" s="6">
        <v>30</v>
      </c>
      <c r="B68" s="2"/>
      <c r="C68" s="2">
        <v>30</v>
      </c>
      <c r="D68" s="2"/>
      <c r="E68" s="7">
        <f t="shared" si="0"/>
        <v>-745</v>
      </c>
      <c r="G68" s="18">
        <f t="shared" si="1"/>
        <v>0.92401050044397925</v>
      </c>
      <c r="H68" s="19">
        <f t="shared" si="2"/>
        <v>0.92875011534098528</v>
      </c>
      <c r="I68" s="20">
        <f t="shared" si="4"/>
        <v>3.84</v>
      </c>
      <c r="J68" s="21">
        <f t="shared" si="3"/>
        <v>-2.9112498846590147</v>
      </c>
    </row>
    <row r="69" spans="1:10" ht="15" x14ac:dyDescent="0.25">
      <c r="A69" s="6">
        <v>30.5</v>
      </c>
      <c r="B69" s="2"/>
      <c r="C69" s="2">
        <v>30.5</v>
      </c>
      <c r="D69" s="2"/>
      <c r="E69" s="7">
        <f t="shared" si="0"/>
        <v>-775.5</v>
      </c>
      <c r="G69" s="18">
        <f t="shared" si="1"/>
        <v>0.92875011534098573</v>
      </c>
      <c r="H69" s="19">
        <f t="shared" si="2"/>
        <v>0.93353119124537087</v>
      </c>
      <c r="I69" s="20">
        <f t="shared" si="4"/>
        <v>3.8080000000000003</v>
      </c>
      <c r="J69" s="21">
        <f t="shared" si="3"/>
        <v>-2.8744688087546293</v>
      </c>
    </row>
    <row r="70" spans="1:10" ht="15" x14ac:dyDescent="0.25">
      <c r="A70" s="6">
        <v>31</v>
      </c>
      <c r="B70" s="2"/>
      <c r="C70" s="2">
        <v>31</v>
      </c>
      <c r="D70" s="2"/>
      <c r="E70" s="7">
        <f t="shared" si="0"/>
        <v>-806.5</v>
      </c>
      <c r="G70" s="18">
        <f t="shared" si="1"/>
        <v>0.93353119124537098</v>
      </c>
      <c r="H70" s="19">
        <f t="shared" si="2"/>
        <v>0.93835424195290729</v>
      </c>
      <c r="I70" s="20">
        <f t="shared" si="4"/>
        <v>3.7760000000000002</v>
      </c>
      <c r="J70" s="21">
        <f t="shared" si="3"/>
        <v>-2.8376457580470928</v>
      </c>
    </row>
    <row r="71" spans="1:10" ht="15" x14ac:dyDescent="0.25">
      <c r="A71" s="6">
        <v>31.5</v>
      </c>
      <c r="B71" s="2"/>
      <c r="C71" s="2">
        <v>31.5</v>
      </c>
      <c r="D71" s="2"/>
      <c r="E71" s="7">
        <f t="shared" si="0"/>
        <v>-838</v>
      </c>
      <c r="G71" s="18">
        <f t="shared" si="1"/>
        <v>0.93835424195290618</v>
      </c>
      <c r="H71" s="19">
        <f t="shared" si="2"/>
        <v>0.94321978951256502</v>
      </c>
      <c r="I71" s="20">
        <f t="shared" si="4"/>
        <v>3.7440000000000002</v>
      </c>
      <c r="J71" s="21">
        <f t="shared" si="3"/>
        <v>-2.8007802104874351</v>
      </c>
    </row>
    <row r="72" spans="1:10" ht="15" x14ac:dyDescent="0.25">
      <c r="A72" s="6">
        <v>32</v>
      </c>
      <c r="B72" s="2"/>
      <c r="C72" s="2">
        <v>32</v>
      </c>
      <c r="D72" s="2"/>
      <c r="E72" s="7">
        <f t="shared" si="0"/>
        <v>-870</v>
      </c>
      <c r="G72" s="18">
        <f t="shared" si="1"/>
        <v>0.94321978951256491</v>
      </c>
      <c r="H72" s="19">
        <f t="shared" si="2"/>
        <v>0.94812836438961368</v>
      </c>
      <c r="I72" s="20">
        <f t="shared" ref="I72:I135" si="5">($J$6-C72)*$J$7</f>
        <v>3.7120000000000002</v>
      </c>
      <c r="J72" s="21">
        <f t="shared" si="3"/>
        <v>-2.7638716356103865</v>
      </c>
    </row>
    <row r="73" spans="1:10" x14ac:dyDescent="0.3">
      <c r="A73" s="6">
        <v>32.5</v>
      </c>
      <c r="B73" s="2"/>
      <c r="C73" s="2">
        <v>32.5</v>
      </c>
      <c r="D73" s="2"/>
      <c r="E73" s="7">
        <f t="shared" ref="E73:E136" si="6">E72-C73</f>
        <v>-902.5</v>
      </c>
      <c r="G73" s="18">
        <f t="shared" ref="G73:G136" si="7">$G$2*(($F$2/($F$2-C73))^$P$2)</f>
        <v>0.94812836438961334</v>
      </c>
      <c r="H73" s="19">
        <f t="shared" ref="H73:H136" si="8">(($L$2^$P$2)*$G$2)/(($L$2-(($J$2*C74)*0.001))^$P$2)</f>
        <v>0.95308050563253188</v>
      </c>
      <c r="I73" s="20">
        <f t="shared" si="5"/>
        <v>3.68</v>
      </c>
      <c r="J73" s="21">
        <f t="shared" ref="J73:J136" si="9">H73-I73</f>
        <v>-2.7269194943674684</v>
      </c>
    </row>
    <row r="74" spans="1:10" x14ac:dyDescent="0.3">
      <c r="A74" s="6">
        <v>33</v>
      </c>
      <c r="B74" s="2"/>
      <c r="C74" s="2">
        <v>33</v>
      </c>
      <c r="D74" s="2"/>
      <c r="E74" s="7">
        <f t="shared" si="6"/>
        <v>-935.5</v>
      </c>
      <c r="G74" s="18">
        <f t="shared" si="7"/>
        <v>0.95308050563253144</v>
      </c>
      <c r="H74" s="19">
        <f t="shared" si="8"/>
        <v>0.95807676104386807</v>
      </c>
      <c r="I74" s="20">
        <f t="shared" si="5"/>
        <v>3.6480000000000001</v>
      </c>
      <c r="J74" s="21">
        <f t="shared" si="9"/>
        <v>-2.6899232389561321</v>
      </c>
    </row>
    <row r="75" spans="1:10" x14ac:dyDescent="0.3">
      <c r="A75" s="6">
        <v>33.5</v>
      </c>
      <c r="B75" s="2"/>
      <c r="C75" s="2">
        <v>33.5</v>
      </c>
      <c r="D75" s="2"/>
      <c r="E75" s="7">
        <f t="shared" si="6"/>
        <v>-969</v>
      </c>
      <c r="G75" s="18">
        <f t="shared" si="7"/>
        <v>0.95807676104386752</v>
      </c>
      <c r="H75" s="19">
        <f t="shared" si="8"/>
        <v>0.96311768735513581</v>
      </c>
      <c r="I75" s="20">
        <f t="shared" si="5"/>
        <v>3.6160000000000001</v>
      </c>
      <c r="J75" s="21">
        <f t="shared" si="9"/>
        <v>-2.6528823126448642</v>
      </c>
    </row>
    <row r="76" spans="1:10" x14ac:dyDescent="0.3">
      <c r="A76" s="6">
        <v>34</v>
      </c>
      <c r="B76" s="2"/>
      <c r="C76" s="2">
        <v>34</v>
      </c>
      <c r="D76" s="2"/>
      <c r="E76" s="7">
        <f t="shared" si="6"/>
        <v>-1003</v>
      </c>
      <c r="G76" s="18">
        <f t="shared" si="7"/>
        <v>0.96311768735513537</v>
      </c>
      <c r="H76" s="19">
        <f t="shared" si="8"/>
        <v>0.96820385040586576</v>
      </c>
      <c r="I76" s="20">
        <f t="shared" si="5"/>
        <v>3.5840000000000001</v>
      </c>
      <c r="J76" s="21">
        <f t="shared" si="9"/>
        <v>-2.6157961495941344</v>
      </c>
    </row>
    <row r="77" spans="1:10" x14ac:dyDescent="0.3">
      <c r="A77" s="6">
        <v>34.5</v>
      </c>
      <c r="B77" s="2"/>
      <c r="C77" s="2">
        <v>34.5</v>
      </c>
      <c r="D77" s="2"/>
      <c r="E77" s="7">
        <f t="shared" si="6"/>
        <v>-1037.5</v>
      </c>
      <c r="G77" s="18">
        <f t="shared" si="7"/>
        <v>0.96820385040586532</v>
      </c>
      <c r="H77" s="19">
        <f t="shared" si="8"/>
        <v>0.97333582532692142</v>
      </c>
      <c r="I77" s="20">
        <f t="shared" si="5"/>
        <v>3.552</v>
      </c>
      <c r="J77" s="21">
        <f t="shared" si="9"/>
        <v>-2.5786641746730785</v>
      </c>
    </row>
    <row r="78" spans="1:10" x14ac:dyDescent="0.3">
      <c r="A78" s="6">
        <v>35</v>
      </c>
      <c r="B78" s="2"/>
      <c r="C78" s="2">
        <v>35</v>
      </c>
      <c r="D78" s="2"/>
      <c r="E78" s="7">
        <f t="shared" si="6"/>
        <v>-1072.5</v>
      </c>
      <c r="G78" s="18">
        <f t="shared" si="7"/>
        <v>0.97333582532692098</v>
      </c>
      <c r="H78" s="19">
        <f t="shared" si="8"/>
        <v>0.97851419672820428</v>
      </c>
      <c r="I78" s="20">
        <f t="shared" si="5"/>
        <v>3.52</v>
      </c>
      <c r="J78" s="21">
        <f t="shared" si="9"/>
        <v>-2.5414858032717955</v>
      </c>
    </row>
    <row r="79" spans="1:10" x14ac:dyDescent="0.3">
      <c r="A79" s="6">
        <v>35.5</v>
      </c>
      <c r="B79" s="2"/>
      <c r="C79" s="2">
        <v>35.5</v>
      </c>
      <c r="D79" s="2"/>
      <c r="E79" s="7">
        <f t="shared" si="6"/>
        <v>-1108</v>
      </c>
      <c r="G79" s="18">
        <f t="shared" si="7"/>
        <v>0.97851419672820306</v>
      </c>
      <c r="H79" s="19">
        <f t="shared" si="8"/>
        <v>0.98373955889085851</v>
      </c>
      <c r="I79" s="20">
        <f t="shared" si="5"/>
        <v>3.488</v>
      </c>
      <c r="J79" s="21">
        <f t="shared" si="9"/>
        <v>-2.5042604411091416</v>
      </c>
    </row>
    <row r="80" spans="1:10" x14ac:dyDescent="0.3">
      <c r="A80" s="6">
        <v>36</v>
      </c>
      <c r="B80" s="2"/>
      <c r="C80" s="2">
        <v>36</v>
      </c>
      <c r="D80" s="2"/>
      <c r="E80" s="7">
        <f t="shared" si="6"/>
        <v>-1144</v>
      </c>
      <c r="G80" s="18">
        <f t="shared" si="7"/>
        <v>0.98373955889085918</v>
      </c>
      <c r="H80" s="19">
        <f t="shared" si="8"/>
        <v>0.9890125159641272</v>
      </c>
      <c r="I80" s="20">
        <f t="shared" si="5"/>
        <v>3.456</v>
      </c>
      <c r="J80" s="21">
        <f t="shared" si="9"/>
        <v>-2.4669874840358728</v>
      </c>
    </row>
    <row r="81" spans="1:10" x14ac:dyDescent="0.3">
      <c r="A81" s="6">
        <v>36.5</v>
      </c>
      <c r="B81" s="2"/>
      <c r="C81" s="2">
        <v>36.5</v>
      </c>
      <c r="D81" s="2"/>
      <c r="E81" s="7">
        <f t="shared" si="6"/>
        <v>-1180.5</v>
      </c>
      <c r="G81" s="18">
        <f t="shared" si="7"/>
        <v>0.98901251596412665</v>
      </c>
      <c r="H81" s="19">
        <f t="shared" si="8"/>
        <v>0.99433368216693885</v>
      </c>
      <c r="I81" s="20">
        <f t="shared" si="5"/>
        <v>3.4239999999999999</v>
      </c>
      <c r="J81" s="21">
        <f t="shared" si="9"/>
        <v>-2.4296663178330613</v>
      </c>
    </row>
    <row r="82" spans="1:10" x14ac:dyDescent="0.3">
      <c r="A82" s="6">
        <v>37</v>
      </c>
      <c r="B82" s="2"/>
      <c r="C82" s="2">
        <v>37</v>
      </c>
      <c r="D82" s="2"/>
      <c r="E82" s="7">
        <f t="shared" si="6"/>
        <v>-1217.5</v>
      </c>
      <c r="G82" s="18">
        <f t="shared" si="7"/>
        <v>0.99433368216693807</v>
      </c>
      <c r="H82" s="19">
        <f t="shared" si="8"/>
        <v>0.99970368199442061</v>
      </c>
      <c r="I82" s="20">
        <f t="shared" si="5"/>
        <v>3.3919999999999999</v>
      </c>
      <c r="J82" s="21">
        <f t="shared" si="9"/>
        <v>-2.3922963180055792</v>
      </c>
    </row>
    <row r="83" spans="1:10" x14ac:dyDescent="0.3">
      <c r="A83" s="6">
        <v>37.5</v>
      </c>
      <c r="B83" s="2"/>
      <c r="C83" s="2">
        <v>37.5</v>
      </c>
      <c r="D83" s="2"/>
      <c r="E83" s="7">
        <f t="shared" si="6"/>
        <v>-1255</v>
      </c>
      <c r="G83" s="18">
        <f t="shared" si="7"/>
        <v>0.99970368199442061</v>
      </c>
      <c r="H83" s="19">
        <f t="shared" si="8"/>
        <v>1.005123150429432</v>
      </c>
      <c r="I83" s="20">
        <f t="shared" si="5"/>
        <v>3.36</v>
      </c>
      <c r="J83" s="21">
        <f t="shared" si="9"/>
        <v>-2.3548768495705676</v>
      </c>
    </row>
    <row r="84" spans="1:10" x14ac:dyDescent="0.3">
      <c r="A84" s="6">
        <v>38</v>
      </c>
      <c r="B84" s="2"/>
      <c r="C84" s="2">
        <v>38</v>
      </c>
      <c r="D84" s="2"/>
      <c r="E84" s="7">
        <f t="shared" si="6"/>
        <v>-1293</v>
      </c>
      <c r="G84" s="18">
        <f t="shared" si="7"/>
        <v>1.0051231504294318</v>
      </c>
      <c r="H84" s="19">
        <f t="shared" si="8"/>
        <v>1.010592733159269</v>
      </c>
      <c r="I84" s="20">
        <f t="shared" si="5"/>
        <v>3.3280000000000003</v>
      </c>
      <c r="J84" s="21">
        <f t="shared" si="9"/>
        <v>-2.3174072668407311</v>
      </c>
    </row>
    <row r="85" spans="1:10" x14ac:dyDescent="0.3">
      <c r="A85" s="6">
        <v>38.5</v>
      </c>
      <c r="B85" s="2"/>
      <c r="C85" s="2">
        <v>38.5</v>
      </c>
      <c r="D85" s="2"/>
      <c r="E85" s="7">
        <f t="shared" si="6"/>
        <v>-1331.5</v>
      </c>
      <c r="G85" s="18">
        <f t="shared" si="7"/>
        <v>1.0105927331592681</v>
      </c>
      <c r="H85" s="19">
        <f t="shared" si="8"/>
        <v>1.0161130867976993</v>
      </c>
      <c r="I85" s="20">
        <f t="shared" si="5"/>
        <v>3.2960000000000003</v>
      </c>
      <c r="J85" s="21">
        <f t="shared" si="9"/>
        <v>-2.2798869132023007</v>
      </c>
    </row>
    <row r="86" spans="1:10" x14ac:dyDescent="0.3">
      <c r="A86" s="6">
        <v>39</v>
      </c>
      <c r="B86" s="2"/>
      <c r="C86" s="2">
        <v>39</v>
      </c>
      <c r="D86" s="2"/>
      <c r="E86" s="7">
        <f t="shared" si="6"/>
        <v>-1370.5</v>
      </c>
      <c r="G86" s="18">
        <f t="shared" si="7"/>
        <v>1.0161130867976993</v>
      </c>
      <c r="H86" s="19">
        <f t="shared" si="8"/>
        <v>1.0216848791124757</v>
      </c>
      <c r="I86" s="20">
        <f t="shared" si="5"/>
        <v>3.2640000000000002</v>
      </c>
      <c r="J86" s="21">
        <f t="shared" si="9"/>
        <v>-2.2423151208875245</v>
      </c>
    </row>
    <row r="87" spans="1:10" x14ac:dyDescent="0.3">
      <c r="A87" s="6">
        <v>39.5</v>
      </c>
      <c r="B87" s="2"/>
      <c r="C87" s="2">
        <v>39.5</v>
      </c>
      <c r="D87" s="2"/>
      <c r="E87" s="7">
        <f t="shared" si="6"/>
        <v>-1410</v>
      </c>
      <c r="G87" s="18">
        <f t="shared" si="7"/>
        <v>1.0216848791124753</v>
      </c>
      <c r="H87" s="19">
        <f t="shared" si="8"/>
        <v>1.0273087892584651</v>
      </c>
      <c r="I87" s="20">
        <f t="shared" si="5"/>
        <v>3.2320000000000002</v>
      </c>
      <c r="J87" s="21">
        <f t="shared" si="9"/>
        <v>-2.2046912107415348</v>
      </c>
    </row>
    <row r="88" spans="1:10" x14ac:dyDescent="0.3">
      <c r="A88" s="6">
        <v>40</v>
      </c>
      <c r="B88" s="2"/>
      <c r="C88" s="2">
        <v>40</v>
      </c>
      <c r="D88" s="2"/>
      <c r="E88" s="7">
        <f t="shared" si="6"/>
        <v>-1450</v>
      </c>
      <c r="G88" s="18">
        <f t="shared" si="7"/>
        <v>1.0273087892584649</v>
      </c>
      <c r="H88" s="19">
        <f t="shared" si="8"/>
        <v>1.0329855080165871</v>
      </c>
      <c r="I88" s="20">
        <f t="shared" si="5"/>
        <v>3.2</v>
      </c>
      <c r="J88" s="21">
        <f t="shared" si="9"/>
        <v>-2.1670144919834131</v>
      </c>
    </row>
    <row r="89" spans="1:10" x14ac:dyDescent="0.3">
      <c r="A89" s="6">
        <v>40.5</v>
      </c>
      <c r="B89" s="2"/>
      <c r="C89" s="2">
        <v>40.5</v>
      </c>
      <c r="D89" s="2"/>
      <c r="E89" s="7">
        <f t="shared" si="6"/>
        <v>-1490.5</v>
      </c>
      <c r="G89" s="18">
        <f t="shared" si="7"/>
        <v>1.0329855080165871</v>
      </c>
      <c r="H89" s="19">
        <f t="shared" si="8"/>
        <v>1.0387157380387018</v>
      </c>
      <c r="I89" s="20">
        <f t="shared" si="5"/>
        <v>3.1680000000000001</v>
      </c>
      <c r="J89" s="21">
        <f t="shared" si="9"/>
        <v>-2.1292842619612982</v>
      </c>
    </row>
    <row r="90" spans="1:10" x14ac:dyDescent="0.3">
      <c r="A90" s="6">
        <v>41</v>
      </c>
      <c r="B90" s="2"/>
      <c r="C90" s="2">
        <v>41</v>
      </c>
      <c r="D90" s="2"/>
      <c r="E90" s="7">
        <f t="shared" si="6"/>
        <v>-1531.5</v>
      </c>
      <c r="G90" s="18">
        <f t="shared" si="7"/>
        <v>1.0387157380387018</v>
      </c>
      <c r="H90" s="19">
        <f t="shared" si="8"/>
        <v>1.0445001940986343</v>
      </c>
      <c r="I90" s="20">
        <f t="shared" si="5"/>
        <v>3.1360000000000001</v>
      </c>
      <c r="J90" s="21">
        <f t="shared" si="9"/>
        <v>-2.0914998059013659</v>
      </c>
    </row>
    <row r="91" spans="1:10" x14ac:dyDescent="0.3">
      <c r="A91" s="6">
        <v>41.5</v>
      </c>
      <c r="B91" s="2"/>
      <c r="C91" s="2">
        <v>41.5</v>
      </c>
      <c r="D91" s="2"/>
      <c r="E91" s="7">
        <f t="shared" si="6"/>
        <v>-1573</v>
      </c>
      <c r="G91" s="18">
        <f t="shared" si="7"/>
        <v>1.044500194098634</v>
      </c>
      <c r="H91" s="19">
        <f t="shared" si="8"/>
        <v>1.050339603349506</v>
      </c>
      <c r="I91" s="20">
        <f t="shared" si="5"/>
        <v>3.1040000000000001</v>
      </c>
      <c r="J91" s="21">
        <f t="shared" si="9"/>
        <v>-2.053660396650494</v>
      </c>
    </row>
    <row r="92" spans="1:10" x14ac:dyDescent="0.3">
      <c r="A92" s="6">
        <v>42</v>
      </c>
      <c r="B92" s="2"/>
      <c r="C92" s="2">
        <v>42</v>
      </c>
      <c r="D92" s="2"/>
      <c r="E92" s="7">
        <f t="shared" si="6"/>
        <v>-1615</v>
      </c>
      <c r="G92" s="18">
        <f t="shared" si="7"/>
        <v>1.050339603349506</v>
      </c>
      <c r="H92" s="19">
        <f t="shared" si="8"/>
        <v>1.056234705587566</v>
      </c>
      <c r="I92" s="20">
        <f t="shared" si="5"/>
        <v>3.0720000000000001</v>
      </c>
      <c r="J92" s="21">
        <f t="shared" si="9"/>
        <v>-2.015765294412434</v>
      </c>
    </row>
    <row r="93" spans="1:10" x14ac:dyDescent="0.3">
      <c r="A93" s="6">
        <v>42.5</v>
      </c>
      <c r="B93" s="2"/>
      <c r="C93" s="2">
        <v>42.5</v>
      </c>
      <c r="D93" s="2"/>
      <c r="E93" s="7">
        <f t="shared" si="6"/>
        <v>-1657.5</v>
      </c>
      <c r="G93" s="18">
        <f t="shared" si="7"/>
        <v>1.0562347055875658</v>
      </c>
      <c r="H93" s="19">
        <f t="shared" si="8"/>
        <v>1.0621862535227005</v>
      </c>
      <c r="I93" s="20">
        <f t="shared" si="5"/>
        <v>3.04</v>
      </c>
      <c r="J93" s="21">
        <f t="shared" si="9"/>
        <v>-1.9778137464772996</v>
      </c>
    </row>
    <row r="94" spans="1:10" x14ac:dyDescent="0.3">
      <c r="A94" s="6">
        <v>43</v>
      </c>
      <c r="B94" s="2"/>
      <c r="C94" s="2">
        <v>43</v>
      </c>
      <c r="D94" s="2"/>
      <c r="E94" s="7">
        <f t="shared" si="6"/>
        <v>-1700.5</v>
      </c>
      <c r="G94" s="18">
        <f t="shared" si="7"/>
        <v>1.0621862535226998</v>
      </c>
      <c r="H94" s="19">
        <f t="shared" si="8"/>
        <v>1.0681950130558244</v>
      </c>
      <c r="I94" s="20">
        <f t="shared" si="5"/>
        <v>3.008</v>
      </c>
      <c r="J94" s="21">
        <f t="shared" si="9"/>
        <v>-1.9398049869441756</v>
      </c>
    </row>
    <row r="95" spans="1:10" x14ac:dyDescent="0.3">
      <c r="A95" s="6">
        <v>43.5</v>
      </c>
      <c r="B95" s="2"/>
      <c r="C95" s="2">
        <v>43.5</v>
      </c>
      <c r="D95" s="2"/>
      <c r="E95" s="7">
        <f t="shared" si="6"/>
        <v>-1744</v>
      </c>
      <c r="G95" s="18">
        <f t="shared" si="7"/>
        <v>1.0681950130558242</v>
      </c>
      <c r="H95" s="19">
        <f t="shared" si="8"/>
        <v>1.0742617635633649</v>
      </c>
      <c r="I95" s="20">
        <f t="shared" si="5"/>
        <v>2.976</v>
      </c>
      <c r="J95" s="21">
        <f t="shared" si="9"/>
        <v>-1.9017382364366351</v>
      </c>
    </row>
    <row r="96" spans="1:10" x14ac:dyDescent="0.3">
      <c r="A96" s="6">
        <v>44</v>
      </c>
      <c r="B96" s="2"/>
      <c r="C96" s="2">
        <v>44</v>
      </c>
      <c r="D96" s="2"/>
      <c r="E96" s="7">
        <f t="shared" si="6"/>
        <v>-1788</v>
      </c>
      <c r="G96" s="18">
        <f t="shared" si="7"/>
        <v>1.0742617635633638</v>
      </c>
      <c r="H96" s="19">
        <f t="shared" si="8"/>
        <v>1.0803872981890221</v>
      </c>
      <c r="I96" s="20">
        <f t="shared" si="5"/>
        <v>2.944</v>
      </c>
      <c r="J96" s="21">
        <f t="shared" si="9"/>
        <v>-1.8636127018109778</v>
      </c>
    </row>
    <row r="97" spans="1:10" x14ac:dyDescent="0.3">
      <c r="A97" s="6">
        <v>44.5</v>
      </c>
      <c r="B97" s="2"/>
      <c r="C97" s="2">
        <v>44.5</v>
      </c>
      <c r="D97" s="2"/>
      <c r="E97" s="7">
        <f t="shared" si="6"/>
        <v>-1832.5</v>
      </c>
      <c r="G97" s="18">
        <f t="shared" si="7"/>
        <v>1.0803872981890215</v>
      </c>
      <c r="H97" s="19">
        <f t="shared" si="8"/>
        <v>1.0865724241430617</v>
      </c>
      <c r="I97" s="20">
        <f t="shared" si="5"/>
        <v>2.9119999999999999</v>
      </c>
      <c r="J97" s="21">
        <f t="shared" si="9"/>
        <v>-1.8254275758569383</v>
      </c>
    </row>
    <row r="98" spans="1:10" x14ac:dyDescent="0.3">
      <c r="A98" s="6">
        <v>45</v>
      </c>
      <c r="B98" s="2"/>
      <c r="C98" s="2">
        <v>45</v>
      </c>
      <c r="D98" s="2"/>
      <c r="E98" s="7">
        <f t="shared" si="6"/>
        <v>-1877.5</v>
      </c>
      <c r="G98" s="18">
        <f t="shared" si="7"/>
        <v>1.0865724241430612</v>
      </c>
      <c r="H98" s="19">
        <f t="shared" si="8"/>
        <v>1.0928179630093229</v>
      </c>
      <c r="I98" s="20">
        <f t="shared" si="5"/>
        <v>2.88</v>
      </c>
      <c r="J98" s="21">
        <f t="shared" si="9"/>
        <v>-1.787182036990677</v>
      </c>
    </row>
    <row r="99" spans="1:10" x14ac:dyDescent="0.3">
      <c r="A99" s="6">
        <v>45.5</v>
      </c>
      <c r="B99" s="2"/>
      <c r="C99" s="2">
        <v>45.5</v>
      </c>
      <c r="D99" s="2"/>
      <c r="E99" s="7">
        <f t="shared" si="6"/>
        <v>-1923</v>
      </c>
      <c r="G99" s="18">
        <f t="shared" si="7"/>
        <v>1.0928179630093227</v>
      </c>
      <c r="H99" s="19">
        <f t="shared" si="8"/>
        <v>1.0991247510602076</v>
      </c>
      <c r="I99" s="20">
        <f t="shared" si="5"/>
        <v>2.8479999999999999</v>
      </c>
      <c r="J99" s="21">
        <f t="shared" si="9"/>
        <v>-1.7488752489397923</v>
      </c>
    </row>
    <row r="100" spans="1:10" x14ac:dyDescent="0.3">
      <c r="A100" s="6">
        <v>46</v>
      </c>
      <c r="B100" s="2"/>
      <c r="C100" s="2">
        <v>46</v>
      </c>
      <c r="D100" s="2"/>
      <c r="E100" s="7">
        <f t="shared" si="6"/>
        <v>-1969</v>
      </c>
      <c r="G100" s="18">
        <f t="shared" si="7"/>
        <v>1.0991247510602071</v>
      </c>
      <c r="H100" s="19">
        <f t="shared" si="8"/>
        <v>1.1054936395798676</v>
      </c>
      <c r="I100" s="20">
        <f t="shared" si="5"/>
        <v>2.8159999999999998</v>
      </c>
      <c r="J100" s="21">
        <f t="shared" si="9"/>
        <v>-1.7105063604201323</v>
      </c>
    </row>
    <row r="101" spans="1:10" x14ac:dyDescent="0.3">
      <c r="A101" s="6">
        <v>46.5</v>
      </c>
      <c r="B101" s="2"/>
      <c r="C101" s="2">
        <v>46.5</v>
      </c>
      <c r="D101" s="2"/>
      <c r="E101" s="7">
        <f t="shared" si="6"/>
        <v>-2015.5</v>
      </c>
      <c r="G101" s="18">
        <f t="shared" si="7"/>
        <v>1.1054936395798665</v>
      </c>
      <c r="H101" s="19">
        <f t="shared" si="8"/>
        <v>1.1119254951958493</v>
      </c>
      <c r="I101" s="20">
        <f t="shared" si="5"/>
        <v>2.7840000000000003</v>
      </c>
      <c r="J101" s="21">
        <f t="shared" si="9"/>
        <v>-1.672074504804151</v>
      </c>
    </row>
    <row r="102" spans="1:10" x14ac:dyDescent="0.3">
      <c r="A102" s="6">
        <v>47</v>
      </c>
      <c r="B102" s="2"/>
      <c r="C102" s="2">
        <v>47</v>
      </c>
      <c r="D102" s="2"/>
      <c r="E102" s="7">
        <f t="shared" si="6"/>
        <v>-2062.5</v>
      </c>
      <c r="G102" s="18">
        <f t="shared" si="7"/>
        <v>1.1119254951958493</v>
      </c>
      <c r="H102" s="19">
        <f t="shared" si="8"/>
        <v>1.1184212002194585</v>
      </c>
      <c r="I102" s="20">
        <f t="shared" si="5"/>
        <v>2.7520000000000002</v>
      </c>
      <c r="J102" s="21">
        <f t="shared" si="9"/>
        <v>-1.6335787997805418</v>
      </c>
    </row>
    <row r="103" spans="1:10" x14ac:dyDescent="0.3">
      <c r="A103" s="6">
        <v>47.5</v>
      </c>
      <c r="B103" s="2"/>
      <c r="C103" s="2">
        <v>47.5</v>
      </c>
      <c r="D103" s="2"/>
      <c r="E103" s="7">
        <f t="shared" si="6"/>
        <v>-2110</v>
      </c>
      <c r="G103" s="18">
        <f t="shared" si="7"/>
        <v>1.1184212002194582</v>
      </c>
      <c r="H103" s="19">
        <f t="shared" si="8"/>
        <v>1.124981652995084</v>
      </c>
      <c r="I103" s="20">
        <f t="shared" si="5"/>
        <v>2.72</v>
      </c>
      <c r="J103" s="21">
        <f t="shared" si="9"/>
        <v>-1.5950183470049162</v>
      </c>
    </row>
    <row r="104" spans="1:10" x14ac:dyDescent="0.3">
      <c r="A104" s="6">
        <v>48</v>
      </c>
      <c r="B104" s="2"/>
      <c r="C104" s="2">
        <v>48</v>
      </c>
      <c r="D104" s="2"/>
      <c r="E104" s="7">
        <f t="shared" si="6"/>
        <v>-2158</v>
      </c>
      <c r="G104" s="18">
        <f t="shared" si="7"/>
        <v>1.1249816529950838</v>
      </c>
      <c r="H104" s="19">
        <f t="shared" si="8"/>
        <v>1.1316077682587911</v>
      </c>
      <c r="I104" s="20">
        <f t="shared" si="5"/>
        <v>2.6880000000000002</v>
      </c>
      <c r="J104" s="21">
        <f t="shared" si="9"/>
        <v>-1.5563922317412091</v>
      </c>
    </row>
    <row r="105" spans="1:10" x14ac:dyDescent="0.3">
      <c r="A105" s="6">
        <v>48.5</v>
      </c>
      <c r="B105" s="2"/>
      <c r="C105" s="2">
        <v>48.5</v>
      </c>
      <c r="D105" s="2"/>
      <c r="E105" s="7">
        <f t="shared" si="6"/>
        <v>-2206.5</v>
      </c>
      <c r="G105" s="18">
        <f t="shared" si="7"/>
        <v>1.1316077682587913</v>
      </c>
      <c r="H105" s="19">
        <f t="shared" si="8"/>
        <v>1.138300477506442</v>
      </c>
      <c r="I105" s="20">
        <f t="shared" si="5"/>
        <v>2.6560000000000001</v>
      </c>
      <c r="J105" s="21">
        <f t="shared" si="9"/>
        <v>-1.5176995224935581</v>
      </c>
    </row>
    <row r="106" spans="1:10" x14ac:dyDescent="0.3">
      <c r="A106" s="6">
        <v>49</v>
      </c>
      <c r="B106" s="2"/>
      <c r="C106" s="2">
        <v>49</v>
      </c>
      <c r="D106" s="2"/>
      <c r="E106" s="7">
        <f t="shared" si="6"/>
        <v>-2255.5</v>
      </c>
      <c r="G106" s="18">
        <f t="shared" si="7"/>
        <v>1.1383004775064416</v>
      </c>
      <c r="H106" s="19">
        <f t="shared" si="8"/>
        <v>1.1450607293716457</v>
      </c>
      <c r="I106" s="20">
        <f t="shared" si="5"/>
        <v>2.6240000000000001</v>
      </c>
      <c r="J106" s="21">
        <f t="shared" si="9"/>
        <v>-1.4789392706283544</v>
      </c>
    </row>
    <row r="107" spans="1:10" x14ac:dyDescent="0.3">
      <c r="A107" s="6">
        <v>49.5</v>
      </c>
      <c r="B107" s="2"/>
      <c r="C107" s="2">
        <v>49.5</v>
      </c>
      <c r="D107" s="2"/>
      <c r="E107" s="7">
        <f t="shared" si="6"/>
        <v>-2305</v>
      </c>
      <c r="G107" s="18">
        <f t="shared" si="7"/>
        <v>1.1450607293716457</v>
      </c>
      <c r="H107" s="19">
        <f t="shared" si="8"/>
        <v>1.1518894900138505</v>
      </c>
      <c r="I107" s="20">
        <f t="shared" si="5"/>
        <v>2.5920000000000001</v>
      </c>
      <c r="J107" s="21">
        <f t="shared" si="9"/>
        <v>-1.4401105099861495</v>
      </c>
    </row>
    <row r="108" spans="1:10" x14ac:dyDescent="0.3">
      <c r="A108" s="6">
        <v>50</v>
      </c>
      <c r="B108" s="2"/>
      <c r="C108" s="2">
        <v>50</v>
      </c>
      <c r="D108" s="2"/>
      <c r="E108" s="7">
        <f t="shared" si="6"/>
        <v>-2355</v>
      </c>
      <c r="G108" s="18">
        <f t="shared" si="7"/>
        <v>1.151889490013851</v>
      </c>
      <c r="H108" s="19">
        <f t="shared" si="8"/>
        <v>1.158787743516881</v>
      </c>
      <c r="I108" s="20">
        <f t="shared" si="5"/>
        <v>2.56</v>
      </c>
      <c r="J108" s="21">
        <f t="shared" si="9"/>
        <v>-1.4012122564831191</v>
      </c>
    </row>
    <row r="109" spans="1:10" x14ac:dyDescent="0.3">
      <c r="A109" s="6">
        <v>50.5</v>
      </c>
      <c r="B109" s="2"/>
      <c r="C109" s="2">
        <v>50.5</v>
      </c>
      <c r="D109" s="2"/>
      <c r="E109" s="7">
        <f t="shared" si="6"/>
        <v>-2405.5</v>
      </c>
      <c r="G109" s="18">
        <f t="shared" si="7"/>
        <v>1.1587877435168801</v>
      </c>
      <c r="H109" s="19">
        <f t="shared" si="8"/>
        <v>1.1657564922982462</v>
      </c>
      <c r="I109" s="20">
        <f t="shared" si="5"/>
        <v>2.528</v>
      </c>
      <c r="J109" s="21">
        <f t="shared" si="9"/>
        <v>-1.3622435077017538</v>
      </c>
    </row>
    <row r="110" spans="1:10" x14ac:dyDescent="0.3">
      <c r="A110" s="6">
        <v>51</v>
      </c>
      <c r="B110" s="2"/>
      <c r="C110" s="2">
        <v>51</v>
      </c>
      <c r="D110" s="2"/>
      <c r="E110" s="7">
        <f t="shared" si="6"/>
        <v>-2456.5</v>
      </c>
      <c r="G110" s="18">
        <f t="shared" si="7"/>
        <v>1.1657564922982453</v>
      </c>
      <c r="H110" s="19">
        <f t="shared" si="8"/>
        <v>1.1727967575295795</v>
      </c>
      <c r="I110" s="20">
        <f t="shared" si="5"/>
        <v>2.496</v>
      </c>
      <c r="J110" s="21">
        <f t="shared" si="9"/>
        <v>-1.3232032424704205</v>
      </c>
    </row>
    <row r="111" spans="1:10" x14ac:dyDescent="0.3">
      <c r="A111" s="6">
        <v>51.5</v>
      </c>
      <c r="B111" s="2"/>
      <c r="C111" s="2">
        <v>51.5</v>
      </c>
      <c r="D111" s="2"/>
      <c r="E111" s="7">
        <f t="shared" si="6"/>
        <v>-2508</v>
      </c>
      <c r="G111" s="18">
        <f t="shared" si="7"/>
        <v>1.1727967575295795</v>
      </c>
      <c r="H111" s="19">
        <f t="shared" si="8"/>
        <v>1.1799095795685304</v>
      </c>
      <c r="I111" s="20">
        <f t="shared" si="5"/>
        <v>2.464</v>
      </c>
      <c r="J111" s="21">
        <f t="shared" si="9"/>
        <v>-1.2840904204314696</v>
      </c>
    </row>
    <row r="112" spans="1:10" x14ac:dyDescent="0.3">
      <c r="A112" s="6">
        <v>52</v>
      </c>
      <c r="B112" s="2"/>
      <c r="C112" s="2">
        <v>52</v>
      </c>
      <c r="D112" s="2"/>
      <c r="E112" s="7">
        <f t="shared" si="6"/>
        <v>-2560</v>
      </c>
      <c r="G112" s="18">
        <f t="shared" si="7"/>
        <v>1.1799095795685299</v>
      </c>
      <c r="H112" s="19">
        <f t="shared" si="8"/>
        <v>1.1870960184024859</v>
      </c>
      <c r="I112" s="20">
        <f t="shared" si="5"/>
        <v>2.4319999999999999</v>
      </c>
      <c r="J112" s="21">
        <f t="shared" si="9"/>
        <v>-1.244903981597514</v>
      </c>
    </row>
    <row r="113" spans="1:10" x14ac:dyDescent="0.3">
      <c r="A113" s="6">
        <v>52.5</v>
      </c>
      <c r="B113" s="2"/>
      <c r="C113" s="2">
        <v>52.5</v>
      </c>
      <c r="D113" s="2"/>
      <c r="E113" s="7">
        <f t="shared" si="6"/>
        <v>-2612.5</v>
      </c>
      <c r="G113" s="18">
        <f t="shared" si="7"/>
        <v>1.1870960184024848</v>
      </c>
      <c r="H113" s="19">
        <f t="shared" si="8"/>
        <v>1.1943571541044968</v>
      </c>
      <c r="I113" s="20">
        <f t="shared" si="5"/>
        <v>2.4</v>
      </c>
      <c r="J113" s="21">
        <f t="shared" si="9"/>
        <v>-1.2056428458955031</v>
      </c>
    </row>
    <row r="114" spans="1:10" x14ac:dyDescent="0.3">
      <c r="A114" s="6">
        <v>53</v>
      </c>
      <c r="B114" s="2"/>
      <c r="C114" s="2">
        <v>53</v>
      </c>
      <c r="D114" s="2"/>
      <c r="E114" s="7">
        <f t="shared" si="6"/>
        <v>-2665.5</v>
      </c>
      <c r="G114" s="18">
        <f t="shared" si="7"/>
        <v>1.1943571541044964</v>
      </c>
      <c r="H114" s="19">
        <f t="shared" si="8"/>
        <v>1.2016940873018063</v>
      </c>
      <c r="I114" s="20">
        <f t="shared" si="5"/>
        <v>2.3679999999999999</v>
      </c>
      <c r="J114" s="21">
        <f t="shared" si="9"/>
        <v>-1.1663059126981936</v>
      </c>
    </row>
    <row r="115" spans="1:10" x14ac:dyDescent="0.3">
      <c r="A115" s="6">
        <v>53.5</v>
      </c>
      <c r="B115" s="2"/>
      <c r="C115" s="2">
        <v>53.5</v>
      </c>
      <c r="D115" s="2"/>
      <c r="E115" s="7">
        <f t="shared" si="6"/>
        <v>-2719</v>
      </c>
      <c r="G115" s="18">
        <f t="shared" si="7"/>
        <v>1.2016940873018065</v>
      </c>
      <c r="H115" s="19">
        <f t="shared" si="8"/>
        <v>1.2091079396573645</v>
      </c>
      <c r="I115" s="20">
        <f t="shared" si="5"/>
        <v>2.3359999999999999</v>
      </c>
      <c r="J115" s="21">
        <f t="shared" si="9"/>
        <v>-1.1268920603426353</v>
      </c>
    </row>
    <row r="116" spans="1:10" x14ac:dyDescent="0.3">
      <c r="A116" s="6">
        <v>54</v>
      </c>
      <c r="B116" s="2"/>
      <c r="C116" s="2">
        <v>54</v>
      </c>
      <c r="D116" s="2"/>
      <c r="E116" s="7">
        <f t="shared" si="6"/>
        <v>-2773</v>
      </c>
      <c r="G116" s="18">
        <f t="shared" si="7"/>
        <v>1.209107939657363</v>
      </c>
      <c r="H116" s="19">
        <f t="shared" si="8"/>
        <v>1.2165998543647529</v>
      </c>
      <c r="I116" s="20">
        <f t="shared" si="5"/>
        <v>2.3040000000000003</v>
      </c>
      <c r="J116" s="21">
        <f t="shared" si="9"/>
        <v>-1.0874001456352473</v>
      </c>
    </row>
    <row r="117" spans="1:10" x14ac:dyDescent="0.3">
      <c r="A117" s="6">
        <v>54.5</v>
      </c>
      <c r="B117" s="2"/>
      <c r="C117" s="2">
        <v>54.5</v>
      </c>
      <c r="D117" s="2"/>
      <c r="E117" s="7">
        <f t="shared" si="6"/>
        <v>-2827.5</v>
      </c>
      <c r="G117" s="18">
        <f t="shared" si="7"/>
        <v>1.2165998543647534</v>
      </c>
      <c r="H117" s="19">
        <f t="shared" si="8"/>
        <v>1.2241709966569916</v>
      </c>
      <c r="I117" s="20">
        <f t="shared" si="5"/>
        <v>2.2720000000000002</v>
      </c>
      <c r="J117" s="21">
        <f t="shared" si="9"/>
        <v>-1.0478290033430087</v>
      </c>
    </row>
    <row r="118" spans="1:10" x14ac:dyDescent="0.3">
      <c r="A118" s="6">
        <v>55</v>
      </c>
      <c r="B118" s="2"/>
      <c r="C118" s="2">
        <v>55</v>
      </c>
      <c r="D118" s="2"/>
      <c r="E118" s="7">
        <f t="shared" si="6"/>
        <v>-2882.5</v>
      </c>
      <c r="G118" s="18">
        <f t="shared" si="7"/>
        <v>1.2241709966569909</v>
      </c>
      <c r="H118" s="19">
        <f t="shared" si="8"/>
        <v>1.2318225543295949</v>
      </c>
      <c r="I118" s="20">
        <f t="shared" si="5"/>
        <v>2.2400000000000002</v>
      </c>
      <c r="J118" s="21">
        <f t="shared" si="9"/>
        <v>-1.0081774456704053</v>
      </c>
    </row>
    <row r="119" spans="1:10" x14ac:dyDescent="0.3">
      <c r="A119" s="6">
        <v>55.5</v>
      </c>
      <c r="B119" s="2"/>
      <c r="C119" s="2">
        <v>55.5</v>
      </c>
      <c r="D119" s="2"/>
      <c r="E119" s="7">
        <f t="shared" si="6"/>
        <v>-2938</v>
      </c>
      <c r="G119" s="18">
        <f t="shared" si="7"/>
        <v>1.2318225543295946</v>
      </c>
      <c r="H119" s="19">
        <f t="shared" si="8"/>
        <v>1.2395557382784421</v>
      </c>
      <c r="I119" s="20">
        <f t="shared" si="5"/>
        <v>2.2080000000000002</v>
      </c>
      <c r="J119" s="21">
        <f t="shared" si="9"/>
        <v>-0.96844426172155806</v>
      </c>
    </row>
    <row r="120" spans="1:10" x14ac:dyDescent="0.3">
      <c r="A120" s="6">
        <v>56</v>
      </c>
      <c r="B120" s="2"/>
      <c r="C120" s="2">
        <v>56</v>
      </c>
      <c r="D120" s="2"/>
      <c r="E120" s="7">
        <f t="shared" si="6"/>
        <v>-2994</v>
      </c>
      <c r="G120" s="18">
        <f t="shared" si="7"/>
        <v>1.2395557382784412</v>
      </c>
      <c r="H120" s="19">
        <f t="shared" si="8"/>
        <v>1.2473717830528606</v>
      </c>
      <c r="I120" s="20">
        <f t="shared" si="5"/>
        <v>2.1760000000000002</v>
      </c>
      <c r="J120" s="21">
        <f t="shared" si="9"/>
        <v>-0.9286282169471396</v>
      </c>
    </row>
    <row r="121" spans="1:10" x14ac:dyDescent="0.3">
      <c r="A121" s="6">
        <v>56.5</v>
      </c>
      <c r="B121" s="2"/>
      <c r="C121" s="2">
        <v>56.5</v>
      </c>
      <c r="D121" s="2"/>
      <c r="E121" s="7">
        <f t="shared" si="6"/>
        <v>-3050.5</v>
      </c>
      <c r="G121" s="18">
        <f t="shared" si="7"/>
        <v>1.2473717830528603</v>
      </c>
      <c r="H121" s="19">
        <f t="shared" si="8"/>
        <v>1.2552719474244864</v>
      </c>
      <c r="I121" s="20">
        <f t="shared" si="5"/>
        <v>2.1440000000000001</v>
      </c>
      <c r="J121" s="21">
        <f t="shared" si="9"/>
        <v>-0.88872805257551368</v>
      </c>
    </row>
    <row r="122" spans="1:10" x14ac:dyDescent="0.3">
      <c r="A122" s="6">
        <v>57</v>
      </c>
      <c r="B122" s="2"/>
      <c r="C122" s="2">
        <v>57</v>
      </c>
      <c r="D122" s="2"/>
      <c r="E122" s="7">
        <f t="shared" si="6"/>
        <v>-3107.5</v>
      </c>
      <c r="G122" s="18">
        <f t="shared" si="7"/>
        <v>1.2552719474244858</v>
      </c>
      <c r="H122" s="19">
        <f t="shared" si="8"/>
        <v>1.2632575149723764</v>
      </c>
      <c r="I122" s="20">
        <f t="shared" si="5"/>
        <v>2.1120000000000001</v>
      </c>
      <c r="J122" s="21">
        <f t="shared" si="9"/>
        <v>-0.84874248502762373</v>
      </c>
    </row>
    <row r="123" spans="1:10" x14ac:dyDescent="0.3">
      <c r="A123" s="6">
        <v>57.5</v>
      </c>
      <c r="B123" s="2"/>
      <c r="C123" s="2">
        <v>57.5</v>
      </c>
      <c r="D123" s="2"/>
      <c r="E123" s="7">
        <f t="shared" si="6"/>
        <v>-3165</v>
      </c>
      <c r="G123" s="18">
        <f t="shared" si="7"/>
        <v>1.2632575149723773</v>
      </c>
      <c r="H123" s="19">
        <f t="shared" si="8"/>
        <v>1.2713297946849529</v>
      </c>
      <c r="I123" s="20">
        <f t="shared" si="5"/>
        <v>2.08</v>
      </c>
      <c r="J123" s="21">
        <f t="shared" si="9"/>
        <v>-0.80867020531504719</v>
      </c>
    </row>
    <row r="124" spans="1:10" x14ac:dyDescent="0.3">
      <c r="A124" s="6">
        <v>58</v>
      </c>
      <c r="B124" s="2"/>
      <c r="C124" s="2">
        <v>58</v>
      </c>
      <c r="D124" s="2"/>
      <c r="E124" s="7">
        <f t="shared" si="6"/>
        <v>-3223</v>
      </c>
      <c r="G124" s="18">
        <f t="shared" si="7"/>
        <v>1.2713297946849522</v>
      </c>
      <c r="H124" s="19">
        <f t="shared" si="8"/>
        <v>1.2794901215792958</v>
      </c>
      <c r="I124" s="20">
        <f t="shared" si="5"/>
        <v>2.048</v>
      </c>
      <c r="J124" s="21">
        <f t="shared" si="9"/>
        <v>-0.76850987842070428</v>
      </c>
    </row>
    <row r="125" spans="1:10" x14ac:dyDescent="0.3">
      <c r="A125" s="6">
        <v>58.5</v>
      </c>
      <c r="B125" s="2"/>
      <c r="C125" s="2">
        <v>58.5</v>
      </c>
      <c r="D125" s="2"/>
      <c r="E125" s="7">
        <f t="shared" si="6"/>
        <v>-3281.5</v>
      </c>
      <c r="G125" s="18">
        <f t="shared" si="7"/>
        <v>1.2794901215792942</v>
      </c>
      <c r="H125" s="19">
        <f t="shared" si="8"/>
        <v>1.2877398573384122</v>
      </c>
      <c r="I125" s="20">
        <f t="shared" si="5"/>
        <v>2.016</v>
      </c>
      <c r="J125" s="21">
        <f t="shared" si="9"/>
        <v>-0.72826014266158778</v>
      </c>
    </row>
    <row r="126" spans="1:10" x14ac:dyDescent="0.3">
      <c r="A126" s="6">
        <v>59</v>
      </c>
      <c r="B126" s="2"/>
      <c r="C126" s="2">
        <v>59</v>
      </c>
      <c r="D126" s="2"/>
      <c r="E126" s="7">
        <f t="shared" si="6"/>
        <v>-3340.5</v>
      </c>
      <c r="G126" s="18">
        <f t="shared" si="7"/>
        <v>1.2877398573384125</v>
      </c>
      <c r="H126" s="19">
        <f t="shared" si="8"/>
        <v>1.2960803909670642</v>
      </c>
      <c r="I126" s="20">
        <f t="shared" si="5"/>
        <v>1.984</v>
      </c>
      <c r="J126" s="21">
        <f t="shared" si="9"/>
        <v>-0.68791960903293581</v>
      </c>
    </row>
    <row r="127" spans="1:10" x14ac:dyDescent="0.3">
      <c r="A127" s="6">
        <v>59.5</v>
      </c>
      <c r="B127" s="2"/>
      <c r="C127" s="2">
        <v>59.5</v>
      </c>
      <c r="D127" s="2"/>
      <c r="E127" s="7">
        <f t="shared" si="6"/>
        <v>-3400</v>
      </c>
      <c r="G127" s="18">
        <f t="shared" si="7"/>
        <v>1.2960803909670644</v>
      </c>
      <c r="H127" s="19">
        <f t="shared" si="8"/>
        <v>1.3045131394667593</v>
      </c>
      <c r="I127" s="20">
        <f t="shared" si="5"/>
        <v>1.952</v>
      </c>
      <c r="J127" s="21">
        <f t="shared" si="9"/>
        <v>-0.64748686053324067</v>
      </c>
    </row>
    <row r="128" spans="1:10" x14ac:dyDescent="0.3">
      <c r="A128" s="6">
        <v>60</v>
      </c>
      <c r="B128" s="2"/>
      <c r="C128" s="2">
        <v>60</v>
      </c>
      <c r="D128" s="2"/>
      <c r="E128" s="7">
        <f t="shared" si="6"/>
        <v>-3460</v>
      </c>
      <c r="G128" s="18">
        <f t="shared" si="7"/>
        <v>1.3045131394667593</v>
      </c>
      <c r="H128" s="19">
        <f t="shared" si="8"/>
        <v>1.3130395485306079</v>
      </c>
      <c r="I128" s="20">
        <f t="shared" si="5"/>
        <v>1.92</v>
      </c>
      <c r="J128" s="21">
        <f t="shared" si="9"/>
        <v>-0.60696045146939204</v>
      </c>
    </row>
    <row r="129" spans="1:10" x14ac:dyDescent="0.3">
      <c r="A129" s="6">
        <v>60.5</v>
      </c>
      <c r="B129" s="2"/>
      <c r="C129" s="2">
        <v>60.5</v>
      </c>
      <c r="D129" s="2"/>
      <c r="E129" s="7">
        <f t="shared" si="6"/>
        <v>-3520.5</v>
      </c>
      <c r="G129" s="18">
        <f t="shared" si="7"/>
        <v>1.3130395485306072</v>
      </c>
      <c r="H129" s="19">
        <f t="shared" si="8"/>
        <v>1.321661093258675</v>
      </c>
      <c r="I129" s="20">
        <f t="shared" si="5"/>
        <v>1.8880000000000001</v>
      </c>
      <c r="J129" s="21">
        <f t="shared" si="9"/>
        <v>-0.56633890674132514</v>
      </c>
    </row>
    <row r="130" spans="1:10" x14ac:dyDescent="0.3">
      <c r="A130" s="6">
        <v>61</v>
      </c>
      <c r="B130" s="2"/>
      <c r="C130" s="2">
        <v>61</v>
      </c>
      <c r="D130" s="2"/>
      <c r="E130" s="7">
        <f t="shared" si="6"/>
        <v>-3581.5</v>
      </c>
      <c r="G130" s="18">
        <f t="shared" si="7"/>
        <v>1.3216610932586756</v>
      </c>
      <c r="H130" s="19">
        <f t="shared" si="8"/>
        <v>1.3303792788945692</v>
      </c>
      <c r="I130" s="20">
        <f t="shared" si="5"/>
        <v>1.8560000000000001</v>
      </c>
      <c r="J130" s="21">
        <f t="shared" si="9"/>
        <v>-0.5256207211054309</v>
      </c>
    </row>
    <row r="131" spans="1:10" x14ac:dyDescent="0.3">
      <c r="A131" s="6">
        <v>61.5</v>
      </c>
      <c r="B131" s="2"/>
      <c r="C131" s="2">
        <v>61.5</v>
      </c>
      <c r="D131" s="2"/>
      <c r="E131" s="7">
        <f t="shared" si="6"/>
        <v>-3643</v>
      </c>
      <c r="G131" s="18">
        <f t="shared" si="7"/>
        <v>1.3303792788945683</v>
      </c>
      <c r="H131" s="19">
        <f t="shared" si="8"/>
        <v>1.3391956415839517</v>
      </c>
      <c r="I131" s="20">
        <f t="shared" si="5"/>
        <v>1.8240000000000001</v>
      </c>
      <c r="J131" s="21">
        <f t="shared" si="9"/>
        <v>-0.48480435841604841</v>
      </c>
    </row>
    <row r="132" spans="1:10" x14ac:dyDescent="0.3">
      <c r="A132" s="6">
        <v>62</v>
      </c>
      <c r="B132" s="2"/>
      <c r="C132" s="2">
        <v>62</v>
      </c>
      <c r="D132" s="2"/>
      <c r="E132" s="7">
        <f t="shared" si="6"/>
        <v>-3705</v>
      </c>
      <c r="G132" s="18">
        <f t="shared" si="7"/>
        <v>1.3391956415839519</v>
      </c>
      <c r="H132" s="19">
        <f t="shared" si="8"/>
        <v>1.3481117491557899</v>
      </c>
      <c r="I132" s="20">
        <f t="shared" si="5"/>
        <v>1.792</v>
      </c>
      <c r="J132" s="21">
        <f t="shared" si="9"/>
        <v>-0.44388825084421013</v>
      </c>
    </row>
    <row r="133" spans="1:10" x14ac:dyDescent="0.3">
      <c r="A133" s="6">
        <v>62.5</v>
      </c>
      <c r="B133" s="2"/>
      <c r="C133" s="2">
        <v>62.5</v>
      </c>
      <c r="D133" s="2"/>
      <c r="E133" s="7">
        <f t="shared" si="6"/>
        <v>-3767.5</v>
      </c>
      <c r="G133" s="18">
        <f t="shared" si="7"/>
        <v>1.3481117491557895</v>
      </c>
      <c r="H133" s="19">
        <f t="shared" si="8"/>
        <v>1.3571292019270735</v>
      </c>
      <c r="I133" s="20">
        <f t="shared" si="5"/>
        <v>1.76</v>
      </c>
      <c r="J133" s="21">
        <f t="shared" si="9"/>
        <v>-0.40287079807292647</v>
      </c>
    </row>
    <row r="134" spans="1:10" x14ac:dyDescent="0.3">
      <c r="A134" s="6">
        <v>63</v>
      </c>
      <c r="B134" s="2"/>
      <c r="C134" s="2">
        <v>63</v>
      </c>
      <c r="D134" s="2"/>
      <c r="E134" s="7">
        <f t="shared" si="6"/>
        <v>-3830.5</v>
      </c>
      <c r="G134" s="18">
        <f t="shared" si="7"/>
        <v>1.3571292019270731</v>
      </c>
      <c r="H134" s="19">
        <f t="shared" si="8"/>
        <v>1.3662496335318703</v>
      </c>
      <c r="I134" s="20">
        <f t="shared" si="5"/>
        <v>1.728</v>
      </c>
      <c r="J134" s="21">
        <f t="shared" si="9"/>
        <v>-0.36175036646812964</v>
      </c>
    </row>
    <row r="135" spans="1:10" x14ac:dyDescent="0.3">
      <c r="A135" s="6">
        <v>63.5</v>
      </c>
      <c r="B135" s="2"/>
      <c r="C135" s="2">
        <v>63.5</v>
      </c>
      <c r="D135" s="2"/>
      <c r="E135" s="7">
        <f t="shared" si="6"/>
        <v>-3894</v>
      </c>
      <c r="G135" s="18">
        <f t="shared" si="7"/>
        <v>1.3662496335318697</v>
      </c>
      <c r="H135" s="19">
        <f t="shared" si="8"/>
        <v>1.3754747117755426</v>
      </c>
      <c r="I135" s="20">
        <f t="shared" si="5"/>
        <v>1.696</v>
      </c>
      <c r="J135" s="21">
        <f t="shared" si="9"/>
        <v>-0.32052528822445736</v>
      </c>
    </row>
    <row r="136" spans="1:10" x14ac:dyDescent="0.3">
      <c r="A136" s="6">
        <v>64</v>
      </c>
      <c r="B136" s="2"/>
      <c r="C136" s="2">
        <v>64</v>
      </c>
      <c r="D136" s="2"/>
      <c r="E136" s="7">
        <f t="shared" si="6"/>
        <v>-3958</v>
      </c>
      <c r="G136" s="18">
        <f t="shared" si="7"/>
        <v>1.3754747117755433</v>
      </c>
      <c r="H136" s="19">
        <f t="shared" si="8"/>
        <v>1.3848061395150302</v>
      </c>
      <c r="I136" s="20">
        <f t="shared" ref="I136:I187" si="10">($J$6-C136)*$J$7</f>
        <v>1.6640000000000001</v>
      </c>
      <c r="J136" s="21">
        <f t="shared" si="9"/>
        <v>-0.27919386048496997</v>
      </c>
    </row>
    <row r="137" spans="1:10" x14ac:dyDescent="0.3">
      <c r="A137" s="6">
        <v>64.5</v>
      </c>
      <c r="B137" s="2"/>
      <c r="C137" s="2">
        <v>64.5</v>
      </c>
      <c r="D137" s="2"/>
      <c r="E137" s="7">
        <f t="shared" ref="E137:E200" si="11">E136-C137</f>
        <v>-4022.5</v>
      </c>
      <c r="G137" s="18">
        <f t="shared" ref="G137:G200" si="12">$G$2*(($F$2/($F$2-C137))^$P$2)</f>
        <v>1.3848061395150293</v>
      </c>
      <c r="H137" s="19">
        <f t="shared" ref="H137:H200" si="13">(($L$2^$P$2)*$G$2)/(($L$2-(($J$2*C138)*0.001))^$P$2)</f>
        <v>1.3942456555660943</v>
      </c>
      <c r="I137" s="20">
        <f t="shared" si="10"/>
        <v>1.6320000000000001</v>
      </c>
      <c r="J137" s="21">
        <f t="shared" ref="J137:J200" si="14">H137-I137</f>
        <v>-0.23775434443390586</v>
      </c>
    </row>
    <row r="138" spans="1:10" x14ac:dyDescent="0.3">
      <c r="A138" s="6">
        <v>65</v>
      </c>
      <c r="B138" s="2"/>
      <c r="C138" s="2">
        <v>65</v>
      </c>
      <c r="D138" s="2"/>
      <c r="E138" s="7">
        <f t="shared" si="11"/>
        <v>-4087.5</v>
      </c>
      <c r="G138" s="18">
        <f t="shared" si="12"/>
        <v>1.3942456555660945</v>
      </c>
      <c r="H138" s="19">
        <f t="shared" si="13"/>
        <v>1.4037950356385336</v>
      </c>
      <c r="I138" s="20">
        <f t="shared" si="10"/>
        <v>1.6</v>
      </c>
      <c r="J138" s="21">
        <f t="shared" si="14"/>
        <v>-0.19620496436146651</v>
      </c>
    </row>
    <row r="139" spans="1:10" x14ac:dyDescent="0.3">
      <c r="A139" s="6">
        <v>65.5</v>
      </c>
      <c r="B139" s="2"/>
      <c r="C139" s="2">
        <v>65.5</v>
      </c>
      <c r="D139" s="2"/>
      <c r="E139" s="7">
        <f t="shared" si="11"/>
        <v>-4153</v>
      </c>
      <c r="G139" s="18">
        <f t="shared" si="12"/>
        <v>1.4037950356385336</v>
      </c>
      <c r="H139" s="19">
        <f t="shared" si="13"/>
        <v>1.4134560933003093</v>
      </c>
      <c r="I139" s="20">
        <f t="shared" si="10"/>
        <v>1.5680000000000001</v>
      </c>
      <c r="J139" s="21">
        <f t="shared" si="14"/>
        <v>-0.15454390669969076</v>
      </c>
    </row>
    <row r="140" spans="1:10" x14ac:dyDescent="0.3">
      <c r="A140" s="6">
        <v>66</v>
      </c>
      <c r="B140" s="2"/>
      <c r="C140" s="2">
        <v>66</v>
      </c>
      <c r="D140" s="2"/>
      <c r="E140" s="7">
        <f t="shared" si="11"/>
        <v>-4219</v>
      </c>
      <c r="G140" s="18">
        <f t="shared" si="12"/>
        <v>1.41345609330031</v>
      </c>
      <c r="H140" s="19">
        <f t="shared" si="13"/>
        <v>1.4232306809716719</v>
      </c>
      <c r="I140" s="20">
        <f t="shared" si="10"/>
        <v>1.536</v>
      </c>
      <c r="J140" s="21">
        <f t="shared" si="14"/>
        <v>-0.1127693190283281</v>
      </c>
    </row>
    <row r="141" spans="1:10" x14ac:dyDescent="0.3">
      <c r="A141" s="6">
        <v>66.5</v>
      </c>
      <c r="B141" s="2"/>
      <c r="C141" s="2">
        <v>66.5</v>
      </c>
      <c r="D141" s="2"/>
      <c r="E141" s="7">
        <f t="shared" si="11"/>
        <v>-4285.5</v>
      </c>
      <c r="G141" s="18">
        <f t="shared" si="12"/>
        <v>1.4232306809716715</v>
      </c>
      <c r="H141" s="19">
        <f t="shared" si="13"/>
        <v>1.4331206909503336</v>
      </c>
      <c r="I141" s="20">
        <f t="shared" si="10"/>
        <v>1.504</v>
      </c>
      <c r="J141" s="21">
        <f t="shared" si="14"/>
        <v>-7.0879309049666439E-2</v>
      </c>
    </row>
    <row r="142" spans="1:10" x14ac:dyDescent="0.3">
      <c r="A142" s="6">
        <v>67</v>
      </c>
      <c r="B142" s="2"/>
      <c r="C142" s="2">
        <v>67</v>
      </c>
      <c r="D142" s="2"/>
      <c r="E142" s="7">
        <f t="shared" si="11"/>
        <v>-4352.5</v>
      </c>
      <c r="G142" s="18">
        <f t="shared" si="12"/>
        <v>1.4331206909503331</v>
      </c>
      <c r="H142" s="19">
        <f t="shared" si="13"/>
        <v>1.443128056468846</v>
      </c>
      <c r="I142" s="20">
        <f t="shared" si="10"/>
        <v>1.472</v>
      </c>
      <c r="J142" s="21">
        <f t="shared" si="14"/>
        <v>-2.8871943531153965E-2</v>
      </c>
    </row>
    <row r="143" spans="1:10" x14ac:dyDescent="0.3">
      <c r="A143" s="6">
        <v>67.5</v>
      </c>
      <c r="B143" s="2"/>
      <c r="C143" s="2">
        <v>67.5</v>
      </c>
      <c r="D143" s="2"/>
      <c r="E143" s="7">
        <f t="shared" si="11"/>
        <v>-4420</v>
      </c>
      <c r="G143" s="18">
        <f t="shared" si="12"/>
        <v>1.4431280564688451</v>
      </c>
      <c r="H143" s="19">
        <f t="shared" si="13"/>
        <v>1.4532547527853277</v>
      </c>
      <c r="I143" s="20">
        <f t="shared" si="10"/>
        <v>1.44</v>
      </c>
      <c r="J143" s="21">
        <f t="shared" si="14"/>
        <v>1.3254752785327728E-2</v>
      </c>
    </row>
    <row r="144" spans="1:10" x14ac:dyDescent="0.3">
      <c r="A144" s="6">
        <v>68</v>
      </c>
      <c r="B144" s="2"/>
      <c r="C144" s="2">
        <v>68</v>
      </c>
      <c r="D144" s="2"/>
      <c r="E144" s="7">
        <f t="shared" si="11"/>
        <v>-4488</v>
      </c>
      <c r="G144" s="18">
        <f t="shared" si="12"/>
        <v>1.4532547527853272</v>
      </c>
      <c r="H144" s="19">
        <f t="shared" si="13"/>
        <v>1.4635027983087843</v>
      </c>
      <c r="I144" s="20">
        <f t="shared" si="10"/>
        <v>1.4079999999999999</v>
      </c>
      <c r="J144" s="21">
        <f t="shared" si="14"/>
        <v>5.5502798308784351E-2</v>
      </c>
    </row>
    <row r="145" spans="1:10" x14ac:dyDescent="0.3">
      <c r="A145" s="6">
        <v>68.5</v>
      </c>
      <c r="B145" s="2"/>
      <c r="C145" s="2">
        <v>68.5</v>
      </c>
      <c r="D145" s="2"/>
      <c r="E145" s="7">
        <f t="shared" si="11"/>
        <v>-4556.5</v>
      </c>
      <c r="G145" s="18">
        <f t="shared" si="12"/>
        <v>1.4635027983087845</v>
      </c>
      <c r="H145" s="19">
        <f t="shared" si="13"/>
        <v>1.4738742557602873</v>
      </c>
      <c r="I145" s="20">
        <f t="shared" si="10"/>
        <v>1.3760000000000001</v>
      </c>
      <c r="J145" s="21">
        <f t="shared" si="14"/>
        <v>9.7874255760287188E-2</v>
      </c>
    </row>
    <row r="146" spans="1:10" x14ac:dyDescent="0.3">
      <c r="A146" s="6">
        <v>69</v>
      </c>
      <c r="B146" s="2"/>
      <c r="C146" s="2">
        <v>69</v>
      </c>
      <c r="D146" s="2"/>
      <c r="E146" s="7">
        <f t="shared" si="11"/>
        <v>-4625.5</v>
      </c>
      <c r="G146" s="18">
        <f t="shared" si="12"/>
        <v>1.4738742557602864</v>
      </c>
      <c r="H146" s="19">
        <f t="shared" si="13"/>
        <v>1.4843712333713286</v>
      </c>
      <c r="I146" s="20">
        <f t="shared" si="10"/>
        <v>1.3440000000000001</v>
      </c>
      <c r="J146" s="21">
        <f t="shared" si="14"/>
        <v>0.14037123337132851</v>
      </c>
    </row>
    <row r="147" spans="1:10" x14ac:dyDescent="0.3">
      <c r="A147" s="6">
        <v>69.5</v>
      </c>
      <c r="B147" s="2"/>
      <c r="C147" s="2">
        <v>69.5</v>
      </c>
      <c r="D147" s="2"/>
      <c r="E147" s="7">
        <f t="shared" si="11"/>
        <v>-4695</v>
      </c>
      <c r="G147" s="18">
        <f t="shared" si="12"/>
        <v>1.4843712333713268</v>
      </c>
      <c r="H147" s="19">
        <f t="shared" si="13"/>
        <v>1.4949958861207551</v>
      </c>
      <c r="I147" s="20">
        <f t="shared" si="10"/>
        <v>1.3120000000000001</v>
      </c>
      <c r="J147" s="21">
        <f t="shared" si="14"/>
        <v>0.18299588612075501</v>
      </c>
    </row>
    <row r="148" spans="1:10" x14ac:dyDescent="0.3">
      <c r="A148" s="6">
        <v>70</v>
      </c>
      <c r="B148" s="2"/>
      <c r="C148" s="2">
        <v>70</v>
      </c>
      <c r="D148" s="2"/>
      <c r="E148" s="7">
        <f t="shared" si="11"/>
        <v>-4765</v>
      </c>
      <c r="G148" s="18">
        <f t="shared" si="12"/>
        <v>1.4949958861207546</v>
      </c>
      <c r="H148" s="19">
        <f t="shared" si="13"/>
        <v>1.5057504170117166</v>
      </c>
      <c r="I148" s="20">
        <f t="shared" si="10"/>
        <v>1.28</v>
      </c>
      <c r="J148" s="21">
        <f t="shared" si="14"/>
        <v>0.22575041701171661</v>
      </c>
    </row>
    <row r="149" spans="1:10" x14ac:dyDescent="0.3">
      <c r="A149" s="6">
        <v>70.5</v>
      </c>
      <c r="B149" s="2"/>
      <c r="C149" s="2">
        <v>70.5</v>
      </c>
      <c r="D149" s="2"/>
      <c r="E149" s="7">
        <f t="shared" si="11"/>
        <v>-4835.5</v>
      </c>
      <c r="G149" s="18">
        <f t="shared" si="12"/>
        <v>1.5057504170117173</v>
      </c>
      <c r="H149" s="19">
        <f t="shared" si="13"/>
        <v>1.5166370783901102</v>
      </c>
      <c r="I149" s="20">
        <f t="shared" si="10"/>
        <v>1.248</v>
      </c>
      <c r="J149" s="21">
        <f t="shared" si="14"/>
        <v>0.2686370783901102</v>
      </c>
    </row>
    <row r="150" spans="1:10" x14ac:dyDescent="0.3">
      <c r="A150" s="6">
        <v>71</v>
      </c>
      <c r="B150" s="2"/>
      <c r="C150" s="2">
        <v>71</v>
      </c>
      <c r="D150" s="2"/>
      <c r="E150" s="7">
        <f t="shared" si="11"/>
        <v>-4906.5</v>
      </c>
      <c r="G150" s="18">
        <f t="shared" si="12"/>
        <v>1.5166370783901111</v>
      </c>
      <c r="H150" s="19">
        <f t="shared" si="13"/>
        <v>1.5276581733061192</v>
      </c>
      <c r="I150" s="20">
        <f t="shared" si="10"/>
        <v>1.216</v>
      </c>
      <c r="J150" s="21">
        <f t="shared" si="14"/>
        <v>0.31165817330611922</v>
      </c>
    </row>
    <row r="151" spans="1:10" x14ac:dyDescent="0.3">
      <c r="A151" s="6">
        <v>71.5</v>
      </c>
      <c r="B151" s="2"/>
      <c r="C151" s="2">
        <v>71.5</v>
      </c>
      <c r="D151" s="2"/>
      <c r="E151" s="7">
        <f t="shared" si="11"/>
        <v>-4978</v>
      </c>
      <c r="G151" s="18">
        <f t="shared" si="12"/>
        <v>1.5276581733061187</v>
      </c>
      <c r="H151" s="19">
        <f t="shared" si="13"/>
        <v>1.5388160569204559</v>
      </c>
      <c r="I151" s="20">
        <f t="shared" si="10"/>
        <v>1.1839999999999999</v>
      </c>
      <c r="J151" s="21">
        <f t="shared" si="14"/>
        <v>0.35481605692045592</v>
      </c>
    </row>
    <row r="152" spans="1:10" x14ac:dyDescent="0.3">
      <c r="A152" s="6">
        <v>72</v>
      </c>
      <c r="B152" s="2"/>
      <c r="C152" s="2">
        <v>72</v>
      </c>
      <c r="D152" s="2"/>
      <c r="E152" s="7">
        <f t="shared" si="11"/>
        <v>-5050</v>
      </c>
      <c r="G152" s="18">
        <f t="shared" si="12"/>
        <v>1.5388160569204561</v>
      </c>
      <c r="H152" s="19">
        <f t="shared" si="13"/>
        <v>1.5501131379570496</v>
      </c>
      <c r="I152" s="20">
        <f t="shared" si="10"/>
        <v>1.1520000000000001</v>
      </c>
      <c r="J152" s="21">
        <f t="shared" si="14"/>
        <v>0.3981131379570495</v>
      </c>
    </row>
    <row r="153" spans="1:10" x14ac:dyDescent="0.3">
      <c r="A153" s="6">
        <v>72.5</v>
      </c>
      <c r="B153" s="2"/>
      <c r="C153" s="2">
        <v>72.5</v>
      </c>
      <c r="D153" s="2"/>
      <c r="E153" s="7">
        <f t="shared" si="11"/>
        <v>-5122.5</v>
      </c>
      <c r="G153" s="18">
        <f t="shared" si="12"/>
        <v>1.5501131379570483</v>
      </c>
      <c r="H153" s="19">
        <f t="shared" si="13"/>
        <v>1.5615518802038935</v>
      </c>
      <c r="I153" s="20">
        <f t="shared" si="10"/>
        <v>1.1200000000000001</v>
      </c>
      <c r="J153" s="21">
        <f t="shared" si="14"/>
        <v>0.44155188020389335</v>
      </c>
    </row>
    <row r="154" spans="1:10" x14ac:dyDescent="0.3">
      <c r="A154" s="6">
        <v>73</v>
      </c>
      <c r="B154" s="2"/>
      <c r="C154" s="2">
        <v>73</v>
      </c>
      <c r="D154" s="2"/>
      <c r="E154" s="7">
        <f t="shared" si="11"/>
        <v>-5195.5</v>
      </c>
      <c r="G154" s="18">
        <f t="shared" si="12"/>
        <v>1.5615518802038943</v>
      </c>
      <c r="H154" s="19">
        <f t="shared" si="13"/>
        <v>1.5731348040640036</v>
      </c>
      <c r="I154" s="20">
        <f t="shared" si="10"/>
        <v>1.0880000000000001</v>
      </c>
      <c r="J154" s="21">
        <f t="shared" si="14"/>
        <v>0.48513480406400356</v>
      </c>
    </row>
    <row r="155" spans="1:10" x14ac:dyDescent="0.3">
      <c r="A155" s="6">
        <v>73.5</v>
      </c>
      <c r="B155" s="2"/>
      <c r="C155" s="2">
        <v>73.5</v>
      </c>
      <c r="D155" s="2"/>
      <c r="E155" s="7">
        <f t="shared" si="11"/>
        <v>-5269</v>
      </c>
      <c r="G155" s="18">
        <f t="shared" si="12"/>
        <v>1.5731348040640045</v>
      </c>
      <c r="H155" s="19">
        <f t="shared" si="13"/>
        <v>1.5848644881583238</v>
      </c>
      <c r="I155" s="20">
        <f t="shared" si="10"/>
        <v>1.056</v>
      </c>
      <c r="J155" s="21">
        <f t="shared" si="14"/>
        <v>0.52886448815832376</v>
      </c>
    </row>
    <row r="156" spans="1:10" x14ac:dyDescent="0.3">
      <c r="A156" s="6">
        <v>74</v>
      </c>
      <c r="B156" s="2"/>
      <c r="C156" s="2">
        <v>74</v>
      </c>
      <c r="D156" s="2"/>
      <c r="E156" s="7">
        <f t="shared" si="11"/>
        <v>-5343</v>
      </c>
      <c r="G156" s="18">
        <f t="shared" si="12"/>
        <v>1.5848644881583236</v>
      </c>
      <c r="H156" s="19">
        <f t="shared" si="13"/>
        <v>1.5967435709826834</v>
      </c>
      <c r="I156" s="20">
        <f t="shared" si="10"/>
        <v>1.024</v>
      </c>
      <c r="J156" s="21">
        <f t="shared" si="14"/>
        <v>0.57274357098268336</v>
      </c>
    </row>
    <row r="157" spans="1:10" x14ac:dyDescent="0.3">
      <c r="A157" s="6">
        <v>74.5</v>
      </c>
      <c r="B157" s="2"/>
      <c r="C157" s="2">
        <v>74.5</v>
      </c>
      <c r="D157" s="2"/>
      <c r="E157" s="7">
        <f t="shared" si="11"/>
        <v>-5417.5</v>
      </c>
      <c r="G157" s="18">
        <f t="shared" si="12"/>
        <v>1.5967435709826849</v>
      </c>
      <c r="H157" s="19">
        <f t="shared" si="13"/>
        <v>1.6087747526208991</v>
      </c>
      <c r="I157" s="20">
        <f t="shared" si="10"/>
        <v>0.99199999999999999</v>
      </c>
      <c r="J157" s="21">
        <f t="shared" si="14"/>
        <v>0.61677475262089909</v>
      </c>
    </row>
    <row r="158" spans="1:10" x14ac:dyDescent="0.3">
      <c r="A158" s="6">
        <v>75</v>
      </c>
      <c r="B158" s="2"/>
      <c r="C158" s="2">
        <v>75</v>
      </c>
      <c r="D158" s="2"/>
      <c r="E158" s="7">
        <f t="shared" si="11"/>
        <v>-5492.5</v>
      </c>
      <c r="G158" s="18">
        <f t="shared" si="12"/>
        <v>1.6087747526208978</v>
      </c>
      <c r="H158" s="19">
        <f t="shared" si="13"/>
        <v>1.6209607965161845</v>
      </c>
      <c r="I158" s="20">
        <f t="shared" si="10"/>
        <v>0.96</v>
      </c>
      <c r="J158" s="21">
        <f t="shared" si="14"/>
        <v>0.66096079651618456</v>
      </c>
    </row>
    <row r="159" spans="1:10" x14ac:dyDescent="0.3">
      <c r="A159" s="6">
        <v>75.5</v>
      </c>
      <c r="B159" s="2"/>
      <c r="C159" s="2">
        <v>75.5</v>
      </c>
      <c r="D159" s="2"/>
      <c r="E159" s="7">
        <f t="shared" si="11"/>
        <v>-5568</v>
      </c>
      <c r="G159" s="18">
        <f t="shared" si="12"/>
        <v>1.6209607965161843</v>
      </c>
      <c r="H159" s="19">
        <f t="shared" si="13"/>
        <v>1.6333045313032715</v>
      </c>
      <c r="I159" s="20">
        <f t="shared" si="10"/>
        <v>0.92800000000000005</v>
      </c>
      <c r="J159" s="21">
        <f t="shared" si="14"/>
        <v>0.70530453130327142</v>
      </c>
    </row>
    <row r="160" spans="1:10" x14ac:dyDescent="0.3">
      <c r="A160" s="6">
        <v>76</v>
      </c>
      <c r="B160" s="2"/>
      <c r="C160" s="2">
        <v>76</v>
      </c>
      <c r="D160" s="2"/>
      <c r="E160" s="7">
        <f t="shared" si="11"/>
        <v>-5644</v>
      </c>
      <c r="G160" s="18">
        <f t="shared" si="12"/>
        <v>1.6333045313032719</v>
      </c>
      <c r="H160" s="19">
        <f t="shared" si="13"/>
        <v>1.6458088527035539</v>
      </c>
      <c r="I160" s="20">
        <f t="shared" si="10"/>
        <v>0.89600000000000002</v>
      </c>
      <c r="J160" s="21">
        <f t="shared" si="14"/>
        <v>0.74980885270355391</v>
      </c>
    </row>
    <row r="161" spans="1:10" x14ac:dyDescent="0.3">
      <c r="A161" s="6">
        <v>76.5</v>
      </c>
      <c r="B161" s="2"/>
      <c r="C161" s="2">
        <v>76.5</v>
      </c>
      <c r="D161" s="2"/>
      <c r="E161" s="7">
        <f t="shared" si="11"/>
        <v>-5720.5</v>
      </c>
      <c r="G161" s="18">
        <f t="shared" si="12"/>
        <v>1.6458088527035526</v>
      </c>
      <c r="H161" s="19">
        <f t="shared" si="13"/>
        <v>1.6584767254858361</v>
      </c>
      <c r="I161" s="20">
        <f t="shared" si="10"/>
        <v>0.86399999999999999</v>
      </c>
      <c r="J161" s="21">
        <f t="shared" si="14"/>
        <v>0.79447672548583614</v>
      </c>
    </row>
    <row r="162" spans="1:10" x14ac:dyDescent="0.3">
      <c r="A162" s="6">
        <v>77</v>
      </c>
      <c r="B162" s="2"/>
      <c r="C162" s="2">
        <v>77</v>
      </c>
      <c r="D162" s="2"/>
      <c r="E162" s="7">
        <f t="shared" si="11"/>
        <v>-5797.5</v>
      </c>
      <c r="G162" s="18">
        <f t="shared" si="12"/>
        <v>1.6584767254858352</v>
      </c>
      <c r="H162" s="19">
        <f t="shared" si="13"/>
        <v>1.6713111854953253</v>
      </c>
      <c r="I162" s="20">
        <f t="shared" si="10"/>
        <v>0.83200000000000007</v>
      </c>
      <c r="J162" s="21">
        <f t="shared" si="14"/>
        <v>0.83931118549532524</v>
      </c>
    </row>
    <row r="163" spans="1:10" x14ac:dyDescent="0.3">
      <c r="A163" s="6">
        <v>77.5</v>
      </c>
      <c r="B163" s="2"/>
      <c r="C163" s="2">
        <v>77.5</v>
      </c>
      <c r="D163" s="2"/>
      <c r="E163" s="7">
        <f t="shared" si="11"/>
        <v>-5875</v>
      </c>
      <c r="G163" s="18">
        <f t="shared" si="12"/>
        <v>1.6713111854953253</v>
      </c>
      <c r="H163" s="19">
        <f t="shared" si="13"/>
        <v>1.6843153417535892</v>
      </c>
      <c r="I163" s="20">
        <f t="shared" si="10"/>
        <v>0.8</v>
      </c>
      <c r="J163" s="21">
        <f t="shared" si="14"/>
        <v>0.88431534175358917</v>
      </c>
    </row>
    <row r="164" spans="1:10" x14ac:dyDescent="0.3">
      <c r="A164" s="6">
        <v>78</v>
      </c>
      <c r="B164" s="2"/>
      <c r="C164" s="2">
        <v>78</v>
      </c>
      <c r="D164" s="2"/>
      <c r="E164" s="7">
        <f t="shared" si="11"/>
        <v>-5953</v>
      </c>
      <c r="G164" s="18">
        <f t="shared" si="12"/>
        <v>1.6843153417535892</v>
      </c>
      <c r="H164" s="19">
        <f t="shared" si="13"/>
        <v>1.6974923786323943</v>
      </c>
      <c r="I164" s="20">
        <f t="shared" si="10"/>
        <v>0.76800000000000002</v>
      </c>
      <c r="J164" s="21">
        <f t="shared" si="14"/>
        <v>0.92949237863239431</v>
      </c>
    </row>
    <row r="165" spans="1:10" x14ac:dyDescent="0.3">
      <c r="A165" s="6">
        <v>78.5</v>
      </c>
      <c r="B165" s="2"/>
      <c r="C165" s="2">
        <v>78.5</v>
      </c>
      <c r="D165" s="2"/>
      <c r="E165" s="7">
        <f t="shared" si="11"/>
        <v>-6031.5</v>
      </c>
      <c r="G165" s="18">
        <f t="shared" si="12"/>
        <v>1.6974923786323945</v>
      </c>
      <c r="H165" s="19">
        <f t="shared" si="13"/>
        <v>1.7108455581044362</v>
      </c>
      <c r="I165" s="20">
        <f t="shared" si="10"/>
        <v>0.73599999999999999</v>
      </c>
      <c r="J165" s="21">
        <f t="shared" si="14"/>
        <v>0.97484555810443618</v>
      </c>
    </row>
    <row r="166" spans="1:10" x14ac:dyDescent="0.3">
      <c r="A166" s="6">
        <v>79</v>
      </c>
      <c r="B166" s="2"/>
      <c r="C166" s="2">
        <v>79</v>
      </c>
      <c r="D166" s="2"/>
      <c r="E166" s="7">
        <f t="shared" si="11"/>
        <v>-6110.5</v>
      </c>
      <c r="G166" s="18">
        <f t="shared" si="12"/>
        <v>1.7108455581044364</v>
      </c>
      <c r="H166" s="19">
        <f t="shared" si="13"/>
        <v>1.7243782220741224</v>
      </c>
      <c r="I166" s="20">
        <f t="shared" si="10"/>
        <v>0.70399999999999996</v>
      </c>
      <c r="J166" s="21">
        <f t="shared" si="14"/>
        <v>1.0203782220741224</v>
      </c>
    </row>
    <row r="167" spans="1:10" x14ac:dyDescent="0.3">
      <c r="A167" s="6">
        <v>79.5</v>
      </c>
      <c r="B167" s="2"/>
      <c r="C167" s="2">
        <v>79.5</v>
      </c>
      <c r="D167" s="2"/>
      <c r="E167" s="7">
        <f t="shared" si="11"/>
        <v>-6190</v>
      </c>
      <c r="G167" s="18">
        <f t="shared" si="12"/>
        <v>1.7243782220741213</v>
      </c>
      <c r="H167" s="19">
        <f t="shared" si="13"/>
        <v>1.7380937947917015</v>
      </c>
      <c r="I167" s="20">
        <f t="shared" si="10"/>
        <v>0.67200000000000004</v>
      </c>
      <c r="J167" s="21">
        <f t="shared" si="14"/>
        <v>1.0660937947917013</v>
      </c>
    </row>
    <row r="168" spans="1:10" x14ac:dyDescent="0.3">
      <c r="A168" s="6">
        <v>80</v>
      </c>
      <c r="B168" s="2"/>
      <c r="C168" s="2">
        <v>80</v>
      </c>
      <c r="D168" s="2"/>
      <c r="E168" s="7">
        <f t="shared" si="11"/>
        <v>-6270</v>
      </c>
      <c r="G168" s="18">
        <f t="shared" si="12"/>
        <v>1.7380937947917021</v>
      </c>
      <c r="H168" s="19">
        <f t="shared" si="13"/>
        <v>1.7519957853542463</v>
      </c>
      <c r="I168" s="20">
        <f t="shared" si="10"/>
        <v>0.64</v>
      </c>
      <c r="J168" s="21">
        <f t="shared" si="14"/>
        <v>1.1119957853542464</v>
      </c>
    </row>
    <row r="169" spans="1:10" x14ac:dyDescent="0.3">
      <c r="A169" s="6">
        <v>80.5</v>
      </c>
      <c r="B169" s="2"/>
      <c r="C169" s="2">
        <v>80.5</v>
      </c>
      <c r="D169" s="2"/>
      <c r="E169" s="7">
        <f t="shared" si="11"/>
        <v>-6350.5</v>
      </c>
      <c r="G169" s="18">
        <f t="shared" si="12"/>
        <v>1.7519957853542469</v>
      </c>
      <c r="H169" s="19">
        <f t="shared" si="13"/>
        <v>1.76608779029705</v>
      </c>
      <c r="I169" s="20">
        <f t="shared" si="10"/>
        <v>0.60799999999999998</v>
      </c>
      <c r="J169" s="21">
        <f t="shared" si="14"/>
        <v>1.1580877902970501</v>
      </c>
    </row>
    <row r="170" spans="1:10" x14ac:dyDescent="0.3">
      <c r="A170" s="6">
        <v>81</v>
      </c>
      <c r="B170" s="2"/>
      <c r="C170" s="2">
        <v>81</v>
      </c>
      <c r="D170" s="2"/>
      <c r="E170" s="7">
        <f t="shared" si="11"/>
        <v>-6431.5</v>
      </c>
      <c r="G170" s="18">
        <f t="shared" si="12"/>
        <v>1.7660877902970507</v>
      </c>
      <c r="H170" s="19">
        <f t="shared" si="13"/>
        <v>1.7803734962793079</v>
      </c>
      <c r="I170" s="20">
        <f t="shared" si="10"/>
        <v>0.57600000000000007</v>
      </c>
      <c r="J170" s="21">
        <f t="shared" si="14"/>
        <v>1.2043734962793078</v>
      </c>
    </row>
    <row r="171" spans="1:10" x14ac:dyDescent="0.3">
      <c r="A171" s="6">
        <v>81.5</v>
      </c>
      <c r="B171" s="2"/>
      <c r="C171" s="2">
        <v>81.5</v>
      </c>
      <c r="D171" s="2"/>
      <c r="E171" s="7">
        <f t="shared" si="11"/>
        <v>-6513</v>
      </c>
      <c r="G171" s="18">
        <f t="shared" si="12"/>
        <v>1.7803734962793076</v>
      </c>
      <c r="H171" s="19">
        <f t="shared" si="13"/>
        <v>1.7948566828680184</v>
      </c>
      <c r="I171" s="20">
        <f t="shared" si="10"/>
        <v>0.54400000000000004</v>
      </c>
      <c r="J171" s="21">
        <f t="shared" si="14"/>
        <v>1.2508566828680183</v>
      </c>
    </row>
    <row r="172" spans="1:10" x14ac:dyDescent="0.3">
      <c r="A172" s="6">
        <v>82</v>
      </c>
      <c r="B172" s="2"/>
      <c r="C172" s="2">
        <v>82</v>
      </c>
      <c r="D172" s="2"/>
      <c r="E172" s="7">
        <f t="shared" si="11"/>
        <v>-6595</v>
      </c>
      <c r="G172" s="18">
        <f t="shared" si="12"/>
        <v>1.7948566828680181</v>
      </c>
      <c r="H172" s="19">
        <f t="shared" si="13"/>
        <v>1.8095412254243095</v>
      </c>
      <c r="I172" s="20">
        <f t="shared" si="10"/>
        <v>0.51200000000000001</v>
      </c>
      <c r="J172" s="21">
        <f t="shared" si="14"/>
        <v>1.2975412254243095</v>
      </c>
    </row>
    <row r="173" spans="1:10" x14ac:dyDescent="0.3">
      <c r="A173" s="6">
        <v>82.5</v>
      </c>
      <c r="B173" s="2"/>
      <c r="C173" s="2">
        <v>82.5</v>
      </c>
      <c r="D173" s="2"/>
      <c r="E173" s="7">
        <f t="shared" si="11"/>
        <v>-6677.5</v>
      </c>
      <c r="G173" s="18">
        <f t="shared" si="12"/>
        <v>1.8095412254243088</v>
      </c>
      <c r="H173" s="19">
        <f t="shared" si="13"/>
        <v>1.8244310980965484</v>
      </c>
      <c r="I173" s="20">
        <f t="shared" si="10"/>
        <v>0.48</v>
      </c>
      <c r="J173" s="21">
        <f t="shared" si="14"/>
        <v>1.3444310980965484</v>
      </c>
    </row>
    <row r="174" spans="1:10" x14ac:dyDescent="0.3">
      <c r="A174" s="6">
        <v>83</v>
      </c>
      <c r="B174" s="2"/>
      <c r="C174" s="2">
        <v>83</v>
      </c>
      <c r="D174" s="2"/>
      <c r="E174" s="7">
        <f t="shared" si="11"/>
        <v>-6760.5</v>
      </c>
      <c r="G174" s="18">
        <f t="shared" si="12"/>
        <v>1.8244310980965475</v>
      </c>
      <c r="H174" s="19">
        <f t="shared" si="13"/>
        <v>1.8395303769248408</v>
      </c>
      <c r="I174" s="20">
        <f t="shared" si="10"/>
        <v>0.44800000000000001</v>
      </c>
      <c r="J174" s="21">
        <f t="shared" si="14"/>
        <v>1.3915303769248408</v>
      </c>
    </row>
    <row r="175" spans="1:10" x14ac:dyDescent="0.3">
      <c r="A175" s="6">
        <v>83.5</v>
      </c>
      <c r="B175" s="2"/>
      <c r="C175" s="2">
        <v>83.5</v>
      </c>
      <c r="D175" s="2"/>
      <c r="E175" s="7">
        <f t="shared" si="11"/>
        <v>-6844</v>
      </c>
      <c r="G175" s="18">
        <f t="shared" si="12"/>
        <v>1.8395303769248397</v>
      </c>
      <c r="H175" s="19">
        <f t="shared" si="13"/>
        <v>1.854843243061729</v>
      </c>
      <c r="I175" s="20">
        <f t="shared" si="10"/>
        <v>0.41600000000000004</v>
      </c>
      <c r="J175" s="21">
        <f t="shared" si="14"/>
        <v>1.4388432430617288</v>
      </c>
    </row>
    <row r="176" spans="1:10" x14ac:dyDescent="0.3">
      <c r="A176" s="6">
        <v>84</v>
      </c>
      <c r="B176" s="2"/>
      <c r="C176" s="2">
        <v>84</v>
      </c>
      <c r="D176" s="2"/>
      <c r="E176" s="7">
        <f t="shared" si="11"/>
        <v>-6928</v>
      </c>
      <c r="G176" s="18">
        <f t="shared" si="12"/>
        <v>1.8548432430617292</v>
      </c>
      <c r="H176" s="19">
        <f t="shared" si="13"/>
        <v>1.8703739861141546</v>
      </c>
      <c r="I176" s="20">
        <f t="shared" si="10"/>
        <v>0.38400000000000001</v>
      </c>
      <c r="J176" s="21">
        <f t="shared" si="14"/>
        <v>1.4863739861141547</v>
      </c>
    </row>
    <row r="177" spans="1:10" x14ac:dyDescent="0.3">
      <c r="A177" s="6">
        <v>84.5</v>
      </c>
      <c r="B177" s="2"/>
      <c r="C177" s="2">
        <v>84.5</v>
      </c>
      <c r="D177" s="2"/>
      <c r="E177" s="7">
        <f t="shared" si="11"/>
        <v>-7012.5</v>
      </c>
      <c r="G177" s="18">
        <f t="shared" si="12"/>
        <v>1.8703739861141537</v>
      </c>
      <c r="H177" s="19">
        <f t="shared" si="13"/>
        <v>1.8861270076119663</v>
      </c>
      <c r="I177" s="20">
        <f t="shared" si="10"/>
        <v>0.35199999999999998</v>
      </c>
      <c r="J177" s="21">
        <f t="shared" si="14"/>
        <v>1.5341270076119664</v>
      </c>
    </row>
    <row r="178" spans="1:10" x14ac:dyDescent="0.3">
      <c r="A178" s="6">
        <v>85</v>
      </c>
      <c r="B178" s="2"/>
      <c r="C178" s="2">
        <v>85</v>
      </c>
      <c r="D178" s="2"/>
      <c r="E178" s="7">
        <f t="shared" si="11"/>
        <v>-7097.5</v>
      </c>
      <c r="G178" s="18">
        <f t="shared" si="12"/>
        <v>1.8861270076119663</v>
      </c>
      <c r="H178" s="19">
        <f t="shared" si="13"/>
        <v>1.9021068246085915</v>
      </c>
      <c r="I178" s="20">
        <f t="shared" si="10"/>
        <v>0.32</v>
      </c>
      <c r="J178" s="21">
        <f t="shared" si="14"/>
        <v>1.5821068246085914</v>
      </c>
    </row>
    <row r="179" spans="1:10" x14ac:dyDescent="0.3">
      <c r="A179" s="6">
        <v>85.5</v>
      </c>
      <c r="B179" s="2"/>
      <c r="C179" s="2">
        <v>85.5</v>
      </c>
      <c r="D179" s="2"/>
      <c r="E179" s="7">
        <f t="shared" si="11"/>
        <v>-7183</v>
      </c>
      <c r="G179" s="18">
        <f t="shared" si="12"/>
        <v>1.9021068246085899</v>
      </c>
      <c r="H179" s="19">
        <f t="shared" si="13"/>
        <v>1.9183180734196583</v>
      </c>
      <c r="I179" s="20">
        <f t="shared" si="10"/>
        <v>0.28800000000000003</v>
      </c>
      <c r="J179" s="21">
        <f t="shared" si="14"/>
        <v>1.6303180734196583</v>
      </c>
    </row>
    <row r="180" spans="1:10" x14ac:dyDescent="0.3">
      <c r="A180" s="6">
        <v>86</v>
      </c>
      <c r="B180" s="2"/>
      <c r="C180" s="2">
        <v>86</v>
      </c>
      <c r="D180" s="2"/>
      <c r="E180" s="7">
        <f t="shared" si="11"/>
        <v>-7269</v>
      </c>
      <c r="G180" s="18">
        <f t="shared" si="12"/>
        <v>1.9183180734196592</v>
      </c>
      <c r="H180" s="19">
        <f t="shared" si="13"/>
        <v>1.9347655135057968</v>
      </c>
      <c r="I180" s="20">
        <f t="shared" si="10"/>
        <v>0.25600000000000001</v>
      </c>
      <c r="J180" s="21">
        <f t="shared" si="14"/>
        <v>1.6787655135057968</v>
      </c>
    </row>
    <row r="181" spans="1:10" x14ac:dyDescent="0.3">
      <c r="A181" s="6">
        <v>86.5</v>
      </c>
      <c r="B181" s="2"/>
      <c r="C181" s="2">
        <v>86.5</v>
      </c>
      <c r="D181" s="2"/>
      <c r="E181" s="7">
        <f t="shared" si="11"/>
        <v>-7355.5</v>
      </c>
      <c r="G181" s="18">
        <f t="shared" si="12"/>
        <v>1.9347655135057955</v>
      </c>
      <c r="H181" s="19">
        <f t="shared" si="13"/>
        <v>1.9514540315059716</v>
      </c>
      <c r="I181" s="20">
        <f t="shared" si="10"/>
        <v>0.224</v>
      </c>
      <c r="J181" s="21">
        <f t="shared" si="14"/>
        <v>1.7274540315059717</v>
      </c>
    </row>
    <row r="182" spans="1:10" x14ac:dyDescent="0.3">
      <c r="A182" s="6">
        <v>87</v>
      </c>
      <c r="B182" s="2"/>
      <c r="C182" s="2">
        <v>87</v>
      </c>
      <c r="D182" s="2"/>
      <c r="E182" s="7">
        <f t="shared" si="11"/>
        <v>-7442.5</v>
      </c>
      <c r="G182" s="18">
        <f t="shared" si="12"/>
        <v>1.9514540315059712</v>
      </c>
      <c r="H182" s="19">
        <f t="shared" si="13"/>
        <v>1.9683886454282626</v>
      </c>
      <c r="I182" s="20">
        <f t="shared" si="10"/>
        <v>0.192</v>
      </c>
      <c r="J182" s="21">
        <f t="shared" si="14"/>
        <v>1.7763886454282627</v>
      </c>
    </row>
    <row r="183" spans="1:10" x14ac:dyDescent="0.3">
      <c r="A183" s="6">
        <v>87.5</v>
      </c>
      <c r="B183" s="2"/>
      <c r="C183" s="2">
        <v>87.5</v>
      </c>
      <c r="D183" s="2"/>
      <c r="E183" s="7">
        <f t="shared" si="11"/>
        <v>-7530</v>
      </c>
      <c r="G183" s="18">
        <f t="shared" si="12"/>
        <v>1.9683886454282629</v>
      </c>
      <c r="H183" s="19">
        <f t="shared" si="13"/>
        <v>1.9855745090051222</v>
      </c>
      <c r="I183" s="20">
        <f t="shared" si="10"/>
        <v>0.16</v>
      </c>
      <c r="J183" s="21">
        <f t="shared" si="14"/>
        <v>1.8255745090051223</v>
      </c>
    </row>
    <row r="184" spans="1:10" x14ac:dyDescent="0.3">
      <c r="A184" s="6">
        <v>88</v>
      </c>
      <c r="B184" s="2"/>
      <c r="C184" s="2">
        <v>88</v>
      </c>
      <c r="D184" s="2"/>
      <c r="E184" s="7">
        <f t="shared" si="11"/>
        <v>-7618</v>
      </c>
      <c r="G184" s="18">
        <f t="shared" si="12"/>
        <v>1.985574509005122</v>
      </c>
      <c r="H184" s="19">
        <f t="shared" si="13"/>
        <v>2.0030169162206759</v>
      </c>
      <c r="I184" s="20">
        <f t="shared" si="10"/>
        <v>0.128</v>
      </c>
      <c r="J184" s="21">
        <f t="shared" si="14"/>
        <v>1.8750169162206758</v>
      </c>
    </row>
    <row r="185" spans="1:10" x14ac:dyDescent="0.3">
      <c r="A185" s="6">
        <v>88.5</v>
      </c>
      <c r="B185" s="2"/>
      <c r="C185" s="2">
        <v>88.5</v>
      </c>
      <c r="D185" s="2"/>
      <c r="E185" s="7">
        <f t="shared" si="11"/>
        <v>-7706.5</v>
      </c>
      <c r="G185" s="18">
        <f t="shared" si="12"/>
        <v>2.0030169162206759</v>
      </c>
      <c r="H185" s="19">
        <f t="shared" si="13"/>
        <v>2.020721306017967</v>
      </c>
      <c r="I185" s="20">
        <f t="shared" si="10"/>
        <v>9.6000000000000002E-2</v>
      </c>
      <c r="J185" s="21">
        <f t="shared" si="14"/>
        <v>1.9247213060179669</v>
      </c>
    </row>
    <row r="186" spans="1:10" x14ac:dyDescent="0.3">
      <c r="A186" s="6">
        <v>89</v>
      </c>
      <c r="B186" s="2"/>
      <c r="C186" s="2">
        <v>89</v>
      </c>
      <c r="D186" s="2"/>
      <c r="E186" s="7">
        <f t="shared" si="11"/>
        <v>-7795.5</v>
      </c>
      <c r="G186" s="18">
        <f t="shared" si="12"/>
        <v>2.020721306017967</v>
      </c>
      <c r="H186" s="19">
        <f t="shared" si="13"/>
        <v>2.0386932671944304</v>
      </c>
      <c r="I186" s="20">
        <f t="shared" si="10"/>
        <v>6.4000000000000001E-2</v>
      </c>
      <c r="J186" s="21">
        <f t="shared" si="14"/>
        <v>1.9746932671944304</v>
      </c>
    </row>
    <row r="187" spans="1:10" x14ac:dyDescent="0.3">
      <c r="A187" s="6">
        <v>89.5</v>
      </c>
      <c r="B187" s="2"/>
      <c r="C187" s="2">
        <v>89.5</v>
      </c>
      <c r="D187" s="2"/>
      <c r="E187" s="7">
        <f t="shared" si="11"/>
        <v>-7885</v>
      </c>
      <c r="G187" s="18">
        <f t="shared" si="12"/>
        <v>2.0386932671944296</v>
      </c>
      <c r="H187" s="19">
        <f t="shared" si="13"/>
        <v>2.0569385434943745</v>
      </c>
      <c r="I187" s="20">
        <f t="shared" si="10"/>
        <v>3.2000000000000001E-2</v>
      </c>
      <c r="J187" s="21">
        <f t="shared" si="14"/>
        <v>2.0249385434943745</v>
      </c>
    </row>
    <row r="188" spans="1:10" x14ac:dyDescent="0.3">
      <c r="A188" s="6">
        <v>90</v>
      </c>
      <c r="B188" s="2"/>
      <c r="C188" s="2">
        <v>90</v>
      </c>
      <c r="D188" s="2"/>
      <c r="E188" s="7">
        <f t="shared" si="11"/>
        <v>-7975</v>
      </c>
      <c r="G188" s="18">
        <f t="shared" si="12"/>
        <v>2.0569385434943754</v>
      </c>
      <c r="H188" s="19">
        <f t="shared" si="13"/>
        <v>2.0754630389076891</v>
      </c>
      <c r="I188" s="20">
        <f>($J$6-C188)*$J$7</f>
        <v>0</v>
      </c>
      <c r="J188" s="21">
        <f t="shared" si="14"/>
        <v>2.0754630389076891</v>
      </c>
    </row>
    <row r="189" spans="1:10" x14ac:dyDescent="0.3">
      <c r="A189" s="6">
        <v>90.5</v>
      </c>
      <c r="B189" s="2"/>
      <c r="C189" s="2">
        <v>90.5</v>
      </c>
      <c r="D189" s="2"/>
      <c r="E189" s="7">
        <f t="shared" si="11"/>
        <v>-8065.5</v>
      </c>
      <c r="G189" s="18">
        <f t="shared" si="12"/>
        <v>2.07546303890769</v>
      </c>
      <c r="H189" s="19">
        <f t="shared" si="13"/>
        <v>2.0942728231844616</v>
      </c>
      <c r="I189" s="20">
        <v>0</v>
      </c>
      <c r="J189" s="21">
        <f t="shared" si="14"/>
        <v>2.0942728231844616</v>
      </c>
    </row>
    <row r="190" spans="1:10" x14ac:dyDescent="0.3">
      <c r="A190" s="6">
        <v>91</v>
      </c>
      <c r="B190" s="2"/>
      <c r="C190" s="2">
        <v>91</v>
      </c>
      <c r="D190" s="2"/>
      <c r="E190" s="7">
        <f t="shared" si="11"/>
        <v>-8156.5</v>
      </c>
      <c r="G190" s="18">
        <f t="shared" si="12"/>
        <v>2.0942728231844634</v>
      </c>
      <c r="H190" s="19">
        <f t="shared" si="13"/>
        <v>2.1133741375757755</v>
      </c>
      <c r="I190" s="20">
        <v>0</v>
      </c>
      <c r="J190" s="21">
        <f t="shared" si="14"/>
        <v>2.1133741375757755</v>
      </c>
    </row>
    <row r="191" spans="1:10" x14ac:dyDescent="0.3">
      <c r="A191" s="6">
        <v>91.5</v>
      </c>
      <c r="B191" s="2"/>
      <c r="C191" s="2">
        <v>91.5</v>
      </c>
      <c r="D191" s="2"/>
      <c r="E191" s="7">
        <f t="shared" si="11"/>
        <v>-8248</v>
      </c>
      <c r="G191" s="18">
        <f t="shared" si="12"/>
        <v>2.1133741375757751</v>
      </c>
      <c r="H191" s="19">
        <f t="shared" si="13"/>
        <v>2.1327734008114358</v>
      </c>
      <c r="I191" s="20">
        <v>0</v>
      </c>
      <c r="J191" s="21">
        <f t="shared" si="14"/>
        <v>2.1327734008114358</v>
      </c>
    </row>
    <row r="192" spans="1:10" x14ac:dyDescent="0.3">
      <c r="A192" s="6">
        <v>92</v>
      </c>
      <c r="B192" s="2"/>
      <c r="C192" s="2">
        <v>92</v>
      </c>
      <c r="D192" s="2"/>
      <c r="E192" s="7">
        <f t="shared" si="11"/>
        <v>-8340</v>
      </c>
      <c r="G192" s="18">
        <f t="shared" si="12"/>
        <v>2.1327734008114345</v>
      </c>
      <c r="H192" s="19">
        <f t="shared" si="13"/>
        <v>2.1524772153260403</v>
      </c>
      <c r="I192" s="20">
        <v>0</v>
      </c>
      <c r="J192" s="21">
        <f t="shared" si="14"/>
        <v>2.1524772153260403</v>
      </c>
    </row>
    <row r="193" spans="1:10" x14ac:dyDescent="0.3">
      <c r="A193" s="6">
        <v>92.5</v>
      </c>
      <c r="B193" s="2"/>
      <c r="C193" s="2">
        <v>92.5</v>
      </c>
      <c r="D193" s="2"/>
      <c r="E193" s="7">
        <f t="shared" si="11"/>
        <v>-8432.5</v>
      </c>
      <c r="G193" s="18">
        <f t="shared" si="12"/>
        <v>2.1524772153260381</v>
      </c>
      <c r="H193" s="19">
        <f t="shared" si="13"/>
        <v>2.1724923737453459</v>
      </c>
      <c r="I193" s="20">
        <v>0</v>
      </c>
      <c r="J193" s="21">
        <f t="shared" si="14"/>
        <v>2.1724923737453459</v>
      </c>
    </row>
    <row r="194" spans="1:10" x14ac:dyDescent="0.3">
      <c r="A194" s="6">
        <v>93</v>
      </c>
      <c r="B194" s="2"/>
      <c r="C194" s="2">
        <v>93</v>
      </c>
      <c r="D194" s="2"/>
      <c r="E194" s="7">
        <f t="shared" si="11"/>
        <v>-8525.5</v>
      </c>
      <c r="G194" s="18">
        <f t="shared" si="12"/>
        <v>2.1724923737453445</v>
      </c>
      <c r="H194" s="19">
        <f t="shared" si="13"/>
        <v>2.1928258656456294</v>
      </c>
      <c r="I194" s="20">
        <v>0</v>
      </c>
      <c r="J194" s="21">
        <f t="shared" si="14"/>
        <v>2.1928258656456294</v>
      </c>
    </row>
    <row r="195" spans="1:10" x14ac:dyDescent="0.3">
      <c r="A195" s="6">
        <v>93.5</v>
      </c>
      <c r="B195" s="2"/>
      <c r="C195" s="2">
        <v>93.5</v>
      </c>
      <c r="D195" s="2"/>
      <c r="E195" s="7">
        <f t="shared" si="11"/>
        <v>-8619</v>
      </c>
      <c r="G195" s="18">
        <f t="shared" si="12"/>
        <v>2.1928258656456303</v>
      </c>
      <c r="H195" s="19">
        <f t="shared" si="13"/>
        <v>2.2134848845993855</v>
      </c>
      <c r="I195" s="20">
        <v>0</v>
      </c>
      <c r="J195" s="21">
        <f t="shared" si="14"/>
        <v>2.2134848845993855</v>
      </c>
    </row>
    <row r="196" spans="1:10" x14ac:dyDescent="0.3">
      <c r="A196" s="6">
        <v>94</v>
      </c>
      <c r="B196" s="2"/>
      <c r="C196" s="2">
        <v>94</v>
      </c>
      <c r="D196" s="2"/>
      <c r="E196" s="7">
        <f t="shared" si="11"/>
        <v>-8713</v>
      </c>
      <c r="G196" s="18">
        <f t="shared" si="12"/>
        <v>2.2134848845993838</v>
      </c>
      <c r="H196" s="19">
        <f t="shared" si="13"/>
        <v>2.2344768355214559</v>
      </c>
      <c r="I196" s="20">
        <v>0</v>
      </c>
      <c r="J196" s="21">
        <f t="shared" si="14"/>
        <v>2.2344768355214559</v>
      </c>
    </row>
    <row r="197" spans="1:10" x14ac:dyDescent="0.3">
      <c r="A197" s="6">
        <v>94.5</v>
      </c>
      <c r="B197" s="2"/>
      <c r="C197" s="2">
        <v>94.5</v>
      </c>
      <c r="D197" s="2"/>
      <c r="E197" s="7">
        <f t="shared" si="11"/>
        <v>-8807.5</v>
      </c>
      <c r="G197" s="18">
        <f t="shared" si="12"/>
        <v>2.2344768355214537</v>
      </c>
      <c r="H197" s="19">
        <f t="shared" si="13"/>
        <v>2.2558093423305401</v>
      </c>
      <c r="I197" s="20">
        <v>0</v>
      </c>
      <c r="J197" s="21">
        <f t="shared" si="14"/>
        <v>2.2558093423305401</v>
      </c>
    </row>
    <row r="198" spans="1:10" x14ac:dyDescent="0.3">
      <c r="A198" s="6">
        <v>95</v>
      </c>
      <c r="B198" s="2"/>
      <c r="C198" s="2">
        <v>95</v>
      </c>
      <c r="D198" s="2"/>
      <c r="E198" s="7">
        <f t="shared" si="11"/>
        <v>-8902.5</v>
      </c>
      <c r="G198" s="18">
        <f t="shared" si="12"/>
        <v>2.2558093423305396</v>
      </c>
      <c r="H198" s="19">
        <f t="shared" si="13"/>
        <v>2.2774902559418</v>
      </c>
      <c r="I198" s="20">
        <v>0</v>
      </c>
      <c r="J198" s="21">
        <f t="shared" si="14"/>
        <v>2.2774902559418</v>
      </c>
    </row>
    <row r="199" spans="1:10" x14ac:dyDescent="0.3">
      <c r="A199" s="6">
        <v>95.5</v>
      </c>
      <c r="B199" s="2"/>
      <c r="C199" s="2">
        <v>95.5</v>
      </c>
      <c r="D199" s="2"/>
      <c r="E199" s="7">
        <f t="shared" si="11"/>
        <v>-8998</v>
      </c>
      <c r="G199" s="18">
        <f t="shared" si="12"/>
        <v>2.2774902559417978</v>
      </c>
      <c r="H199" s="19">
        <f t="shared" si="13"/>
        <v>2.299527662607181</v>
      </c>
      <c r="I199" s="20">
        <v>0</v>
      </c>
      <c r="J199" s="21">
        <f t="shared" si="14"/>
        <v>2.299527662607181</v>
      </c>
    </row>
    <row r="200" spans="1:10" x14ac:dyDescent="0.3">
      <c r="A200" s="6">
        <v>96</v>
      </c>
      <c r="B200" s="2"/>
      <c r="C200" s="2">
        <v>96</v>
      </c>
      <c r="D200" s="2"/>
      <c r="E200" s="7">
        <f t="shared" si="11"/>
        <v>-9094</v>
      </c>
      <c r="G200" s="18">
        <f t="shared" si="12"/>
        <v>2.2995276626071819</v>
      </c>
      <c r="H200" s="19">
        <f t="shared" si="13"/>
        <v>2.3219298926211391</v>
      </c>
      <c r="I200" s="20">
        <v>0</v>
      </c>
      <c r="J200" s="21">
        <f t="shared" si="14"/>
        <v>2.3219298926211391</v>
      </c>
    </row>
    <row r="201" spans="1:10" x14ac:dyDescent="0.3">
      <c r="A201" s="6">
        <v>96.5</v>
      </c>
      <c r="B201" s="2"/>
      <c r="C201" s="2">
        <v>96.5</v>
      </c>
      <c r="D201" s="2"/>
      <c r="E201" s="7">
        <f t="shared" ref="E201:E264" si="15">E200-C201</f>
        <v>-9190.5</v>
      </c>
      <c r="G201" s="18">
        <f t="shared" ref="G201:G264" si="16">$G$2*(($F$2/($F$2-C201))^$P$2)</f>
        <v>2.3219298926211396</v>
      </c>
      <c r="H201" s="19">
        <f t="shared" ref="H201:H264" si="17">(($L$2^$P$2)*$G$2)/(($L$2-(($J$2*C202)*0.001))^$P$2)</f>
        <v>2.3447055294102754</v>
      </c>
      <c r="I201" s="20">
        <v>0</v>
      </c>
      <c r="J201" s="21">
        <f t="shared" ref="J201:J264" si="18">H201-I201</f>
        <v>2.3447055294102754</v>
      </c>
    </row>
    <row r="202" spans="1:10" x14ac:dyDescent="0.3">
      <c r="A202" s="6">
        <v>97</v>
      </c>
      <c r="B202" s="2"/>
      <c r="C202" s="2">
        <v>97</v>
      </c>
      <c r="D202" s="2"/>
      <c r="E202" s="7">
        <f t="shared" si="15"/>
        <v>-9287.5</v>
      </c>
      <c r="G202" s="18">
        <f t="shared" si="16"/>
        <v>2.3447055294102768</v>
      </c>
      <c r="H202" s="19">
        <f t="shared" si="17"/>
        <v>2.3678634190266923</v>
      </c>
      <c r="I202" s="20">
        <v>0</v>
      </c>
      <c r="J202" s="21">
        <f t="shared" si="18"/>
        <v>2.3678634190266923</v>
      </c>
    </row>
    <row r="203" spans="1:10" x14ac:dyDescent="0.3">
      <c r="A203" s="6">
        <v>97.5</v>
      </c>
      <c r="B203" s="2"/>
      <c r="C203" s="2">
        <v>97.5</v>
      </c>
      <c r="D203" s="2"/>
      <c r="E203" s="7">
        <f t="shared" si="15"/>
        <v>-9385</v>
      </c>
      <c r="G203" s="18">
        <f t="shared" si="16"/>
        <v>2.3678634190266918</v>
      </c>
      <c r="H203" s="19">
        <f t="shared" si="17"/>
        <v>2.3914126800658528</v>
      </c>
      <c r="I203" s="20">
        <v>0</v>
      </c>
      <c r="J203" s="21">
        <f t="shared" si="18"/>
        <v>2.3914126800658528</v>
      </c>
    </row>
    <row r="204" spans="1:10" x14ac:dyDescent="0.3">
      <c r="A204" s="6">
        <v>98</v>
      </c>
      <c r="B204" s="2"/>
      <c r="C204" s="2">
        <v>98</v>
      </c>
      <c r="D204" s="2"/>
      <c r="E204" s="7">
        <f t="shared" si="15"/>
        <v>-9483</v>
      </c>
      <c r="G204" s="18">
        <f t="shared" si="16"/>
        <v>2.3914126800658502</v>
      </c>
      <c r="H204" s="19">
        <f t="shared" si="17"/>
        <v>2.4153627140310712</v>
      </c>
      <c r="I204" s="20">
        <v>0</v>
      </c>
      <c r="J204" s="21">
        <f t="shared" si="18"/>
        <v>2.4153627140310712</v>
      </c>
    </row>
    <row r="205" spans="1:10" x14ac:dyDescent="0.3">
      <c r="A205" s="6">
        <v>98.5</v>
      </c>
      <c r="B205" s="2"/>
      <c r="C205" s="2">
        <v>98.5</v>
      </c>
      <c r="D205" s="2"/>
      <c r="E205" s="7">
        <f t="shared" si="15"/>
        <v>-9581.5</v>
      </c>
      <c r="G205" s="18">
        <f t="shared" si="16"/>
        <v>2.4153627140310716</v>
      </c>
      <c r="H205" s="19">
        <f t="shared" si="17"/>
        <v>2.4397232161680522</v>
      </c>
      <c r="I205" s="20">
        <v>0</v>
      </c>
      <c r="J205" s="21">
        <f t="shared" si="18"/>
        <v>2.4397232161680522</v>
      </c>
    </row>
    <row r="206" spans="1:10" x14ac:dyDescent="0.3">
      <c r="A206" s="6">
        <v>99</v>
      </c>
      <c r="B206" s="2"/>
      <c r="C206" s="2">
        <v>99</v>
      </c>
      <c r="D206" s="2"/>
      <c r="E206" s="7">
        <f t="shared" si="15"/>
        <v>-9680.5</v>
      </c>
      <c r="G206" s="18">
        <f t="shared" si="16"/>
        <v>2.4397232161680509</v>
      </c>
      <c r="H206" s="19">
        <f t="shared" si="17"/>
        <v>2.4645041867942119</v>
      </c>
      <c r="I206" s="20">
        <v>0</v>
      </c>
      <c r="J206" s="21">
        <f t="shared" si="18"/>
        <v>2.4645041867942119</v>
      </c>
    </row>
    <row r="207" spans="1:10" x14ac:dyDescent="0.3">
      <c r="A207" s="6">
        <v>99.5</v>
      </c>
      <c r="B207" s="2"/>
      <c r="C207" s="2">
        <v>99.5</v>
      </c>
      <c r="D207" s="2"/>
      <c r="E207" s="7">
        <f t="shared" si="15"/>
        <v>-9780</v>
      </c>
      <c r="G207" s="18">
        <f t="shared" si="16"/>
        <v>2.4645041867942132</v>
      </c>
      <c r="H207" s="19">
        <f t="shared" si="17"/>
        <v>2.4897159431491973</v>
      </c>
      <c r="I207" s="20">
        <v>0</v>
      </c>
      <c r="J207" s="21">
        <f t="shared" si="18"/>
        <v>2.4897159431491973</v>
      </c>
    </row>
    <row r="208" spans="1:10" x14ac:dyDescent="0.3">
      <c r="A208" s="6">
        <v>100</v>
      </c>
      <c r="B208" s="2"/>
      <c r="C208" s="2">
        <v>100</v>
      </c>
      <c r="D208" s="2"/>
      <c r="E208" s="7">
        <f t="shared" si="15"/>
        <v>-9880</v>
      </c>
      <c r="G208" s="18">
        <f t="shared" si="16"/>
        <v>2.4897159431491973</v>
      </c>
      <c r="H208" s="19">
        <f t="shared" si="17"/>
        <v>2.5153691317943796</v>
      </c>
      <c r="I208" s="20">
        <v>0</v>
      </c>
      <c r="J208" s="21">
        <f t="shared" si="18"/>
        <v>2.5153691317943796</v>
      </c>
    </row>
    <row r="209" spans="1:10" x14ac:dyDescent="0.3">
      <c r="A209" s="6">
        <v>100.5</v>
      </c>
      <c r="B209" s="2"/>
      <c r="C209" s="2">
        <v>100.5</v>
      </c>
      <c r="D209" s="2"/>
      <c r="E209" s="7">
        <f t="shared" si="15"/>
        <v>-9980.5</v>
      </c>
      <c r="G209" s="18">
        <f t="shared" si="16"/>
        <v>2.51536913179438</v>
      </c>
      <c r="H209" s="19">
        <f t="shared" si="17"/>
        <v>2.541474741591033</v>
      </c>
      <c r="I209" s="20">
        <v>0</v>
      </c>
      <c r="J209" s="21">
        <f t="shared" si="18"/>
        <v>2.541474741591033</v>
      </c>
    </row>
    <row r="210" spans="1:10" x14ac:dyDescent="0.3">
      <c r="A210" s="6">
        <v>101</v>
      </c>
      <c r="B210" s="2"/>
      <c r="C210" s="2">
        <v>101</v>
      </c>
      <c r="D210" s="2"/>
      <c r="E210" s="7">
        <f t="shared" si="15"/>
        <v>-10081.5</v>
      </c>
      <c r="G210" s="18">
        <f t="shared" si="16"/>
        <v>2.5414747415910321</v>
      </c>
      <c r="H210" s="19">
        <f t="shared" si="17"/>
        <v>2.5680441172885509</v>
      </c>
      <c r="I210" s="20">
        <v>0</v>
      </c>
      <c r="J210" s="21">
        <f t="shared" si="18"/>
        <v>2.5680441172885509</v>
      </c>
    </row>
    <row r="211" spans="1:10" x14ac:dyDescent="0.3">
      <c r="A211" s="6">
        <v>101.5</v>
      </c>
      <c r="B211" s="2"/>
      <c r="C211" s="2">
        <v>101.5</v>
      </c>
      <c r="D211" s="2"/>
      <c r="E211" s="7">
        <f t="shared" si="15"/>
        <v>-10183</v>
      </c>
      <c r="G211" s="18">
        <f t="shared" si="16"/>
        <v>2.5680441172885522</v>
      </c>
      <c r="H211" s="19">
        <f t="shared" si="17"/>
        <v>2.5950889737561424</v>
      </c>
      <c r="I211" s="20">
        <v>0</v>
      </c>
      <c r="J211" s="21">
        <f t="shared" si="18"/>
        <v>2.5950889737561424</v>
      </c>
    </row>
    <row r="212" spans="1:10" x14ac:dyDescent="0.3">
      <c r="A212" s="6">
        <v>102</v>
      </c>
      <c r="B212" s="2"/>
      <c r="C212" s="2">
        <v>102</v>
      </c>
      <c r="D212" s="2"/>
      <c r="E212" s="7">
        <f t="shared" si="15"/>
        <v>-10285</v>
      </c>
      <c r="G212" s="18">
        <f t="shared" si="16"/>
        <v>2.5950889737561416</v>
      </c>
      <c r="H212" s="19">
        <f t="shared" si="17"/>
        <v>2.6226214108934141</v>
      </c>
      <c r="I212" s="20">
        <v>0</v>
      </c>
      <c r="J212" s="21">
        <f t="shared" si="18"/>
        <v>2.6226214108934141</v>
      </c>
    </row>
    <row r="213" spans="1:10" x14ac:dyDescent="0.3">
      <c r="A213" s="6">
        <v>102.5</v>
      </c>
      <c r="B213" s="2"/>
      <c r="C213" s="2">
        <v>102.5</v>
      </c>
      <c r="D213" s="2"/>
      <c r="E213" s="7">
        <f t="shared" si="15"/>
        <v>-10387.5</v>
      </c>
      <c r="G213" s="18">
        <f t="shared" si="16"/>
        <v>2.6226214108934127</v>
      </c>
      <c r="H213" s="19">
        <f t="shared" si="17"/>
        <v>2.6506539292576154</v>
      </c>
      <c r="I213" s="20">
        <v>0</v>
      </c>
      <c r="J213" s="21">
        <f t="shared" si="18"/>
        <v>2.6506539292576154</v>
      </c>
    </row>
    <row r="214" spans="1:10" x14ac:dyDescent="0.3">
      <c r="A214" s="6">
        <v>103</v>
      </c>
      <c r="B214" s="2"/>
      <c r="C214" s="2">
        <v>103</v>
      </c>
      <c r="D214" s="2"/>
      <c r="E214" s="7">
        <f t="shared" si="15"/>
        <v>-10490.5</v>
      </c>
      <c r="G214" s="18">
        <f t="shared" si="16"/>
        <v>2.6506539292576172</v>
      </c>
      <c r="H214" s="19">
        <f t="shared" si="17"/>
        <v>2.6791994464475923</v>
      </c>
      <c r="I214" s="20">
        <v>0</v>
      </c>
      <c r="J214" s="21">
        <f t="shared" si="18"/>
        <v>2.6791994464475923</v>
      </c>
    </row>
    <row r="215" spans="1:10" x14ac:dyDescent="0.3">
      <c r="A215" s="6">
        <v>103.5</v>
      </c>
      <c r="B215" s="2"/>
      <c r="C215" s="2">
        <v>103.5</v>
      </c>
      <c r="D215" s="2"/>
      <c r="E215" s="7">
        <f t="shared" si="15"/>
        <v>-10594</v>
      </c>
      <c r="G215" s="18">
        <f t="shared" si="16"/>
        <v>2.6791994464475923</v>
      </c>
      <c r="H215" s="19">
        <f t="shared" si="17"/>
        <v>2.70827131428711</v>
      </c>
      <c r="I215" s="20">
        <v>0</v>
      </c>
      <c r="J215" s="21">
        <f t="shared" si="18"/>
        <v>2.70827131428711</v>
      </c>
    </row>
    <row r="216" spans="1:10" x14ac:dyDescent="0.3">
      <c r="A216" s="6">
        <v>104</v>
      </c>
      <c r="B216" s="2"/>
      <c r="C216" s="2">
        <v>104</v>
      </c>
      <c r="D216" s="2"/>
      <c r="E216" s="7">
        <f t="shared" si="15"/>
        <v>-10698</v>
      </c>
      <c r="G216" s="18">
        <f t="shared" si="16"/>
        <v>2.7082713142871095</v>
      </c>
      <c r="H216" s="19">
        <f t="shared" si="17"/>
        <v>2.7378833368530042</v>
      </c>
      <c r="I216" s="20">
        <v>0</v>
      </c>
      <c r="J216" s="21">
        <f t="shared" si="18"/>
        <v>2.7378833368530042</v>
      </c>
    </row>
    <row r="217" spans="1:10" x14ac:dyDescent="0.3">
      <c r="A217" s="6">
        <v>104.5</v>
      </c>
      <c r="B217" s="2"/>
      <c r="C217" s="2">
        <v>104.5</v>
      </c>
      <c r="D217" s="2"/>
      <c r="E217" s="7">
        <f t="shared" si="15"/>
        <v>-10802.5</v>
      </c>
      <c r="G217" s="18">
        <f t="shared" si="16"/>
        <v>2.7378833368530042</v>
      </c>
      <c r="H217" s="19">
        <f t="shared" si="17"/>
        <v>2.7680497893964868</v>
      </c>
      <c r="I217" s="20">
        <v>0</v>
      </c>
      <c r="J217" s="21">
        <f t="shared" si="18"/>
        <v>2.7680497893964868</v>
      </c>
    </row>
    <row r="218" spans="1:10" x14ac:dyDescent="0.3">
      <c r="A218" s="6">
        <v>105</v>
      </c>
      <c r="B218" s="2"/>
      <c r="C218" s="2">
        <v>105</v>
      </c>
      <c r="D218" s="2"/>
      <c r="E218" s="7">
        <f t="shared" si="15"/>
        <v>-10907.5</v>
      </c>
      <c r="G218" s="18">
        <f t="shared" si="16"/>
        <v>2.7680497893964868</v>
      </c>
      <c r="H218" s="19">
        <f t="shared" si="17"/>
        <v>2.7987854382091308</v>
      </c>
      <c r="I218" s="20">
        <v>0</v>
      </c>
      <c r="J218" s="21">
        <f t="shared" si="18"/>
        <v>2.7987854382091308</v>
      </c>
    </row>
    <row r="219" spans="1:10" x14ac:dyDescent="0.3">
      <c r="A219" s="6">
        <v>105.5</v>
      </c>
      <c r="B219" s="2"/>
      <c r="C219" s="2">
        <v>105.5</v>
      </c>
      <c r="D219" s="2"/>
      <c r="E219" s="7">
        <f t="shared" si="15"/>
        <v>-11013</v>
      </c>
      <c r="G219" s="18">
        <f t="shared" si="16"/>
        <v>2.7987854382091308</v>
      </c>
      <c r="H219" s="19">
        <f t="shared" si="17"/>
        <v>2.8301055614884914</v>
      </c>
      <c r="I219" s="20">
        <v>0</v>
      </c>
      <c r="J219" s="21">
        <f t="shared" si="18"/>
        <v>2.8301055614884914</v>
      </c>
    </row>
    <row r="220" spans="1:10" x14ac:dyDescent="0.3">
      <c r="A220" s="6">
        <v>106</v>
      </c>
      <c r="B220" s="2"/>
      <c r="C220" s="2">
        <v>106</v>
      </c>
      <c r="D220" s="2"/>
      <c r="E220" s="7">
        <f t="shared" si="15"/>
        <v>-11119</v>
      </c>
      <c r="G220" s="18">
        <f t="shared" si="16"/>
        <v>2.8301055614884905</v>
      </c>
      <c r="H220" s="19">
        <f t="shared" si="17"/>
        <v>2.8620259712619092</v>
      </c>
      <c r="I220" s="20">
        <v>0</v>
      </c>
      <c r="J220" s="21">
        <f t="shared" si="18"/>
        <v>2.8620259712619092</v>
      </c>
    </row>
    <row r="221" spans="1:10" x14ac:dyDescent="0.3">
      <c r="A221" s="6">
        <v>106.5</v>
      </c>
      <c r="B221" s="2"/>
      <c r="C221" s="2">
        <v>106.5</v>
      </c>
      <c r="D221" s="2"/>
      <c r="E221" s="7">
        <f t="shared" si="15"/>
        <v>-11225.5</v>
      </c>
      <c r="G221" s="18">
        <f t="shared" si="16"/>
        <v>2.8620259712619069</v>
      </c>
      <c r="H221" s="19">
        <f t="shared" si="17"/>
        <v>2.8945630364310309</v>
      </c>
      <c r="I221" s="20">
        <v>0</v>
      </c>
      <c r="J221" s="21">
        <f t="shared" si="18"/>
        <v>2.8945630364310309</v>
      </c>
    </row>
    <row r="222" spans="1:10" x14ac:dyDescent="0.3">
      <c r="A222" s="6">
        <v>107</v>
      </c>
      <c r="B222" s="2"/>
      <c r="C222" s="2">
        <v>107</v>
      </c>
      <c r="D222" s="2"/>
      <c r="E222" s="7">
        <f t="shared" si="15"/>
        <v>-11332.5</v>
      </c>
      <c r="G222" s="18">
        <f t="shared" si="16"/>
        <v>2.89456303643103</v>
      </c>
      <c r="H222" s="19">
        <f t="shared" si="17"/>
        <v>2.9277337070037621</v>
      </c>
      <c r="I222" s="20">
        <v>0</v>
      </c>
      <c r="J222" s="21">
        <f t="shared" si="18"/>
        <v>2.9277337070037621</v>
      </c>
    </row>
    <row r="223" spans="1:10" x14ac:dyDescent="0.3">
      <c r="A223" s="6">
        <v>107.5</v>
      </c>
      <c r="B223" s="2"/>
      <c r="C223" s="2">
        <v>107.5</v>
      </c>
      <c r="D223" s="2"/>
      <c r="E223" s="7">
        <f t="shared" si="15"/>
        <v>-11440</v>
      </c>
      <c r="G223" s="18">
        <f t="shared" si="16"/>
        <v>2.9277337070037599</v>
      </c>
      <c r="H223" s="19">
        <f t="shared" si="17"/>
        <v>2.9615555395849102</v>
      </c>
      <c r="I223" s="20">
        <v>0</v>
      </c>
      <c r="J223" s="21">
        <f t="shared" si="18"/>
        <v>2.9615555395849102</v>
      </c>
    </row>
    <row r="224" spans="1:10" x14ac:dyDescent="0.3">
      <c r="A224" s="6">
        <v>108</v>
      </c>
      <c r="B224" s="2"/>
      <c r="C224" s="2">
        <v>108</v>
      </c>
      <c r="D224" s="2"/>
      <c r="E224" s="7">
        <f t="shared" si="15"/>
        <v>-11548</v>
      </c>
      <c r="G224" s="18">
        <f t="shared" si="16"/>
        <v>2.961555539584908</v>
      </c>
      <c r="H224" s="19">
        <f t="shared" si="17"/>
        <v>2.9960467242017157</v>
      </c>
      <c r="I224" s="20">
        <v>0</v>
      </c>
      <c r="J224" s="21">
        <f t="shared" si="18"/>
        <v>2.9960467242017157</v>
      </c>
    </row>
    <row r="225" spans="1:10" x14ac:dyDescent="0.3">
      <c r="A225" s="6">
        <v>108.5</v>
      </c>
      <c r="B225" s="2"/>
      <c r="C225" s="2">
        <v>108.5</v>
      </c>
      <c r="D225" s="2"/>
      <c r="E225" s="7">
        <f t="shared" si="15"/>
        <v>-11656.5</v>
      </c>
      <c r="G225" s="18">
        <f t="shared" si="16"/>
        <v>2.9960467242017153</v>
      </c>
      <c r="H225" s="19">
        <f t="shared" si="17"/>
        <v>3.0312261125456876</v>
      </c>
      <c r="I225" s="20">
        <v>0</v>
      </c>
      <c r="J225" s="21">
        <f t="shared" si="18"/>
        <v>3.0312261125456876</v>
      </c>
    </row>
    <row r="226" spans="1:10" x14ac:dyDescent="0.3">
      <c r="A226" s="6">
        <v>109</v>
      </c>
      <c r="B226" s="2"/>
      <c r="C226" s="2">
        <v>109</v>
      </c>
      <c r="D226" s="2"/>
      <c r="E226" s="7">
        <f t="shared" si="15"/>
        <v>-11765.5</v>
      </c>
      <c r="G226" s="18">
        <f t="shared" si="16"/>
        <v>3.0312261125456867</v>
      </c>
      <c r="H226" s="19">
        <f t="shared" si="17"/>
        <v>3.0671132477178542</v>
      </c>
      <c r="I226" s="20">
        <v>0</v>
      </c>
      <c r="J226" s="21">
        <f t="shared" si="18"/>
        <v>3.0671132477178542</v>
      </c>
    </row>
    <row r="227" spans="1:10" x14ac:dyDescent="0.3">
      <c r="A227" s="6">
        <v>109.5</v>
      </c>
      <c r="B227" s="2"/>
      <c r="C227" s="2">
        <v>109.5</v>
      </c>
      <c r="D227" s="2"/>
      <c r="E227" s="7">
        <f t="shared" si="15"/>
        <v>-11875</v>
      </c>
      <c r="G227" s="18">
        <f t="shared" si="16"/>
        <v>3.067113247717852</v>
      </c>
      <c r="H227" s="19">
        <f t="shared" si="17"/>
        <v>3.1037283955707138</v>
      </c>
      <c r="I227" s="20">
        <v>0</v>
      </c>
      <c r="J227" s="21">
        <f t="shared" si="18"/>
        <v>3.1037283955707138</v>
      </c>
    </row>
    <row r="228" spans="1:10" x14ac:dyDescent="0.3">
      <c r="A228" s="6">
        <v>110</v>
      </c>
      <c r="B228" s="2"/>
      <c r="C228" s="2">
        <v>110</v>
      </c>
      <c r="D228" s="2"/>
      <c r="E228" s="7">
        <f t="shared" si="15"/>
        <v>-11985</v>
      </c>
      <c r="G228" s="18">
        <f t="shared" si="16"/>
        <v>3.1037283955707129</v>
      </c>
      <c r="H228" s="19">
        <f t="shared" si="17"/>
        <v>3.1410925777467305</v>
      </c>
      <c r="I228" s="20">
        <v>0</v>
      </c>
      <c r="J228" s="21">
        <f t="shared" si="18"/>
        <v>3.1410925777467305</v>
      </c>
    </row>
    <row r="229" spans="1:10" x14ac:dyDescent="0.3">
      <c r="A229" s="6">
        <v>110.5</v>
      </c>
      <c r="B229" s="2"/>
      <c r="C229" s="2">
        <v>110.5</v>
      </c>
      <c r="D229" s="2"/>
      <c r="E229" s="7">
        <f t="shared" si="15"/>
        <v>-12095.5</v>
      </c>
      <c r="G229" s="18">
        <f t="shared" si="16"/>
        <v>3.1410925777467305</v>
      </c>
      <c r="H229" s="19">
        <f t="shared" si="17"/>
        <v>3.179227606520405</v>
      </c>
      <c r="I229" s="20">
        <v>0</v>
      </c>
      <c r="J229" s="21">
        <f t="shared" si="18"/>
        <v>3.179227606520405</v>
      </c>
    </row>
    <row r="230" spans="1:10" x14ac:dyDescent="0.3">
      <c r="A230" s="6">
        <v>111</v>
      </c>
      <c r="B230" s="2"/>
      <c r="C230" s="2">
        <v>111</v>
      </c>
      <c r="D230" s="2"/>
      <c r="E230" s="7">
        <f t="shared" si="15"/>
        <v>-12206.5</v>
      </c>
      <c r="G230" s="18">
        <f t="shared" si="16"/>
        <v>3.1792276065204073</v>
      </c>
      <c r="H230" s="19">
        <f t="shared" si="17"/>
        <v>3.2181561215586525</v>
      </c>
      <c r="I230" s="20">
        <v>0</v>
      </c>
      <c r="J230" s="21">
        <f t="shared" si="18"/>
        <v>3.2181561215586525</v>
      </c>
    </row>
    <row r="231" spans="1:10" x14ac:dyDescent="0.3">
      <c r="A231" s="6">
        <v>111.5</v>
      </c>
      <c r="B231" s="2"/>
      <c r="C231" s="2">
        <v>111.5</v>
      </c>
      <c r="D231" s="2"/>
      <c r="E231" s="7">
        <f t="shared" si="15"/>
        <v>-12318</v>
      </c>
      <c r="G231" s="18">
        <f t="shared" si="16"/>
        <v>3.2181561215586543</v>
      </c>
      <c r="H231" s="19">
        <f t="shared" si="17"/>
        <v>3.2579016287225868</v>
      </c>
      <c r="I231" s="20">
        <v>0</v>
      </c>
      <c r="J231" s="21">
        <f t="shared" si="18"/>
        <v>3.2579016287225868</v>
      </c>
    </row>
    <row r="232" spans="1:10" x14ac:dyDescent="0.3">
      <c r="A232" s="6">
        <v>112</v>
      </c>
      <c r="B232" s="2"/>
      <c r="C232" s="2">
        <v>112</v>
      </c>
      <c r="D232" s="2"/>
      <c r="E232" s="7">
        <f t="shared" si="15"/>
        <v>-12430</v>
      </c>
      <c r="G232" s="18">
        <f t="shared" si="16"/>
        <v>3.2579016287225877</v>
      </c>
      <c r="H232" s="19">
        <f t="shared" si="17"/>
        <v>3.2984885410428686</v>
      </c>
      <c r="I232" s="20">
        <v>0</v>
      </c>
      <c r="J232" s="21">
        <f t="shared" si="18"/>
        <v>3.2984885410428686</v>
      </c>
    </row>
    <row r="233" spans="1:10" x14ac:dyDescent="0.3">
      <c r="A233" s="6">
        <v>112.5</v>
      </c>
      <c r="B233" s="2"/>
      <c r="C233" s="2">
        <v>112.5</v>
      </c>
      <c r="D233" s="2"/>
      <c r="E233" s="7">
        <f t="shared" si="15"/>
        <v>-12542.5</v>
      </c>
      <c r="G233" s="18">
        <f t="shared" si="16"/>
        <v>3.298488541042869</v>
      </c>
      <c r="H233" s="19">
        <f t="shared" si="17"/>
        <v>3.3399422220105111</v>
      </c>
      <c r="I233" s="20">
        <v>0</v>
      </c>
      <c r="J233" s="21">
        <f t="shared" si="18"/>
        <v>3.3399422220105111</v>
      </c>
    </row>
    <row r="234" spans="1:10" x14ac:dyDescent="0.3">
      <c r="A234" s="6">
        <v>113</v>
      </c>
      <c r="B234" s="2"/>
      <c r="C234" s="2">
        <v>113</v>
      </c>
      <c r="D234" s="2"/>
      <c r="E234" s="7">
        <f t="shared" si="15"/>
        <v>-12655.5</v>
      </c>
      <c r="G234" s="18">
        <f t="shared" si="16"/>
        <v>3.3399422220105111</v>
      </c>
      <c r="H234" s="19">
        <f t="shared" si="17"/>
        <v>3.3822890313357004</v>
      </c>
      <c r="I234" s="20">
        <v>0</v>
      </c>
      <c r="J234" s="21">
        <f t="shared" si="18"/>
        <v>3.3822890313357004</v>
      </c>
    </row>
    <row r="235" spans="1:10" x14ac:dyDescent="0.3">
      <c r="A235" s="6">
        <v>113.5</v>
      </c>
      <c r="B235" s="2"/>
      <c r="C235" s="2">
        <v>113.5</v>
      </c>
      <c r="D235" s="2"/>
      <c r="E235" s="7">
        <f t="shared" si="15"/>
        <v>-12769</v>
      </c>
      <c r="G235" s="18">
        <f t="shared" si="16"/>
        <v>3.3822890313357017</v>
      </c>
      <c r="H235" s="19">
        <f t="shared" si="17"/>
        <v>3.4255563733386651</v>
      </c>
      <c r="I235" s="20">
        <v>0</v>
      </c>
      <c r="J235" s="21">
        <f t="shared" si="18"/>
        <v>3.4255563733386651</v>
      </c>
    </row>
    <row r="236" spans="1:10" x14ac:dyDescent="0.3">
      <c r="A236" s="6">
        <v>114</v>
      </c>
      <c r="B236" s="2"/>
      <c r="C236" s="2">
        <v>114</v>
      </c>
      <c r="D236" s="2"/>
      <c r="E236" s="7">
        <f t="shared" si="15"/>
        <v>-12883</v>
      </c>
      <c r="G236" s="18">
        <f t="shared" si="16"/>
        <v>3.4255563733386629</v>
      </c>
      <c r="H236" s="19">
        <f t="shared" si="17"/>
        <v>3.4697727481490857</v>
      </c>
      <c r="I236" s="20">
        <v>0</v>
      </c>
      <c r="J236" s="21">
        <f t="shared" si="18"/>
        <v>3.4697727481490857</v>
      </c>
    </row>
    <row r="237" spans="1:10" x14ac:dyDescent="0.3">
      <c r="A237" s="6">
        <v>114.5</v>
      </c>
      <c r="B237" s="2"/>
      <c r="C237" s="2">
        <v>114.5</v>
      </c>
      <c r="D237" s="2"/>
      <c r="E237" s="7">
        <f t="shared" si="15"/>
        <v>-12997.5</v>
      </c>
      <c r="G237" s="18">
        <f t="shared" si="16"/>
        <v>3.4697727481490865</v>
      </c>
      <c r="H237" s="19">
        <f t="shared" si="17"/>
        <v>3.514967805904186</v>
      </c>
      <c r="I237" s="20">
        <v>0</v>
      </c>
      <c r="J237" s="21">
        <f t="shared" si="18"/>
        <v>3.514967805904186</v>
      </c>
    </row>
    <row r="238" spans="1:10" x14ac:dyDescent="0.3">
      <c r="A238" s="6">
        <v>115</v>
      </c>
      <c r="B238" s="2"/>
      <c r="C238" s="2">
        <v>115</v>
      </c>
      <c r="D238" s="2"/>
      <c r="E238" s="7">
        <f t="shared" si="15"/>
        <v>-13112.5</v>
      </c>
      <c r="G238" s="18">
        <f t="shared" si="16"/>
        <v>3.5149678059041869</v>
      </c>
      <c r="H238" s="19">
        <f t="shared" si="17"/>
        <v>3.5611724041502062</v>
      </c>
      <c r="I238" s="20">
        <v>0</v>
      </c>
      <c r="J238" s="21">
        <f t="shared" si="18"/>
        <v>3.5611724041502062</v>
      </c>
    </row>
    <row r="239" spans="1:10" x14ac:dyDescent="0.3">
      <c r="A239" s="6">
        <v>115.5</v>
      </c>
      <c r="B239" s="2"/>
      <c r="C239" s="2">
        <v>115.5</v>
      </c>
      <c r="D239" s="2"/>
      <c r="E239" s="7">
        <f t="shared" si="15"/>
        <v>-13228</v>
      </c>
      <c r="G239" s="18">
        <f t="shared" si="16"/>
        <v>3.561172404150208</v>
      </c>
      <c r="H239" s="19">
        <f t="shared" si="17"/>
        <v>3.6084186686681807</v>
      </c>
      <c r="I239" s="20">
        <v>0</v>
      </c>
      <c r="J239" s="21">
        <f t="shared" si="18"/>
        <v>3.6084186686681807</v>
      </c>
    </row>
    <row r="240" spans="1:10" x14ac:dyDescent="0.3">
      <c r="A240" s="6">
        <v>116</v>
      </c>
      <c r="B240" s="2"/>
      <c r="C240" s="2">
        <v>116</v>
      </c>
      <c r="D240" s="2"/>
      <c r="E240" s="7">
        <f t="shared" si="15"/>
        <v>-13344</v>
      </c>
      <c r="G240" s="18">
        <f t="shared" si="16"/>
        <v>3.6084186686681812</v>
      </c>
      <c r="H240" s="19">
        <f t="shared" si="17"/>
        <v>3.6567400579621818</v>
      </c>
      <c r="I240" s="20">
        <v>0</v>
      </c>
      <c r="J240" s="21">
        <f t="shared" si="18"/>
        <v>3.6567400579621818</v>
      </c>
    </row>
    <row r="241" spans="1:10" x14ac:dyDescent="0.3">
      <c r="A241" s="6">
        <v>116.5</v>
      </c>
      <c r="B241" s="2"/>
      <c r="C241" s="2">
        <v>116.5</v>
      </c>
      <c r="D241" s="2"/>
      <c r="E241" s="7">
        <f t="shared" si="15"/>
        <v>-13460.5</v>
      </c>
      <c r="G241" s="18">
        <f t="shared" si="16"/>
        <v>3.6567400579621792</v>
      </c>
      <c r="H241" s="19">
        <f t="shared" si="17"/>
        <v>3.7061714316673369</v>
      </c>
      <c r="I241" s="20">
        <v>0</v>
      </c>
      <c r="J241" s="21">
        <f t="shared" si="18"/>
        <v>3.7061714316673369</v>
      </c>
    </row>
    <row r="242" spans="1:10" x14ac:dyDescent="0.3">
      <c r="A242" s="6">
        <v>117</v>
      </c>
      <c r="B242" s="2"/>
      <c r="C242" s="2">
        <v>117</v>
      </c>
      <c r="D242" s="2"/>
      <c r="E242" s="7">
        <f t="shared" si="15"/>
        <v>-13577.5</v>
      </c>
      <c r="G242" s="18">
        <f t="shared" si="16"/>
        <v>3.7061714316673386</v>
      </c>
      <c r="H242" s="19">
        <f t="shared" si="17"/>
        <v>3.7567491231555166</v>
      </c>
      <c r="I242" s="20">
        <v>0</v>
      </c>
      <c r="J242" s="21">
        <f t="shared" si="18"/>
        <v>3.7567491231555166</v>
      </c>
    </row>
    <row r="243" spans="1:10" x14ac:dyDescent="0.3">
      <c r="A243" s="6">
        <v>117.5</v>
      </c>
      <c r="B243" s="2"/>
      <c r="C243" s="2">
        <v>117.5</v>
      </c>
      <c r="D243" s="2"/>
      <c r="E243" s="7">
        <f t="shared" si="15"/>
        <v>-13695</v>
      </c>
      <c r="G243" s="18">
        <f t="shared" si="16"/>
        <v>3.756749123155517</v>
      </c>
      <c r="H243" s="19">
        <f t="shared" si="17"/>
        <v>3.8085110166391618</v>
      </c>
      <c r="I243" s="20">
        <v>0</v>
      </c>
      <c r="J243" s="21">
        <f t="shared" si="18"/>
        <v>3.8085110166391618</v>
      </c>
    </row>
    <row r="244" spans="1:10" x14ac:dyDescent="0.3">
      <c r="A244" s="6">
        <v>118</v>
      </c>
      <c r="B244" s="2"/>
      <c r="C244" s="2">
        <v>118</v>
      </c>
      <c r="D244" s="2"/>
      <c r="E244" s="7">
        <f t="shared" si="15"/>
        <v>-13813</v>
      </c>
      <c r="G244" s="18">
        <f t="shared" si="16"/>
        <v>3.8085110166391622</v>
      </c>
      <c r="H244" s="19">
        <f t="shared" si="17"/>
        <v>3.8614966290984944</v>
      </c>
      <c r="I244" s="20">
        <v>0</v>
      </c>
      <c r="J244" s="21">
        <f t="shared" si="18"/>
        <v>3.8614966290984944</v>
      </c>
    </row>
    <row r="245" spans="1:10" x14ac:dyDescent="0.3">
      <c r="A245" s="6">
        <v>118.5</v>
      </c>
      <c r="B245" s="2"/>
      <c r="C245" s="2">
        <v>118.5</v>
      </c>
      <c r="D245" s="2"/>
      <c r="E245" s="7">
        <f t="shared" si="15"/>
        <v>-13931.5</v>
      </c>
      <c r="G245" s="18">
        <f t="shared" si="16"/>
        <v>3.8614966290984918</v>
      </c>
      <c r="H245" s="19">
        <f t="shared" si="17"/>
        <v>3.9157471973840829</v>
      </c>
      <c r="I245" s="20">
        <v>0</v>
      </c>
      <c r="J245" s="21">
        <f t="shared" si="18"/>
        <v>3.9157471973840829</v>
      </c>
    </row>
    <row r="246" spans="1:10" x14ac:dyDescent="0.3">
      <c r="A246" s="6">
        <v>119</v>
      </c>
      <c r="B246" s="2"/>
      <c r="C246" s="2">
        <v>119</v>
      </c>
      <c r="D246" s="2"/>
      <c r="E246" s="7">
        <f t="shared" si="15"/>
        <v>-14050.5</v>
      </c>
      <c r="G246" s="18">
        <f t="shared" si="16"/>
        <v>3.9157471973840812</v>
      </c>
      <c r="H246" s="19">
        <f t="shared" si="17"/>
        <v>3.9713057708763744</v>
      </c>
      <c r="I246" s="20">
        <v>0</v>
      </c>
      <c r="J246" s="21">
        <f t="shared" si="18"/>
        <v>3.9713057708763744</v>
      </c>
    </row>
    <row r="247" spans="1:10" x14ac:dyDescent="0.3">
      <c r="A247" s="6">
        <v>119.5</v>
      </c>
      <c r="B247" s="2"/>
      <c r="C247" s="2">
        <v>119.5</v>
      </c>
      <c r="D247" s="2"/>
      <c r="E247" s="7">
        <f t="shared" si="15"/>
        <v>-14170</v>
      </c>
      <c r="G247" s="18">
        <f t="shared" si="16"/>
        <v>3.9713057708763753</v>
      </c>
      <c r="H247" s="19">
        <f t="shared" si="17"/>
        <v>4.028217310115914</v>
      </c>
      <c r="I247" s="20">
        <v>0</v>
      </c>
      <c r="J247" s="21">
        <f t="shared" si="18"/>
        <v>4.028217310115914</v>
      </c>
    </row>
    <row r="248" spans="1:10" x14ac:dyDescent="0.3">
      <c r="A248" s="6">
        <v>120</v>
      </c>
      <c r="B248" s="2"/>
      <c r="C248" s="2">
        <v>120</v>
      </c>
      <c r="D248" s="2"/>
      <c r="E248" s="7">
        <f t="shared" si="15"/>
        <v>-14290</v>
      </c>
      <c r="G248" s="18">
        <f t="shared" si="16"/>
        <v>4.0282173101159131</v>
      </c>
      <c r="H248" s="19">
        <f t="shared" si="17"/>
        <v>4.0865287918532802</v>
      </c>
      <c r="I248" s="20">
        <v>0</v>
      </c>
      <c r="J248" s="21">
        <f t="shared" si="18"/>
        <v>4.0865287918532802</v>
      </c>
    </row>
    <row r="249" spans="1:10" x14ac:dyDescent="0.3">
      <c r="A249" s="6">
        <v>120.5</v>
      </c>
      <c r="B249" s="2"/>
      <c r="C249" s="2">
        <v>120.5</v>
      </c>
      <c r="D249" s="2"/>
      <c r="E249" s="7">
        <f t="shared" si="15"/>
        <v>-14410.5</v>
      </c>
      <c r="G249" s="18">
        <f t="shared" si="16"/>
        <v>4.0865287918532793</v>
      </c>
      <c r="H249" s="19">
        <f t="shared" si="17"/>
        <v>4.146289321006611</v>
      </c>
      <c r="I249" s="20">
        <v>0</v>
      </c>
      <c r="J249" s="21">
        <f t="shared" si="18"/>
        <v>4.146289321006611</v>
      </c>
    </row>
    <row r="250" spans="1:10" x14ac:dyDescent="0.3">
      <c r="A250" s="6">
        <v>121</v>
      </c>
      <c r="B250" s="2"/>
      <c r="C250" s="2">
        <v>121</v>
      </c>
      <c r="D250" s="2"/>
      <c r="E250" s="7">
        <f t="shared" si="15"/>
        <v>-14531.5</v>
      </c>
      <c r="G250" s="18">
        <f t="shared" si="16"/>
        <v>4.1462893210066083</v>
      </c>
      <c r="H250" s="19">
        <f t="shared" si="17"/>
        <v>4.2075502500568742</v>
      </c>
      <c r="I250" s="20">
        <v>0</v>
      </c>
      <c r="J250" s="21">
        <f t="shared" si="18"/>
        <v>4.2075502500568742</v>
      </c>
    </row>
    <row r="251" spans="1:10" x14ac:dyDescent="0.3">
      <c r="A251" s="6">
        <v>121.5</v>
      </c>
      <c r="B251" s="2"/>
      <c r="C251" s="2">
        <v>121.5</v>
      </c>
      <c r="D251" s="2"/>
      <c r="E251" s="7">
        <f t="shared" si="15"/>
        <v>-14653</v>
      </c>
      <c r="G251" s="18">
        <f t="shared" si="16"/>
        <v>4.2075502500568724</v>
      </c>
      <c r="H251" s="19">
        <f t="shared" si="17"/>
        <v>4.2703653064578999</v>
      </c>
      <c r="I251" s="20">
        <v>0</v>
      </c>
      <c r="J251" s="21">
        <f t="shared" si="18"/>
        <v>4.2703653064578999</v>
      </c>
    </row>
    <row r="252" spans="1:10" x14ac:dyDescent="0.3">
      <c r="A252" s="6">
        <v>122</v>
      </c>
      <c r="B252" s="2"/>
      <c r="C252" s="2">
        <v>122</v>
      </c>
      <c r="D252" s="2"/>
      <c r="E252" s="7">
        <f t="shared" si="15"/>
        <v>-14775</v>
      </c>
      <c r="G252" s="18">
        <f t="shared" si="16"/>
        <v>4.2703653064578972</v>
      </c>
      <c r="H252" s="19">
        <f t="shared" si="17"/>
        <v>4.3347907286893319</v>
      </c>
      <c r="I252" s="20">
        <v>0</v>
      </c>
      <c r="J252" s="21">
        <f t="shared" si="18"/>
        <v>4.3347907286893319</v>
      </c>
    </row>
    <row r="253" spans="1:10" x14ac:dyDescent="0.3">
      <c r="A253" s="6">
        <v>122.5</v>
      </c>
      <c r="B253" s="2"/>
      <c r="C253" s="2">
        <v>122.5</v>
      </c>
      <c r="D253" s="2"/>
      <c r="E253" s="7">
        <f t="shared" si="15"/>
        <v>-14897.5</v>
      </c>
      <c r="G253" s="18">
        <f t="shared" si="16"/>
        <v>4.3347907286893355</v>
      </c>
      <c r="H253" s="19">
        <f t="shared" si="17"/>
        <v>4.400885411637292</v>
      </c>
      <c r="I253" s="20">
        <v>0</v>
      </c>
      <c r="J253" s="21">
        <f t="shared" si="18"/>
        <v>4.400885411637292</v>
      </c>
    </row>
    <row r="254" spans="1:10" x14ac:dyDescent="0.3">
      <c r="A254" s="6">
        <v>123</v>
      </c>
      <c r="B254" s="2"/>
      <c r="C254" s="2">
        <v>123</v>
      </c>
      <c r="D254" s="2"/>
      <c r="E254" s="7">
        <f t="shared" si="15"/>
        <v>-15020.5</v>
      </c>
      <c r="G254" s="18">
        <f t="shared" si="16"/>
        <v>4.4008854116372929</v>
      </c>
      <c r="H254" s="19">
        <f t="shared" si="17"/>
        <v>4.4687110620495574</v>
      </c>
      <c r="I254" s="20">
        <v>0</v>
      </c>
      <c r="J254" s="21">
        <f t="shared" si="18"/>
        <v>4.4687110620495574</v>
      </c>
    </row>
    <row r="255" spans="1:10" x14ac:dyDescent="0.3">
      <c r="A255" s="6">
        <v>123.5</v>
      </c>
      <c r="B255" s="2"/>
      <c r="C255" s="2">
        <v>123.5</v>
      </c>
      <c r="D255" s="2"/>
      <c r="E255" s="7">
        <f t="shared" si="15"/>
        <v>-15144</v>
      </c>
      <c r="G255" s="18">
        <f t="shared" si="16"/>
        <v>4.4687110620495591</v>
      </c>
      <c r="H255" s="19">
        <f t="shared" si="17"/>
        <v>4.5383323648808878</v>
      </c>
      <c r="I255" s="20">
        <v>0</v>
      </c>
      <c r="J255" s="21">
        <f t="shared" si="18"/>
        <v>4.5383323648808878</v>
      </c>
    </row>
    <row r="256" spans="1:10" x14ac:dyDescent="0.3">
      <c r="A256" s="6">
        <v>124</v>
      </c>
      <c r="B256" s="2"/>
      <c r="C256" s="2">
        <v>124</v>
      </c>
      <c r="D256" s="2"/>
      <c r="E256" s="7">
        <f t="shared" si="15"/>
        <v>-15268</v>
      </c>
      <c r="G256" s="18">
        <f t="shared" si="16"/>
        <v>4.5383323648808904</v>
      </c>
      <c r="H256" s="19">
        <f t="shared" si="17"/>
        <v>4.6098171614196355</v>
      </c>
      <c r="I256" s="20">
        <v>0</v>
      </c>
      <c r="J256" s="21">
        <f t="shared" si="18"/>
        <v>4.6098171614196355</v>
      </c>
    </row>
    <row r="257" spans="1:10" x14ac:dyDescent="0.3">
      <c r="A257" s="6">
        <v>124.5</v>
      </c>
      <c r="B257" s="2"/>
      <c r="C257" s="2">
        <v>124.5</v>
      </c>
      <c r="D257" s="2"/>
      <c r="E257" s="7">
        <f t="shared" si="15"/>
        <v>-15392.5</v>
      </c>
      <c r="G257" s="18">
        <f t="shared" si="16"/>
        <v>4.6098171614196355</v>
      </c>
      <c r="H257" s="19">
        <f t="shared" si="17"/>
        <v>4.6832366401705698</v>
      </c>
      <c r="I257" s="20">
        <v>0</v>
      </c>
      <c r="J257" s="21">
        <f t="shared" si="18"/>
        <v>4.6832366401705698</v>
      </c>
    </row>
    <row r="258" spans="1:10" x14ac:dyDescent="0.3">
      <c r="A258" s="6">
        <v>125</v>
      </c>
      <c r="B258" s="2"/>
      <c r="C258" s="2">
        <v>125</v>
      </c>
      <c r="D258" s="2"/>
      <c r="E258" s="7">
        <f t="shared" si="15"/>
        <v>-15517.5</v>
      </c>
      <c r="G258" s="18">
        <f t="shared" si="16"/>
        <v>4.6832366401705716</v>
      </c>
      <c r="H258" s="19">
        <f t="shared" si="17"/>
        <v>4.7586655415614354</v>
      </c>
      <c r="I258" s="20">
        <v>0</v>
      </c>
      <c r="J258" s="21">
        <f t="shared" si="18"/>
        <v>4.7586655415614354</v>
      </c>
    </row>
    <row r="259" spans="1:10" x14ac:dyDescent="0.3">
      <c r="A259" s="6">
        <v>125.5</v>
      </c>
      <c r="B259" s="2"/>
      <c r="C259" s="2">
        <v>125.5</v>
      </c>
      <c r="D259" s="2"/>
      <c r="E259" s="7">
        <f t="shared" si="15"/>
        <v>-15643</v>
      </c>
      <c r="G259" s="18">
        <f t="shared" si="16"/>
        <v>4.7586655415614372</v>
      </c>
      <c r="H259" s="19">
        <f t="shared" si="17"/>
        <v>4.8361823776431327</v>
      </c>
      <c r="I259" s="20">
        <v>0</v>
      </c>
      <c r="J259" s="21">
        <f t="shared" si="18"/>
        <v>4.8361823776431327</v>
      </c>
    </row>
    <row r="260" spans="1:10" x14ac:dyDescent="0.3">
      <c r="A260" s="6">
        <v>126</v>
      </c>
      <c r="B260" s="2"/>
      <c r="C260" s="2">
        <v>126</v>
      </c>
      <c r="D260" s="2"/>
      <c r="E260" s="7">
        <f t="shared" si="15"/>
        <v>-15769</v>
      </c>
      <c r="G260" s="18">
        <f t="shared" si="16"/>
        <v>4.8361823776431345</v>
      </c>
      <c r="H260" s="19">
        <f t="shared" si="17"/>
        <v>4.9158696680672191</v>
      </c>
      <c r="I260" s="20">
        <v>0</v>
      </c>
      <c r="J260" s="21">
        <f t="shared" si="18"/>
        <v>4.9158696680672191</v>
      </c>
    </row>
    <row r="261" spans="1:10" x14ac:dyDescent="0.3">
      <c r="A261" s="6">
        <v>126.5</v>
      </c>
      <c r="B261" s="2"/>
      <c r="C261" s="2">
        <v>126.5</v>
      </c>
      <c r="D261" s="2"/>
      <c r="E261" s="7">
        <f t="shared" si="15"/>
        <v>-15895.5</v>
      </c>
      <c r="G261" s="18">
        <f t="shared" si="16"/>
        <v>4.9158696680672218</v>
      </c>
      <c r="H261" s="19">
        <f t="shared" si="17"/>
        <v>4.9978141937504201</v>
      </c>
      <c r="I261" s="20">
        <v>0</v>
      </c>
      <c r="J261" s="21">
        <f t="shared" si="18"/>
        <v>4.9978141937504201</v>
      </c>
    </row>
    <row r="262" spans="1:10" x14ac:dyDescent="0.3">
      <c r="A262" s="6">
        <v>127</v>
      </c>
      <c r="B262" s="2"/>
      <c r="C262" s="2">
        <v>127</v>
      </c>
      <c r="D262" s="2"/>
      <c r="E262" s="7">
        <f t="shared" si="15"/>
        <v>-16022.5</v>
      </c>
      <c r="G262" s="18">
        <f t="shared" si="16"/>
        <v>4.9978141937504201</v>
      </c>
      <c r="H262" s="19">
        <f t="shared" si="17"/>
        <v>5.0821072697761007</v>
      </c>
      <c r="I262" s="20">
        <v>0</v>
      </c>
      <c r="J262" s="21">
        <f t="shared" si="18"/>
        <v>5.0821072697761007</v>
      </c>
    </row>
    <row r="263" spans="1:10" x14ac:dyDescent="0.3">
      <c r="A263" s="6">
        <v>127.5</v>
      </c>
      <c r="B263" s="2"/>
      <c r="C263" s="2">
        <v>127.5</v>
      </c>
      <c r="D263" s="2"/>
      <c r="E263" s="7">
        <f t="shared" si="15"/>
        <v>-16150</v>
      </c>
      <c r="G263" s="18">
        <f t="shared" si="16"/>
        <v>5.0821072697760998</v>
      </c>
      <c r="H263" s="19">
        <f t="shared" si="17"/>
        <v>5.1688450392385326</v>
      </c>
      <c r="I263" s="20">
        <v>0</v>
      </c>
      <c r="J263" s="21">
        <f t="shared" si="18"/>
        <v>5.1688450392385326</v>
      </c>
    </row>
    <row r="264" spans="1:10" x14ac:dyDescent="0.3">
      <c r="A264" s="6">
        <v>128</v>
      </c>
      <c r="B264" s="2"/>
      <c r="C264" s="2">
        <v>128</v>
      </c>
      <c r="D264" s="2"/>
      <c r="E264" s="7">
        <f t="shared" si="15"/>
        <v>-16278</v>
      </c>
      <c r="G264" s="18">
        <f t="shared" si="16"/>
        <v>5.1688450392385352</v>
      </c>
      <c r="H264" s="19">
        <f t="shared" si="17"/>
        <v>5.2581287899095184</v>
      </c>
      <c r="I264" s="20">
        <v>0</v>
      </c>
      <c r="J264" s="21">
        <f t="shared" si="18"/>
        <v>5.2581287899095184</v>
      </c>
    </row>
    <row r="265" spans="1:10" x14ac:dyDescent="0.3">
      <c r="A265" s="6">
        <v>128.5</v>
      </c>
      <c r="B265" s="2"/>
      <c r="C265" s="2">
        <v>128.5</v>
      </c>
      <c r="D265" s="2"/>
      <c r="E265" s="7">
        <f t="shared" ref="E265:E328" si="19">E264-C265</f>
        <v>-16406.5</v>
      </c>
      <c r="G265" s="18">
        <f t="shared" ref="G265:G327" si="20">$G$2*(($F$2/($F$2-C265))^$P$2)</f>
        <v>5.258128789909521</v>
      </c>
      <c r="H265" s="19">
        <f t="shared" ref="H265:H328" si="21">(($L$2^$P$2)*$G$2)/(($L$2-(($J$2*C266)*0.001))^$P$2)</f>
        <v>5.350065295800615</v>
      </c>
      <c r="I265" s="20">
        <v>0</v>
      </c>
      <c r="J265" s="21">
        <f t="shared" ref="J265:J328" si="22">H265-I265</f>
        <v>5.350065295800615</v>
      </c>
    </row>
    <row r="266" spans="1:10" x14ac:dyDescent="0.3">
      <c r="A266" s="6">
        <v>129</v>
      </c>
      <c r="B266" s="2"/>
      <c r="C266" s="2">
        <v>129</v>
      </c>
      <c r="D266" s="2"/>
      <c r="E266" s="7">
        <f t="shared" si="19"/>
        <v>-16535.5</v>
      </c>
      <c r="G266" s="18">
        <f t="shared" si="20"/>
        <v>5.3500652958006123</v>
      </c>
      <c r="H266" s="19">
        <f t="shared" si="21"/>
        <v>5.4447671859105897</v>
      </c>
      <c r="I266" s="20">
        <v>0</v>
      </c>
      <c r="J266" s="21">
        <f t="shared" si="22"/>
        <v>5.4447671859105897</v>
      </c>
    </row>
    <row r="267" spans="1:10" x14ac:dyDescent="0.3">
      <c r="A267" s="6">
        <v>129.5</v>
      </c>
      <c r="B267" s="2"/>
      <c r="C267" s="2">
        <v>129.5</v>
      </c>
      <c r="D267" s="2"/>
      <c r="E267" s="7">
        <f t="shared" si="19"/>
        <v>-16665</v>
      </c>
      <c r="G267" s="18">
        <f t="shared" si="20"/>
        <v>5.4447671859105897</v>
      </c>
      <c r="H267" s="19">
        <f t="shared" si="21"/>
        <v>5.5423533426896592</v>
      </c>
      <c r="I267" s="20">
        <v>0</v>
      </c>
      <c r="J267" s="21">
        <f t="shared" si="22"/>
        <v>5.5423533426896592</v>
      </c>
    </row>
    <row r="268" spans="1:10" x14ac:dyDescent="0.3">
      <c r="A268" s="6">
        <v>130</v>
      </c>
      <c r="B268" s="2"/>
      <c r="C268" s="2">
        <v>130</v>
      </c>
      <c r="D268" s="2"/>
      <c r="E268" s="7">
        <f t="shared" si="19"/>
        <v>-16795</v>
      </c>
      <c r="G268" s="18">
        <f t="shared" si="20"/>
        <v>5.5423533426896601</v>
      </c>
      <c r="H268" s="19">
        <f t="shared" si="21"/>
        <v>5.6429493330228198</v>
      </c>
      <c r="I268" s="20">
        <v>0</v>
      </c>
      <c r="J268" s="21">
        <f t="shared" si="22"/>
        <v>5.6429493330228198</v>
      </c>
    </row>
    <row r="269" spans="1:10" x14ac:dyDescent="0.3">
      <c r="A269" s="6">
        <v>130.5</v>
      </c>
      <c r="B269" s="2"/>
      <c r="C269" s="2">
        <v>130.5</v>
      </c>
      <c r="D269" s="2"/>
      <c r="E269" s="7">
        <f t="shared" si="19"/>
        <v>-16925.5</v>
      </c>
      <c r="G269" s="18">
        <f t="shared" si="20"/>
        <v>5.6429493330228215</v>
      </c>
      <c r="H269" s="19">
        <f t="shared" si="21"/>
        <v>5.7466878748383809</v>
      </c>
      <c r="I269" s="20">
        <v>0</v>
      </c>
      <c r="J269" s="21">
        <f t="shared" si="22"/>
        <v>5.7466878748383809</v>
      </c>
    </row>
    <row r="270" spans="1:10" x14ac:dyDescent="0.3">
      <c r="A270" s="6">
        <v>131</v>
      </c>
      <c r="B270" s="2"/>
      <c r="C270" s="2">
        <v>131</v>
      </c>
      <c r="D270" s="2"/>
      <c r="E270" s="7">
        <f t="shared" si="19"/>
        <v>-17056.5</v>
      </c>
      <c r="G270" s="18">
        <f t="shared" si="20"/>
        <v>5.7466878748383836</v>
      </c>
      <c r="H270" s="19">
        <f t="shared" si="21"/>
        <v>5.853709342788747</v>
      </c>
      <c r="I270" s="20">
        <v>0</v>
      </c>
      <c r="J270" s="21">
        <f t="shared" si="22"/>
        <v>5.853709342788747</v>
      </c>
    </row>
    <row r="271" spans="1:10" x14ac:dyDescent="0.3">
      <c r="A271" s="6">
        <v>131.5</v>
      </c>
      <c r="B271" s="2"/>
      <c r="C271" s="2">
        <v>131.5</v>
      </c>
      <c r="D271" s="2"/>
      <c r="E271" s="7">
        <f t="shared" si="19"/>
        <v>-17188</v>
      </c>
      <c r="G271" s="18">
        <f t="shared" si="20"/>
        <v>5.8537093427887488</v>
      </c>
      <c r="H271" s="19">
        <f t="shared" si="21"/>
        <v>5.9641623168339395</v>
      </c>
      <c r="I271" s="20">
        <v>0</v>
      </c>
      <c r="J271" s="21">
        <f t="shared" si="22"/>
        <v>5.9641623168339395</v>
      </c>
    </row>
    <row r="272" spans="1:10" x14ac:dyDescent="0.3">
      <c r="A272" s="6">
        <v>132</v>
      </c>
      <c r="B272" s="2"/>
      <c r="C272" s="2">
        <v>132</v>
      </c>
      <c r="D272" s="2"/>
      <c r="E272" s="7">
        <f t="shared" si="19"/>
        <v>-17320</v>
      </c>
      <c r="G272" s="18">
        <f t="shared" si="20"/>
        <v>5.9641623168339351</v>
      </c>
      <c r="H272" s="19">
        <f t="shared" si="21"/>
        <v>6.0782041779900338</v>
      </c>
      <c r="I272" s="20">
        <v>0</v>
      </c>
      <c r="J272" s="21">
        <f t="shared" si="22"/>
        <v>6.0782041779900338</v>
      </c>
    </row>
    <row r="273" spans="1:10" x14ac:dyDescent="0.3">
      <c r="A273" s="6">
        <v>132.5</v>
      </c>
      <c r="B273" s="2"/>
      <c r="C273" s="2">
        <v>132.5</v>
      </c>
      <c r="D273" s="2"/>
      <c r="E273" s="7">
        <f t="shared" si="19"/>
        <v>-17452.5</v>
      </c>
      <c r="G273" s="18">
        <f t="shared" si="20"/>
        <v>6.0782041779900284</v>
      </c>
      <c r="H273" s="19">
        <f t="shared" si="21"/>
        <v>6.1960017559917517</v>
      </c>
      <c r="I273" s="20">
        <v>0</v>
      </c>
      <c r="J273" s="21">
        <f t="shared" si="22"/>
        <v>6.1960017559917517</v>
      </c>
    </row>
    <row r="274" spans="1:10" x14ac:dyDescent="0.3">
      <c r="A274" s="6">
        <v>133</v>
      </c>
      <c r="B274" s="2"/>
      <c r="C274" s="2">
        <v>133</v>
      </c>
      <c r="D274" s="2"/>
      <c r="E274" s="7">
        <f t="shared" si="19"/>
        <v>-17585.5</v>
      </c>
      <c r="G274" s="18">
        <f t="shared" si="20"/>
        <v>6.1960017559917464</v>
      </c>
      <c r="H274" s="19">
        <f t="shared" si="21"/>
        <v>6.3177320341683343</v>
      </c>
      <c r="I274" s="20">
        <v>0</v>
      </c>
      <c r="J274" s="21">
        <f t="shared" si="22"/>
        <v>6.3177320341683343</v>
      </c>
    </row>
    <row r="275" spans="1:10" x14ac:dyDescent="0.3">
      <c r="A275" s="6">
        <v>133.5</v>
      </c>
      <c r="B275" s="2"/>
      <c r="C275" s="2">
        <v>133.5</v>
      </c>
      <c r="D275" s="2"/>
      <c r="E275" s="7">
        <f t="shared" si="19"/>
        <v>-17719</v>
      </c>
      <c r="G275" s="18">
        <f t="shared" si="20"/>
        <v>6.3177320341683352</v>
      </c>
      <c r="H275" s="19">
        <f t="shared" si="21"/>
        <v>6.4435829174541599</v>
      </c>
      <c r="I275" s="20">
        <v>0</v>
      </c>
      <c r="J275" s="21">
        <f t="shared" si="22"/>
        <v>6.4435829174541599</v>
      </c>
    </row>
    <row r="276" spans="1:10" x14ac:dyDescent="0.3">
      <c r="A276" s="6">
        <v>134</v>
      </c>
      <c r="B276" s="2"/>
      <c r="C276" s="2">
        <v>134</v>
      </c>
      <c r="D276" s="2"/>
      <c r="E276" s="7">
        <f t="shared" si="19"/>
        <v>-17853</v>
      </c>
      <c r="G276" s="18">
        <f t="shared" si="20"/>
        <v>6.4435829174541635</v>
      </c>
      <c r="H276" s="19">
        <f t="shared" si="21"/>
        <v>6.573754070160696</v>
      </c>
      <c r="I276" s="20">
        <v>0</v>
      </c>
      <c r="J276" s="21">
        <f t="shared" si="22"/>
        <v>6.573754070160696</v>
      </c>
    </row>
    <row r="277" spans="1:10" x14ac:dyDescent="0.3">
      <c r="A277" s="6">
        <v>134.5</v>
      </c>
      <c r="B277" s="2"/>
      <c r="C277" s="2">
        <v>134.5</v>
      </c>
      <c r="D277" s="2"/>
      <c r="E277" s="7">
        <f t="shared" si="19"/>
        <v>-17987.5</v>
      </c>
      <c r="G277" s="18">
        <f t="shared" si="20"/>
        <v>6.573754070160696</v>
      </c>
      <c r="H277" s="19">
        <f t="shared" si="21"/>
        <v>6.708457830936851</v>
      </c>
      <c r="I277" s="20">
        <v>0</v>
      </c>
      <c r="J277" s="21">
        <f t="shared" si="22"/>
        <v>6.708457830936851</v>
      </c>
    </row>
    <row r="278" spans="1:10" x14ac:dyDescent="0.3">
      <c r="A278" s="6">
        <v>135</v>
      </c>
      <c r="B278" s="2"/>
      <c r="C278" s="2">
        <v>135</v>
      </c>
      <c r="D278" s="2"/>
      <c r="E278" s="7">
        <f t="shared" si="19"/>
        <v>-18122.5</v>
      </c>
      <c r="G278" s="18">
        <f t="shared" si="20"/>
        <v>6.7084578309368572</v>
      </c>
      <c r="H278" s="19">
        <f t="shared" si="21"/>
        <v>6.847920213254981</v>
      </c>
      <c r="I278" s="20">
        <v>0</v>
      </c>
      <c r="J278" s="21">
        <f t="shared" si="22"/>
        <v>6.847920213254981</v>
      </c>
    </row>
    <row r="279" spans="1:10" x14ac:dyDescent="0.3">
      <c r="A279" s="6">
        <v>135.5</v>
      </c>
      <c r="B279" s="2"/>
      <c r="C279" s="2">
        <v>135.5</v>
      </c>
      <c r="D279" s="2"/>
      <c r="E279" s="7">
        <f t="shared" si="19"/>
        <v>-18258</v>
      </c>
      <c r="G279" s="18">
        <f t="shared" si="20"/>
        <v>6.8479202132549846</v>
      </c>
      <c r="H279" s="19">
        <f t="shared" si="21"/>
        <v>6.9923820007963968</v>
      </c>
      <c r="I279" s="20">
        <v>0</v>
      </c>
      <c r="J279" s="21">
        <f t="shared" si="22"/>
        <v>6.9923820007963968</v>
      </c>
    </row>
    <row r="280" spans="1:10" x14ac:dyDescent="0.3">
      <c r="A280" s="6">
        <v>136</v>
      </c>
      <c r="B280" s="2"/>
      <c r="C280" s="2">
        <v>136</v>
      </c>
      <c r="D280" s="2"/>
      <c r="E280" s="7">
        <f t="shared" si="19"/>
        <v>-18394</v>
      </c>
      <c r="G280" s="18">
        <f t="shared" si="20"/>
        <v>6.9923820007963959</v>
      </c>
      <c r="H280" s="19">
        <f t="shared" si="21"/>
        <v>7.1420999482936738</v>
      </c>
      <c r="I280" s="20">
        <v>0</v>
      </c>
      <c r="J280" s="21">
        <f t="shared" si="22"/>
        <v>7.1420999482936738</v>
      </c>
    </row>
    <row r="281" spans="1:10" x14ac:dyDescent="0.3">
      <c r="A281" s="6">
        <v>136.5</v>
      </c>
      <c r="B281" s="2"/>
      <c r="C281" s="2">
        <v>136.5</v>
      </c>
      <c r="D281" s="2"/>
      <c r="E281" s="7">
        <f t="shared" si="19"/>
        <v>-18530.5</v>
      </c>
      <c r="G281" s="18">
        <f t="shared" si="20"/>
        <v>7.1420999482936702</v>
      </c>
      <c r="H281" s="19">
        <f t="shared" si="21"/>
        <v>7.2973480997395344</v>
      </c>
      <c r="I281" s="20">
        <v>0</v>
      </c>
      <c r="J281" s="21">
        <f t="shared" si="22"/>
        <v>7.2973480997395344</v>
      </c>
    </row>
    <row r="282" spans="1:10" x14ac:dyDescent="0.3">
      <c r="A282" s="6">
        <v>137</v>
      </c>
      <c r="B282" s="2"/>
      <c r="C282" s="2">
        <v>137</v>
      </c>
      <c r="D282" s="2"/>
      <c r="E282" s="7">
        <f t="shared" si="19"/>
        <v>-18667.5</v>
      </c>
      <c r="G282" s="18">
        <f t="shared" si="20"/>
        <v>7.2973480997395317</v>
      </c>
      <c r="H282" s="19">
        <f t="shared" si="21"/>
        <v>7.4584192374218938</v>
      </c>
      <c r="I282" s="20">
        <v>0</v>
      </c>
      <c r="J282" s="21">
        <f t="shared" si="22"/>
        <v>7.4584192374218938</v>
      </c>
    </row>
    <row r="283" spans="1:10" x14ac:dyDescent="0.3">
      <c r="A283" s="6">
        <v>137.5</v>
      </c>
      <c r="B283" s="2"/>
      <c r="C283" s="2">
        <v>137.5</v>
      </c>
      <c r="D283" s="2"/>
      <c r="E283" s="7">
        <f t="shared" si="19"/>
        <v>-18805</v>
      </c>
      <c r="G283" s="18">
        <f t="shared" si="20"/>
        <v>7.4584192374218992</v>
      </c>
      <c r="H283" s="19">
        <f t="shared" si="21"/>
        <v>7.6256264770232383</v>
      </c>
      <c r="I283" s="20">
        <v>0</v>
      </c>
      <c r="J283" s="21">
        <f t="shared" si="22"/>
        <v>7.6256264770232383</v>
      </c>
    </row>
    <row r="284" spans="1:10" x14ac:dyDescent="0.3">
      <c r="A284" s="6">
        <v>138</v>
      </c>
      <c r="B284" s="2"/>
      <c r="C284" s="2">
        <v>138</v>
      </c>
      <c r="D284" s="2"/>
      <c r="E284" s="7">
        <f t="shared" si="19"/>
        <v>-18943</v>
      </c>
      <c r="G284" s="18">
        <f t="shared" si="20"/>
        <v>7.6256264770232454</v>
      </c>
      <c r="H284" s="19">
        <f t="shared" si="21"/>
        <v>7.7993050260683754</v>
      </c>
      <c r="I284" s="20">
        <v>0</v>
      </c>
      <c r="J284" s="21">
        <f t="shared" si="22"/>
        <v>7.7993050260683754</v>
      </c>
    </row>
    <row r="285" spans="1:10" x14ac:dyDescent="0.3">
      <c r="A285" s="6">
        <v>138.5</v>
      </c>
      <c r="B285" s="2"/>
      <c r="C285" s="2">
        <v>138.5</v>
      </c>
      <c r="D285" s="2"/>
      <c r="E285" s="7">
        <f t="shared" si="19"/>
        <v>-19081.5</v>
      </c>
      <c r="G285" s="18">
        <f t="shared" si="20"/>
        <v>7.7993050260683789</v>
      </c>
      <c r="H285" s="19">
        <f t="shared" si="21"/>
        <v>7.9798141253627479</v>
      </c>
      <c r="I285" s="20">
        <v>0</v>
      </c>
      <c r="J285" s="21">
        <f t="shared" si="22"/>
        <v>7.9798141253627479</v>
      </c>
    </row>
    <row r="286" spans="1:10" x14ac:dyDescent="0.3">
      <c r="A286" s="6">
        <v>139</v>
      </c>
      <c r="B286" s="2"/>
      <c r="C286" s="2">
        <v>139</v>
      </c>
      <c r="D286" s="2"/>
      <c r="E286" s="7">
        <f t="shared" si="19"/>
        <v>-19220.5</v>
      </c>
      <c r="G286" s="18">
        <f t="shared" si="20"/>
        <v>7.9798141253627488</v>
      </c>
      <c r="H286" s="19">
        <f t="shared" si="21"/>
        <v>8.1675391957872083</v>
      </c>
      <c r="I286" s="20">
        <v>0</v>
      </c>
      <c r="J286" s="21">
        <f t="shared" si="22"/>
        <v>8.1675391957872083</v>
      </c>
    </row>
    <row r="287" spans="1:10" x14ac:dyDescent="0.3">
      <c r="A287" s="6">
        <v>139.5</v>
      </c>
      <c r="B287" s="2"/>
      <c r="C287" s="2">
        <v>139.5</v>
      </c>
      <c r="D287" s="2"/>
      <c r="E287" s="7">
        <f t="shared" si="19"/>
        <v>-19360</v>
      </c>
      <c r="G287" s="18">
        <f t="shared" si="20"/>
        <v>8.1675391957872172</v>
      </c>
      <c r="H287" s="19">
        <f t="shared" si="21"/>
        <v>8.3628942159686712</v>
      </c>
      <c r="I287" s="20">
        <v>0</v>
      </c>
      <c r="J287" s="21">
        <f t="shared" si="22"/>
        <v>8.3628942159686712</v>
      </c>
    </row>
    <row r="288" spans="1:10" x14ac:dyDescent="0.3">
      <c r="A288" s="6">
        <v>140</v>
      </c>
      <c r="B288" s="2"/>
      <c r="C288" s="2">
        <v>140</v>
      </c>
      <c r="D288" s="2"/>
      <c r="E288" s="7">
        <f t="shared" si="19"/>
        <v>-19500</v>
      </c>
      <c r="G288" s="18">
        <f t="shared" si="20"/>
        <v>8.3628942159686783</v>
      </c>
      <c r="H288" s="19">
        <f t="shared" si="21"/>
        <v>8.5663243600052734</v>
      </c>
      <c r="I288" s="20">
        <v>0</v>
      </c>
      <c r="J288" s="21">
        <f t="shared" si="22"/>
        <v>8.5663243600052734</v>
      </c>
    </row>
    <row r="289" spans="1:10" x14ac:dyDescent="0.3">
      <c r="A289" s="6">
        <v>140.5</v>
      </c>
      <c r="B289" s="2"/>
      <c r="C289" s="2">
        <v>140.5</v>
      </c>
      <c r="D289" s="2"/>
      <c r="E289" s="7">
        <f t="shared" si="19"/>
        <v>-19640.5</v>
      </c>
      <c r="G289" s="18">
        <f t="shared" si="20"/>
        <v>8.5663243600052681</v>
      </c>
      <c r="H289" s="19">
        <f t="shared" si="21"/>
        <v>8.7783089286809783</v>
      </c>
      <c r="I289" s="20">
        <v>0</v>
      </c>
      <c r="J289" s="21">
        <f t="shared" si="22"/>
        <v>8.7783089286809783</v>
      </c>
    </row>
    <row r="290" spans="1:10" x14ac:dyDescent="0.3">
      <c r="A290" s="6">
        <v>141</v>
      </c>
      <c r="B290" s="2"/>
      <c r="C290" s="2">
        <v>141</v>
      </c>
      <c r="D290" s="2"/>
      <c r="E290" s="7">
        <f t="shared" si="19"/>
        <v>-19781.5</v>
      </c>
      <c r="G290" s="18">
        <f t="shared" si="20"/>
        <v>8.7783089286809819</v>
      </c>
      <c r="H290" s="19">
        <f t="shared" si="21"/>
        <v>8.9993646125679234</v>
      </c>
      <c r="I290" s="20">
        <v>0</v>
      </c>
      <c r="J290" s="21">
        <f t="shared" si="22"/>
        <v>8.9993646125679234</v>
      </c>
    </row>
    <row r="291" spans="1:10" x14ac:dyDescent="0.3">
      <c r="A291" s="6">
        <v>141.5</v>
      </c>
      <c r="B291" s="2"/>
      <c r="C291" s="2">
        <v>141.5</v>
      </c>
      <c r="D291" s="2"/>
      <c r="E291" s="7">
        <f t="shared" si="19"/>
        <v>-19923</v>
      </c>
      <c r="G291" s="18">
        <f t="shared" si="20"/>
        <v>8.999364612567927</v>
      </c>
      <c r="H291" s="19">
        <f t="shared" si="21"/>
        <v>9.2300491312162176</v>
      </c>
      <c r="I291" s="20">
        <v>0</v>
      </c>
      <c r="J291" s="21">
        <f t="shared" si="22"/>
        <v>9.2300491312162176</v>
      </c>
    </row>
    <row r="292" spans="1:10" x14ac:dyDescent="0.3">
      <c r="A292" s="6">
        <v>142</v>
      </c>
      <c r="B292" s="2"/>
      <c r="C292" s="2">
        <v>142</v>
      </c>
      <c r="D292" s="2"/>
      <c r="E292" s="7">
        <f t="shared" si="19"/>
        <v>-20065</v>
      </c>
      <c r="G292" s="18">
        <f t="shared" si="20"/>
        <v>9.2300491312162194</v>
      </c>
      <c r="H292" s="19">
        <f t="shared" si="21"/>
        <v>9.4709652994320876</v>
      </c>
      <c r="I292" s="20">
        <v>0</v>
      </c>
      <c r="J292" s="21">
        <f t="shared" si="22"/>
        <v>9.4709652994320876</v>
      </c>
    </row>
    <row r="293" spans="1:10" x14ac:dyDescent="0.3">
      <c r="A293" s="6">
        <v>142.5</v>
      </c>
      <c r="B293" s="2"/>
      <c r="C293" s="2">
        <v>142.5</v>
      </c>
      <c r="D293" s="2"/>
      <c r="E293" s="7">
        <f t="shared" si="19"/>
        <v>-20207.5</v>
      </c>
      <c r="G293" s="18">
        <f t="shared" si="20"/>
        <v>9.4709652994320876</v>
      </c>
      <c r="H293" s="19">
        <f t="shared" si="21"/>
        <v>9.7227655796375299</v>
      </c>
      <c r="I293" s="20">
        <v>0</v>
      </c>
      <c r="J293" s="21">
        <f t="shared" si="22"/>
        <v>9.7227655796375299</v>
      </c>
    </row>
    <row r="294" spans="1:10" x14ac:dyDescent="0.3">
      <c r="A294" s="6">
        <v>143</v>
      </c>
      <c r="B294" s="2"/>
      <c r="C294" s="2">
        <v>143</v>
      </c>
      <c r="D294" s="2"/>
      <c r="E294" s="7">
        <f t="shared" si="19"/>
        <v>-20350.5</v>
      </c>
      <c r="G294" s="18">
        <f t="shared" si="20"/>
        <v>9.7227655796375299</v>
      </c>
      <c r="H294" s="19">
        <f t="shared" si="21"/>
        <v>9.9861571887252456</v>
      </c>
      <c r="I294" s="20">
        <v>0</v>
      </c>
      <c r="J294" s="21">
        <f t="shared" si="22"/>
        <v>9.9861571887252456</v>
      </c>
    </row>
    <row r="295" spans="1:10" x14ac:dyDescent="0.3">
      <c r="A295" s="6">
        <v>143.5</v>
      </c>
      <c r="B295" s="2"/>
      <c r="C295" s="2">
        <v>143.5</v>
      </c>
      <c r="D295" s="2"/>
      <c r="E295" s="7">
        <f t="shared" si="19"/>
        <v>-20494</v>
      </c>
      <c r="G295" s="18">
        <f t="shared" si="20"/>
        <v>9.9861571887252492</v>
      </c>
      <c r="H295" s="19">
        <f t="shared" si="21"/>
        <v>10.261907838958329</v>
      </c>
      <c r="I295" s="20">
        <v>0</v>
      </c>
      <c r="J295" s="21">
        <f t="shared" si="22"/>
        <v>10.261907838958329</v>
      </c>
    </row>
    <row r="296" spans="1:10" x14ac:dyDescent="0.3">
      <c r="A296" s="6">
        <v>144</v>
      </c>
      <c r="B296" s="2"/>
      <c r="C296" s="2">
        <v>144</v>
      </c>
      <c r="D296" s="2"/>
      <c r="E296" s="7">
        <f t="shared" si="19"/>
        <v>-20638</v>
      </c>
      <c r="G296" s="18">
        <f t="shared" si="20"/>
        <v>10.261907838958333</v>
      </c>
      <c r="H296" s="19">
        <f t="shared" si="21"/>
        <v>10.550852205667113</v>
      </c>
      <c r="I296" s="20">
        <v>0</v>
      </c>
      <c r="J296" s="21">
        <f t="shared" si="22"/>
        <v>10.550852205667113</v>
      </c>
    </row>
    <row r="297" spans="1:10" x14ac:dyDescent="0.3">
      <c r="A297" s="6">
        <v>144.5</v>
      </c>
      <c r="B297" s="2"/>
      <c r="C297" s="2">
        <v>144.5</v>
      </c>
      <c r="D297" s="2"/>
      <c r="E297" s="7">
        <f t="shared" si="19"/>
        <v>-20782.5</v>
      </c>
      <c r="G297" s="18">
        <f t="shared" si="20"/>
        <v>10.550852205667116</v>
      </c>
      <c r="H297" s="19">
        <f t="shared" si="21"/>
        <v>10.853899230199506</v>
      </c>
      <c r="I297" s="20">
        <v>0</v>
      </c>
      <c r="J297" s="21">
        <f t="shared" si="22"/>
        <v>10.853899230199506</v>
      </c>
    </row>
    <row r="298" spans="1:10" x14ac:dyDescent="0.3">
      <c r="A298" s="6">
        <v>145</v>
      </c>
      <c r="B298" s="2"/>
      <c r="C298" s="2">
        <v>145</v>
      </c>
      <c r="D298" s="2"/>
      <c r="E298" s="7">
        <f t="shared" si="19"/>
        <v>-20927.5</v>
      </c>
      <c r="G298" s="18">
        <f t="shared" si="20"/>
        <v>10.853899230199499</v>
      </c>
      <c r="H298" s="19">
        <f t="shared" si="21"/>
        <v>11.172040385319482</v>
      </c>
      <c r="I298" s="20">
        <v>0</v>
      </c>
      <c r="J298" s="21">
        <f t="shared" si="22"/>
        <v>11.172040385319482</v>
      </c>
    </row>
    <row r="299" spans="1:10" x14ac:dyDescent="0.3">
      <c r="A299" s="6">
        <v>145.5</v>
      </c>
      <c r="B299" s="2"/>
      <c r="C299" s="2">
        <v>145.5</v>
      </c>
      <c r="D299" s="2"/>
      <c r="E299" s="7">
        <f t="shared" si="19"/>
        <v>-21073</v>
      </c>
      <c r="G299" s="18">
        <f t="shared" si="20"/>
        <v>11.172040385319493</v>
      </c>
      <c r="H299" s="19">
        <f t="shared" si="21"/>
        <v>11.506359052684832</v>
      </c>
      <c r="I299" s="20">
        <v>0</v>
      </c>
      <c r="J299" s="21">
        <f t="shared" si="22"/>
        <v>11.506359052684832</v>
      </c>
    </row>
    <row r="300" spans="1:10" x14ac:dyDescent="0.3">
      <c r="A300" s="6">
        <v>146</v>
      </c>
      <c r="B300" s="2"/>
      <c r="C300" s="2">
        <v>146</v>
      </c>
      <c r="D300" s="2"/>
      <c r="E300" s="7">
        <f t="shared" si="19"/>
        <v>-21219</v>
      </c>
      <c r="G300" s="18">
        <f t="shared" si="20"/>
        <v>11.506359052684848</v>
      </c>
      <c r="H300" s="19">
        <f t="shared" si="21"/>
        <v>11.85804118899228</v>
      </c>
      <c r="I300" s="20">
        <v>0</v>
      </c>
      <c r="J300" s="21">
        <f t="shared" si="22"/>
        <v>11.85804118899228</v>
      </c>
    </row>
    <row r="301" spans="1:10" x14ac:dyDescent="0.3">
      <c r="A301" s="6">
        <v>146.5</v>
      </c>
      <c r="B301" s="2"/>
      <c r="C301" s="2">
        <v>146.5</v>
      </c>
      <c r="D301" s="2"/>
      <c r="E301" s="7">
        <f t="shared" si="19"/>
        <v>-21365.5</v>
      </c>
      <c r="G301" s="18">
        <f t="shared" si="20"/>
        <v>11.858041188992296</v>
      </c>
      <c r="H301" s="19">
        <f t="shared" si="21"/>
        <v>12.2283874898876</v>
      </c>
      <c r="I301" s="20">
        <v>0</v>
      </c>
      <c r="J301" s="21">
        <f t="shared" si="22"/>
        <v>12.2283874898876</v>
      </c>
    </row>
    <row r="302" spans="1:10" x14ac:dyDescent="0.3">
      <c r="A302" s="6">
        <v>147</v>
      </c>
      <c r="B302" s="2"/>
      <c r="C302" s="2">
        <v>147</v>
      </c>
      <c r="D302" s="2"/>
      <c r="E302" s="7">
        <f t="shared" si="19"/>
        <v>-21512.5</v>
      </c>
      <c r="G302" s="18">
        <f t="shared" si="20"/>
        <v>12.228387489887615</v>
      </c>
      <c r="H302" s="19">
        <f t="shared" si="21"/>
        <v>12.618827300090899</v>
      </c>
      <c r="I302" s="20">
        <v>0</v>
      </c>
      <c r="J302" s="21">
        <f t="shared" si="22"/>
        <v>12.618827300090899</v>
      </c>
    </row>
    <row r="303" spans="1:10" x14ac:dyDescent="0.3">
      <c r="A303" s="6">
        <v>147.5</v>
      </c>
      <c r="B303" s="2"/>
      <c r="C303" s="2">
        <v>147.5</v>
      </c>
      <c r="D303" s="2"/>
      <c r="E303" s="7">
        <f t="shared" si="19"/>
        <v>-21660</v>
      </c>
      <c r="G303" s="18">
        <f t="shared" si="20"/>
        <v>12.618827300090915</v>
      </c>
      <c r="H303" s="19">
        <f t="shared" si="21"/>
        <v>13.030934566013952</v>
      </c>
      <c r="I303" s="20">
        <v>0</v>
      </c>
      <c r="J303" s="21">
        <f t="shared" si="22"/>
        <v>13.030934566013952</v>
      </c>
    </row>
    <row r="304" spans="1:10" x14ac:dyDescent="0.3">
      <c r="A304" s="6">
        <v>148</v>
      </c>
      <c r="B304" s="2"/>
      <c r="C304" s="2">
        <v>148</v>
      </c>
      <c r="D304" s="2"/>
      <c r="E304" s="7">
        <f t="shared" si="19"/>
        <v>-21808</v>
      </c>
      <c r="G304" s="18">
        <f t="shared" si="20"/>
        <v>13.030934566013958</v>
      </c>
      <c r="H304" s="19">
        <f t="shared" si="21"/>
        <v>13.466446185512977</v>
      </c>
      <c r="I304" s="20">
        <v>0</v>
      </c>
      <c r="J304" s="21">
        <f t="shared" si="22"/>
        <v>13.466446185512977</v>
      </c>
    </row>
    <row r="305" spans="1:10" x14ac:dyDescent="0.3">
      <c r="A305" s="6">
        <v>148.5</v>
      </c>
      <c r="B305" s="2"/>
      <c r="C305" s="2">
        <v>148.5</v>
      </c>
      <c r="D305" s="2"/>
      <c r="E305" s="7">
        <f t="shared" si="19"/>
        <v>-21956.5</v>
      </c>
      <c r="G305" s="18">
        <f t="shared" si="20"/>
        <v>13.466446185512989</v>
      </c>
      <c r="H305" s="19">
        <f t="shared" si="21"/>
        <v>13.927283180955602</v>
      </c>
      <c r="I305" s="20">
        <v>0</v>
      </c>
      <c r="J305" s="21">
        <f t="shared" si="22"/>
        <v>13.927283180955602</v>
      </c>
    </row>
    <row r="306" spans="1:10" x14ac:dyDescent="0.3">
      <c r="A306" s="6">
        <v>149</v>
      </c>
      <c r="B306" s="2"/>
      <c r="C306" s="2">
        <v>149</v>
      </c>
      <c r="D306" s="2"/>
      <c r="E306" s="7">
        <f t="shared" si="19"/>
        <v>-22105.5</v>
      </c>
      <c r="G306" s="18">
        <f t="shared" si="20"/>
        <v>13.927283180955614</v>
      </c>
      <c r="H306" s="19">
        <f t="shared" si="21"/>
        <v>14.415575209852905</v>
      </c>
      <c r="I306" s="20">
        <v>0</v>
      </c>
      <c r="J306" s="21">
        <f t="shared" si="22"/>
        <v>14.415575209852905</v>
      </c>
    </row>
    <row r="307" spans="1:10" x14ac:dyDescent="0.3">
      <c r="A307" s="6">
        <v>149.5</v>
      </c>
      <c r="B307" s="2"/>
      <c r="C307" s="2">
        <v>149.5</v>
      </c>
      <c r="D307" s="2"/>
      <c r="E307" s="7">
        <f t="shared" si="19"/>
        <v>-22255</v>
      </c>
      <c r="G307" s="18">
        <f t="shared" si="20"/>
        <v>14.41557520985292</v>
      </c>
      <c r="H307" s="19">
        <f t="shared" si="21"/>
        <v>14.933689036250611</v>
      </c>
      <c r="I307" s="20">
        <v>0</v>
      </c>
      <c r="J307" s="21">
        <f t="shared" si="22"/>
        <v>14.933689036250611</v>
      </c>
    </row>
    <row r="308" spans="1:10" x14ac:dyDescent="0.3">
      <c r="A308" s="6">
        <v>150</v>
      </c>
      <c r="B308" s="2"/>
      <c r="C308" s="2">
        <v>150</v>
      </c>
      <c r="D308" s="2"/>
      <c r="E308" s="7">
        <f t="shared" si="19"/>
        <v>-22405</v>
      </c>
      <c r="G308" s="18">
        <f t="shared" si="20"/>
        <v>14.933689036250609</v>
      </c>
      <c r="H308" s="19">
        <f t="shared" si="21"/>
        <v>15.48426172149841</v>
      </c>
      <c r="I308" s="20">
        <v>0</v>
      </c>
      <c r="J308" s="21">
        <f t="shared" si="22"/>
        <v>15.48426172149841</v>
      </c>
    </row>
    <row r="309" spans="1:10" x14ac:dyDescent="0.3">
      <c r="A309" s="6">
        <v>150.5</v>
      </c>
      <c r="B309" s="2"/>
      <c r="C309" s="2">
        <v>150.5</v>
      </c>
      <c r="D309" s="2"/>
      <c r="E309" s="7">
        <f t="shared" si="19"/>
        <v>-22555.5</v>
      </c>
      <c r="G309" s="18">
        <f t="shared" si="20"/>
        <v>15.484261721498417</v>
      </c>
      <c r="H309" s="19">
        <f t="shared" si="21"/>
        <v>16.070239462231495</v>
      </c>
      <c r="I309" s="20">
        <v>0</v>
      </c>
      <c r="J309" s="21">
        <f t="shared" si="22"/>
        <v>16.070239462231495</v>
      </c>
    </row>
    <row r="310" spans="1:10" x14ac:dyDescent="0.3">
      <c r="A310" s="6">
        <v>151</v>
      </c>
      <c r="B310" s="2"/>
      <c r="C310" s="2">
        <v>151</v>
      </c>
      <c r="D310" s="2"/>
      <c r="E310" s="7">
        <f t="shared" si="19"/>
        <v>-22706.5</v>
      </c>
      <c r="G310" s="18">
        <f t="shared" si="20"/>
        <v>16.070239462231495</v>
      </c>
      <c r="H310" s="19">
        <f t="shared" si="21"/>
        <v>16.694923215981724</v>
      </c>
      <c r="I310" s="20">
        <v>0</v>
      </c>
      <c r="J310" s="21">
        <f t="shared" si="22"/>
        <v>16.694923215981724</v>
      </c>
    </row>
    <row r="311" spans="1:10" x14ac:dyDescent="0.3">
      <c r="A311" s="6">
        <v>151.5</v>
      </c>
      <c r="B311" s="2"/>
      <c r="C311" s="2">
        <v>151.5</v>
      </c>
      <c r="D311" s="2"/>
      <c r="E311" s="7">
        <f t="shared" si="19"/>
        <v>-22858</v>
      </c>
      <c r="G311" s="18">
        <f t="shared" si="20"/>
        <v>16.694923215981714</v>
      </c>
      <c r="H311" s="19">
        <f t="shared" si="21"/>
        <v>17.362022523424841</v>
      </c>
      <c r="I311" s="20">
        <v>0</v>
      </c>
      <c r="J311" s="21">
        <f t="shared" si="22"/>
        <v>17.362022523424841</v>
      </c>
    </row>
    <row r="312" spans="1:10" x14ac:dyDescent="0.3">
      <c r="A312" s="6">
        <v>152</v>
      </c>
      <c r="B312" s="2"/>
      <c r="C312" s="2">
        <v>152</v>
      </c>
      <c r="D312" s="2"/>
      <c r="E312" s="7">
        <f t="shared" si="19"/>
        <v>-23010</v>
      </c>
      <c r="G312" s="18">
        <f t="shared" si="20"/>
        <v>17.362022523424873</v>
      </c>
      <c r="H312" s="19">
        <f t="shared" si="21"/>
        <v>18.075719277651391</v>
      </c>
      <c r="I312" s="20">
        <v>0</v>
      </c>
      <c r="J312" s="21">
        <f t="shared" si="22"/>
        <v>18.075719277651391</v>
      </c>
    </row>
    <row r="313" spans="1:10" x14ac:dyDescent="0.3">
      <c r="A313" s="6">
        <v>152.5</v>
      </c>
      <c r="B313" s="2"/>
      <c r="C313" s="2">
        <v>152.5</v>
      </c>
      <c r="D313" s="2"/>
      <c r="E313" s="7">
        <f t="shared" si="19"/>
        <v>-23162.5</v>
      </c>
      <c r="G313" s="18">
        <f t="shared" si="20"/>
        <v>18.075719277651427</v>
      </c>
      <c r="H313" s="19">
        <f t="shared" si="21"/>
        <v>18.840743627488386</v>
      </c>
      <c r="I313" s="20">
        <v>0</v>
      </c>
      <c r="J313" s="21">
        <f t="shared" si="22"/>
        <v>18.840743627488386</v>
      </c>
    </row>
    <row r="314" spans="1:10" x14ac:dyDescent="0.3">
      <c r="A314" s="6">
        <v>153</v>
      </c>
      <c r="B314" s="2"/>
      <c r="C314" s="2">
        <v>153</v>
      </c>
      <c r="D314" s="2"/>
      <c r="E314" s="7">
        <f t="shared" si="19"/>
        <v>-23315.5</v>
      </c>
      <c r="G314" s="18">
        <f t="shared" si="20"/>
        <v>18.840743627488411</v>
      </c>
      <c r="H314" s="19">
        <f t="shared" si="21"/>
        <v>19.662464764092256</v>
      </c>
      <c r="I314" s="20">
        <v>0</v>
      </c>
      <c r="J314" s="21">
        <f t="shared" si="22"/>
        <v>19.662464764092256</v>
      </c>
    </row>
    <row r="315" spans="1:10" x14ac:dyDescent="0.3">
      <c r="A315" s="6">
        <v>153.5</v>
      </c>
      <c r="B315" s="2"/>
      <c r="C315" s="2">
        <v>153.5</v>
      </c>
      <c r="D315" s="2"/>
      <c r="E315" s="7">
        <f t="shared" si="19"/>
        <v>-23469</v>
      </c>
      <c r="G315" s="18">
        <f t="shared" si="20"/>
        <v>19.662464764092274</v>
      </c>
      <c r="H315" s="19">
        <f t="shared" si="21"/>
        <v>20.547000068963396</v>
      </c>
      <c r="I315" s="20">
        <v>0</v>
      </c>
      <c r="J315" s="21">
        <f t="shared" si="22"/>
        <v>20.547000068963396</v>
      </c>
    </row>
    <row r="316" spans="1:10" x14ac:dyDescent="0.3">
      <c r="A316" s="6">
        <v>154</v>
      </c>
      <c r="B316" s="2"/>
      <c r="C316" s="2">
        <v>154</v>
      </c>
      <c r="D316" s="2"/>
      <c r="E316" s="7">
        <f t="shared" si="19"/>
        <v>-23623</v>
      </c>
      <c r="G316" s="18">
        <f t="shared" si="20"/>
        <v>20.54700006896347</v>
      </c>
      <c r="H316" s="19">
        <f t="shared" si="21"/>
        <v>21.50134705367164</v>
      </c>
      <c r="I316" s="20">
        <v>0</v>
      </c>
      <c r="J316" s="21">
        <f t="shared" si="22"/>
        <v>21.50134705367164</v>
      </c>
    </row>
    <row r="317" spans="1:10" x14ac:dyDescent="0.3">
      <c r="A317" s="6">
        <v>154.5</v>
      </c>
      <c r="B317" s="2"/>
      <c r="C317" s="2">
        <v>154.5</v>
      </c>
      <c r="D317" s="2"/>
      <c r="E317" s="7">
        <f t="shared" si="19"/>
        <v>-23777.5</v>
      </c>
      <c r="G317" s="18">
        <f t="shared" si="20"/>
        <v>21.50134705367163</v>
      </c>
      <c r="H317" s="19">
        <f t="shared" si="21"/>
        <v>22.533543775057701</v>
      </c>
      <c r="I317" s="20">
        <v>0</v>
      </c>
      <c r="J317" s="21">
        <f t="shared" si="22"/>
        <v>22.533543775057701</v>
      </c>
    </row>
    <row r="318" spans="1:10" x14ac:dyDescent="0.3">
      <c r="A318" s="6">
        <v>155</v>
      </c>
      <c r="B318" s="2"/>
      <c r="C318" s="2">
        <v>155</v>
      </c>
      <c r="D318" s="2"/>
      <c r="E318" s="7">
        <f t="shared" si="19"/>
        <v>-23932.5</v>
      </c>
      <c r="G318" s="18">
        <f t="shared" si="20"/>
        <v>22.533543775057755</v>
      </c>
      <c r="H318" s="19">
        <f t="shared" si="21"/>
        <v>23.65286507363782</v>
      </c>
      <c r="I318" s="20">
        <v>0</v>
      </c>
      <c r="J318" s="21">
        <f t="shared" si="22"/>
        <v>23.65286507363782</v>
      </c>
    </row>
    <row r="319" spans="1:10" x14ac:dyDescent="0.3">
      <c r="A319" s="6">
        <v>155.5</v>
      </c>
      <c r="B319" s="2"/>
      <c r="C319" s="2">
        <v>155.5</v>
      </c>
      <c r="D319" s="2"/>
      <c r="E319" s="7">
        <f t="shared" si="19"/>
        <v>-24088</v>
      </c>
      <c r="G319" s="18">
        <f t="shared" si="20"/>
        <v>23.652865073637795</v>
      </c>
      <c r="H319" s="19">
        <f t="shared" si="21"/>
        <v>24.870064211388915</v>
      </c>
      <c r="I319" s="20">
        <v>0</v>
      </c>
      <c r="J319" s="21">
        <f t="shared" si="22"/>
        <v>24.870064211388915</v>
      </c>
    </row>
    <row r="320" spans="1:10" x14ac:dyDescent="0.3">
      <c r="A320" s="6">
        <v>156</v>
      </c>
      <c r="B320" s="2"/>
      <c r="C320" s="2">
        <v>156</v>
      </c>
      <c r="D320" s="2"/>
      <c r="E320" s="7">
        <f t="shared" si="19"/>
        <v>-24244</v>
      </c>
      <c r="G320" s="18">
        <f t="shared" si="20"/>
        <v>24.870064211388971</v>
      </c>
      <c r="H320" s="19">
        <f t="shared" si="21"/>
        <v>26.197672497763318</v>
      </c>
      <c r="I320" s="20">
        <v>0</v>
      </c>
      <c r="J320" s="21">
        <f t="shared" si="22"/>
        <v>26.197672497763318</v>
      </c>
    </row>
    <row r="321" spans="1:10" x14ac:dyDescent="0.3">
      <c r="A321" s="6">
        <v>156.5</v>
      </c>
      <c r="B321" s="2"/>
      <c r="C321" s="2">
        <v>156.5</v>
      </c>
      <c r="D321" s="2"/>
      <c r="E321" s="7">
        <f t="shared" si="19"/>
        <v>-24400.5</v>
      </c>
      <c r="G321" s="18">
        <f t="shared" si="20"/>
        <v>26.19767249776336</v>
      </c>
      <c r="H321" s="19">
        <f t="shared" si="21"/>
        <v>27.650373606691765</v>
      </c>
      <c r="I321" s="20">
        <v>0</v>
      </c>
      <c r="J321" s="21">
        <f t="shared" si="22"/>
        <v>27.650373606691765</v>
      </c>
    </row>
    <row r="322" spans="1:10" x14ac:dyDescent="0.3">
      <c r="A322" s="6">
        <v>157</v>
      </c>
      <c r="B322" s="2"/>
      <c r="C322" s="2">
        <v>157</v>
      </c>
      <c r="D322" s="2"/>
      <c r="E322" s="7">
        <f t="shared" si="19"/>
        <v>-24557.5</v>
      </c>
      <c r="G322" s="18">
        <f t="shared" si="20"/>
        <v>27.65037360669179</v>
      </c>
      <c r="H322" s="19">
        <f t="shared" si="21"/>
        <v>29.245474965682845</v>
      </c>
      <c r="I322" s="20">
        <v>0</v>
      </c>
      <c r="J322" s="21">
        <f t="shared" si="22"/>
        <v>29.245474965682845</v>
      </c>
    </row>
    <row r="323" spans="1:10" x14ac:dyDescent="0.3">
      <c r="A323" s="6">
        <v>157.5</v>
      </c>
      <c r="B323" s="2"/>
      <c r="C323" s="2">
        <v>157.5</v>
      </c>
      <c r="D323" s="2"/>
      <c r="E323" s="7">
        <f t="shared" si="19"/>
        <v>-24715</v>
      </c>
      <c r="G323" s="18">
        <f t="shared" si="20"/>
        <v>29.245474965682881</v>
      </c>
      <c r="H323" s="19">
        <f t="shared" si="21"/>
        <v>31.003506526499031</v>
      </c>
      <c r="I323" s="20">
        <v>0</v>
      </c>
      <c r="J323" s="21">
        <f t="shared" si="22"/>
        <v>31.003506526499031</v>
      </c>
    </row>
    <row r="324" spans="1:10" x14ac:dyDescent="0.3">
      <c r="A324" s="6">
        <v>158</v>
      </c>
      <c r="B324" s="2"/>
      <c r="C324" s="2">
        <v>158</v>
      </c>
      <c r="D324" s="2"/>
      <c r="E324" s="7">
        <f t="shared" si="19"/>
        <v>-24873</v>
      </c>
      <c r="G324" s="18">
        <f t="shared" si="20"/>
        <v>31.003506526499041</v>
      </c>
      <c r="H324" s="19">
        <f t="shared" si="21"/>
        <v>32.948988434601922</v>
      </c>
      <c r="I324" s="20">
        <v>0</v>
      </c>
      <c r="J324" s="21">
        <f t="shared" si="22"/>
        <v>32.948988434601922</v>
      </c>
    </row>
    <row r="325" spans="1:10" x14ac:dyDescent="0.3">
      <c r="A325" s="6">
        <v>158.5</v>
      </c>
      <c r="B325" s="2"/>
      <c r="C325" s="2">
        <v>158.5</v>
      </c>
      <c r="D325" s="2"/>
      <c r="E325" s="7">
        <f t="shared" si="19"/>
        <v>-25031.5</v>
      </c>
      <c r="G325" s="18">
        <f t="shared" si="20"/>
        <v>32.948988434601908</v>
      </c>
      <c r="H325" s="19">
        <f t="shared" si="21"/>
        <v>35.111425170547349</v>
      </c>
      <c r="I325" s="20">
        <v>0</v>
      </c>
      <c r="J325" s="21">
        <f t="shared" si="22"/>
        <v>35.111425170547349</v>
      </c>
    </row>
    <row r="326" spans="1:10" x14ac:dyDescent="0.3">
      <c r="A326" s="6">
        <v>159</v>
      </c>
      <c r="B326" s="2"/>
      <c r="C326" s="2">
        <v>159</v>
      </c>
      <c r="D326" s="2"/>
      <c r="E326" s="7">
        <f t="shared" si="19"/>
        <v>-25190.5</v>
      </c>
      <c r="G326" s="18">
        <f t="shared" si="20"/>
        <v>35.111425170547498</v>
      </c>
      <c r="H326" s="19">
        <f t="shared" si="21"/>
        <v>37.52660707180047</v>
      </c>
      <c r="I326" s="20">
        <v>0</v>
      </c>
      <c r="J326" s="21">
        <f t="shared" si="22"/>
        <v>37.52660707180047</v>
      </c>
    </row>
    <row r="327" spans="1:10" x14ac:dyDescent="0.3">
      <c r="A327" s="6">
        <v>159.5</v>
      </c>
      <c r="B327" s="2"/>
      <c r="C327" s="2">
        <v>159.5</v>
      </c>
      <c r="D327" s="2"/>
      <c r="E327" s="7">
        <f t="shared" si="19"/>
        <v>-25350</v>
      </c>
      <c r="G327" s="18">
        <f t="shared" si="20"/>
        <v>37.526607071800406</v>
      </c>
      <c r="H327" s="19">
        <f t="shared" si="21"/>
        <v>40.238334592215601</v>
      </c>
      <c r="I327" s="20">
        <v>0</v>
      </c>
      <c r="J327" s="21">
        <f t="shared" si="22"/>
        <v>40.238334592215601</v>
      </c>
    </row>
    <row r="328" spans="1:10" x14ac:dyDescent="0.3">
      <c r="A328" s="6">
        <v>160</v>
      </c>
      <c r="B328" s="2"/>
      <c r="C328" s="2">
        <v>160</v>
      </c>
      <c r="D328" s="2"/>
      <c r="E328" s="7">
        <f t="shared" si="19"/>
        <v>-25510</v>
      </c>
      <c r="G328" s="18">
        <f t="shared" ref="G328" si="23">$G$2*(($F$2/($F$2-C328)))^$P$2</f>
        <v>40.238334592215701</v>
      </c>
      <c r="H328" s="19">
        <f t="shared" si="21"/>
        <v>43.30073238358051</v>
      </c>
      <c r="I328" s="20">
        <v>0</v>
      </c>
      <c r="J328" s="21">
        <f t="shared" si="22"/>
        <v>43.30073238358051</v>
      </c>
    </row>
    <row r="329" spans="1:10" x14ac:dyDescent="0.3">
      <c r="A329" s="6">
        <v>160.5</v>
      </c>
      <c r="B329" s="2"/>
      <c r="C329" s="2">
        <v>160.5</v>
      </c>
      <c r="D329" s="2"/>
      <c r="E329" s="7">
        <f t="shared" ref="E329:E392" si="24">E328-C329</f>
        <v>-25670.5</v>
      </c>
      <c r="G329" s="18">
        <f t="shared" ref="G329:G392" si="25">$G$2*(($F$2/($F$2-C329)))^$P$2</f>
        <v>43.300732383580588</v>
      </c>
      <c r="H329" s="19">
        <f t="shared" ref="H329:H347" si="26">(($L$2^$P$2)*$G$2)/(($L$2-(($J$2*C330)*0.001))^$P$2)</f>
        <v>46.781399411712655</v>
      </c>
      <c r="I329" s="20">
        <v>0</v>
      </c>
      <c r="J329" s="21">
        <f t="shared" ref="J329:J346" si="27">H329-I329</f>
        <v>46.781399411712655</v>
      </c>
    </row>
    <row r="330" spans="1:10" x14ac:dyDescent="0.3">
      <c r="A330" s="6">
        <v>161</v>
      </c>
      <c r="B330" s="2"/>
      <c r="C330" s="2">
        <v>161</v>
      </c>
      <c r="D330" s="2"/>
      <c r="E330" s="7">
        <f t="shared" si="24"/>
        <v>-25831.5</v>
      </c>
      <c r="G330" s="18">
        <f t="shared" si="25"/>
        <v>46.781399411712734</v>
      </c>
      <c r="H330" s="19">
        <f t="shared" si="26"/>
        <v>50.765764856141274</v>
      </c>
      <c r="I330" s="20">
        <v>0</v>
      </c>
      <c r="J330" s="21">
        <f t="shared" si="27"/>
        <v>50.765764856141274</v>
      </c>
    </row>
    <row r="331" spans="1:10" x14ac:dyDescent="0.3">
      <c r="A331" s="6">
        <v>161.5</v>
      </c>
      <c r="B331" s="2"/>
      <c r="C331" s="2">
        <v>161.5</v>
      </c>
      <c r="D331" s="2"/>
      <c r="E331" s="7">
        <f t="shared" si="24"/>
        <v>-25993</v>
      </c>
      <c r="G331" s="18">
        <f t="shared" si="25"/>
        <v>50.765764856141317</v>
      </c>
      <c r="H331" s="19">
        <f t="shared" si="26"/>
        <v>55.363216793538456</v>
      </c>
      <c r="I331" s="20">
        <v>0</v>
      </c>
      <c r="J331" s="21">
        <f t="shared" si="27"/>
        <v>55.363216793538456</v>
      </c>
    </row>
    <row r="332" spans="1:10" x14ac:dyDescent="0.3">
      <c r="A332" s="6">
        <v>162</v>
      </c>
      <c r="B332" s="2"/>
      <c r="C332" s="2">
        <v>162</v>
      </c>
      <c r="D332" s="2"/>
      <c r="E332" s="7">
        <f t="shared" si="24"/>
        <v>-26155</v>
      </c>
      <c r="G332" s="18">
        <f t="shared" si="25"/>
        <v>55.363216793538513</v>
      </c>
      <c r="H332" s="19">
        <f t="shared" si="26"/>
        <v>60.715893559061364</v>
      </c>
      <c r="I332" s="20">
        <v>0</v>
      </c>
      <c r="J332" s="21">
        <f t="shared" si="27"/>
        <v>60.715893559061364</v>
      </c>
    </row>
    <row r="333" spans="1:10" x14ac:dyDescent="0.3">
      <c r="A333" s="6">
        <v>162.5</v>
      </c>
      <c r="B333" s="2"/>
      <c r="C333" s="2">
        <v>162.5</v>
      </c>
      <c r="D333" s="2"/>
      <c r="E333" s="7">
        <f t="shared" si="24"/>
        <v>-26317.5</v>
      </c>
      <c r="G333" s="18">
        <f t="shared" si="25"/>
        <v>60.715893559061328</v>
      </c>
      <c r="H333" s="19">
        <f t="shared" si="26"/>
        <v>67.011571128777533</v>
      </c>
      <c r="I333" s="20">
        <v>0</v>
      </c>
      <c r="J333" s="21">
        <f t="shared" si="27"/>
        <v>67.011571128777533</v>
      </c>
    </row>
    <row r="334" spans="1:10" x14ac:dyDescent="0.3">
      <c r="A334" s="6">
        <v>163</v>
      </c>
      <c r="B334" s="2"/>
      <c r="C334" s="2">
        <v>163</v>
      </c>
      <c r="D334" s="2"/>
      <c r="E334" s="7">
        <f t="shared" si="24"/>
        <v>-26480.5</v>
      </c>
      <c r="G334" s="18">
        <f t="shared" si="25"/>
        <v>67.011571128777888</v>
      </c>
      <c r="H334" s="19">
        <f t="shared" si="26"/>
        <v>74.503023471631749</v>
      </c>
      <c r="I334" s="20">
        <v>0</v>
      </c>
      <c r="J334" s="21">
        <f t="shared" si="27"/>
        <v>74.503023471631749</v>
      </c>
    </row>
    <row r="335" spans="1:10" x14ac:dyDescent="0.3">
      <c r="A335" s="6">
        <v>163.5</v>
      </c>
      <c r="B335" s="2"/>
      <c r="C335" s="2">
        <v>163.5</v>
      </c>
      <c r="D335" s="2"/>
      <c r="E335" s="7">
        <f t="shared" si="24"/>
        <v>-26644</v>
      </c>
      <c r="G335" s="18">
        <f t="shared" si="25"/>
        <v>74.503023471632119</v>
      </c>
      <c r="H335" s="19">
        <f t="shared" si="26"/>
        <v>83.537929986147802</v>
      </c>
      <c r="I335" s="20">
        <v>0</v>
      </c>
      <c r="J335" s="21">
        <f t="shared" si="27"/>
        <v>83.537929986147802</v>
      </c>
    </row>
    <row r="336" spans="1:10" x14ac:dyDescent="0.3">
      <c r="A336" s="6">
        <v>164</v>
      </c>
      <c r="B336" s="2"/>
      <c r="C336" s="2">
        <v>164</v>
      </c>
      <c r="D336" s="2"/>
      <c r="E336" s="7">
        <f t="shared" si="24"/>
        <v>-26808</v>
      </c>
      <c r="G336" s="18">
        <f t="shared" si="25"/>
        <v>83.537929986148129</v>
      </c>
      <c r="H336" s="19">
        <f t="shared" si="26"/>
        <v>94.606581842737086</v>
      </c>
      <c r="I336" s="20">
        <v>0</v>
      </c>
      <c r="J336" s="21">
        <f t="shared" si="27"/>
        <v>94.606581842737086</v>
      </c>
    </row>
    <row r="337" spans="1:10" x14ac:dyDescent="0.3">
      <c r="A337" s="6">
        <v>164.5</v>
      </c>
      <c r="B337" s="2"/>
      <c r="C337" s="2">
        <v>164.5</v>
      </c>
      <c r="D337" s="2"/>
      <c r="E337" s="7">
        <f t="shared" si="24"/>
        <v>-26972.5</v>
      </c>
      <c r="G337" s="18">
        <f t="shared" si="25"/>
        <v>94.606581842737427</v>
      </c>
      <c r="H337" s="19">
        <f t="shared" si="26"/>
        <v>108.42087087957812</v>
      </c>
      <c r="I337" s="20">
        <v>0</v>
      </c>
      <c r="J337" s="21">
        <f t="shared" si="27"/>
        <v>108.42087087957812</v>
      </c>
    </row>
    <row r="338" spans="1:10" x14ac:dyDescent="0.3">
      <c r="A338" s="6">
        <v>165</v>
      </c>
      <c r="B338" s="2"/>
      <c r="C338" s="2">
        <v>165</v>
      </c>
      <c r="D338" s="2"/>
      <c r="E338" s="7">
        <f t="shared" si="24"/>
        <v>-27137.5</v>
      </c>
      <c r="G338" s="18">
        <f t="shared" si="25"/>
        <v>108.42087087957842</v>
      </c>
      <c r="H338" s="19">
        <f t="shared" si="26"/>
        <v>126.05094412044694</v>
      </c>
      <c r="I338" s="20">
        <v>0</v>
      </c>
      <c r="J338" s="21">
        <f t="shared" si="27"/>
        <v>126.05094412044694</v>
      </c>
    </row>
    <row r="339" spans="1:10" x14ac:dyDescent="0.3">
      <c r="A339" s="6">
        <v>165.5</v>
      </c>
      <c r="B339" s="2"/>
      <c r="C339" s="2">
        <v>165.5</v>
      </c>
      <c r="D339" s="2"/>
      <c r="E339" s="7">
        <f t="shared" si="24"/>
        <v>-27303</v>
      </c>
      <c r="G339" s="18">
        <f t="shared" si="25"/>
        <v>126.05094412044851</v>
      </c>
      <c r="H339" s="19">
        <f t="shared" si="26"/>
        <v>149.17436917509895</v>
      </c>
      <c r="I339" s="20">
        <v>0</v>
      </c>
      <c r="J339" s="21">
        <f t="shared" si="27"/>
        <v>149.17436917509895</v>
      </c>
    </row>
    <row r="340" spans="1:10" x14ac:dyDescent="0.3">
      <c r="A340" s="6">
        <v>166</v>
      </c>
      <c r="B340" s="2"/>
      <c r="C340" s="2">
        <v>166</v>
      </c>
      <c r="D340" s="2"/>
      <c r="E340" s="7">
        <f t="shared" si="24"/>
        <v>-27469</v>
      </c>
      <c r="G340" s="18">
        <f t="shared" si="25"/>
        <v>149.17436917509906</v>
      </c>
      <c r="H340" s="19">
        <f t="shared" si="26"/>
        <v>180.56047732642392</v>
      </c>
      <c r="I340" s="20">
        <v>0</v>
      </c>
      <c r="J340" s="21">
        <f t="shared" si="27"/>
        <v>180.56047732642392</v>
      </c>
    </row>
    <row r="341" spans="1:10" x14ac:dyDescent="0.3">
      <c r="A341" s="6">
        <v>166.5</v>
      </c>
      <c r="B341" s="2"/>
      <c r="C341" s="2">
        <v>166.5</v>
      </c>
      <c r="D341" s="2"/>
      <c r="E341" s="7">
        <f t="shared" si="24"/>
        <v>-27635.5</v>
      </c>
      <c r="G341" s="18">
        <f t="shared" si="25"/>
        <v>180.56047732642608</v>
      </c>
      <c r="H341" s="19">
        <f t="shared" si="26"/>
        <v>225.0902084383888</v>
      </c>
      <c r="I341" s="20">
        <v>0</v>
      </c>
      <c r="J341" s="21">
        <f t="shared" si="27"/>
        <v>225.0902084383888</v>
      </c>
    </row>
    <row r="342" spans="1:10" x14ac:dyDescent="0.3">
      <c r="A342" s="6">
        <v>167</v>
      </c>
      <c r="B342" s="2"/>
      <c r="C342" s="2">
        <v>167</v>
      </c>
      <c r="D342" s="2"/>
      <c r="E342" s="7">
        <f t="shared" si="24"/>
        <v>-27802.5</v>
      </c>
      <c r="G342" s="18">
        <f t="shared" si="25"/>
        <v>225.09020843838789</v>
      </c>
      <c r="H342" s="19">
        <f t="shared" si="26"/>
        <v>292.13647536397161</v>
      </c>
      <c r="I342" s="20">
        <v>0</v>
      </c>
      <c r="J342" s="21">
        <f t="shared" si="27"/>
        <v>292.13647536397161</v>
      </c>
    </row>
    <row r="343" spans="1:10" x14ac:dyDescent="0.3">
      <c r="A343" s="6">
        <v>167.5</v>
      </c>
      <c r="B343" s="2"/>
      <c r="C343" s="2">
        <v>167.5</v>
      </c>
      <c r="D343" s="2"/>
      <c r="E343" s="7">
        <f t="shared" si="24"/>
        <v>-27970</v>
      </c>
      <c r="G343" s="18">
        <f t="shared" si="25"/>
        <v>292.13647536397514</v>
      </c>
      <c r="H343" s="19">
        <f t="shared" si="26"/>
        <v>401.94543792089826</v>
      </c>
      <c r="I343" s="20">
        <v>0</v>
      </c>
      <c r="J343" s="21">
        <f t="shared" si="27"/>
        <v>401.94543792089826</v>
      </c>
    </row>
    <row r="344" spans="1:10" x14ac:dyDescent="0.3">
      <c r="A344" s="6">
        <v>168</v>
      </c>
      <c r="B344" s="2"/>
      <c r="C344" s="2">
        <v>168</v>
      </c>
      <c r="D344" s="2"/>
      <c r="E344" s="7">
        <f t="shared" si="24"/>
        <v>-28138</v>
      </c>
      <c r="G344" s="18">
        <f t="shared" si="25"/>
        <v>401.94543792090337</v>
      </c>
      <c r="H344" s="19">
        <f t="shared" si="26"/>
        <v>606.49817326377899</v>
      </c>
      <c r="I344" s="20">
        <v>0</v>
      </c>
      <c r="J344" s="21">
        <f t="shared" si="27"/>
        <v>606.49817326377899</v>
      </c>
    </row>
    <row r="345" spans="1:10" x14ac:dyDescent="0.3">
      <c r="A345" s="6">
        <v>168.5</v>
      </c>
      <c r="B345" s="2"/>
      <c r="C345" s="2">
        <v>168.5</v>
      </c>
      <c r="D345" s="2"/>
      <c r="E345" s="7">
        <f t="shared" si="24"/>
        <v>-28306.5</v>
      </c>
      <c r="G345" s="18">
        <f t="shared" si="25"/>
        <v>606.49817326378616</v>
      </c>
      <c r="H345" s="19">
        <f t="shared" si="26"/>
        <v>1083.028780070036</v>
      </c>
      <c r="I345" s="20">
        <v>0</v>
      </c>
      <c r="J345" s="21">
        <f t="shared" si="27"/>
        <v>1083.028780070036</v>
      </c>
    </row>
    <row r="346" spans="1:10" x14ac:dyDescent="0.3">
      <c r="A346" s="6">
        <v>169</v>
      </c>
      <c r="B346" s="2"/>
      <c r="C346" s="2">
        <v>169</v>
      </c>
      <c r="D346" s="2"/>
      <c r="E346" s="7">
        <f t="shared" si="24"/>
        <v>-28475.5</v>
      </c>
      <c r="G346" s="18">
        <f t="shared" si="25"/>
        <v>1083.0287800700498</v>
      </c>
      <c r="H346" s="19">
        <f t="shared" si="26"/>
        <v>2918.1854744442016</v>
      </c>
      <c r="I346" s="20">
        <v>0</v>
      </c>
      <c r="J346" s="21">
        <f t="shared" si="27"/>
        <v>2918.1854744442016</v>
      </c>
    </row>
    <row r="347" spans="1:10" ht="15" thickBot="1" x14ac:dyDescent="0.35">
      <c r="A347" s="6">
        <v>169.5</v>
      </c>
      <c r="B347" s="2"/>
      <c r="C347" s="2">
        <v>169.5</v>
      </c>
      <c r="D347" s="2"/>
      <c r="E347" s="7">
        <f t="shared" si="24"/>
        <v>-28645</v>
      </c>
      <c r="G347" s="22">
        <f t="shared" si="25"/>
        <v>2918.1854744445141</v>
      </c>
      <c r="H347" s="23" t="e">
        <f t="shared" si="26"/>
        <v>#DIV/0!</v>
      </c>
      <c r="I347" s="24"/>
      <c r="J347" s="25"/>
    </row>
    <row r="348" spans="1:10" x14ac:dyDescent="0.3">
      <c r="A348" s="6">
        <v>170</v>
      </c>
      <c r="B348" s="2"/>
      <c r="C348" s="2">
        <v>170</v>
      </c>
      <c r="D348" s="2"/>
      <c r="E348" s="7">
        <f t="shared" si="24"/>
        <v>-28815</v>
      </c>
      <c r="G348" s="13" t="e">
        <f t="shared" si="25"/>
        <v>#DIV/0!</v>
      </c>
      <c r="H348" s="13"/>
    </row>
    <row r="349" spans="1:10" x14ac:dyDescent="0.3">
      <c r="A349" s="6">
        <v>170.5</v>
      </c>
      <c r="B349" s="2"/>
      <c r="C349" s="2">
        <v>170.5</v>
      </c>
      <c r="D349" s="2"/>
      <c r="E349" s="7">
        <f t="shared" si="24"/>
        <v>-28985.5</v>
      </c>
      <c r="G349" s="13" t="e">
        <f t="shared" si="25"/>
        <v>#NUM!</v>
      </c>
      <c r="H349" s="13"/>
    </row>
    <row r="350" spans="1:10" x14ac:dyDescent="0.3">
      <c r="A350" s="6">
        <v>171</v>
      </c>
      <c r="B350" s="2"/>
      <c r="C350" s="2">
        <v>171</v>
      </c>
      <c r="D350" s="2"/>
      <c r="E350" s="7">
        <f t="shared" si="24"/>
        <v>-29156.5</v>
      </c>
      <c r="G350" s="13" t="e">
        <f t="shared" si="25"/>
        <v>#NUM!</v>
      </c>
      <c r="H350" s="13"/>
    </row>
    <row r="351" spans="1:10" x14ac:dyDescent="0.3">
      <c r="A351" s="6">
        <v>171.5</v>
      </c>
      <c r="B351" s="2"/>
      <c r="C351" s="2">
        <v>171.5</v>
      </c>
      <c r="D351" s="2"/>
      <c r="E351" s="7">
        <f t="shared" si="24"/>
        <v>-29328</v>
      </c>
      <c r="G351" s="13" t="e">
        <f t="shared" si="25"/>
        <v>#NUM!</v>
      </c>
      <c r="H351" s="13"/>
    </row>
    <row r="352" spans="1:10" x14ac:dyDescent="0.3">
      <c r="A352" s="6">
        <v>172</v>
      </c>
      <c r="B352" s="2"/>
      <c r="C352" s="2">
        <v>172</v>
      </c>
      <c r="D352" s="2"/>
      <c r="E352" s="7">
        <f t="shared" si="24"/>
        <v>-29500</v>
      </c>
      <c r="G352" s="13" t="e">
        <f t="shared" si="25"/>
        <v>#NUM!</v>
      </c>
      <c r="H352" s="13"/>
    </row>
    <row r="353" spans="1:8" x14ac:dyDescent="0.3">
      <c r="A353" s="6">
        <v>172.5</v>
      </c>
      <c r="B353" s="2"/>
      <c r="C353" s="2">
        <v>172.5</v>
      </c>
      <c r="D353" s="2"/>
      <c r="E353" s="7">
        <f t="shared" si="24"/>
        <v>-29672.5</v>
      </c>
      <c r="G353" s="13" t="e">
        <f t="shared" si="25"/>
        <v>#NUM!</v>
      </c>
      <c r="H353" s="13"/>
    </row>
    <row r="354" spans="1:8" x14ac:dyDescent="0.3">
      <c r="A354" s="6">
        <v>173</v>
      </c>
      <c r="B354" s="2"/>
      <c r="C354" s="2">
        <v>173</v>
      </c>
      <c r="D354" s="2"/>
      <c r="E354" s="7">
        <f t="shared" si="24"/>
        <v>-29845.5</v>
      </c>
      <c r="G354" s="13" t="e">
        <f t="shared" si="25"/>
        <v>#NUM!</v>
      </c>
      <c r="H354" s="13"/>
    </row>
    <row r="355" spans="1:8" x14ac:dyDescent="0.3">
      <c r="A355" s="6">
        <v>173.5</v>
      </c>
      <c r="B355" s="2"/>
      <c r="C355" s="2">
        <v>173.5</v>
      </c>
      <c r="D355" s="2"/>
      <c r="E355" s="7">
        <f t="shared" si="24"/>
        <v>-30019</v>
      </c>
      <c r="G355" s="13" t="e">
        <f t="shared" si="25"/>
        <v>#NUM!</v>
      </c>
      <c r="H355" s="13"/>
    </row>
    <row r="356" spans="1:8" x14ac:dyDescent="0.3">
      <c r="A356" s="6">
        <v>174</v>
      </c>
      <c r="B356" s="2"/>
      <c r="C356" s="2">
        <v>174</v>
      </c>
      <c r="D356" s="2"/>
      <c r="E356" s="7">
        <f t="shared" si="24"/>
        <v>-30193</v>
      </c>
      <c r="G356" s="13" t="e">
        <f t="shared" si="25"/>
        <v>#NUM!</v>
      </c>
      <c r="H356" s="13"/>
    </row>
    <row r="357" spans="1:8" x14ac:dyDescent="0.3">
      <c r="A357" s="6">
        <v>174.5</v>
      </c>
      <c r="B357" s="2"/>
      <c r="C357" s="2">
        <v>174.5</v>
      </c>
      <c r="D357" s="2"/>
      <c r="E357" s="7">
        <f t="shared" si="24"/>
        <v>-30367.5</v>
      </c>
      <c r="G357" s="13" t="e">
        <f t="shared" si="25"/>
        <v>#NUM!</v>
      </c>
      <c r="H357" s="13"/>
    </row>
    <row r="358" spans="1:8" x14ac:dyDescent="0.3">
      <c r="A358" s="6">
        <v>175</v>
      </c>
      <c r="B358" s="2"/>
      <c r="C358" s="2">
        <v>175</v>
      </c>
      <c r="D358" s="2"/>
      <c r="E358" s="7">
        <f t="shared" si="24"/>
        <v>-30542.5</v>
      </c>
      <c r="G358" s="13" t="e">
        <f t="shared" si="25"/>
        <v>#NUM!</v>
      </c>
      <c r="H358" s="13"/>
    </row>
    <row r="359" spans="1:8" x14ac:dyDescent="0.3">
      <c r="A359" s="6">
        <v>175.5</v>
      </c>
      <c r="B359" s="2"/>
      <c r="C359" s="2">
        <v>175.5</v>
      </c>
      <c r="D359" s="2"/>
      <c r="E359" s="7">
        <f t="shared" si="24"/>
        <v>-30718</v>
      </c>
      <c r="G359" s="13" t="e">
        <f t="shared" si="25"/>
        <v>#NUM!</v>
      </c>
      <c r="H359" s="13"/>
    </row>
    <row r="360" spans="1:8" x14ac:dyDescent="0.3">
      <c r="A360" s="6">
        <v>176</v>
      </c>
      <c r="B360" s="2"/>
      <c r="C360" s="2">
        <v>176</v>
      </c>
      <c r="D360" s="2"/>
      <c r="E360" s="7">
        <f t="shared" si="24"/>
        <v>-30894</v>
      </c>
      <c r="G360" s="13" t="e">
        <f t="shared" si="25"/>
        <v>#NUM!</v>
      </c>
      <c r="H360" s="13"/>
    </row>
    <row r="361" spans="1:8" x14ac:dyDescent="0.3">
      <c r="A361" s="6">
        <v>176.5</v>
      </c>
      <c r="B361" s="2"/>
      <c r="C361" s="2">
        <v>176.5</v>
      </c>
      <c r="D361" s="2"/>
      <c r="E361" s="7">
        <f t="shared" si="24"/>
        <v>-31070.5</v>
      </c>
      <c r="G361" s="13" t="e">
        <f t="shared" si="25"/>
        <v>#NUM!</v>
      </c>
      <c r="H361" s="13"/>
    </row>
    <row r="362" spans="1:8" x14ac:dyDescent="0.3">
      <c r="A362" s="6">
        <v>177</v>
      </c>
      <c r="B362" s="2"/>
      <c r="C362" s="2">
        <v>177</v>
      </c>
      <c r="D362" s="2"/>
      <c r="E362" s="7">
        <f t="shared" si="24"/>
        <v>-31247.5</v>
      </c>
      <c r="G362" s="13" t="e">
        <f t="shared" si="25"/>
        <v>#NUM!</v>
      </c>
      <c r="H362" s="13"/>
    </row>
    <row r="363" spans="1:8" x14ac:dyDescent="0.3">
      <c r="A363" s="6">
        <v>177.5</v>
      </c>
      <c r="B363" s="2"/>
      <c r="C363" s="2">
        <v>177.5</v>
      </c>
      <c r="D363" s="2"/>
      <c r="E363" s="7">
        <f t="shared" si="24"/>
        <v>-31425</v>
      </c>
      <c r="G363" s="13" t="e">
        <f t="shared" si="25"/>
        <v>#NUM!</v>
      </c>
      <c r="H363" s="13"/>
    </row>
    <row r="364" spans="1:8" x14ac:dyDescent="0.3">
      <c r="A364" s="6">
        <v>178</v>
      </c>
      <c r="B364" s="2"/>
      <c r="C364" s="2">
        <v>178</v>
      </c>
      <c r="D364" s="2"/>
      <c r="E364" s="7">
        <f t="shared" si="24"/>
        <v>-31603</v>
      </c>
      <c r="G364" s="13" t="e">
        <f t="shared" si="25"/>
        <v>#NUM!</v>
      </c>
      <c r="H364" s="13"/>
    </row>
    <row r="365" spans="1:8" x14ac:dyDescent="0.3">
      <c r="A365" s="6">
        <v>178.5</v>
      </c>
      <c r="B365" s="2"/>
      <c r="C365" s="2">
        <v>178.5</v>
      </c>
      <c r="D365" s="2"/>
      <c r="E365" s="7">
        <f t="shared" si="24"/>
        <v>-31781.5</v>
      </c>
      <c r="G365" s="13" t="e">
        <f t="shared" si="25"/>
        <v>#NUM!</v>
      </c>
      <c r="H365" s="13"/>
    </row>
    <row r="366" spans="1:8" x14ac:dyDescent="0.3">
      <c r="A366" s="6">
        <v>179</v>
      </c>
      <c r="B366" s="2"/>
      <c r="C366" s="2">
        <v>179</v>
      </c>
      <c r="D366" s="2"/>
      <c r="E366" s="7">
        <f t="shared" si="24"/>
        <v>-31960.5</v>
      </c>
      <c r="G366" s="13" t="e">
        <f t="shared" si="25"/>
        <v>#NUM!</v>
      </c>
      <c r="H366" s="13"/>
    </row>
    <row r="367" spans="1:8" x14ac:dyDescent="0.3">
      <c r="A367" s="6">
        <v>179.5</v>
      </c>
      <c r="B367" s="2"/>
      <c r="C367" s="2">
        <v>179.5</v>
      </c>
      <c r="D367" s="2"/>
      <c r="E367" s="7">
        <f t="shared" si="24"/>
        <v>-32140</v>
      </c>
      <c r="G367" s="13" t="e">
        <f t="shared" si="25"/>
        <v>#NUM!</v>
      </c>
      <c r="H367" s="13"/>
    </row>
    <row r="368" spans="1:8" x14ac:dyDescent="0.3">
      <c r="A368" s="6">
        <v>180</v>
      </c>
      <c r="B368" s="2"/>
      <c r="C368" s="2">
        <v>180</v>
      </c>
      <c r="D368" s="2"/>
      <c r="E368" s="7">
        <f t="shared" si="24"/>
        <v>-32320</v>
      </c>
      <c r="G368" s="13" t="e">
        <f t="shared" si="25"/>
        <v>#NUM!</v>
      </c>
      <c r="H368" s="13"/>
    </row>
    <row r="369" spans="1:8" x14ac:dyDescent="0.3">
      <c r="A369" s="6">
        <v>180.5</v>
      </c>
      <c r="B369" s="2"/>
      <c r="C369" s="2">
        <v>180.5</v>
      </c>
      <c r="D369" s="2"/>
      <c r="E369" s="7">
        <f t="shared" si="24"/>
        <v>-32500.5</v>
      </c>
      <c r="G369" s="13" t="e">
        <f t="shared" si="25"/>
        <v>#NUM!</v>
      </c>
      <c r="H369" s="13"/>
    </row>
    <row r="370" spans="1:8" x14ac:dyDescent="0.3">
      <c r="A370" s="6">
        <v>181</v>
      </c>
      <c r="B370" s="2"/>
      <c r="C370" s="2">
        <v>181</v>
      </c>
      <c r="D370" s="2"/>
      <c r="E370" s="7">
        <f t="shared" si="24"/>
        <v>-32681.5</v>
      </c>
      <c r="G370" s="13" t="e">
        <f t="shared" si="25"/>
        <v>#NUM!</v>
      </c>
      <c r="H370" s="13"/>
    </row>
    <row r="371" spans="1:8" x14ac:dyDescent="0.3">
      <c r="A371" s="6">
        <v>181.5</v>
      </c>
      <c r="B371" s="2"/>
      <c r="C371" s="2">
        <v>181.5</v>
      </c>
      <c r="D371" s="2"/>
      <c r="E371" s="7">
        <f t="shared" si="24"/>
        <v>-32863</v>
      </c>
      <c r="G371" s="13" t="e">
        <f t="shared" si="25"/>
        <v>#NUM!</v>
      </c>
      <c r="H371" s="13"/>
    </row>
    <row r="372" spans="1:8" x14ac:dyDescent="0.3">
      <c r="A372" s="6">
        <v>182</v>
      </c>
      <c r="B372" s="2"/>
      <c r="C372" s="2">
        <v>182</v>
      </c>
      <c r="D372" s="2"/>
      <c r="E372" s="7">
        <f t="shared" si="24"/>
        <v>-33045</v>
      </c>
      <c r="G372" s="13" t="e">
        <f t="shared" si="25"/>
        <v>#NUM!</v>
      </c>
      <c r="H372" s="13"/>
    </row>
    <row r="373" spans="1:8" x14ac:dyDescent="0.3">
      <c r="A373" s="6">
        <v>182.5</v>
      </c>
      <c r="B373" s="2"/>
      <c r="C373" s="2">
        <v>182.5</v>
      </c>
      <c r="D373" s="2"/>
      <c r="E373" s="7">
        <f t="shared" si="24"/>
        <v>-33227.5</v>
      </c>
      <c r="G373" s="13" t="e">
        <f t="shared" si="25"/>
        <v>#NUM!</v>
      </c>
      <c r="H373" s="13"/>
    </row>
    <row r="374" spans="1:8" x14ac:dyDescent="0.3">
      <c r="A374" s="6">
        <v>183</v>
      </c>
      <c r="B374" s="2"/>
      <c r="C374" s="2">
        <v>183</v>
      </c>
      <c r="D374" s="2"/>
      <c r="E374" s="7">
        <f t="shared" si="24"/>
        <v>-33410.5</v>
      </c>
      <c r="G374" s="13" t="e">
        <f t="shared" si="25"/>
        <v>#NUM!</v>
      </c>
      <c r="H374" s="13"/>
    </row>
    <row r="375" spans="1:8" x14ac:dyDescent="0.3">
      <c r="A375" s="6">
        <v>183.5</v>
      </c>
      <c r="B375" s="2"/>
      <c r="C375" s="2">
        <v>183.5</v>
      </c>
      <c r="D375" s="2"/>
      <c r="E375" s="7">
        <f t="shared" si="24"/>
        <v>-33594</v>
      </c>
      <c r="G375" s="13" t="e">
        <f t="shared" si="25"/>
        <v>#NUM!</v>
      </c>
      <c r="H375" s="13"/>
    </row>
    <row r="376" spans="1:8" x14ac:dyDescent="0.3">
      <c r="A376" s="6">
        <v>184</v>
      </c>
      <c r="B376" s="2"/>
      <c r="C376" s="2">
        <v>184</v>
      </c>
      <c r="D376" s="2"/>
      <c r="E376" s="7">
        <f t="shared" si="24"/>
        <v>-33778</v>
      </c>
      <c r="G376" s="13" t="e">
        <f t="shared" si="25"/>
        <v>#NUM!</v>
      </c>
      <c r="H376" s="13"/>
    </row>
    <row r="377" spans="1:8" x14ac:dyDescent="0.3">
      <c r="A377" s="6">
        <v>184.5</v>
      </c>
      <c r="B377" s="2"/>
      <c r="C377" s="2">
        <v>184.5</v>
      </c>
      <c r="D377" s="2"/>
      <c r="E377" s="7">
        <f t="shared" si="24"/>
        <v>-33962.5</v>
      </c>
      <c r="G377" s="13" t="e">
        <f t="shared" si="25"/>
        <v>#NUM!</v>
      </c>
      <c r="H377" s="13"/>
    </row>
    <row r="378" spans="1:8" x14ac:dyDescent="0.3">
      <c r="A378" s="6">
        <v>185</v>
      </c>
      <c r="B378" s="2"/>
      <c r="C378" s="2">
        <v>185</v>
      </c>
      <c r="D378" s="2"/>
      <c r="E378" s="7">
        <f t="shared" si="24"/>
        <v>-34147.5</v>
      </c>
      <c r="G378" s="13" t="e">
        <f t="shared" si="25"/>
        <v>#NUM!</v>
      </c>
      <c r="H378" s="13"/>
    </row>
    <row r="379" spans="1:8" x14ac:dyDescent="0.3">
      <c r="A379" s="6">
        <v>185.5</v>
      </c>
      <c r="B379" s="2"/>
      <c r="C379" s="2">
        <v>185.5</v>
      </c>
      <c r="D379" s="2"/>
      <c r="E379" s="7">
        <f t="shared" si="24"/>
        <v>-34333</v>
      </c>
      <c r="G379" s="13" t="e">
        <f t="shared" si="25"/>
        <v>#NUM!</v>
      </c>
      <c r="H379" s="13"/>
    </row>
    <row r="380" spans="1:8" x14ac:dyDescent="0.3">
      <c r="A380" s="6">
        <v>186</v>
      </c>
      <c r="B380" s="2"/>
      <c r="C380" s="2">
        <v>186</v>
      </c>
      <c r="D380" s="2"/>
      <c r="E380" s="7">
        <f t="shared" si="24"/>
        <v>-34519</v>
      </c>
      <c r="G380" s="13" t="e">
        <f t="shared" si="25"/>
        <v>#NUM!</v>
      </c>
      <c r="H380" s="13"/>
    </row>
    <row r="381" spans="1:8" x14ac:dyDescent="0.3">
      <c r="A381" s="6">
        <v>186.5</v>
      </c>
      <c r="B381" s="2"/>
      <c r="C381" s="2">
        <v>186.5</v>
      </c>
      <c r="D381" s="2"/>
      <c r="E381" s="7">
        <f t="shared" si="24"/>
        <v>-34705.5</v>
      </c>
      <c r="G381" s="13" t="e">
        <f t="shared" si="25"/>
        <v>#NUM!</v>
      </c>
      <c r="H381" s="13"/>
    </row>
    <row r="382" spans="1:8" x14ac:dyDescent="0.3">
      <c r="A382" s="6">
        <v>187</v>
      </c>
      <c r="B382" s="2"/>
      <c r="C382" s="2">
        <v>187</v>
      </c>
      <c r="D382" s="2"/>
      <c r="E382" s="7">
        <f t="shared" si="24"/>
        <v>-34892.5</v>
      </c>
      <c r="G382" s="13" t="e">
        <f t="shared" si="25"/>
        <v>#NUM!</v>
      </c>
      <c r="H382" s="13"/>
    </row>
    <row r="383" spans="1:8" x14ac:dyDescent="0.3">
      <c r="A383" s="6">
        <v>187.5</v>
      </c>
      <c r="B383" s="2"/>
      <c r="C383" s="2">
        <v>187.5</v>
      </c>
      <c r="D383" s="2"/>
      <c r="E383" s="7">
        <f t="shared" si="24"/>
        <v>-35080</v>
      </c>
      <c r="G383" s="13" t="e">
        <f t="shared" si="25"/>
        <v>#NUM!</v>
      </c>
      <c r="H383" s="13"/>
    </row>
    <row r="384" spans="1:8" x14ac:dyDescent="0.3">
      <c r="A384" s="6">
        <v>188</v>
      </c>
      <c r="B384" s="2"/>
      <c r="C384" s="2">
        <v>188</v>
      </c>
      <c r="D384" s="2"/>
      <c r="E384" s="7">
        <f t="shared" si="24"/>
        <v>-35268</v>
      </c>
      <c r="G384" s="13" t="e">
        <f t="shared" si="25"/>
        <v>#NUM!</v>
      </c>
      <c r="H384" s="13"/>
    </row>
    <row r="385" spans="1:8" x14ac:dyDescent="0.3">
      <c r="A385" s="6">
        <v>188.5</v>
      </c>
      <c r="B385" s="2"/>
      <c r="C385" s="2">
        <v>188.5</v>
      </c>
      <c r="D385" s="2"/>
      <c r="E385" s="7">
        <f t="shared" si="24"/>
        <v>-35456.5</v>
      </c>
      <c r="G385" s="13" t="e">
        <f t="shared" si="25"/>
        <v>#NUM!</v>
      </c>
      <c r="H385" s="13"/>
    </row>
    <row r="386" spans="1:8" x14ac:dyDescent="0.3">
      <c r="A386" s="6">
        <v>189</v>
      </c>
      <c r="B386" s="2"/>
      <c r="C386" s="2">
        <v>189</v>
      </c>
      <c r="D386" s="2"/>
      <c r="E386" s="7">
        <f t="shared" si="24"/>
        <v>-35645.5</v>
      </c>
      <c r="G386" s="13" t="e">
        <f t="shared" si="25"/>
        <v>#NUM!</v>
      </c>
      <c r="H386" s="13"/>
    </row>
    <row r="387" spans="1:8" x14ac:dyDescent="0.3">
      <c r="A387" s="6">
        <v>189.5</v>
      </c>
      <c r="B387" s="2"/>
      <c r="C387" s="2">
        <v>189.5</v>
      </c>
      <c r="D387" s="2"/>
      <c r="E387" s="7">
        <f t="shared" si="24"/>
        <v>-35835</v>
      </c>
      <c r="G387" s="13" t="e">
        <f t="shared" si="25"/>
        <v>#NUM!</v>
      </c>
      <c r="H387" s="13"/>
    </row>
    <row r="388" spans="1:8" x14ac:dyDescent="0.3">
      <c r="A388" s="6">
        <v>190</v>
      </c>
      <c r="B388" s="2"/>
      <c r="C388" s="2">
        <v>190</v>
      </c>
      <c r="D388" s="2"/>
      <c r="E388" s="7">
        <f t="shared" si="24"/>
        <v>-36025</v>
      </c>
      <c r="G388" s="13" t="e">
        <f t="shared" si="25"/>
        <v>#NUM!</v>
      </c>
      <c r="H388" s="13"/>
    </row>
    <row r="389" spans="1:8" x14ac:dyDescent="0.3">
      <c r="A389" s="6">
        <v>190.5</v>
      </c>
      <c r="B389" s="2"/>
      <c r="C389" s="2">
        <v>190.5</v>
      </c>
      <c r="D389" s="2"/>
      <c r="E389" s="7">
        <f t="shared" si="24"/>
        <v>-36215.5</v>
      </c>
      <c r="G389" s="13" t="e">
        <f t="shared" si="25"/>
        <v>#NUM!</v>
      </c>
      <c r="H389" s="13"/>
    </row>
    <row r="390" spans="1:8" x14ac:dyDescent="0.3">
      <c r="A390" s="6">
        <v>191</v>
      </c>
      <c r="B390" s="2"/>
      <c r="C390" s="2">
        <v>191</v>
      </c>
      <c r="D390" s="2"/>
      <c r="E390" s="7">
        <f t="shared" si="24"/>
        <v>-36406.5</v>
      </c>
      <c r="G390" s="13" t="e">
        <f t="shared" si="25"/>
        <v>#NUM!</v>
      </c>
      <c r="H390" s="13"/>
    </row>
    <row r="391" spans="1:8" x14ac:dyDescent="0.3">
      <c r="A391" s="6">
        <v>191.5</v>
      </c>
      <c r="B391" s="2"/>
      <c r="C391" s="2">
        <v>191.5</v>
      </c>
      <c r="D391" s="2"/>
      <c r="E391" s="7">
        <f t="shared" si="24"/>
        <v>-36598</v>
      </c>
      <c r="G391" s="13" t="e">
        <f t="shared" si="25"/>
        <v>#NUM!</v>
      </c>
      <c r="H391" s="13"/>
    </row>
    <row r="392" spans="1:8" x14ac:dyDescent="0.3">
      <c r="A392" s="6">
        <v>192</v>
      </c>
      <c r="B392" s="2"/>
      <c r="C392" s="2">
        <v>192</v>
      </c>
      <c r="D392" s="2"/>
      <c r="E392" s="7">
        <f t="shared" si="24"/>
        <v>-36790</v>
      </c>
      <c r="G392" s="13" t="e">
        <f t="shared" si="25"/>
        <v>#NUM!</v>
      </c>
      <c r="H392" s="13"/>
    </row>
    <row r="393" spans="1:8" x14ac:dyDescent="0.3">
      <c r="A393" s="6">
        <v>192.5</v>
      </c>
      <c r="B393" s="2"/>
      <c r="C393" s="2">
        <v>192.5</v>
      </c>
      <c r="D393" s="2"/>
      <c r="E393" s="7">
        <f t="shared" ref="E393:E408" si="28">E392-C393</f>
        <v>-36982.5</v>
      </c>
      <c r="G393" s="13" t="e">
        <f t="shared" ref="G393:G408" si="29">$G$2*(($F$2/($F$2-C393)))^$P$2</f>
        <v>#NUM!</v>
      </c>
      <c r="H393" s="13"/>
    </row>
    <row r="394" spans="1:8" x14ac:dyDescent="0.3">
      <c r="A394" s="6">
        <v>193</v>
      </c>
      <c r="B394" s="2"/>
      <c r="C394" s="2">
        <v>193</v>
      </c>
      <c r="D394" s="2"/>
      <c r="E394" s="7">
        <f t="shared" si="28"/>
        <v>-37175.5</v>
      </c>
      <c r="G394" s="13" t="e">
        <f t="shared" si="29"/>
        <v>#NUM!</v>
      </c>
      <c r="H394" s="13"/>
    </row>
    <row r="395" spans="1:8" x14ac:dyDescent="0.3">
      <c r="A395" s="6">
        <v>193.5</v>
      </c>
      <c r="B395" s="2"/>
      <c r="C395" s="2">
        <v>193.5</v>
      </c>
      <c r="D395" s="2"/>
      <c r="E395" s="7">
        <f t="shared" si="28"/>
        <v>-37369</v>
      </c>
      <c r="G395" s="13" t="e">
        <f t="shared" si="29"/>
        <v>#NUM!</v>
      </c>
      <c r="H395" s="13"/>
    </row>
    <row r="396" spans="1:8" x14ac:dyDescent="0.3">
      <c r="A396" s="6">
        <v>194</v>
      </c>
      <c r="B396" s="2"/>
      <c r="C396" s="2">
        <v>194</v>
      </c>
      <c r="D396" s="2"/>
      <c r="E396" s="7">
        <f t="shared" si="28"/>
        <v>-37563</v>
      </c>
      <c r="G396" s="13" t="e">
        <f t="shared" si="29"/>
        <v>#NUM!</v>
      </c>
      <c r="H396" s="13"/>
    </row>
    <row r="397" spans="1:8" x14ac:dyDescent="0.3">
      <c r="A397" s="6">
        <v>194.5</v>
      </c>
      <c r="B397" s="2"/>
      <c r="C397" s="2">
        <v>194.5</v>
      </c>
      <c r="D397" s="2"/>
      <c r="E397" s="7">
        <f t="shared" si="28"/>
        <v>-37757.5</v>
      </c>
      <c r="G397" s="13" t="e">
        <f t="shared" si="29"/>
        <v>#NUM!</v>
      </c>
      <c r="H397" s="13"/>
    </row>
    <row r="398" spans="1:8" x14ac:dyDescent="0.3">
      <c r="A398" s="6">
        <v>195</v>
      </c>
      <c r="B398" s="2"/>
      <c r="C398" s="2">
        <v>195</v>
      </c>
      <c r="D398" s="2"/>
      <c r="E398" s="7">
        <f t="shared" si="28"/>
        <v>-37952.5</v>
      </c>
      <c r="G398" s="13" t="e">
        <f t="shared" si="29"/>
        <v>#NUM!</v>
      </c>
      <c r="H398" s="13"/>
    </row>
    <row r="399" spans="1:8" x14ac:dyDescent="0.3">
      <c r="A399" s="6">
        <v>195.5</v>
      </c>
      <c r="B399" s="2"/>
      <c r="C399" s="2">
        <v>195.5</v>
      </c>
      <c r="D399" s="2"/>
      <c r="E399" s="7">
        <f t="shared" si="28"/>
        <v>-38148</v>
      </c>
      <c r="G399" s="13" t="e">
        <f t="shared" si="29"/>
        <v>#NUM!</v>
      </c>
      <c r="H399" s="13"/>
    </row>
    <row r="400" spans="1:8" x14ac:dyDescent="0.3">
      <c r="A400" s="6">
        <v>196</v>
      </c>
      <c r="B400" s="2"/>
      <c r="C400" s="2">
        <v>196</v>
      </c>
      <c r="D400" s="2"/>
      <c r="E400" s="7">
        <f t="shared" si="28"/>
        <v>-38344</v>
      </c>
      <c r="G400" s="13" t="e">
        <f t="shared" si="29"/>
        <v>#NUM!</v>
      </c>
      <c r="H400" s="13"/>
    </row>
    <row r="401" spans="1:8" x14ac:dyDescent="0.3">
      <c r="A401" s="6">
        <v>196.5</v>
      </c>
      <c r="B401" s="2"/>
      <c r="C401" s="2">
        <v>196.5</v>
      </c>
      <c r="D401" s="2"/>
      <c r="E401" s="7">
        <f t="shared" si="28"/>
        <v>-38540.5</v>
      </c>
      <c r="G401" s="13" t="e">
        <f t="shared" si="29"/>
        <v>#NUM!</v>
      </c>
      <c r="H401" s="13"/>
    </row>
    <row r="402" spans="1:8" x14ac:dyDescent="0.3">
      <c r="A402" s="6">
        <v>197</v>
      </c>
      <c r="B402" s="2"/>
      <c r="C402" s="2">
        <v>197</v>
      </c>
      <c r="D402" s="2"/>
      <c r="E402" s="7">
        <f t="shared" si="28"/>
        <v>-38737.5</v>
      </c>
      <c r="G402" s="13" t="e">
        <f t="shared" si="29"/>
        <v>#NUM!</v>
      </c>
      <c r="H402" s="13"/>
    </row>
    <row r="403" spans="1:8" x14ac:dyDescent="0.3">
      <c r="A403" s="6">
        <v>197.5</v>
      </c>
      <c r="B403" s="2"/>
      <c r="C403" s="2">
        <v>197.5</v>
      </c>
      <c r="D403" s="2"/>
      <c r="E403" s="7">
        <f t="shared" si="28"/>
        <v>-38935</v>
      </c>
      <c r="G403" s="13" t="e">
        <f t="shared" si="29"/>
        <v>#NUM!</v>
      </c>
      <c r="H403" s="13"/>
    </row>
    <row r="404" spans="1:8" x14ac:dyDescent="0.3">
      <c r="A404" s="6">
        <v>198</v>
      </c>
      <c r="B404" s="2"/>
      <c r="C404" s="2">
        <v>198</v>
      </c>
      <c r="D404" s="2"/>
      <c r="E404" s="7">
        <f t="shared" si="28"/>
        <v>-39133</v>
      </c>
      <c r="G404" s="13" t="e">
        <f t="shared" si="29"/>
        <v>#NUM!</v>
      </c>
      <c r="H404" s="13"/>
    </row>
    <row r="405" spans="1:8" x14ac:dyDescent="0.3">
      <c r="A405" s="6">
        <v>198.5</v>
      </c>
      <c r="B405" s="2"/>
      <c r="C405" s="2">
        <v>198.5</v>
      </c>
      <c r="D405" s="2"/>
      <c r="E405" s="7">
        <f t="shared" si="28"/>
        <v>-39331.5</v>
      </c>
      <c r="G405" s="13" t="e">
        <f t="shared" si="29"/>
        <v>#NUM!</v>
      </c>
      <c r="H405" s="13"/>
    </row>
    <row r="406" spans="1:8" x14ac:dyDescent="0.3">
      <c r="A406" s="6">
        <v>199</v>
      </c>
      <c r="B406" s="2"/>
      <c r="C406" s="2">
        <v>199</v>
      </c>
      <c r="D406" s="2"/>
      <c r="E406" s="7">
        <f t="shared" si="28"/>
        <v>-39530.5</v>
      </c>
      <c r="G406" s="13" t="e">
        <f t="shared" si="29"/>
        <v>#NUM!</v>
      </c>
      <c r="H406" s="13"/>
    </row>
    <row r="407" spans="1:8" x14ac:dyDescent="0.3">
      <c r="A407" s="6">
        <v>199.5</v>
      </c>
      <c r="B407" s="2"/>
      <c r="C407" s="2">
        <v>199.5</v>
      </c>
      <c r="D407" s="2"/>
      <c r="E407" s="7">
        <f t="shared" si="28"/>
        <v>-39730</v>
      </c>
      <c r="G407" s="13" t="e">
        <f t="shared" si="29"/>
        <v>#NUM!</v>
      </c>
      <c r="H407" s="13"/>
    </row>
    <row r="408" spans="1:8" ht="15" thickBot="1" x14ac:dyDescent="0.35">
      <c r="A408" s="8">
        <v>200</v>
      </c>
      <c r="B408" s="9"/>
      <c r="C408" s="9">
        <v>200</v>
      </c>
      <c r="D408" s="9"/>
      <c r="E408" s="10">
        <f t="shared" si="28"/>
        <v>-39930</v>
      </c>
      <c r="G408" s="13" t="e">
        <f t="shared" si="29"/>
        <v>#NUM!</v>
      </c>
      <c r="H408" s="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zoomScale="70" zoomScaleNormal="70" workbookViewId="0">
      <selection activeCell="I11" sqref="I11"/>
    </sheetView>
  </sheetViews>
  <sheetFormatPr baseColWidth="10" defaultRowHeight="14.4" x14ac:dyDescent="0.3"/>
  <cols>
    <col min="1" max="1" width="19.5546875" customWidth="1"/>
    <col min="3" max="3" width="13.109375" customWidth="1"/>
    <col min="7" max="7" width="23.44140625" customWidth="1"/>
    <col min="8" max="8" width="24.33203125" customWidth="1"/>
    <col min="9" max="9" width="25.109375" customWidth="1"/>
    <col min="10" max="10" width="18.109375" customWidth="1"/>
    <col min="11" max="11" width="29" customWidth="1"/>
    <col min="12" max="12" width="17.5546875" customWidth="1"/>
  </cols>
  <sheetData>
    <row r="1" spans="1:16" x14ac:dyDescent="0.3">
      <c r="D1" s="38" t="s">
        <v>24</v>
      </c>
      <c r="E1" s="38"/>
      <c r="F1" t="s">
        <v>3</v>
      </c>
      <c r="G1" t="s">
        <v>15</v>
      </c>
      <c r="H1" t="s">
        <v>16</v>
      </c>
      <c r="I1" t="s">
        <v>6</v>
      </c>
      <c r="J1" t="s">
        <v>2</v>
      </c>
      <c r="K1" t="s">
        <v>7</v>
      </c>
      <c r="L1" t="s">
        <v>8</v>
      </c>
      <c r="N1" t="s">
        <v>10</v>
      </c>
    </row>
    <row r="2" spans="1:16" x14ac:dyDescent="0.3">
      <c r="D2" s="38"/>
      <c r="E2" s="38"/>
      <c r="F2" s="11">
        <v>170</v>
      </c>
      <c r="G2" s="11">
        <v>0.6</v>
      </c>
      <c r="H2" s="11">
        <v>7.0000000000000007E-2</v>
      </c>
      <c r="I2">
        <v>30</v>
      </c>
      <c r="J2">
        <f>((I2/2)^2)*PI()</f>
        <v>706.85834705770344</v>
      </c>
      <c r="K2">
        <v>170</v>
      </c>
      <c r="L2">
        <f>(J2*K2)*0.001</f>
        <v>120.16591899980959</v>
      </c>
      <c r="N2" s="1" t="s">
        <v>11</v>
      </c>
      <c r="O2" s="1" t="s">
        <v>12</v>
      </c>
      <c r="P2" s="1">
        <v>1.4</v>
      </c>
    </row>
    <row r="3" spans="1:16" x14ac:dyDescent="0.3">
      <c r="D3" s="38" t="s">
        <v>25</v>
      </c>
      <c r="E3" s="38"/>
      <c r="N3" t="s">
        <v>13</v>
      </c>
      <c r="P3">
        <v>1</v>
      </c>
    </row>
    <row r="4" spans="1:16" x14ac:dyDescent="0.3">
      <c r="D4" s="38"/>
      <c r="E4" s="38"/>
      <c r="F4">
        <v>5</v>
      </c>
      <c r="G4">
        <v>0.6</v>
      </c>
      <c r="H4">
        <v>7.0000000000000007E-2</v>
      </c>
      <c r="I4">
        <v>30</v>
      </c>
      <c r="J4">
        <f t="shared" ref="J4" si="0">((I4/2)^2)*PI()</f>
        <v>706.85834705770344</v>
      </c>
      <c r="K4">
        <v>30</v>
      </c>
      <c r="L4">
        <f t="shared" ref="L4" si="1">(J4*K4)*0.001</f>
        <v>21.205750411731103</v>
      </c>
      <c r="N4" t="s">
        <v>14</v>
      </c>
      <c r="P4">
        <v>1.3</v>
      </c>
    </row>
    <row r="5" spans="1:16" ht="15" x14ac:dyDescent="0.25">
      <c r="C5" s="12"/>
    </row>
    <row r="6" spans="1:16" ht="15" x14ac:dyDescent="0.25">
      <c r="C6" s="12"/>
    </row>
    <row r="7" spans="1:16" ht="15" x14ac:dyDescent="0.25">
      <c r="C7" s="12"/>
    </row>
    <row r="8" spans="1:16" ht="15" x14ac:dyDescent="0.25">
      <c r="G8" t="s">
        <v>9</v>
      </c>
      <c r="H8" t="s">
        <v>18</v>
      </c>
      <c r="I8" t="s">
        <v>23</v>
      </c>
      <c r="J8" t="s">
        <v>26</v>
      </c>
    </row>
    <row r="9" spans="1:16" x14ac:dyDescent="0.3">
      <c r="A9" t="s">
        <v>0</v>
      </c>
      <c r="C9" t="s">
        <v>1</v>
      </c>
      <c r="E9" t="s">
        <v>5</v>
      </c>
      <c r="J9" t="s">
        <v>27</v>
      </c>
      <c r="K9" t="s">
        <v>17</v>
      </c>
    </row>
    <row r="10" spans="1:16" ht="15.75" thickBot="1" x14ac:dyDescent="0.3">
      <c r="C10" s="12" t="s">
        <v>4</v>
      </c>
      <c r="E10">
        <v>170</v>
      </c>
    </row>
    <row r="11" spans="1:16" ht="15" x14ac:dyDescent="0.25">
      <c r="A11" s="3">
        <v>0</v>
      </c>
      <c r="B11" s="4"/>
      <c r="C11" s="4">
        <v>0</v>
      </c>
      <c r="D11" s="4"/>
      <c r="E11" s="5">
        <f>E10-C11</f>
        <v>170</v>
      </c>
      <c r="G11" s="27">
        <f>$G$2*(($F$2/($F$2-C11))^$P$2)</f>
        <v>0.6</v>
      </c>
      <c r="H11" s="28"/>
      <c r="I11" s="4">
        <f>$G$4*(($F$4/($F$4+C11))^$P$2)</f>
        <v>0.6</v>
      </c>
      <c r="J11" s="29">
        <f>G11-I11</f>
        <v>0</v>
      </c>
    </row>
    <row r="12" spans="1:16" ht="15" x14ac:dyDescent="0.25">
      <c r="A12" s="6">
        <v>0.5</v>
      </c>
      <c r="B12" s="2"/>
      <c r="C12" s="2">
        <v>0.5</v>
      </c>
      <c r="D12" s="2"/>
      <c r="E12" s="7">
        <f t="shared" ref="E12:E75" si="2">E11-C12</f>
        <v>169.5</v>
      </c>
      <c r="G12" s="30">
        <f t="shared" ref="G12:G75" si="3">$G$2*(($F$2/($F$2-C12))^$P$2)</f>
        <v>0.60247933711855728</v>
      </c>
      <c r="H12" s="26">
        <f t="shared" ref="H12:H75" si="4">(($L$2^$P$2)*$G$2)/(($L$2-(($J$2*C13)*0.001))^$P$2)</f>
        <v>0.60497628940347181</v>
      </c>
      <c r="I12" s="2">
        <f t="shared" ref="I12:I75" si="5">$G$4*(($F$4/($F$4+C12))^$P$2)</f>
        <v>0.52505100144881867</v>
      </c>
      <c r="J12" s="31">
        <f t="shared" ref="J12:J75" si="6">G12-I12</f>
        <v>7.7428335669738613E-2</v>
      </c>
    </row>
    <row r="13" spans="1:16" ht="15" x14ac:dyDescent="0.25">
      <c r="A13" s="6">
        <v>1</v>
      </c>
      <c r="B13" s="2"/>
      <c r="C13" s="2">
        <v>1</v>
      </c>
      <c r="D13" s="2"/>
      <c r="E13" s="7">
        <f t="shared" si="2"/>
        <v>168.5</v>
      </c>
      <c r="G13" s="30">
        <f t="shared" si="3"/>
        <v>0.60497628940347192</v>
      </c>
      <c r="H13" s="26">
        <f t="shared" si="4"/>
        <v>0.60749103467982868</v>
      </c>
      <c r="I13" s="2">
        <f>$G$4*(($F$4/($F$4+C13))^$P$2)</f>
        <v>0.46483359238742816</v>
      </c>
      <c r="J13" s="31">
        <f t="shared" si="6"/>
        <v>0.14014269701604376</v>
      </c>
      <c r="K13" t="s">
        <v>19</v>
      </c>
    </row>
    <row r="14" spans="1:16" ht="15" x14ac:dyDescent="0.25">
      <c r="A14" s="6">
        <v>1.5</v>
      </c>
      <c r="B14" s="2"/>
      <c r="C14" s="2">
        <v>1.5</v>
      </c>
      <c r="D14" s="2"/>
      <c r="E14" s="7">
        <f t="shared" si="2"/>
        <v>167</v>
      </c>
      <c r="G14" s="30">
        <f t="shared" si="3"/>
        <v>0.60749103467982846</v>
      </c>
      <c r="H14" s="26">
        <f t="shared" si="4"/>
        <v>0.61002375310275714</v>
      </c>
      <c r="I14" s="2">
        <f t="shared" si="5"/>
        <v>0.41555695676524956</v>
      </c>
      <c r="J14" s="31">
        <f t="shared" si="6"/>
        <v>0.19193407791457889</v>
      </c>
    </row>
    <row r="15" spans="1:16" ht="15" x14ac:dyDescent="0.25">
      <c r="A15" s="6">
        <v>2</v>
      </c>
      <c r="B15" s="2"/>
      <c r="C15" s="2">
        <v>2</v>
      </c>
      <c r="D15" s="2"/>
      <c r="E15" s="7">
        <f t="shared" si="2"/>
        <v>165</v>
      </c>
      <c r="G15" s="30">
        <f t="shared" si="3"/>
        <v>0.61002375310275703</v>
      </c>
      <c r="H15" s="26">
        <f t="shared" si="4"/>
        <v>0.6125746271950141</v>
      </c>
      <c r="I15" s="2">
        <f t="shared" si="5"/>
        <v>0.37460364635034465</v>
      </c>
      <c r="J15" s="31">
        <f t="shared" si="6"/>
        <v>0.23542010675241237</v>
      </c>
    </row>
    <row r="16" spans="1:16" ht="15" x14ac:dyDescent="0.25">
      <c r="A16" s="6">
        <v>2.5</v>
      </c>
      <c r="B16" s="2"/>
      <c r="C16" s="2">
        <v>2.5</v>
      </c>
      <c r="D16" s="2"/>
      <c r="E16" s="7">
        <f t="shared" si="2"/>
        <v>162.5</v>
      </c>
      <c r="G16" s="30">
        <f t="shared" si="3"/>
        <v>0.61257462719501377</v>
      </c>
      <c r="H16" s="26">
        <f t="shared" si="4"/>
        <v>0.61514384188528304</v>
      </c>
      <c r="I16" s="2">
        <f t="shared" si="5"/>
        <v>0.34011320016687752</v>
      </c>
      <c r="J16" s="31">
        <f t="shared" si="6"/>
        <v>0.27246142702813625</v>
      </c>
    </row>
    <row r="17" spans="1:10" ht="15" x14ac:dyDescent="0.25">
      <c r="A17" s="6">
        <v>3</v>
      </c>
      <c r="B17" s="2"/>
      <c r="C17" s="2">
        <v>3</v>
      </c>
      <c r="D17" s="2"/>
      <c r="E17" s="7">
        <f t="shared" si="2"/>
        <v>159.5</v>
      </c>
      <c r="G17" s="30">
        <f t="shared" si="3"/>
        <v>0.61514384188528326</v>
      </c>
      <c r="H17" s="26">
        <f t="shared" si="4"/>
        <v>0.61773158454721633</v>
      </c>
      <c r="I17" s="2">
        <f t="shared" si="5"/>
        <v>0.31073006412562376</v>
      </c>
      <c r="J17" s="31">
        <f t="shared" si="6"/>
        <v>0.3044137777596595</v>
      </c>
    </row>
    <row r="18" spans="1:10" ht="15" x14ac:dyDescent="0.25">
      <c r="A18" s="6">
        <v>3.5</v>
      </c>
      <c r="B18" s="2"/>
      <c r="C18" s="2">
        <v>3.5</v>
      </c>
      <c r="D18" s="2"/>
      <c r="E18" s="7">
        <f t="shared" si="2"/>
        <v>156</v>
      </c>
      <c r="G18" s="30">
        <f t="shared" si="3"/>
        <v>0.61773158454721633</v>
      </c>
      <c r="H18" s="26">
        <f t="shared" si="4"/>
        <v>0.6203380450392223</v>
      </c>
      <c r="I18" s="2">
        <f t="shared" si="5"/>
        <v>0.28544521056564309</v>
      </c>
      <c r="J18" s="31">
        <f t="shared" si="6"/>
        <v>0.33228637398157324</v>
      </c>
    </row>
    <row r="19" spans="1:10" ht="15" x14ac:dyDescent="0.25">
      <c r="A19" s="6">
        <v>4</v>
      </c>
      <c r="B19" s="2"/>
      <c r="C19" s="2">
        <v>4</v>
      </c>
      <c r="D19" s="2"/>
      <c r="E19" s="7">
        <f t="shared" si="2"/>
        <v>152</v>
      </c>
      <c r="G19" s="30">
        <f t="shared" si="3"/>
        <v>0.6203380450392223</v>
      </c>
      <c r="H19" s="26">
        <f t="shared" si="4"/>
        <v>0.62296341574503022</v>
      </c>
      <c r="I19" s="2">
        <f t="shared" si="5"/>
        <v>0.2634934010865902</v>
      </c>
      <c r="J19" s="31">
        <f t="shared" si="6"/>
        <v>0.3568446439526321</v>
      </c>
    </row>
    <row r="20" spans="1:10" ht="15" x14ac:dyDescent="0.25">
      <c r="A20" s="6">
        <v>4.5</v>
      </c>
      <c r="B20" s="2"/>
      <c r="C20" s="2">
        <v>4.5</v>
      </c>
      <c r="D20" s="2"/>
      <c r="E20" s="7">
        <f t="shared" si="2"/>
        <v>147.5</v>
      </c>
      <c r="G20" s="30">
        <f t="shared" si="3"/>
        <v>0.62296341574502989</v>
      </c>
      <c r="H20" s="26">
        <f t="shared" si="4"/>
        <v>0.62560789161503516</v>
      </c>
      <c r="I20" s="2">
        <f t="shared" si="5"/>
        <v>0.24428466731197454</v>
      </c>
      <c r="J20" s="31">
        <f t="shared" si="6"/>
        <v>0.37867874843305538</v>
      </c>
    </row>
    <row r="21" spans="1:10" ht="15" x14ac:dyDescent="0.25">
      <c r="A21" s="6">
        <v>5</v>
      </c>
      <c r="B21" s="2"/>
      <c r="C21" s="2">
        <v>5</v>
      </c>
      <c r="D21" s="2"/>
      <c r="E21" s="7">
        <f t="shared" si="2"/>
        <v>142.5</v>
      </c>
      <c r="G21" s="30">
        <f t="shared" si="3"/>
        <v>0.62560789161503472</v>
      </c>
      <c r="H21" s="26">
        <f t="shared" si="4"/>
        <v>0.62827167020845476</v>
      </c>
      <c r="I21" s="2">
        <f t="shared" si="5"/>
        <v>0.22735748497655972</v>
      </c>
      <c r="J21" s="31">
        <f t="shared" si="6"/>
        <v>0.398250406638475</v>
      </c>
    </row>
    <row r="22" spans="1:10" ht="15" x14ac:dyDescent="0.25">
      <c r="A22" s="6">
        <v>5.5</v>
      </c>
      <c r="B22" s="2"/>
      <c r="C22" s="2">
        <v>5.5</v>
      </c>
      <c r="D22" s="2"/>
      <c r="E22" s="7">
        <f t="shared" si="2"/>
        <v>137</v>
      </c>
      <c r="G22" s="30">
        <f t="shared" si="3"/>
        <v>0.62827167020845465</v>
      </c>
      <c r="H22" s="26">
        <f t="shared" si="4"/>
        <v>0.63095495173630323</v>
      </c>
      <c r="I22" s="2">
        <f t="shared" si="5"/>
        <v>0.21234607492399496</v>
      </c>
      <c r="J22" s="31">
        <f t="shared" si="6"/>
        <v>0.41592559528445971</v>
      </c>
    </row>
    <row r="23" spans="1:10" ht="15" x14ac:dyDescent="0.25">
      <c r="A23" s="6">
        <v>6</v>
      </c>
      <c r="B23" s="2"/>
      <c r="C23" s="2">
        <v>6</v>
      </c>
      <c r="D23" s="2"/>
      <c r="E23" s="7">
        <f t="shared" si="2"/>
        <v>131</v>
      </c>
      <c r="G23" s="30">
        <f t="shared" si="3"/>
        <v>0.63095495173630334</v>
      </c>
      <c r="H23" s="26">
        <f t="shared" si="4"/>
        <v>0.63365793910521084</v>
      </c>
      <c r="I23" s="2">
        <f t="shared" si="5"/>
        <v>0.19895712528971246</v>
      </c>
      <c r="J23" s="31">
        <f t="shared" si="6"/>
        <v>0.4319978264465909</v>
      </c>
    </row>
    <row r="24" spans="1:10" ht="15" x14ac:dyDescent="0.25">
      <c r="A24" s="6">
        <v>6.5</v>
      </c>
      <c r="B24" s="2"/>
      <c r="C24" s="2">
        <v>6.5</v>
      </c>
      <c r="D24" s="2"/>
      <c r="E24" s="7">
        <f t="shared" si="2"/>
        <v>124.5</v>
      </c>
      <c r="G24" s="30">
        <f t="shared" si="3"/>
        <v>0.63365793910521051</v>
      </c>
      <c r="H24" s="26">
        <f t="shared" si="4"/>
        <v>0.63638083796209943</v>
      </c>
      <c r="I24" s="2">
        <f t="shared" si="5"/>
        <v>0.18695293171378805</v>
      </c>
      <c r="J24" s="31">
        <f t="shared" si="6"/>
        <v>0.44670500739142249</v>
      </c>
    </row>
    <row r="25" spans="1:10" ht="15" x14ac:dyDescent="0.25">
      <c r="A25" s="6">
        <v>7</v>
      </c>
      <c r="B25" s="2"/>
      <c r="C25" s="2">
        <v>7</v>
      </c>
      <c r="D25" s="2"/>
      <c r="E25" s="7">
        <f t="shared" si="2"/>
        <v>117.5</v>
      </c>
      <c r="G25" s="30">
        <f t="shared" si="3"/>
        <v>0.63638083796209932</v>
      </c>
      <c r="H25" s="26">
        <f t="shared" si="4"/>
        <v>0.63912385673974537</v>
      </c>
      <c r="I25" s="2">
        <f t="shared" si="5"/>
        <v>0.17613899416304166</v>
      </c>
      <c r="J25" s="31">
        <f t="shared" si="6"/>
        <v>0.46024184379905764</v>
      </c>
    </row>
    <row r="26" spans="1:10" ht="15" x14ac:dyDescent="0.25">
      <c r="A26" s="6">
        <v>7.5</v>
      </c>
      <c r="B26" s="2"/>
      <c r="C26" s="2">
        <v>7.5</v>
      </c>
      <c r="D26" s="2"/>
      <c r="E26" s="7">
        <f t="shared" si="2"/>
        <v>110</v>
      </c>
      <c r="G26" s="30">
        <f t="shared" si="3"/>
        <v>0.63912385673974481</v>
      </c>
      <c r="H26" s="26">
        <f t="shared" si="4"/>
        <v>0.64188720670323551</v>
      </c>
      <c r="I26" s="2">
        <f t="shared" si="5"/>
        <v>0.16635476235723512</v>
      </c>
      <c r="J26" s="31">
        <f t="shared" si="6"/>
        <v>0.47276909438250969</v>
      </c>
    </row>
    <row r="27" spans="1:10" ht="15" x14ac:dyDescent="0.25">
      <c r="A27" s="6">
        <v>8</v>
      </c>
      <c r="B27" s="2"/>
      <c r="C27" s="2">
        <v>8</v>
      </c>
      <c r="D27" s="2"/>
      <c r="E27" s="7">
        <f t="shared" si="2"/>
        <v>102</v>
      </c>
      <c r="G27" s="30">
        <f t="shared" si="3"/>
        <v>0.64188720670323496</v>
      </c>
      <c r="H27" s="26">
        <f t="shared" si="4"/>
        <v>0.64467110199735045</v>
      </c>
      <c r="I27" s="2">
        <f t="shared" si="5"/>
        <v>0.15746664092443349</v>
      </c>
      <c r="J27" s="31">
        <f t="shared" si="6"/>
        <v>0.48442056577880144</v>
      </c>
    </row>
    <row r="28" spans="1:10" ht="15" x14ac:dyDescent="0.25">
      <c r="A28" s="6">
        <v>8.5</v>
      </c>
      <c r="B28" s="2"/>
      <c r="C28" s="2">
        <v>8.5</v>
      </c>
      <c r="D28" s="2"/>
      <c r="E28" s="7">
        <f t="shared" si="2"/>
        <v>93.5</v>
      </c>
      <c r="G28" s="30">
        <f t="shared" si="3"/>
        <v>0.64467110199735</v>
      </c>
      <c r="H28" s="26">
        <f t="shared" si="4"/>
        <v>0.64747575969488569</v>
      </c>
      <c r="I28" s="2">
        <f t="shared" si="5"/>
        <v>0.14936263977735803</v>
      </c>
      <c r="J28" s="31">
        <f t="shared" si="6"/>
        <v>0.49530846221999197</v>
      </c>
    </row>
    <row r="29" spans="1:10" ht="15" x14ac:dyDescent="0.25">
      <c r="A29" s="6">
        <v>9</v>
      </c>
      <c r="B29" s="2"/>
      <c r="C29" s="2">
        <v>9</v>
      </c>
      <c r="D29" s="2"/>
      <c r="E29" s="7">
        <f t="shared" si="2"/>
        <v>84.5</v>
      </c>
      <c r="G29" s="30">
        <f t="shared" si="3"/>
        <v>0.6474757596948858</v>
      </c>
      <c r="H29" s="26">
        <f>(($L$2^$P$2)*$G$2)/(($L$2-(($J$2*C30)*0.001))^$P$2)</f>
        <v>0.65030139984594115</v>
      </c>
      <c r="I29" s="2">
        <f t="shared" si="5"/>
        <v>0.14194823816210497</v>
      </c>
      <c r="J29" s="31">
        <f t="shared" si="6"/>
        <v>0.5055275215327808</v>
      </c>
    </row>
    <row r="30" spans="1:10" ht="15" x14ac:dyDescent="0.25">
      <c r="A30" s="6">
        <v>9.5</v>
      </c>
      <c r="B30" s="2"/>
      <c r="C30" s="2">
        <v>9.5</v>
      </c>
      <c r="D30" s="2"/>
      <c r="E30" s="7">
        <f t="shared" si="2"/>
        <v>75</v>
      </c>
      <c r="G30" s="30">
        <f t="shared" si="3"/>
        <v>0.65030139984594071</v>
      </c>
      <c r="H30" s="26">
        <f t="shared" si="4"/>
        <v>0.65314824552818918</v>
      </c>
      <c r="I30" s="2">
        <f t="shared" si="5"/>
        <v>0.13514315492103551</v>
      </c>
      <c r="J30" s="31">
        <f t="shared" si="6"/>
        <v>0.51515824492490525</v>
      </c>
    </row>
    <row r="31" spans="1:10" ht="15" x14ac:dyDescent="0.25">
      <c r="A31" s="6">
        <v>10</v>
      </c>
      <c r="B31" s="2"/>
      <c r="C31" s="2">
        <v>10</v>
      </c>
      <c r="D31" s="2"/>
      <c r="E31" s="7">
        <f t="shared" si="2"/>
        <v>65</v>
      </c>
      <c r="G31" s="30">
        <f t="shared" si="3"/>
        <v>0.65314824552818906</v>
      </c>
      <c r="H31" s="26">
        <f t="shared" si="4"/>
        <v>0.65601652289816337</v>
      </c>
      <c r="I31" s="2">
        <f t="shared" si="5"/>
        <v>0.12887880299545085</v>
      </c>
      <c r="J31" s="31">
        <f t="shared" si="6"/>
        <v>0.52426944253273822</v>
      </c>
    </row>
    <row r="32" spans="1:10" ht="15" x14ac:dyDescent="0.25">
      <c r="A32" s="6">
        <v>10.5</v>
      </c>
      <c r="B32" s="2"/>
      <c r="C32" s="2">
        <v>10.5</v>
      </c>
      <c r="D32" s="2"/>
      <c r="E32" s="7">
        <f t="shared" si="2"/>
        <v>54.5</v>
      </c>
      <c r="G32" s="30">
        <f t="shared" si="3"/>
        <v>0.65601652289816292</v>
      </c>
      <c r="H32" s="26">
        <f t="shared" si="4"/>
        <v>0.65890646124356911</v>
      </c>
      <c r="I32" s="2">
        <f t="shared" si="5"/>
        <v>0.12309626593362712</v>
      </c>
      <c r="J32" s="31">
        <f t="shared" si="6"/>
        <v>0.53292025696453582</v>
      </c>
    </row>
    <row r="33" spans="1:10" ht="15" x14ac:dyDescent="0.25">
      <c r="A33" s="6">
        <v>11</v>
      </c>
      <c r="B33" s="2"/>
      <c r="C33" s="2">
        <v>11</v>
      </c>
      <c r="D33" s="2"/>
      <c r="E33" s="7">
        <f t="shared" si="2"/>
        <v>43.5</v>
      </c>
      <c r="G33" s="30">
        <f t="shared" si="3"/>
        <v>0.65890646124356889</v>
      </c>
      <c r="H33" s="26">
        <f t="shared" si="4"/>
        <v>0.6618182930366594</v>
      </c>
      <c r="I33" s="2">
        <f t="shared" si="5"/>
        <v>0.11774467647701156</v>
      </c>
      <c r="J33" s="31">
        <f t="shared" si="6"/>
        <v>0.5411617847665573</v>
      </c>
    </row>
    <row r="34" spans="1:10" ht="15" x14ac:dyDescent="0.25">
      <c r="A34" s="6">
        <v>11.5</v>
      </c>
      <c r="B34" s="2"/>
      <c r="C34" s="2">
        <v>11.5</v>
      </c>
      <c r="D34" s="2"/>
      <c r="E34" s="7">
        <f t="shared" si="2"/>
        <v>32</v>
      </c>
      <c r="G34" s="30">
        <f t="shared" si="3"/>
        <v>0.66181829303665862</v>
      </c>
      <c r="H34" s="26">
        <f t="shared" si="4"/>
        <v>0.66475225398868387</v>
      </c>
      <c r="I34" s="2">
        <f t="shared" si="5"/>
        <v>0.1127799076304775</v>
      </c>
      <c r="J34" s="31">
        <f t="shared" si="6"/>
        <v>0.54903838540618111</v>
      </c>
    </row>
    <row r="35" spans="1:10" ht="15" x14ac:dyDescent="0.25">
      <c r="A35" s="6">
        <v>12</v>
      </c>
      <c r="B35" s="2"/>
      <c r="C35" s="2">
        <v>12</v>
      </c>
      <c r="D35" s="2"/>
      <c r="E35" s="7">
        <f t="shared" si="2"/>
        <v>20</v>
      </c>
      <c r="G35" s="30">
        <f t="shared" si="3"/>
        <v>0.66475225398868398</v>
      </c>
      <c r="H35" s="26">
        <f t="shared" si="4"/>
        <v>0.66770858310545667</v>
      </c>
      <c r="I35" s="2">
        <f t="shared" si="5"/>
        <v>0.10816350862134855</v>
      </c>
      <c r="J35" s="31">
        <f t="shared" si="6"/>
        <v>0.55658874536733549</v>
      </c>
    </row>
    <row r="36" spans="1:10" ht="15" x14ac:dyDescent="0.25">
      <c r="A36" s="6">
        <v>12.5</v>
      </c>
      <c r="B36" s="2"/>
      <c r="C36" s="2">
        <v>12.5</v>
      </c>
      <c r="D36" s="2"/>
      <c r="E36" s="7">
        <f t="shared" si="2"/>
        <v>7.5</v>
      </c>
      <c r="G36" s="30">
        <f t="shared" si="3"/>
        <v>0.66770858310545644</v>
      </c>
      <c r="H36" s="26">
        <f t="shared" si="4"/>
        <v>0.67068752274404364</v>
      </c>
      <c r="I36" s="2">
        <f t="shared" si="5"/>
        <v>0.10386183427794222</v>
      </c>
      <c r="J36" s="31">
        <f t="shared" si="6"/>
        <v>0.56384674882751418</v>
      </c>
    </row>
    <row r="37" spans="1:10" ht="15" x14ac:dyDescent="0.25">
      <c r="A37" s="6">
        <v>13</v>
      </c>
      <c r="B37" s="2"/>
      <c r="C37" s="2">
        <v>13</v>
      </c>
      <c r="D37" s="2"/>
      <c r="E37" s="7">
        <f t="shared" si="2"/>
        <v>-5.5</v>
      </c>
      <c r="G37" s="30">
        <f t="shared" si="3"/>
        <v>0.6706875227440432</v>
      </c>
      <c r="H37" s="26">
        <f t="shared" si="4"/>
        <v>0.67368931867061965</v>
      </c>
      <c r="I37" s="2">
        <f t="shared" si="5"/>
        <v>9.9845328298278441E-2</v>
      </c>
      <c r="J37" s="31">
        <f t="shared" si="6"/>
        <v>0.57084219444576478</v>
      </c>
    </row>
    <row r="38" spans="1:10" ht="15" x14ac:dyDescent="0.25">
      <c r="A38" s="6">
        <v>13.5</v>
      </c>
      <c r="B38" s="2"/>
      <c r="C38" s="2">
        <v>13.5</v>
      </c>
      <c r="D38" s="2"/>
      <c r="E38" s="7">
        <f t="shared" si="2"/>
        <v>-19</v>
      </c>
      <c r="G38" s="30">
        <f t="shared" si="3"/>
        <v>0.67368931867061876</v>
      </c>
      <c r="H38" s="26">
        <f t="shared" si="4"/>
        <v>0.67671422011950888</v>
      </c>
      <c r="I38" s="2">
        <f t="shared" si="5"/>
        <v>9.6087929803293462E-2</v>
      </c>
      <c r="J38" s="31">
        <f t="shared" si="6"/>
        <v>0.57760138886732526</v>
      </c>
    </row>
    <row r="39" spans="1:10" ht="15" x14ac:dyDescent="0.25">
      <c r="A39" s="6">
        <v>14</v>
      </c>
      <c r="B39" s="2"/>
      <c r="C39" s="2">
        <v>14</v>
      </c>
      <c r="D39" s="2"/>
      <c r="E39" s="7">
        <f t="shared" si="2"/>
        <v>-33</v>
      </c>
      <c r="G39" s="30">
        <f t="shared" si="3"/>
        <v>0.67671422011950855</v>
      </c>
      <c r="H39" s="26">
        <f t="shared" si="4"/>
        <v>0.67976247985344518</v>
      </c>
      <c r="I39" s="2">
        <f t="shared" si="5"/>
        <v>9.2566579297310228E-2</v>
      </c>
      <c r="J39" s="31">
        <f t="shared" si="6"/>
        <v>0.58414764082219828</v>
      </c>
    </row>
    <row r="40" spans="1:10" ht="15" x14ac:dyDescent="0.25">
      <c r="A40" s="6">
        <v>14.5</v>
      </c>
      <c r="B40" s="2"/>
      <c r="C40" s="2">
        <v>14.5</v>
      </c>
      <c r="D40" s="2"/>
      <c r="E40" s="7">
        <f t="shared" si="2"/>
        <v>-47.5</v>
      </c>
      <c r="G40" s="30">
        <f t="shared" si="3"/>
        <v>0.67976247985344485</v>
      </c>
      <c r="H40" s="26">
        <f t="shared" si="4"/>
        <v>0.68283435422506933</v>
      </c>
      <c r="I40" s="2">
        <f t="shared" si="5"/>
        <v>8.9260805273896127E-2</v>
      </c>
      <c r="J40" s="31">
        <f t="shared" si="6"/>
        <v>0.59050167457954872</v>
      </c>
    </row>
    <row r="41" spans="1:10" ht="15" x14ac:dyDescent="0.25">
      <c r="A41" s="6">
        <v>15</v>
      </c>
      <c r="B41" s="2"/>
      <c r="C41" s="2">
        <v>15</v>
      </c>
      <c r="D41" s="2"/>
      <c r="E41" s="7">
        <f t="shared" si="2"/>
        <v>-62.5</v>
      </c>
      <c r="G41" s="30">
        <f t="shared" si="3"/>
        <v>0.68283435422506955</v>
      </c>
      <c r="H41" s="26">
        <f t="shared" si="4"/>
        <v>0.6859301032397106</v>
      </c>
      <c r="I41" s="2">
        <f t="shared" si="5"/>
        <v>8.6152376624777649E-2</v>
      </c>
      <c r="J41" s="31">
        <f t="shared" si="6"/>
        <v>0.59668197760029185</v>
      </c>
    </row>
    <row r="42" spans="1:10" ht="15" x14ac:dyDescent="0.25">
      <c r="A42" s="6">
        <v>15.5</v>
      </c>
      <c r="B42" s="2"/>
      <c r="C42" s="2">
        <v>15.5</v>
      </c>
      <c r="D42" s="2"/>
      <c r="E42" s="7">
        <f t="shared" si="2"/>
        <v>-78</v>
      </c>
      <c r="G42" s="30">
        <f t="shared" si="3"/>
        <v>0.68593010323971082</v>
      </c>
      <c r="H42" s="26">
        <f t="shared" si="4"/>
        <v>0.6890499906194647</v>
      </c>
      <c r="I42" s="2">
        <f t="shared" si="5"/>
        <v>8.3225009034964006E-2</v>
      </c>
      <c r="J42" s="31">
        <f t="shared" si="6"/>
        <v>0.60270509420474683</v>
      </c>
    </row>
    <row r="43" spans="1:10" ht="15" x14ac:dyDescent="0.25">
      <c r="A43" s="6">
        <v>16</v>
      </c>
      <c r="B43" s="2"/>
      <c r="C43" s="2">
        <v>16</v>
      </c>
      <c r="D43" s="2"/>
      <c r="E43" s="7">
        <f t="shared" si="2"/>
        <v>-94</v>
      </c>
      <c r="G43" s="30">
        <f t="shared" si="3"/>
        <v>0.68904999061946504</v>
      </c>
      <c r="H43" s="26">
        <f t="shared" si="4"/>
        <v>0.69219428386861626</v>
      </c>
      <c r="I43" s="2">
        <f t="shared" si="5"/>
        <v>8.0464115898939328E-2</v>
      </c>
      <c r="J43" s="31">
        <f t="shared" si="6"/>
        <v>0.60858587472052572</v>
      </c>
    </row>
    <row r="44" spans="1:10" ht="15" x14ac:dyDescent="0.25">
      <c r="A44" s="6">
        <v>16.5</v>
      </c>
      <c r="B44" s="2"/>
      <c r="C44" s="2">
        <v>16.5</v>
      </c>
      <c r="D44" s="2"/>
      <c r="E44" s="7">
        <f t="shared" si="2"/>
        <v>-110.5</v>
      </c>
      <c r="G44" s="30">
        <f t="shared" si="3"/>
        <v>0.6921942838686157</v>
      </c>
      <c r="H44" s="26">
        <f t="shared" si="4"/>
        <v>0.69536325434042201</v>
      </c>
      <c r="I44" s="2">
        <f t="shared" si="5"/>
        <v>7.7856596132883357E-2</v>
      </c>
      <c r="J44" s="31">
        <f t="shared" si="6"/>
        <v>0.61433768773573239</v>
      </c>
    </row>
    <row r="45" spans="1:10" ht="15" x14ac:dyDescent="0.25">
      <c r="A45" s="6">
        <v>17</v>
      </c>
      <c r="B45" s="2"/>
      <c r="C45" s="2">
        <v>17</v>
      </c>
      <c r="D45" s="2"/>
      <c r="E45" s="7">
        <f t="shared" si="2"/>
        <v>-127.5</v>
      </c>
      <c r="G45" s="30">
        <f t="shared" si="3"/>
        <v>0.69536325434042179</v>
      </c>
      <c r="H45" s="26">
        <f t="shared" si="4"/>
        <v>0.69855717730530709</v>
      </c>
      <c r="I45" s="2">
        <f t="shared" si="5"/>
        <v>7.53906527067255E-2</v>
      </c>
      <c r="J45" s="31">
        <f t="shared" si="6"/>
        <v>0.61997260163369627</v>
      </c>
    </row>
    <row r="46" spans="1:10" ht="15" x14ac:dyDescent="0.25">
      <c r="A46" s="6">
        <v>17.5</v>
      </c>
      <c r="B46" s="2"/>
      <c r="C46" s="2">
        <v>17.5</v>
      </c>
      <c r="D46" s="2"/>
      <c r="E46" s="7">
        <f t="shared" si="2"/>
        <v>-145</v>
      </c>
      <c r="G46" s="30">
        <f t="shared" si="3"/>
        <v>0.69855717730530731</v>
      </c>
      <c r="H46" s="26">
        <f t="shared" si="4"/>
        <v>0.70177633202048906</v>
      </c>
      <c r="I46" s="2">
        <f t="shared" si="5"/>
        <v>7.3055636867432272E-2</v>
      </c>
      <c r="J46" s="31">
        <f t="shared" si="6"/>
        <v>0.62550154043787498</v>
      </c>
    </row>
    <row r="47" spans="1:10" ht="15" x14ac:dyDescent="0.25">
      <c r="A47" s="6">
        <v>18</v>
      </c>
      <c r="B47" s="2"/>
      <c r="C47" s="2">
        <v>18</v>
      </c>
      <c r="D47" s="2"/>
      <c r="E47" s="7">
        <f t="shared" si="2"/>
        <v>-163</v>
      </c>
      <c r="G47" s="30">
        <f t="shared" si="3"/>
        <v>0.70177633202048906</v>
      </c>
      <c r="H47" s="26">
        <f t="shared" si="4"/>
        <v>0.70502100180107408</v>
      </c>
      <c r="I47" s="2">
        <f t="shared" si="5"/>
        <v>7.084191393906894E-2</v>
      </c>
      <c r="J47" s="31">
        <f t="shared" si="6"/>
        <v>0.63093441808142015</v>
      </c>
    </row>
    <row r="48" spans="1:10" ht="15" x14ac:dyDescent="0.25">
      <c r="A48" s="6">
        <v>18.5</v>
      </c>
      <c r="B48" s="2"/>
      <c r="C48" s="2">
        <v>18.5</v>
      </c>
      <c r="D48" s="2"/>
      <c r="E48" s="7">
        <f t="shared" si="2"/>
        <v>-181.5</v>
      </c>
      <c r="G48" s="30">
        <f t="shared" si="3"/>
        <v>0.70502100180107419</v>
      </c>
      <c r="H48" s="26">
        <f t="shared" si="4"/>
        <v>0.70829147409266802</v>
      </c>
      <c r="I48" s="2">
        <f t="shared" si="5"/>
        <v>6.8740747317299108E-2</v>
      </c>
      <c r="J48" s="31">
        <f t="shared" si="6"/>
        <v>0.63628025448377512</v>
      </c>
    </row>
    <row r="49" spans="1:10" ht="15" x14ac:dyDescent="0.25">
      <c r="A49" s="6">
        <v>19</v>
      </c>
      <c r="B49" s="2"/>
      <c r="C49" s="2">
        <v>19</v>
      </c>
      <c r="D49" s="2"/>
      <c r="E49" s="7">
        <f t="shared" si="2"/>
        <v>-200.5</v>
      </c>
      <c r="G49" s="30">
        <f t="shared" si="3"/>
        <v>0.70829147409266768</v>
      </c>
      <c r="H49" s="26">
        <f t="shared" si="4"/>
        <v>0.71158804054552149</v>
      </c>
      <c r="I49" s="2">
        <f t="shared" si="5"/>
        <v>6.674419786535013E-2</v>
      </c>
      <c r="J49" s="31">
        <f t="shared" si="6"/>
        <v>0.64154727622731755</v>
      </c>
    </row>
    <row r="50" spans="1:10" ht="15" x14ac:dyDescent="0.25">
      <c r="A50" s="6">
        <v>19.5</v>
      </c>
      <c r="B50" s="2"/>
      <c r="C50" s="2">
        <v>19.5</v>
      </c>
      <c r="D50" s="2"/>
      <c r="E50" s="7">
        <f t="shared" si="2"/>
        <v>-220</v>
      </c>
      <c r="G50" s="30">
        <f t="shared" si="3"/>
        <v>0.71158804054552205</v>
      </c>
      <c r="H50" s="26">
        <f t="shared" si="4"/>
        <v>0.71491099709027217</v>
      </c>
      <c r="I50" s="2">
        <f t="shared" si="5"/>
        <v>6.4845036395253949E-2</v>
      </c>
      <c r="J50" s="31">
        <f t="shared" si="6"/>
        <v>0.64674300415026809</v>
      </c>
    </row>
    <row r="51" spans="1:10" ht="15" x14ac:dyDescent="0.25">
      <c r="A51" s="6">
        <v>20</v>
      </c>
      <c r="B51" s="2"/>
      <c r="C51" s="2">
        <v>20</v>
      </c>
      <c r="D51" s="2"/>
      <c r="E51" s="7">
        <f t="shared" si="2"/>
        <v>-240</v>
      </c>
      <c r="G51" s="30">
        <f t="shared" si="3"/>
        <v>0.71491099709027184</v>
      </c>
      <c r="H51" s="26">
        <f t="shared" si="4"/>
        <v>0.71826064401529077</v>
      </c>
      <c r="I51" s="2">
        <f t="shared" si="5"/>
        <v>6.3036667305690422E-2</v>
      </c>
      <c r="J51" s="31">
        <f t="shared" si="6"/>
        <v>0.65187432978458137</v>
      </c>
    </row>
    <row r="52" spans="1:10" ht="15" x14ac:dyDescent="0.25">
      <c r="A52" s="6">
        <v>20.5</v>
      </c>
      <c r="B52" s="2"/>
      <c r="C52" s="2">
        <v>20.5</v>
      </c>
      <c r="D52" s="2"/>
      <c r="E52" s="7">
        <f t="shared" si="2"/>
        <v>-260.5</v>
      </c>
      <c r="G52" s="30">
        <f t="shared" si="3"/>
        <v>0.71826064401529066</v>
      </c>
      <c r="H52" s="26">
        <f t="shared" si="4"/>
        <v>0.72163728604570831</v>
      </c>
      <c r="I52" s="2">
        <f t="shared" si="5"/>
        <v>6.1313061764140843E-2</v>
      </c>
      <c r="J52" s="31">
        <f t="shared" si="6"/>
        <v>0.6569475822511498</v>
      </c>
    </row>
    <row r="53" spans="1:10" x14ac:dyDescent="0.3">
      <c r="A53" s="6">
        <v>21</v>
      </c>
      <c r="B53" s="2"/>
      <c r="C53" s="2">
        <v>21</v>
      </c>
      <c r="D53" s="2"/>
      <c r="E53" s="7">
        <f t="shared" si="2"/>
        <v>-281.5</v>
      </c>
      <c r="G53" s="30">
        <f t="shared" si="3"/>
        <v>0.72163728604570831</v>
      </c>
      <c r="H53" s="26">
        <f t="shared" si="4"/>
        <v>0.72504123242413421</v>
      </c>
      <c r="I53" s="2">
        <f t="shared" si="5"/>
        <v>5.966869908047702E-2</v>
      </c>
      <c r="J53" s="31">
        <f t="shared" si="6"/>
        <v>0.66196858696523131</v>
      </c>
    </row>
    <row r="54" spans="1:10" x14ac:dyDescent="0.3">
      <c r="A54" s="6">
        <v>21.5</v>
      </c>
      <c r="B54" s="2"/>
      <c r="C54" s="2">
        <v>21.5</v>
      </c>
      <c r="D54" s="2"/>
      <c r="E54" s="7">
        <f t="shared" si="2"/>
        <v>-303</v>
      </c>
      <c r="G54" s="30">
        <f t="shared" si="3"/>
        <v>0.72504123242413399</v>
      </c>
      <c r="H54" s="26">
        <f t="shared" si="4"/>
        <v>0.72847279699312573</v>
      </c>
      <c r="I54" s="2">
        <f t="shared" si="5"/>
        <v>5.8098515132696982E-2</v>
      </c>
      <c r="J54" s="31">
        <f t="shared" si="6"/>
        <v>0.66694271729143706</v>
      </c>
    </row>
    <row r="55" spans="1:10" x14ac:dyDescent="0.3">
      <c r="A55" s="6">
        <v>22</v>
      </c>
      <c r="B55" s="2"/>
      <c r="C55" s="2">
        <v>22</v>
      </c>
      <c r="D55" s="2"/>
      <c r="E55" s="7">
        <f t="shared" si="2"/>
        <v>-325</v>
      </c>
      <c r="G55" s="30">
        <f t="shared" si="3"/>
        <v>0.72847279699312517</v>
      </c>
      <c r="H55" s="26">
        <f t="shared" si="4"/>
        <v>0.73193229827944672</v>
      </c>
      <c r="I55" s="2">
        <f t="shared" si="5"/>
        <v>5.6597856882066609E-2</v>
      </c>
      <c r="J55" s="31">
        <f t="shared" si="6"/>
        <v>0.67187494011105853</v>
      </c>
    </row>
    <row r="56" spans="1:10" x14ac:dyDescent="0.3">
      <c r="A56" s="6">
        <v>22.5</v>
      </c>
      <c r="B56" s="2"/>
      <c r="C56" s="2">
        <v>22.5</v>
      </c>
      <c r="D56" s="2"/>
      <c r="E56" s="7">
        <f t="shared" si="2"/>
        <v>-347.5</v>
      </c>
      <c r="G56" s="30">
        <f t="shared" si="3"/>
        <v>0.73193229827944661</v>
      </c>
      <c r="H56" s="26">
        <f t="shared" si="4"/>
        <v>0.73542005958016698</v>
      </c>
      <c r="I56" s="2">
        <f t="shared" si="5"/>
        <v>5.5162442161414603E-2</v>
      </c>
      <c r="J56" s="31">
        <f t="shared" si="6"/>
        <v>0.67676985611803198</v>
      </c>
    </row>
    <row r="57" spans="1:10" x14ac:dyDescent="0.3">
      <c r="A57" s="6">
        <v>23</v>
      </c>
      <c r="B57" s="2"/>
      <c r="C57" s="2">
        <v>23</v>
      </c>
      <c r="D57" s="2"/>
      <c r="E57" s="7">
        <f t="shared" si="2"/>
        <v>-370.5</v>
      </c>
      <c r="G57" s="30">
        <f t="shared" si="3"/>
        <v>0.73542005958016643</v>
      </c>
      <c r="H57" s="26">
        <f t="shared" si="4"/>
        <v>0.73893640905063085</v>
      </c>
      <c r="I57" s="2">
        <f t="shared" si="5"/>
        <v>5.3788324042316503E-2</v>
      </c>
      <c r="J57" s="31">
        <f t="shared" si="6"/>
        <v>0.68163173553784995</v>
      </c>
    </row>
    <row r="58" spans="1:10" x14ac:dyDescent="0.3">
      <c r="A58" s="6">
        <v>23.5</v>
      </c>
      <c r="B58" s="2"/>
      <c r="C58" s="2">
        <v>23.5</v>
      </c>
      <c r="D58" s="2"/>
      <c r="E58" s="7">
        <f t="shared" si="2"/>
        <v>-394</v>
      </c>
      <c r="G58" s="30">
        <f t="shared" si="3"/>
        <v>0.73893640905063096</v>
      </c>
      <c r="H58" s="26">
        <f t="shared" si="4"/>
        <v>0.74248167979437263</v>
      </c>
      <c r="I58" s="2">
        <f t="shared" si="5"/>
        <v>5.2471859188848689E-2</v>
      </c>
      <c r="J58" s="31">
        <f t="shared" si="6"/>
        <v>0.68646454986178229</v>
      </c>
    </row>
    <row r="59" spans="1:10" x14ac:dyDescent="0.3">
      <c r="A59" s="6">
        <v>24</v>
      </c>
      <c r="B59" s="2"/>
      <c r="C59" s="2">
        <v>24</v>
      </c>
      <c r="D59" s="2"/>
      <c r="E59" s="7">
        <f t="shared" si="2"/>
        <v>-418</v>
      </c>
      <c r="G59" s="30">
        <f t="shared" si="3"/>
        <v>0.74248167979437252</v>
      </c>
      <c r="H59" s="26">
        <f t="shared" si="4"/>
        <v>0.74605620995499322</v>
      </c>
      <c r="I59" s="2">
        <f t="shared" si="5"/>
        <v>5.1209679691073678E-2</v>
      </c>
      <c r="J59" s="31">
        <f t="shared" si="6"/>
        <v>0.69127200010329881</v>
      </c>
    </row>
    <row r="60" spans="1:10" x14ac:dyDescent="0.3">
      <c r="A60" s="6">
        <v>24.5</v>
      </c>
      <c r="B60" s="2"/>
      <c r="C60" s="2">
        <v>24.5</v>
      </c>
      <c r="D60" s="2"/>
      <c r="E60" s="7">
        <f t="shared" si="2"/>
        <v>-442.5</v>
      </c>
      <c r="G60" s="30">
        <f t="shared" si="3"/>
        <v>0.74605620995499367</v>
      </c>
      <c r="H60" s="26">
        <f t="shared" si="4"/>
        <v>0.74966034281008109</v>
      </c>
      <c r="I60" s="2">
        <f t="shared" si="5"/>
        <v>4.9998667943326913E-2</v>
      </c>
      <c r="J60" s="31">
        <f t="shared" si="6"/>
        <v>0.69605754201166681</v>
      </c>
    </row>
    <row r="61" spans="1:10" x14ac:dyDescent="0.3">
      <c r="A61" s="6">
        <v>25</v>
      </c>
      <c r="B61" s="2"/>
      <c r="C61" s="2">
        <v>25</v>
      </c>
      <c r="D61" s="2"/>
      <c r="E61" s="7">
        <f t="shared" si="2"/>
        <v>-467.5</v>
      </c>
      <c r="G61" s="30">
        <f t="shared" si="3"/>
        <v>0.74966034281008087</v>
      </c>
      <c r="H61" s="26">
        <f t="shared" si="4"/>
        <v>0.75329442686720116</v>
      </c>
      <c r="I61" s="2">
        <f t="shared" si="5"/>
        <v>4.8835934193058698E-2</v>
      </c>
      <c r="J61" s="31">
        <f t="shared" si="6"/>
        <v>0.70082440861702222</v>
      </c>
    </row>
    <row r="62" spans="1:10" x14ac:dyDescent="0.3">
      <c r="A62" s="6">
        <v>25.5</v>
      </c>
      <c r="B62" s="2"/>
      <c r="C62" s="2">
        <v>25.5</v>
      </c>
      <c r="D62" s="2"/>
      <c r="E62" s="7">
        <f t="shared" si="2"/>
        <v>-493</v>
      </c>
      <c r="G62" s="30">
        <f t="shared" si="3"/>
        <v>0.75329442686720116</v>
      </c>
      <c r="H62" s="26">
        <f t="shared" si="4"/>
        <v>0.75695881596203041</v>
      </c>
      <c r="I62" s="2">
        <f t="shared" si="5"/>
        <v>4.7718796437346098E-2</v>
      </c>
      <c r="J62" s="31">
        <f t="shared" si="6"/>
        <v>0.70557563042985505</v>
      </c>
    </row>
    <row r="63" spans="1:10" x14ac:dyDescent="0.3">
      <c r="A63" s="6">
        <v>26</v>
      </c>
      <c r="B63" s="2"/>
      <c r="C63" s="2">
        <v>26</v>
      </c>
      <c r="D63" s="2"/>
      <c r="E63" s="7">
        <f t="shared" si="2"/>
        <v>-519</v>
      </c>
      <c r="G63" s="30">
        <f t="shared" si="3"/>
        <v>0.75695881596203063</v>
      </c>
      <c r="H63" s="26">
        <f t="shared" si="4"/>
        <v>0.76065386935867474</v>
      </c>
      <c r="I63" s="2">
        <f t="shared" si="5"/>
        <v>4.6644762387792041E-2</v>
      </c>
      <c r="J63" s="31">
        <f t="shared" si="6"/>
        <v>0.7103140535742386</v>
      </c>
    </row>
    <row r="64" spans="1:10" x14ac:dyDescent="0.3">
      <c r="A64" s="6">
        <v>26.5</v>
      </c>
      <c r="B64" s="2"/>
      <c r="C64" s="2">
        <v>26.5</v>
      </c>
      <c r="D64" s="2"/>
      <c r="E64" s="7">
        <f t="shared" si="2"/>
        <v>-545.5</v>
      </c>
      <c r="G64" s="30">
        <f t="shared" si="3"/>
        <v>0.76065386935867518</v>
      </c>
      <c r="H64" s="26">
        <f t="shared" si="4"/>
        <v>0.76437995185223695</v>
      </c>
      <c r="I64" s="2">
        <f t="shared" si="5"/>
        <v>4.561151326164465E-2</v>
      </c>
      <c r="J64" s="31">
        <f t="shared" si="6"/>
        <v>0.71504235609703048</v>
      </c>
    </row>
    <row r="65" spans="1:10" x14ac:dyDescent="0.3">
      <c r="A65" s="6">
        <v>27</v>
      </c>
      <c r="B65" s="2"/>
      <c r="C65" s="2">
        <v>27</v>
      </c>
      <c r="D65" s="2"/>
      <c r="E65" s="7">
        <f t="shared" si="2"/>
        <v>-572.5</v>
      </c>
      <c r="G65" s="30">
        <f t="shared" si="3"/>
        <v>0.76437995185223639</v>
      </c>
      <c r="H65" s="26">
        <f t="shared" si="4"/>
        <v>0.76813743387368338</v>
      </c>
      <c r="I65" s="2">
        <f t="shared" si="5"/>
        <v>4.4616889188653405E-2</v>
      </c>
      <c r="J65" s="31">
        <f t="shared" si="6"/>
        <v>0.71976306266358303</v>
      </c>
    </row>
    <row r="66" spans="1:10" x14ac:dyDescent="0.3">
      <c r="A66" s="6">
        <v>27.5</v>
      </c>
      <c r="B66" s="2"/>
      <c r="C66" s="2">
        <v>27.5</v>
      </c>
      <c r="D66" s="2"/>
      <c r="E66" s="7">
        <f t="shared" si="2"/>
        <v>-600</v>
      </c>
      <c r="G66" s="30">
        <f t="shared" si="3"/>
        <v>0.76813743387368316</v>
      </c>
      <c r="H66" s="26">
        <f t="shared" si="4"/>
        <v>0.77192669159708704</v>
      </c>
      <c r="I66" s="2">
        <f t="shared" si="5"/>
        <v>4.3658876050293692E-2</v>
      </c>
      <c r="J66" s="31">
        <f t="shared" si="6"/>
        <v>0.72447855782338944</v>
      </c>
    </row>
    <row r="67" spans="1:10" x14ac:dyDescent="0.3">
      <c r="A67" s="6">
        <v>28</v>
      </c>
      <c r="B67" s="2"/>
      <c r="C67" s="2">
        <v>28</v>
      </c>
      <c r="D67" s="2"/>
      <c r="E67" s="7">
        <f t="shared" si="2"/>
        <v>-628</v>
      </c>
      <c r="G67" s="30">
        <f t="shared" si="3"/>
        <v>0.77192669159708738</v>
      </c>
      <c r="H67" s="26">
        <f t="shared" si="4"/>
        <v>0.77574810704928698</v>
      </c>
      <c r="I67" s="2">
        <f t="shared" si="5"/>
        <v>4.273559359125681E-2</v>
      </c>
      <c r="J67" s="31">
        <f t="shared" si="6"/>
        <v>0.7291910980058306</v>
      </c>
    </row>
    <row r="68" spans="1:10" x14ac:dyDescent="0.3">
      <c r="A68" s="6">
        <v>28.5</v>
      </c>
      <c r="B68" s="2"/>
      <c r="C68" s="2">
        <v>28.5</v>
      </c>
      <c r="D68" s="2"/>
      <c r="E68" s="7">
        <f t="shared" si="2"/>
        <v>-656.5</v>
      </c>
      <c r="G68" s="30">
        <f t="shared" si="3"/>
        <v>0.77574810704928654</v>
      </c>
      <c r="H68" s="26">
        <f t="shared" si="4"/>
        <v>0.77960206822203781</v>
      </c>
      <c r="I68" s="2">
        <f t="shared" si="5"/>
        <v>4.1845284663114074E-2</v>
      </c>
      <c r="J68" s="31">
        <f t="shared" si="6"/>
        <v>0.73390282238617244</v>
      </c>
    </row>
    <row r="69" spans="1:10" x14ac:dyDescent="0.3">
      <c r="A69" s="6">
        <v>29</v>
      </c>
      <c r="B69" s="2"/>
      <c r="C69" s="2">
        <v>29</v>
      </c>
      <c r="D69" s="2"/>
      <c r="E69" s="7">
        <f t="shared" si="2"/>
        <v>-685.5</v>
      </c>
      <c r="G69" s="30">
        <f t="shared" si="3"/>
        <v>0.7796020682220377</v>
      </c>
      <c r="H69" s="26">
        <f t="shared" si="4"/>
        <v>0.78348896918672728</v>
      </c>
      <c r="I69" s="2">
        <f t="shared" si="5"/>
        <v>4.0986305477317068E-2</v>
      </c>
      <c r="J69" s="31">
        <f t="shared" si="6"/>
        <v>0.73861576274472063</v>
      </c>
    </row>
    <row r="70" spans="1:10" x14ac:dyDescent="0.3">
      <c r="A70" s="6">
        <v>29.5</v>
      </c>
      <c r="B70" s="2"/>
      <c r="C70" s="2">
        <v>29.5</v>
      </c>
      <c r="D70" s="2"/>
      <c r="E70" s="7">
        <f t="shared" si="2"/>
        <v>-715</v>
      </c>
      <c r="G70" s="30">
        <f t="shared" si="3"/>
        <v>0.7834889691867275</v>
      </c>
      <c r="H70" s="26">
        <f t="shared" si="4"/>
        <v>0.78740921021170407</v>
      </c>
      <c r="I70" s="2">
        <f t="shared" si="5"/>
        <v>4.0157116759605448E-2</v>
      </c>
      <c r="J70" s="31">
        <f t="shared" si="6"/>
        <v>0.74333185242712208</v>
      </c>
    </row>
    <row r="71" spans="1:10" x14ac:dyDescent="0.3">
      <c r="A71" s="6">
        <v>30</v>
      </c>
      <c r="B71" s="2"/>
      <c r="C71" s="2">
        <v>30</v>
      </c>
      <c r="D71" s="2"/>
      <c r="E71" s="7">
        <f t="shared" si="2"/>
        <v>-745</v>
      </c>
      <c r="G71" s="30">
        <f t="shared" si="3"/>
        <v>0.78740921021170462</v>
      </c>
      <c r="H71" s="26">
        <f t="shared" si="4"/>
        <v>0.79136319788230869</v>
      </c>
      <c r="I71" s="2">
        <f t="shared" si="5"/>
        <v>3.9356275710808637E-2</v>
      </c>
      <c r="J71" s="31">
        <f t="shared" si="6"/>
        <v>0.74805293450089594</v>
      </c>
    </row>
    <row r="72" spans="1:10" x14ac:dyDescent="0.3">
      <c r="A72" s="6">
        <v>30.5</v>
      </c>
      <c r="B72" s="2"/>
      <c r="C72" s="2">
        <v>30.5</v>
      </c>
      <c r="D72" s="2"/>
      <c r="E72" s="7">
        <f t="shared" si="2"/>
        <v>-775.5</v>
      </c>
      <c r="G72" s="30">
        <f t="shared" si="3"/>
        <v>0.7913631978823078</v>
      </c>
      <c r="H72" s="26">
        <f t="shared" si="4"/>
        <v>0.79535134522365813</v>
      </c>
      <c r="I72" s="2">
        <f t="shared" si="5"/>
        <v>3.8582428690234948E-2</v>
      </c>
      <c r="J72" s="31">
        <f t="shared" si="6"/>
        <v>0.75278076919207282</v>
      </c>
    </row>
    <row r="73" spans="1:10" x14ac:dyDescent="0.3">
      <c r="A73" s="6">
        <v>31</v>
      </c>
      <c r="B73" s="2"/>
      <c r="C73" s="2">
        <v>31</v>
      </c>
      <c r="D73" s="2"/>
      <c r="E73" s="7">
        <f t="shared" si="2"/>
        <v>-806.5</v>
      </c>
      <c r="G73" s="30">
        <f t="shared" si="3"/>
        <v>0.79535134522365725</v>
      </c>
      <c r="H73" s="26">
        <f t="shared" si="4"/>
        <v>0.79937407182628639</v>
      </c>
      <c r="I73" s="2">
        <f t="shared" si="5"/>
        <v>3.7834304547592519E-2</v>
      </c>
      <c r="J73" s="31">
        <f t="shared" si="6"/>
        <v>0.75751704067606473</v>
      </c>
    </row>
    <row r="74" spans="1:10" x14ac:dyDescent="0.3">
      <c r="A74" s="6">
        <v>31.5</v>
      </c>
      <c r="B74" s="2"/>
      <c r="C74" s="2">
        <v>31.5</v>
      </c>
      <c r="D74" s="2"/>
      <c r="E74" s="7">
        <f t="shared" si="2"/>
        <v>-838</v>
      </c>
      <c r="G74" s="30">
        <f t="shared" si="3"/>
        <v>0.79937407182628606</v>
      </c>
      <c r="H74" s="26">
        <f t="shared" si="4"/>
        <v>0.80343180397468628</v>
      </c>
      <c r="I74" s="2">
        <f t="shared" si="5"/>
        <v>3.711070853788357E-2</v>
      </c>
      <c r="J74" s="31">
        <f t="shared" si="6"/>
        <v>0.7622633632884025</v>
      </c>
    </row>
    <row r="75" spans="1:10" x14ac:dyDescent="0.3">
      <c r="A75" s="6">
        <v>32</v>
      </c>
      <c r="B75" s="2"/>
      <c r="C75" s="2">
        <v>32</v>
      </c>
      <c r="D75" s="2"/>
      <c r="E75" s="7">
        <f t="shared" si="2"/>
        <v>-870</v>
      </c>
      <c r="G75" s="30">
        <f t="shared" si="3"/>
        <v>0.80343180397468672</v>
      </c>
      <c r="H75" s="26">
        <f t="shared" si="4"/>
        <v>0.80752497477885132</v>
      </c>
      <c r="I75" s="2">
        <f t="shared" si="5"/>
        <v>3.6410516761135041E-2</v>
      </c>
      <c r="J75" s="31">
        <f t="shared" si="6"/>
        <v>0.76702128721355167</v>
      </c>
    </row>
    <row r="76" spans="1:10" x14ac:dyDescent="0.3">
      <c r="A76" s="6">
        <v>32.5</v>
      </c>
      <c r="B76" s="2"/>
      <c r="C76" s="2">
        <v>32.5</v>
      </c>
      <c r="D76" s="2"/>
      <c r="E76" s="7">
        <f t="shared" ref="E76:E139" si="7">E75-C76</f>
        <v>-902.5</v>
      </c>
      <c r="G76" s="30">
        <f t="shared" ref="G76:G139" si="8">$G$2*(($F$2/($F$2-C76))^$P$2)</f>
        <v>0.80752497477885143</v>
      </c>
      <c r="H76" s="26">
        <f t="shared" ref="H76:H139" si="9">(($L$2^$P$2)*$G$2)/(($L$2-(($J$2*C77)*0.001))^$P$2)</f>
        <v>0.81165402430888745</v>
      </c>
      <c r="I76" s="2">
        <f t="shared" ref="I76:I139" si="10">$G$4*(($F$4/($F$4+C76))^$P$2)</f>
        <v>3.5732671075321916E-2</v>
      </c>
      <c r="J76" s="31">
        <f t="shared" ref="J76:J139" si="11">G76-I76</f>
        <v>0.77179230370352947</v>
      </c>
    </row>
    <row r="77" spans="1:10" x14ac:dyDescent="0.3">
      <c r="A77" s="6">
        <v>33</v>
      </c>
      <c r="B77" s="2"/>
      <c r="C77" s="2">
        <v>33</v>
      </c>
      <c r="D77" s="2"/>
      <c r="E77" s="7">
        <f t="shared" si="7"/>
        <v>-935.5</v>
      </c>
      <c r="G77" s="30">
        <f t="shared" si="8"/>
        <v>0.81165402430888767</v>
      </c>
      <c r="H77" s="26">
        <f t="shared" si="9"/>
        <v>0.81581939973278994</v>
      </c>
      <c r="I77" s="2">
        <f t="shared" si="10"/>
        <v>3.5076174436532881E-2</v>
      </c>
      <c r="J77" s="31">
        <f t="shared" si="11"/>
        <v>0.77657784987235479</v>
      </c>
    </row>
    <row r="78" spans="1:10" x14ac:dyDescent="0.3">
      <c r="A78" s="6">
        <v>33.5</v>
      </c>
      <c r="B78" s="2"/>
      <c r="C78" s="2">
        <v>33.5</v>
      </c>
      <c r="D78" s="2"/>
      <c r="E78" s="7">
        <f t="shared" si="7"/>
        <v>-969</v>
      </c>
      <c r="G78" s="30">
        <f t="shared" si="8"/>
        <v>0.81581939973278983</v>
      </c>
      <c r="H78" s="26">
        <f t="shared" si="9"/>
        <v>0.82002155545745814</v>
      </c>
      <c r="I78" s="2">
        <f t="shared" si="10"/>
        <v>3.4440086625426504E-2</v>
      </c>
      <c r="J78" s="31">
        <f t="shared" si="11"/>
        <v>0.7813793131073633</v>
      </c>
    </row>
    <row r="79" spans="1:10" x14ac:dyDescent="0.3">
      <c r="A79" s="6">
        <v>34</v>
      </c>
      <c r="B79" s="2"/>
      <c r="C79" s="2">
        <v>34</v>
      </c>
      <c r="D79" s="2"/>
      <c r="E79" s="7">
        <f t="shared" si="7"/>
        <v>-1003</v>
      </c>
      <c r="G79" s="30">
        <f t="shared" si="8"/>
        <v>0.82002155545745847</v>
      </c>
      <c r="H79" s="26">
        <f t="shared" si="9"/>
        <v>0.82426095327304894</v>
      </c>
      <c r="I79" s="2">
        <f t="shared" si="10"/>
        <v>3.3823520323425775E-2</v>
      </c>
      <c r="J79" s="31">
        <f t="shared" si="11"/>
        <v>0.78619803513403275</v>
      </c>
    </row>
    <row r="80" spans="1:10" x14ac:dyDescent="0.3">
      <c r="A80" s="6">
        <v>34.5</v>
      </c>
      <c r="B80" s="2"/>
      <c r="C80" s="2">
        <v>34.5</v>
      </c>
      <c r="D80" s="2"/>
      <c r="E80" s="7">
        <f t="shared" si="7"/>
        <v>-1037.5</v>
      </c>
      <c r="G80" s="30">
        <f t="shared" si="8"/>
        <v>0.82426095327304894</v>
      </c>
      <c r="H80" s="26">
        <f t="shared" si="9"/>
        <v>0.82853806250074558</v>
      </c>
      <c r="I80" s="2">
        <f t="shared" si="10"/>
        <v>3.3225637505974973E-2</v>
      </c>
      <c r="J80" s="31">
        <f t="shared" si="11"/>
        <v>0.79103531576707398</v>
      </c>
    </row>
    <row r="81" spans="1:10" x14ac:dyDescent="0.3">
      <c r="A81" s="6">
        <v>35</v>
      </c>
      <c r="B81" s="2"/>
      <c r="C81" s="2">
        <v>35</v>
      </c>
      <c r="D81" s="2"/>
      <c r="E81" s="7">
        <f t="shared" si="7"/>
        <v>-1072.5</v>
      </c>
      <c r="G81" s="30">
        <f t="shared" si="8"/>
        <v>0.82853806250074558</v>
      </c>
      <c r="H81" s="26">
        <f t="shared" si="9"/>
        <v>0.83285336014405531</v>
      </c>
      <c r="I81" s="2">
        <f t="shared" si="10"/>
        <v>3.2645646123604669E-2</v>
      </c>
      <c r="J81" s="31">
        <f t="shared" si="11"/>
        <v>0.79589241637714092</v>
      </c>
    </row>
    <row r="82" spans="1:10" x14ac:dyDescent="0.3">
      <c r="A82" s="6">
        <v>35.5</v>
      </c>
      <c r="B82" s="2"/>
      <c r="C82" s="2">
        <v>35.5</v>
      </c>
      <c r="D82" s="2"/>
      <c r="E82" s="7">
        <f t="shared" si="7"/>
        <v>-1108</v>
      </c>
      <c r="G82" s="30">
        <f t="shared" si="8"/>
        <v>0.83285336014405498</v>
      </c>
      <c r="H82" s="26">
        <f t="shared" si="9"/>
        <v>0.83720733104371425</v>
      </c>
      <c r="I82" s="2">
        <f t="shared" si="10"/>
        <v>3.2082797044577692E-2</v>
      </c>
      <c r="J82" s="31">
        <f t="shared" si="11"/>
        <v>0.80077056309947725</v>
      </c>
    </row>
    <row r="83" spans="1:10" x14ac:dyDescent="0.3">
      <c r="A83" s="6">
        <v>36</v>
      </c>
      <c r="B83" s="2"/>
      <c r="C83" s="2">
        <v>36</v>
      </c>
      <c r="D83" s="2"/>
      <c r="E83" s="7">
        <f t="shared" si="7"/>
        <v>-1144</v>
      </c>
      <c r="G83" s="30">
        <f t="shared" si="8"/>
        <v>0.83720733104371348</v>
      </c>
      <c r="H83" s="26">
        <f t="shared" si="9"/>
        <v>0.84160046803631205</v>
      </c>
      <c r="I83" s="2">
        <f t="shared" si="10"/>
        <v>3.1536381235568116E-2</v>
      </c>
      <c r="J83" s="31">
        <f t="shared" si="11"/>
        <v>0.80567094980814535</v>
      </c>
    </row>
    <row r="84" spans="1:10" x14ac:dyDescent="0.3">
      <c r="A84" s="6">
        <v>36.5</v>
      </c>
      <c r="B84" s="2"/>
      <c r="C84" s="2">
        <v>36.5</v>
      </c>
      <c r="D84" s="2"/>
      <c r="E84" s="7">
        <f t="shared" si="7"/>
        <v>-1180.5</v>
      </c>
      <c r="G84" s="30">
        <f t="shared" si="8"/>
        <v>0.84160046803631161</v>
      </c>
      <c r="H84" s="26">
        <f t="shared" si="9"/>
        <v>0.84603327211673784</v>
      </c>
      <c r="I84" s="2">
        <f t="shared" si="10"/>
        <v>3.100572715920303E-2</v>
      </c>
      <c r="J84" s="31">
        <f t="shared" si="11"/>
        <v>0.81059474087710859</v>
      </c>
    </row>
    <row r="85" spans="1:10" x14ac:dyDescent="0.3">
      <c r="A85" s="6">
        <v>37</v>
      </c>
      <c r="B85" s="2"/>
      <c r="C85" s="2">
        <v>37</v>
      </c>
      <c r="D85" s="2"/>
      <c r="E85" s="7">
        <f t="shared" si="7"/>
        <v>-1217.5</v>
      </c>
      <c r="G85" s="30">
        <f t="shared" si="8"/>
        <v>0.84603327211673796</v>
      </c>
      <c r="H85" s="26">
        <f t="shared" si="9"/>
        <v>0.85050625260454815</v>
      </c>
      <c r="I85" s="2">
        <f t="shared" si="10"/>
        <v>3.0490198369408774E-2</v>
      </c>
      <c r="J85" s="31">
        <f t="shared" si="11"/>
        <v>0.81554307374732915</v>
      </c>
    </row>
    <row r="86" spans="1:10" x14ac:dyDescent="0.3">
      <c r="A86" s="6">
        <v>37.5</v>
      </c>
      <c r="B86" s="2"/>
      <c r="C86" s="2">
        <v>37.5</v>
      </c>
      <c r="D86" s="2"/>
      <c r="E86" s="7">
        <f t="shared" si="7"/>
        <v>-1255</v>
      </c>
      <c r="G86" s="30">
        <f t="shared" si="8"/>
        <v>0.85050625260454771</v>
      </c>
      <c r="H86" s="26">
        <f t="shared" si="9"/>
        <v>0.85501992731437004</v>
      </c>
      <c r="I86" s="2">
        <f t="shared" si="10"/>
        <v>2.9989191287381988E-2</v>
      </c>
      <c r="J86" s="31">
        <f t="shared" si="11"/>
        <v>0.82051706131716573</v>
      </c>
    </row>
    <row r="87" spans="1:10" x14ac:dyDescent="0.3">
      <c r="A87" s="6">
        <v>38</v>
      </c>
      <c r="B87" s="2"/>
      <c r="C87" s="2">
        <v>38</v>
      </c>
      <c r="D87" s="2"/>
      <c r="E87" s="7">
        <f t="shared" si="7"/>
        <v>-1293</v>
      </c>
      <c r="G87" s="30">
        <f t="shared" si="8"/>
        <v>0.85501992731436982</v>
      </c>
      <c r="H87" s="26">
        <f t="shared" si="9"/>
        <v>0.85957482273046237</v>
      </c>
      <c r="I87" s="2">
        <f t="shared" si="10"/>
        <v>2.9502133142680173E-2</v>
      </c>
      <c r="J87" s="31">
        <f t="shared" si="11"/>
        <v>0.82551779417168969</v>
      </c>
    </row>
    <row r="88" spans="1:10" x14ac:dyDescent="0.3">
      <c r="A88" s="6">
        <v>38.5</v>
      </c>
      <c r="B88" s="2"/>
      <c r="C88" s="2">
        <v>38.5</v>
      </c>
      <c r="D88" s="2"/>
      <c r="E88" s="7">
        <f t="shared" si="7"/>
        <v>-1331.5</v>
      </c>
      <c r="G88" s="30">
        <f t="shared" si="8"/>
        <v>0.85957482273046193</v>
      </c>
      <c r="H88" s="26">
        <f t="shared" si="9"/>
        <v>0.86417147418553397</v>
      </c>
      <c r="I88" s="2">
        <f t="shared" si="10"/>
        <v>2.902848006541971E-2</v>
      </c>
      <c r="J88" s="31">
        <f t="shared" si="11"/>
        <v>0.83054634266504224</v>
      </c>
    </row>
    <row r="89" spans="1:10" x14ac:dyDescent="0.3">
      <c r="A89" s="6">
        <v>39</v>
      </c>
      <c r="B89" s="2"/>
      <c r="C89" s="2">
        <v>39</v>
      </c>
      <c r="D89" s="2"/>
      <c r="E89" s="7">
        <f t="shared" si="7"/>
        <v>-1370.5</v>
      </c>
      <c r="G89" s="30">
        <f t="shared" si="8"/>
        <v>0.86417147418553342</v>
      </c>
      <c r="H89" s="26">
        <f t="shared" si="9"/>
        <v>0.86881042604395675</v>
      </c>
      <c r="I89" s="2">
        <f t="shared" si="10"/>
        <v>2.8567715316903951E-2</v>
      </c>
      <c r="J89" s="31">
        <f t="shared" si="11"/>
        <v>0.83560375886862948</v>
      </c>
    </row>
    <row r="90" spans="1:10" x14ac:dyDescent="0.3">
      <c r="A90" s="6">
        <v>39.5</v>
      </c>
      <c r="B90" s="2"/>
      <c r="C90" s="2">
        <v>39.5</v>
      </c>
      <c r="D90" s="2"/>
      <c r="E90" s="7">
        <f t="shared" si="7"/>
        <v>-1410</v>
      </c>
      <c r="G90" s="30">
        <f t="shared" si="8"/>
        <v>0.86881042604395675</v>
      </c>
      <c r="H90" s="26">
        <f t="shared" si="9"/>
        <v>0.87349223188949277</v>
      </c>
      <c r="I90" s="2">
        <f t="shared" si="10"/>
        <v>2.8119347647197705E-2</v>
      </c>
      <c r="J90" s="31">
        <f t="shared" si="11"/>
        <v>0.84069107839675905</v>
      </c>
    </row>
    <row r="91" spans="1:10" x14ac:dyDescent="0.3">
      <c r="A91" s="6">
        <v>40</v>
      </c>
      <c r="B91" s="2"/>
      <c r="C91" s="2">
        <v>40</v>
      </c>
      <c r="D91" s="2"/>
      <c r="E91" s="7">
        <f t="shared" si="7"/>
        <v>-1450</v>
      </c>
      <c r="G91" s="30">
        <f t="shared" si="8"/>
        <v>0.87349223188949243</v>
      </c>
      <c r="H91" s="26">
        <f t="shared" si="9"/>
        <v>0.87821745471765478</v>
      </c>
      <c r="I91" s="2">
        <f t="shared" si="10"/>
        <v>2.768290976923372E-2</v>
      </c>
      <c r="J91" s="31">
        <f t="shared" si="11"/>
        <v>0.84580932212025872</v>
      </c>
    </row>
    <row r="92" spans="1:10" x14ac:dyDescent="0.3">
      <c r="A92" s="6">
        <v>40.5</v>
      </c>
      <c r="B92" s="2"/>
      <c r="C92" s="2">
        <v>40.5</v>
      </c>
      <c r="D92" s="2"/>
      <c r="E92" s="7">
        <f t="shared" si="7"/>
        <v>-1490.5</v>
      </c>
      <c r="G92" s="30">
        <f t="shared" si="8"/>
        <v>0.878217454717655</v>
      </c>
      <c r="H92" s="26">
        <f t="shared" si="9"/>
        <v>0.88298666713285601</v>
      </c>
      <c r="I92" s="2">
        <f t="shared" si="10"/>
        <v>2.7257956939996247E-2</v>
      </c>
      <c r="J92" s="31">
        <f t="shared" si="11"/>
        <v>0.85095949777765878</v>
      </c>
    </row>
    <row r="93" spans="1:10" x14ac:dyDescent="0.3">
      <c r="A93" s="6">
        <v>41</v>
      </c>
      <c r="B93" s="2"/>
      <c r="C93" s="2">
        <v>41</v>
      </c>
      <c r="D93" s="2"/>
      <c r="E93" s="7">
        <f t="shared" si="7"/>
        <v>-1531.5</v>
      </c>
      <c r="G93" s="30">
        <f t="shared" si="8"/>
        <v>0.88298666713285578</v>
      </c>
      <c r="H93" s="26">
        <f t="shared" si="9"/>
        <v>0.88780045155045917</v>
      </c>
      <c r="I93" s="2">
        <f t="shared" si="10"/>
        <v>2.6844065640187671E-2</v>
      </c>
      <c r="J93" s="31">
        <f t="shared" si="11"/>
        <v>0.85614260149266808</v>
      </c>
    </row>
    <row r="94" spans="1:10" x14ac:dyDescent="0.3">
      <c r="A94" s="6">
        <v>41.5</v>
      </c>
      <c r="B94" s="2"/>
      <c r="C94" s="2">
        <v>41.5</v>
      </c>
      <c r="D94" s="2"/>
      <c r="E94" s="7">
        <f t="shared" si="7"/>
        <v>-1573</v>
      </c>
      <c r="G94" s="30">
        <f t="shared" si="8"/>
        <v>0.88780045155045928</v>
      </c>
      <c r="H94" s="26">
        <f t="shared" si="9"/>
        <v>0.89265940040389335</v>
      </c>
      <c r="I94" s="2">
        <f t="shared" si="10"/>
        <v>2.6440832344559261E-2</v>
      </c>
      <c r="J94" s="31">
        <f t="shared" si="11"/>
        <v>0.86135961920589998</v>
      </c>
    </row>
    <row r="95" spans="1:10" x14ac:dyDescent="0.3">
      <c r="A95" s="6">
        <v>42</v>
      </c>
      <c r="B95" s="2"/>
      <c r="C95" s="2">
        <v>42</v>
      </c>
      <c r="D95" s="2"/>
      <c r="E95" s="7">
        <f t="shared" si="7"/>
        <v>-1615</v>
      </c>
      <c r="G95" s="30">
        <f t="shared" si="8"/>
        <v>0.89265940040389269</v>
      </c>
      <c r="H95" s="26">
        <f t="shared" si="9"/>
        <v>0.89756411635695998</v>
      </c>
      <c r="I95" s="2">
        <f t="shared" si="10"/>
        <v>2.6047872375783866E-2</v>
      </c>
      <c r="J95" s="31">
        <f t="shared" si="11"/>
        <v>0.86661152802810881</v>
      </c>
    </row>
    <row r="96" spans="1:10" x14ac:dyDescent="0.3">
      <c r="A96" s="6">
        <v>42.5</v>
      </c>
      <c r="B96" s="2"/>
      <c r="C96" s="2">
        <v>42.5</v>
      </c>
      <c r="D96" s="2"/>
      <c r="E96" s="7">
        <f t="shared" si="7"/>
        <v>-1657.5</v>
      </c>
      <c r="G96" s="30">
        <f t="shared" si="8"/>
        <v>0.89756411635695943</v>
      </c>
      <c r="H96" s="26">
        <f t="shared" si="9"/>
        <v>0.90251521252150735</v>
      </c>
      <c r="I96" s="2">
        <f t="shared" si="10"/>
        <v>2.5664818835377006E-2</v>
      </c>
      <c r="J96" s="31">
        <f t="shared" si="11"/>
        <v>0.87189929752158246</v>
      </c>
    </row>
    <row r="97" spans="1:10" x14ac:dyDescent="0.3">
      <c r="A97" s="6">
        <v>43</v>
      </c>
      <c r="B97" s="2"/>
      <c r="C97" s="2">
        <v>43</v>
      </c>
      <c r="D97" s="2"/>
      <c r="E97" s="7">
        <f t="shared" si="7"/>
        <v>-1700.5</v>
      </c>
      <c r="G97" s="30">
        <f t="shared" si="8"/>
        <v>0.90251521252150735</v>
      </c>
      <c r="H97" s="26">
        <f t="shared" si="9"/>
        <v>0.90751331268060353</v>
      </c>
      <c r="I97" s="2">
        <f t="shared" si="10"/>
        <v>2.5291321605739783E-2</v>
      </c>
      <c r="J97" s="31">
        <f t="shared" si="11"/>
        <v>0.87722389091576758</v>
      </c>
    </row>
    <row r="98" spans="1:10" x14ac:dyDescent="0.3">
      <c r="A98" s="6">
        <v>43.5</v>
      </c>
      <c r="B98" s="2"/>
      <c r="C98" s="2">
        <v>43.5</v>
      </c>
      <c r="D98" s="2"/>
      <c r="E98" s="7">
        <f t="shared" si="7"/>
        <v>-1744</v>
      </c>
      <c r="G98" s="30">
        <f t="shared" si="8"/>
        <v>0.90751331268060353</v>
      </c>
      <c r="H98" s="26">
        <f t="shared" si="9"/>
        <v>0.9125590515173877</v>
      </c>
      <c r="I98" s="2">
        <f t="shared" si="10"/>
        <v>2.4927046417909115E-2</v>
      </c>
      <c r="J98" s="31">
        <f t="shared" si="11"/>
        <v>0.88258626626269443</v>
      </c>
    </row>
    <row r="99" spans="1:10" x14ac:dyDescent="0.3">
      <c r="A99" s="6">
        <v>44</v>
      </c>
      <c r="B99" s="2"/>
      <c r="C99" s="2">
        <v>44</v>
      </c>
      <c r="D99" s="2"/>
      <c r="E99" s="7">
        <f t="shared" si="7"/>
        <v>-1788</v>
      </c>
      <c r="G99" s="30">
        <f t="shared" si="8"/>
        <v>0.91255905151738703</v>
      </c>
      <c r="H99" s="26">
        <f t="shared" si="9"/>
        <v>0.91765307484975611</v>
      </c>
      <c r="I99" s="2">
        <f t="shared" si="10"/>
        <v>2.4571673980064029E-2</v>
      </c>
      <c r="J99" s="31">
        <f t="shared" si="11"/>
        <v>0.88798737753732304</v>
      </c>
    </row>
    <row r="100" spans="1:10" x14ac:dyDescent="0.3">
      <c r="A100" s="6">
        <v>44.5</v>
      </c>
      <c r="B100" s="2"/>
      <c r="C100" s="2">
        <v>44.5</v>
      </c>
      <c r="D100" s="2"/>
      <c r="E100" s="7">
        <f t="shared" si="7"/>
        <v>-1832.5</v>
      </c>
      <c r="G100" s="30">
        <f t="shared" si="8"/>
        <v>0.91765307484975611</v>
      </c>
      <c r="H100" s="26">
        <f t="shared" si="9"/>
        <v>0.92279603987107228</v>
      </c>
      <c r="I100" s="2">
        <f t="shared" si="10"/>
        <v>2.4224899162255755E-2</v>
      </c>
      <c r="J100" s="31">
        <f t="shared" si="11"/>
        <v>0.89342817568750033</v>
      </c>
    </row>
    <row r="101" spans="1:10" x14ac:dyDescent="0.3">
      <c r="A101" s="6">
        <v>45</v>
      </c>
      <c r="B101" s="2"/>
      <c r="C101" s="2">
        <v>45</v>
      </c>
      <c r="D101" s="2"/>
      <c r="E101" s="7">
        <f t="shared" si="7"/>
        <v>-1877.5</v>
      </c>
      <c r="G101" s="30">
        <f t="shared" si="8"/>
        <v>0.92279603987107295</v>
      </c>
      <c r="H101" s="26">
        <f t="shared" si="9"/>
        <v>0.9279886153970559</v>
      </c>
      <c r="I101" s="2">
        <f t="shared" si="10"/>
        <v>2.3886430233209847E-2</v>
      </c>
      <c r="J101" s="31">
        <f t="shared" si="11"/>
        <v>0.89890960963786315</v>
      </c>
    </row>
    <row r="102" spans="1:10" x14ac:dyDescent="0.3">
      <c r="A102" s="6">
        <v>45.5</v>
      </c>
      <c r="B102" s="2"/>
      <c r="C102" s="2">
        <v>45.5</v>
      </c>
      <c r="D102" s="2"/>
      <c r="E102" s="7">
        <f t="shared" si="7"/>
        <v>-1923</v>
      </c>
      <c r="G102" s="30">
        <f t="shared" si="8"/>
        <v>0.92798861539705568</v>
      </c>
      <c r="H102" s="26">
        <f t="shared" si="9"/>
        <v>0.93323148211905149</v>
      </c>
      <c r="I102" s="2">
        <f t="shared" si="10"/>
        <v>2.3555988145392347E-2</v>
      </c>
      <c r="J102" s="31">
        <f t="shared" si="11"/>
        <v>0.90443262725166329</v>
      </c>
    </row>
    <row r="103" spans="1:10" x14ac:dyDescent="0.3">
      <c r="A103" s="6">
        <v>46</v>
      </c>
      <c r="B103" s="2"/>
      <c r="C103" s="2">
        <v>46</v>
      </c>
      <c r="D103" s="2"/>
      <c r="E103" s="7">
        <f t="shared" si="7"/>
        <v>-1969</v>
      </c>
      <c r="G103" s="30">
        <f t="shared" si="8"/>
        <v>0.93323148211905116</v>
      </c>
      <c r="H103" s="26">
        <f t="shared" si="9"/>
        <v>0.93852533286387341</v>
      </c>
      <c r="I103" s="2">
        <f t="shared" si="10"/>
        <v>2.3233305864845892E-2</v>
      </c>
      <c r="J103" s="31">
        <f t="shared" si="11"/>
        <v>0.90999817625420532</v>
      </c>
    </row>
    <row r="104" spans="1:10" x14ac:dyDescent="0.3">
      <c r="A104" s="6">
        <v>46.5</v>
      </c>
      <c r="B104" s="2"/>
      <c r="C104" s="2">
        <v>46.5</v>
      </c>
      <c r="D104" s="2"/>
      <c r="E104" s="7">
        <f t="shared" si="7"/>
        <v>-2015.5</v>
      </c>
      <c r="G104" s="30">
        <f t="shared" si="8"/>
        <v>0.93852533286387319</v>
      </c>
      <c r="H104" s="26">
        <f t="shared" si="9"/>
        <v>0.9438708728604065</v>
      </c>
      <c r="I104" s="2">
        <f t="shared" si="10"/>
        <v>2.2918127742585153E-2</v>
      </c>
      <c r="J104" s="31">
        <f t="shared" si="11"/>
        <v>0.91560720512128801</v>
      </c>
    </row>
    <row r="105" spans="1:10" x14ac:dyDescent="0.3">
      <c r="A105" s="6">
        <v>47</v>
      </c>
      <c r="B105" s="2"/>
      <c r="C105" s="2">
        <v>47</v>
      </c>
      <c r="D105" s="2"/>
      <c r="E105" s="7">
        <f t="shared" si="7"/>
        <v>-2062.5</v>
      </c>
      <c r="G105" s="30">
        <f t="shared" si="8"/>
        <v>0.94387087286040527</v>
      </c>
      <c r="H105" s="26">
        <f t="shared" si="9"/>
        <v>0.94926882001317658</v>
      </c>
      <c r="I105" s="2">
        <f t="shared" si="10"/>
        <v>2.2610208924600694E-2</v>
      </c>
      <c r="J105" s="31">
        <f t="shared" si="11"/>
        <v>0.92126066393580452</v>
      </c>
    </row>
    <row r="106" spans="1:10" x14ac:dyDescent="0.3">
      <c r="A106" s="6">
        <v>47.5</v>
      </c>
      <c r="B106" s="2"/>
      <c r="C106" s="2">
        <v>47.5</v>
      </c>
      <c r="D106" s="2"/>
      <c r="E106" s="7">
        <f t="shared" si="7"/>
        <v>-2110</v>
      </c>
      <c r="G106" s="30">
        <f t="shared" si="8"/>
        <v>0.94926882001317647</v>
      </c>
      <c r="H106" s="26">
        <f t="shared" si="9"/>
        <v>0.95471990518311645</v>
      </c>
      <c r="I106" s="2">
        <f t="shared" si="10"/>
        <v>2.230931479775514E-2</v>
      </c>
      <c r="J106" s="31">
        <f t="shared" si="11"/>
        <v>0.92695950521542136</v>
      </c>
    </row>
    <row r="107" spans="1:10" x14ac:dyDescent="0.3">
      <c r="A107" s="6">
        <v>48</v>
      </c>
      <c r="B107" s="2"/>
      <c r="C107" s="2">
        <v>48</v>
      </c>
      <c r="D107" s="2"/>
      <c r="E107" s="7">
        <f t="shared" si="7"/>
        <v>-2158</v>
      </c>
      <c r="G107" s="30">
        <f t="shared" si="8"/>
        <v>0.95471990518311622</v>
      </c>
      <c r="H107" s="26">
        <f t="shared" si="9"/>
        <v>0.96022487247571076</v>
      </c>
      <c r="I107" s="2">
        <f t="shared" si="10"/>
        <v>2.2015220469070968E-2</v>
      </c>
      <c r="J107" s="31">
        <f t="shared" si="11"/>
        <v>0.93270468471404522</v>
      </c>
    </row>
    <row r="108" spans="1:10" x14ac:dyDescent="0.3">
      <c r="A108" s="6">
        <v>48.5</v>
      </c>
      <c r="B108" s="2"/>
      <c r="C108" s="2">
        <v>48.5</v>
      </c>
      <c r="D108" s="2"/>
      <c r="E108" s="7">
        <f t="shared" si="7"/>
        <v>-2206.5</v>
      </c>
      <c r="G108" s="30">
        <f t="shared" si="8"/>
        <v>0.96022487247571031</v>
      </c>
      <c r="H108" s="26">
        <f t="shared" si="9"/>
        <v>0.96578447953678426</v>
      </c>
      <c r="I108" s="2">
        <f t="shared" si="10"/>
        <v>2.1727710276104983E-2</v>
      </c>
      <c r="J108" s="31">
        <f t="shared" si="11"/>
        <v>0.93849716219960533</v>
      </c>
    </row>
    <row r="109" spans="1:10" x14ac:dyDescent="0.3">
      <c r="A109" s="6">
        <v>49</v>
      </c>
      <c r="B109" s="2"/>
      <c r="C109" s="2">
        <v>49</v>
      </c>
      <c r="D109" s="2"/>
      <c r="E109" s="7">
        <f t="shared" si="7"/>
        <v>-2255.5</v>
      </c>
      <c r="G109" s="30">
        <f t="shared" si="8"/>
        <v>0.96578447953678448</v>
      </c>
      <c r="H109" s="26">
        <f t="shared" si="9"/>
        <v>0.97139949785614943</v>
      </c>
      <c r="I109" s="2">
        <f t="shared" si="10"/>
        <v>2.1446577326283231E-2</v>
      </c>
      <c r="J109" s="31">
        <f t="shared" si="11"/>
        <v>0.94433790221050129</v>
      </c>
    </row>
    <row r="110" spans="1:10" x14ac:dyDescent="0.3">
      <c r="A110" s="6">
        <v>49.5</v>
      </c>
      <c r="B110" s="2"/>
      <c r="C110" s="2">
        <v>49.5</v>
      </c>
      <c r="D110" s="2"/>
      <c r="E110" s="7">
        <f t="shared" si="7"/>
        <v>-2305</v>
      </c>
      <c r="G110" s="30">
        <f t="shared" si="8"/>
        <v>0.9713994978561491</v>
      </c>
      <c r="H110" s="26">
        <f t="shared" si="9"/>
        <v>0.97707071307934656</v>
      </c>
      <c r="I110" s="2">
        <f t="shared" si="10"/>
        <v>2.1171623063234179E-2</v>
      </c>
      <c r="J110" s="31">
        <f t="shared" si="11"/>
        <v>0.95022787479291493</v>
      </c>
    </row>
    <row r="111" spans="1:10" x14ac:dyDescent="0.3">
      <c r="A111" s="6">
        <v>50</v>
      </c>
      <c r="B111" s="2"/>
      <c r="C111" s="2">
        <v>50</v>
      </c>
      <c r="D111" s="2"/>
      <c r="E111" s="7">
        <f t="shared" si="7"/>
        <v>-2355</v>
      </c>
      <c r="G111" s="30">
        <f t="shared" si="8"/>
        <v>0.97707071307934579</v>
      </c>
      <c r="H111" s="26">
        <f t="shared" si="9"/>
        <v>0.98279892532775293</v>
      </c>
      <c r="I111" s="2">
        <f t="shared" si="10"/>
        <v>2.0902656858306938E-2</v>
      </c>
      <c r="J111" s="31">
        <f t="shared" si="11"/>
        <v>0.95616805622103884</v>
      </c>
    </row>
    <row r="112" spans="1:10" x14ac:dyDescent="0.3">
      <c r="A112" s="6">
        <v>50.5</v>
      </c>
      <c r="B112" s="2"/>
      <c r="C112" s="2">
        <v>50.5</v>
      </c>
      <c r="D112" s="2"/>
      <c r="E112" s="7">
        <f t="shared" si="7"/>
        <v>-2405.5</v>
      </c>
      <c r="G112" s="30">
        <f t="shared" si="8"/>
        <v>0.98279892532775281</v>
      </c>
      <c r="H112" s="26">
        <f t="shared" si="9"/>
        <v>0.98858494952730291</v>
      </c>
      <c r="I112" s="2">
        <f t="shared" si="10"/>
        <v>2.0639495625598941E-2</v>
      </c>
      <c r="J112" s="31">
        <f t="shared" si="11"/>
        <v>0.96215942970215385</v>
      </c>
    </row>
    <row r="113" spans="1:10" x14ac:dyDescent="0.3">
      <c r="A113" s="6">
        <v>51</v>
      </c>
      <c r="B113" s="2"/>
      <c r="C113" s="2">
        <v>51</v>
      </c>
      <c r="D113" s="2"/>
      <c r="E113" s="7">
        <f t="shared" si="7"/>
        <v>-2456.5</v>
      </c>
      <c r="G113" s="30">
        <f t="shared" si="8"/>
        <v>0.98858494952730258</v>
      </c>
      <c r="H113" s="26">
        <f t="shared" si="9"/>
        <v>0.99442961574608324</v>
      </c>
      <c r="I113" s="2">
        <f t="shared" si="10"/>
        <v>2.0381963458942165E-2</v>
      </c>
      <c r="J113" s="31">
        <f t="shared" si="11"/>
        <v>0.96820298606836042</v>
      </c>
    </row>
    <row r="114" spans="1:10" x14ac:dyDescent="0.3">
      <c r="A114" s="6">
        <v>51.5</v>
      </c>
      <c r="B114" s="2"/>
      <c r="C114" s="2">
        <v>51.5</v>
      </c>
      <c r="D114" s="2"/>
      <c r="E114" s="7">
        <f t="shared" si="7"/>
        <v>-2508</v>
      </c>
      <c r="G114" s="30">
        <f t="shared" si="8"/>
        <v>0.99442961574608368</v>
      </c>
      <c r="H114" s="26">
        <f t="shared" si="9"/>
        <v>1.000333769541107</v>
      </c>
      <c r="I114" s="2">
        <f t="shared" si="10"/>
        <v>2.0129891289412862E-2</v>
      </c>
      <c r="J114" s="31">
        <f t="shared" si="11"/>
        <v>0.97429972445667079</v>
      </c>
    </row>
    <row r="115" spans="1:10" x14ac:dyDescent="0.3">
      <c r="A115" s="6">
        <v>52</v>
      </c>
      <c r="B115" s="2"/>
      <c r="C115" s="2">
        <v>52</v>
      </c>
      <c r="D115" s="2"/>
      <c r="E115" s="7">
        <f t="shared" si="7"/>
        <v>-2560</v>
      </c>
      <c r="G115" s="30">
        <f t="shared" si="8"/>
        <v>1.0003337695411072</v>
      </c>
      <c r="H115" s="26">
        <f t="shared" si="9"/>
        <v>1.0062982723145242</v>
      </c>
      <c r="I115" s="2">
        <f t="shared" si="10"/>
        <v>1.988311656203471E-2</v>
      </c>
      <c r="J115" s="31">
        <f t="shared" si="11"/>
        <v>0.98045065297907252</v>
      </c>
    </row>
    <row r="116" spans="1:10" x14ac:dyDescent="0.3">
      <c r="A116" s="6">
        <v>52.5</v>
      </c>
      <c r="B116" s="2"/>
      <c r="C116" s="2">
        <v>52.5</v>
      </c>
      <c r="D116" s="2"/>
      <c r="E116" s="7">
        <f t="shared" si="7"/>
        <v>-2612.5</v>
      </c>
      <c r="G116" s="30">
        <f t="shared" si="8"/>
        <v>1.0062982723145242</v>
      </c>
      <c r="H116" s="26">
        <f t="shared" si="9"/>
        <v>1.0123240016795931</v>
      </c>
      <c r="I116" s="2">
        <f t="shared" si="10"/>
        <v>1.9641482930442534E-2</v>
      </c>
      <c r="J116" s="31">
        <f t="shared" si="11"/>
        <v>0.98665678938408163</v>
      </c>
    </row>
    <row r="117" spans="1:10" x14ac:dyDescent="0.3">
      <c r="A117" s="6">
        <v>53</v>
      </c>
      <c r="B117" s="2"/>
      <c r="C117" s="2">
        <v>53</v>
      </c>
      <c r="D117" s="2"/>
      <c r="E117" s="7">
        <f t="shared" si="7"/>
        <v>-2665.5</v>
      </c>
      <c r="G117" s="30">
        <f t="shared" si="8"/>
        <v>1.0123240016795929</v>
      </c>
      <c r="H117" s="26">
        <f t="shared" si="9"/>
        <v>1.0184118518367109</v>
      </c>
      <c r="I117" s="2">
        <f t="shared" si="10"/>
        <v>1.9404839968362866E-2</v>
      </c>
      <c r="J117" s="31">
        <f t="shared" si="11"/>
        <v>0.99291916171123007</v>
      </c>
    </row>
    <row r="118" spans="1:10" x14ac:dyDescent="0.3">
      <c r="A118" s="6">
        <v>53.5</v>
      </c>
      <c r="B118" s="2"/>
      <c r="C118" s="2">
        <v>53.5</v>
      </c>
      <c r="D118" s="2"/>
      <c r="E118" s="7">
        <f t="shared" si="7"/>
        <v>-2719</v>
      </c>
      <c r="G118" s="30">
        <f t="shared" si="8"/>
        <v>1.0184118518367109</v>
      </c>
      <c r="H118" s="26">
        <f t="shared" si="9"/>
        <v>1.0245627339598244</v>
      </c>
      <c r="I118" s="2">
        <f t="shared" si="10"/>
        <v>1.9173042896849599E-2</v>
      </c>
      <c r="J118" s="31">
        <f t="shared" si="11"/>
        <v>0.99923880893986128</v>
      </c>
    </row>
    <row r="119" spans="1:10" x14ac:dyDescent="0.3">
      <c r="A119" s="6">
        <v>54</v>
      </c>
      <c r="B119" s="2"/>
      <c r="C119" s="2">
        <v>54</v>
      </c>
      <c r="D119" s="2"/>
      <c r="E119" s="7">
        <f t="shared" si="7"/>
        <v>-2773</v>
      </c>
      <c r="G119" s="30">
        <f t="shared" si="8"/>
        <v>1.0245627339598236</v>
      </c>
      <c r="H119" s="26">
        <f t="shared" si="9"/>
        <v>1.0307775765935514</v>
      </c>
      <c r="I119" s="2">
        <f t="shared" si="10"/>
        <v>1.8945952326288238E-2</v>
      </c>
      <c r="J119" s="31">
        <f t="shared" si="11"/>
        <v>1.0056167816335353</v>
      </c>
    </row>
    <row r="120" spans="1:10" x14ac:dyDescent="0.3">
      <c r="A120" s="6">
        <v>54.5</v>
      </c>
      <c r="B120" s="2"/>
      <c r="C120" s="2">
        <v>54.5</v>
      </c>
      <c r="D120" s="2"/>
      <c r="E120" s="7">
        <f t="shared" si="7"/>
        <v>-2827.5</v>
      </c>
      <c r="G120" s="30">
        <f t="shared" si="8"/>
        <v>1.0307775765935521</v>
      </c>
      <c r="H120" s="26">
        <f t="shared" si="9"/>
        <v>1.0370573260613813</v>
      </c>
      <c r="I120" s="2">
        <f t="shared" si="10"/>
        <v>1.872343401225213E-2</v>
      </c>
      <c r="J120" s="31">
        <f t="shared" si="11"/>
        <v>1.0120541425812999</v>
      </c>
    </row>
    <row r="121" spans="1:10" x14ac:dyDescent="0.3">
      <c r="A121" s="6">
        <v>55</v>
      </c>
      <c r="B121" s="2"/>
      <c r="C121" s="2">
        <v>55</v>
      </c>
      <c r="D121" s="2"/>
      <c r="E121" s="7">
        <f t="shared" si="7"/>
        <v>-2882.5</v>
      </c>
      <c r="G121" s="30">
        <f t="shared" si="8"/>
        <v>1.0370573260613807</v>
      </c>
      <c r="H121" s="26">
        <f t="shared" si="9"/>
        <v>1.0434029468852588</v>
      </c>
      <c r="I121" s="2">
        <f t="shared" si="10"/>
        <v>1.8505358624357669E-2</v>
      </c>
      <c r="J121" s="31">
        <f t="shared" si="11"/>
        <v>1.0185519674370229</v>
      </c>
    </row>
    <row r="122" spans="1:10" x14ac:dyDescent="0.3">
      <c r="A122" s="6">
        <v>55.5</v>
      </c>
      <c r="B122" s="2"/>
      <c r="C122" s="2">
        <v>55.5</v>
      </c>
      <c r="D122" s="2"/>
      <c r="E122" s="7">
        <f t="shared" si="7"/>
        <v>-2938</v>
      </c>
      <c r="G122" s="30">
        <f t="shared" si="8"/>
        <v>1.043402946885259</v>
      </c>
      <c r="H122" s="26">
        <f t="shared" si="9"/>
        <v>1.0498154222169971</v>
      </c>
      <c r="I122" s="2">
        <f t="shared" si="10"/>
        <v>1.8291601527325139E-2</v>
      </c>
      <c r="J122" s="31">
        <f t="shared" si="11"/>
        <v>1.0251113453579339</v>
      </c>
    </row>
    <row r="123" spans="1:10" x14ac:dyDescent="0.3">
      <c r="A123" s="6">
        <v>56</v>
      </c>
      <c r="B123" s="2"/>
      <c r="C123" s="2">
        <v>56</v>
      </c>
      <c r="D123" s="2"/>
      <c r="E123" s="7">
        <f t="shared" si="7"/>
        <v>-2994</v>
      </c>
      <c r="G123" s="30">
        <f t="shared" si="8"/>
        <v>1.0498154222169973</v>
      </c>
      <c r="H123" s="26">
        <f t="shared" si="9"/>
        <v>1.0562957542818305</v>
      </c>
      <c r="I123" s="2">
        <f t="shared" si="10"/>
        <v>1.8082042573505718E-2</v>
      </c>
      <c r="J123" s="31">
        <f t="shared" si="11"/>
        <v>1.0317333796434915</v>
      </c>
    </row>
    <row r="124" spans="1:10" x14ac:dyDescent="0.3">
      <c r="A124" s="6">
        <v>56.5</v>
      </c>
      <c r="B124" s="2"/>
      <c r="C124" s="2">
        <v>56.5</v>
      </c>
      <c r="D124" s="2"/>
      <c r="E124" s="7">
        <f t="shared" si="7"/>
        <v>-3050.5</v>
      </c>
      <c r="G124" s="30">
        <f t="shared" si="8"/>
        <v>1.056295754281831</v>
      </c>
      <c r="H124" s="26">
        <f t="shared" si="9"/>
        <v>1.0628449648345588</v>
      </c>
      <c r="I124" s="2">
        <f t="shared" si="10"/>
        <v>1.7876565906186231E-2</v>
      </c>
      <c r="J124" s="31">
        <f t="shared" si="11"/>
        <v>1.0384191883756448</v>
      </c>
    </row>
    <row r="125" spans="1:10" x14ac:dyDescent="0.3">
      <c r="A125" s="6">
        <v>57</v>
      </c>
      <c r="B125" s="2"/>
      <c r="C125" s="2">
        <v>57</v>
      </c>
      <c r="D125" s="2"/>
      <c r="E125" s="7">
        <f t="shared" si="7"/>
        <v>-3107.5</v>
      </c>
      <c r="G125" s="30">
        <f t="shared" si="8"/>
        <v>1.062844964834559</v>
      </c>
      <c r="H125" s="26">
        <f t="shared" si="9"/>
        <v>1.0694640956286714</v>
      </c>
      <c r="I125" s="2">
        <f t="shared" si="10"/>
        <v>1.7675059773029383E-2</v>
      </c>
      <c r="J125" s="31">
        <f t="shared" si="11"/>
        <v>1.0451699050615297</v>
      </c>
    </row>
    <row r="126" spans="1:10" x14ac:dyDescent="0.3">
      <c r="A126" s="6">
        <v>57.5</v>
      </c>
      <c r="B126" s="2"/>
      <c r="C126" s="2">
        <v>57.5</v>
      </c>
      <c r="D126" s="2"/>
      <c r="E126" s="7">
        <f t="shared" si="7"/>
        <v>-3165</v>
      </c>
      <c r="G126" s="30">
        <f t="shared" si="8"/>
        <v>1.0694640956286714</v>
      </c>
      <c r="H126" s="26">
        <f t="shared" si="9"/>
        <v>1.0761542088988856</v>
      </c>
      <c r="I126" s="2">
        <f t="shared" si="10"/>
        <v>1.7477416349050371E-2</v>
      </c>
      <c r="J126" s="31">
        <f t="shared" si="11"/>
        <v>1.0519866792796211</v>
      </c>
    </row>
    <row r="127" spans="1:10" x14ac:dyDescent="0.3">
      <c r="A127" s="6">
        <v>58</v>
      </c>
      <c r="B127" s="2"/>
      <c r="C127" s="2">
        <v>58</v>
      </c>
      <c r="D127" s="2"/>
      <c r="E127" s="7">
        <f t="shared" si="7"/>
        <v>-3223</v>
      </c>
      <c r="G127" s="30">
        <f t="shared" si="8"/>
        <v>1.0761542088988849</v>
      </c>
      <c r="H127" s="26">
        <f t="shared" si="9"/>
        <v>1.0829163878575481</v>
      </c>
      <c r="I127" s="2">
        <f t="shared" si="10"/>
        <v>1.7283531568570876E-2</v>
      </c>
      <c r="J127" s="31">
        <f t="shared" si="11"/>
        <v>1.058870677330314</v>
      </c>
    </row>
    <row r="128" spans="1:10" x14ac:dyDescent="0.3">
      <c r="A128" s="6">
        <v>58.5</v>
      </c>
      <c r="B128" s="2"/>
      <c r="C128" s="2">
        <v>58.5</v>
      </c>
      <c r="D128" s="2"/>
      <c r="E128" s="7">
        <f t="shared" si="7"/>
        <v>-3281.5</v>
      </c>
      <c r="G128" s="30">
        <f t="shared" si="8"/>
        <v>1.0829163878575476</v>
      </c>
      <c r="H128" s="26">
        <f t="shared" si="9"/>
        <v>1.0897517372053624</v>
      </c>
      <c r="I128" s="2">
        <f t="shared" si="10"/>
        <v>1.7093304965627998E-2</v>
      </c>
      <c r="J128" s="31">
        <f t="shared" si="11"/>
        <v>1.0658230828919195</v>
      </c>
    </row>
    <row r="129" spans="1:10" x14ac:dyDescent="0.3">
      <c r="A129" s="6">
        <v>59</v>
      </c>
      <c r="B129" s="2"/>
      <c r="C129" s="2">
        <v>59</v>
      </c>
      <c r="D129" s="2"/>
      <c r="E129" s="7">
        <f t="shared" si="7"/>
        <v>-3340.5</v>
      </c>
      <c r="G129" s="30">
        <f t="shared" si="8"/>
        <v>1.0897517372053618</v>
      </c>
      <c r="H129" s="26">
        <f t="shared" si="9"/>
        <v>1.0966613836569123</v>
      </c>
      <c r="I129" s="2">
        <f t="shared" si="10"/>
        <v>1.6906639522350164E-2</v>
      </c>
      <c r="J129" s="31">
        <f t="shared" si="11"/>
        <v>1.0728450976830115</v>
      </c>
    </row>
    <row r="130" spans="1:10" x14ac:dyDescent="0.3">
      <c r="A130" s="6">
        <v>59.5</v>
      </c>
      <c r="B130" s="2"/>
      <c r="C130" s="2">
        <v>59.5</v>
      </c>
      <c r="D130" s="2"/>
      <c r="E130" s="7">
        <f t="shared" si="7"/>
        <v>-3400</v>
      </c>
      <c r="G130" s="30">
        <f t="shared" si="8"/>
        <v>1.0966613836569126</v>
      </c>
      <c r="H130" s="26">
        <f t="shared" si="9"/>
        <v>1.1036464764814975</v>
      </c>
      <c r="I130" s="2">
        <f t="shared" si="10"/>
        <v>1.6723441524843757E-2</v>
      </c>
      <c r="J130" s="31">
        <f t="shared" si="11"/>
        <v>1.0799379421320687</v>
      </c>
    </row>
    <row r="131" spans="1:10" x14ac:dyDescent="0.3">
      <c r="A131" s="6">
        <v>60</v>
      </c>
      <c r="B131" s="2"/>
      <c r="C131" s="2">
        <v>60</v>
      </c>
      <c r="D131" s="2"/>
      <c r="E131" s="7">
        <f t="shared" si="7"/>
        <v>-3460</v>
      </c>
      <c r="G131" s="30">
        <f t="shared" si="8"/>
        <v>1.1036464764814977</v>
      </c>
      <c r="H131" s="26">
        <f t="shared" si="9"/>
        <v>1.1107081880597789</v>
      </c>
      <c r="I131" s="2">
        <f t="shared" si="10"/>
        <v>1.6543620426163554E-2</v>
      </c>
      <c r="J131" s="31">
        <f t="shared" si="11"/>
        <v>1.0871028560553342</v>
      </c>
    </row>
    <row r="132" spans="1:10" x14ac:dyDescent="0.3">
      <c r="A132" s="6">
        <v>60.5</v>
      </c>
      <c r="B132" s="2"/>
      <c r="C132" s="2">
        <v>60.5</v>
      </c>
      <c r="D132" s="2"/>
      <c r="E132" s="7">
        <f t="shared" si="7"/>
        <v>-3520.5</v>
      </c>
      <c r="G132" s="30">
        <f t="shared" si="8"/>
        <v>1.1107081880597782</v>
      </c>
      <c r="H132" s="26">
        <f t="shared" si="9"/>
        <v>1.1178477144567838</v>
      </c>
      <c r="I132" s="2">
        <f t="shared" si="10"/>
        <v>1.6367088715967364E-2</v>
      </c>
      <c r="J132" s="31">
        <f t="shared" si="11"/>
        <v>1.094341099343811</v>
      </c>
    </row>
    <row r="133" spans="1:10" x14ac:dyDescent="0.3">
      <c r="A133" s="6">
        <v>61</v>
      </c>
      <c r="B133" s="2"/>
      <c r="C133" s="2">
        <v>61</v>
      </c>
      <c r="D133" s="2"/>
      <c r="E133" s="7">
        <f t="shared" si="7"/>
        <v>-3581.5</v>
      </c>
      <c r="G133" s="30">
        <f t="shared" si="8"/>
        <v>1.1178477144567829</v>
      </c>
      <c r="H133" s="26">
        <f t="shared" si="9"/>
        <v>1.1250662760118313</v>
      </c>
      <c r="I133" s="2">
        <f t="shared" si="10"/>
        <v>1.6193761796480886E-2</v>
      </c>
      <c r="J133" s="31">
        <f t="shared" si="11"/>
        <v>1.101653952660302</v>
      </c>
    </row>
    <row r="134" spans="1:10" x14ac:dyDescent="0.3">
      <c r="A134" s="6">
        <v>61.5</v>
      </c>
      <c r="B134" s="2"/>
      <c r="C134" s="2">
        <v>61.5</v>
      </c>
      <c r="D134" s="2"/>
      <c r="E134" s="7">
        <f t="shared" si="7"/>
        <v>-3643</v>
      </c>
      <c r="G134" s="30">
        <f t="shared" si="8"/>
        <v>1.1250662760118313</v>
      </c>
      <c r="H134" s="26">
        <f t="shared" si="9"/>
        <v>1.1323651179459502</v>
      </c>
      <c r="I134" s="2">
        <f t="shared" si="10"/>
        <v>1.6023557864422052E-2</v>
      </c>
      <c r="J134" s="31">
        <f t="shared" si="11"/>
        <v>1.1090427181474092</v>
      </c>
    </row>
    <row r="135" spans="1:10" x14ac:dyDescent="0.3">
      <c r="A135" s="6">
        <v>62</v>
      </c>
      <c r="B135" s="2"/>
      <c r="C135" s="2">
        <v>62</v>
      </c>
      <c r="D135" s="2"/>
      <c r="E135" s="7">
        <f t="shared" si="7"/>
        <v>-3705</v>
      </c>
      <c r="G135" s="30">
        <f t="shared" si="8"/>
        <v>1.1323651179459506</v>
      </c>
      <c r="H135" s="26">
        <f t="shared" si="9"/>
        <v>1.1397455109873893</v>
      </c>
      <c r="I135" s="2">
        <f t="shared" si="10"/>
        <v>1.5856397798556375E-2</v>
      </c>
      <c r="J135" s="31">
        <f t="shared" si="11"/>
        <v>1.1165087201473942</v>
      </c>
    </row>
    <row r="136" spans="1:10" x14ac:dyDescent="0.3">
      <c r="A136" s="6">
        <v>62.5</v>
      </c>
      <c r="B136" s="2"/>
      <c r="C136" s="2">
        <v>62.5</v>
      </c>
      <c r="D136" s="2"/>
      <c r="E136" s="7">
        <f t="shared" si="7"/>
        <v>-3767.5</v>
      </c>
      <c r="G136" s="30">
        <f t="shared" si="8"/>
        <v>1.1397455109873902</v>
      </c>
      <c r="H136" s="26">
        <f t="shared" si="9"/>
        <v>1.1472087520158627</v>
      </c>
      <c r="I136" s="2">
        <f t="shared" si="10"/>
        <v>1.5692205052575004E-2</v>
      </c>
      <c r="J136" s="31">
        <f t="shared" si="11"/>
        <v>1.1240533059348152</v>
      </c>
    </row>
    <row r="137" spans="1:10" x14ac:dyDescent="0.3">
      <c r="A137" s="6">
        <v>63</v>
      </c>
      <c r="B137" s="2"/>
      <c r="C137" s="2">
        <v>63</v>
      </c>
      <c r="D137" s="2"/>
      <c r="E137" s="7">
        <f t="shared" si="7"/>
        <v>-3830.5</v>
      </c>
      <c r="G137" s="30">
        <f t="shared" si="8"/>
        <v>1.1472087520158614</v>
      </c>
      <c r="H137" s="26">
        <f t="shared" si="9"/>
        <v>1.1547561647261519</v>
      </c>
      <c r="I137" s="2">
        <f t="shared" si="10"/>
        <v>1.5530905553006335E-2</v>
      </c>
      <c r="J137" s="31">
        <f t="shared" si="11"/>
        <v>1.131677846462855</v>
      </c>
    </row>
    <row r="138" spans="1:10" x14ac:dyDescent="0.3">
      <c r="A138" s="6">
        <v>63.5</v>
      </c>
      <c r="B138" s="2"/>
      <c r="C138" s="2">
        <v>63.5</v>
      </c>
      <c r="D138" s="2"/>
      <c r="E138" s="7">
        <f t="shared" si="7"/>
        <v>-3894</v>
      </c>
      <c r="G138" s="30">
        <f t="shared" si="8"/>
        <v>1.1547561647261515</v>
      </c>
      <c r="H138" s="26">
        <f t="shared" si="9"/>
        <v>1.1623891003117934</v>
      </c>
      <c r="I138" s="2">
        <f t="shared" si="10"/>
        <v>1.5372427601889803E-2</v>
      </c>
      <c r="J138" s="31">
        <f t="shared" si="11"/>
        <v>1.1393837371242617</v>
      </c>
    </row>
    <row r="139" spans="1:10" x14ac:dyDescent="0.3">
      <c r="A139" s="6">
        <v>64</v>
      </c>
      <c r="B139" s="2"/>
      <c r="C139" s="2">
        <v>64</v>
      </c>
      <c r="D139" s="2"/>
      <c r="E139" s="7">
        <f t="shared" si="7"/>
        <v>-3958</v>
      </c>
      <c r="G139" s="30">
        <f t="shared" si="8"/>
        <v>1.1623891003117923</v>
      </c>
      <c r="H139" s="26">
        <f t="shared" si="9"/>
        <v>1.1701089381694822</v>
      </c>
      <c r="I139" s="2">
        <f t="shared" si="10"/>
        <v>1.5216701783956579E-2</v>
      </c>
      <c r="J139" s="31">
        <f t="shared" si="11"/>
        <v>1.1471723985278357</v>
      </c>
    </row>
    <row r="140" spans="1:10" x14ac:dyDescent="0.3">
      <c r="A140" s="6">
        <v>64.5</v>
      </c>
      <c r="B140" s="2"/>
      <c r="C140" s="2">
        <v>64.5</v>
      </c>
      <c r="D140" s="2"/>
      <c r="E140" s="7">
        <f t="shared" ref="E140:E203" si="12">E139-C140</f>
        <v>-4022.5</v>
      </c>
      <c r="G140" s="30">
        <f t="shared" ref="G140:G203" si="13">$G$2*(($F$2/($F$2-C140))^$P$2)</f>
        <v>1.1701089381694822</v>
      </c>
      <c r="H140" s="26">
        <f t="shared" ref="H140:H203" si="14">(($L$2^$P$2)*$G$2)/(($L$2-(($J$2*C141)*0.001))^$P$2)</f>
        <v>1.1779170866250011</v>
      </c>
      <c r="I140" s="2">
        <f t="shared" ref="I140:I203" si="15">$G$4*(($F$4/($F$4+C140))^$P$2)</f>
        <v>1.5063660878077966E-2</v>
      </c>
      <c r="J140" s="31">
        <f t="shared" ref="J140:J203" si="16">G140-I140</f>
        <v>1.1550452772914044</v>
      </c>
    </row>
    <row r="141" spans="1:10" x14ac:dyDescent="0.3">
      <c r="A141" s="6">
        <v>65</v>
      </c>
      <c r="B141" s="2"/>
      <c r="C141" s="2">
        <v>65</v>
      </c>
      <c r="D141" s="2"/>
      <c r="E141" s="7">
        <f t="shared" si="12"/>
        <v>-4087.5</v>
      </c>
      <c r="G141" s="30">
        <f t="shared" si="13"/>
        <v>1.1779170866250002</v>
      </c>
      <c r="H141" s="26">
        <f t="shared" si="14"/>
        <v>1.1858149836813665</v>
      </c>
      <c r="I141" s="2">
        <f t="shared" si="15"/>
        <v>1.4913239772755858E-2</v>
      </c>
      <c r="J141" s="31">
        <f t="shared" si="16"/>
        <v>1.1630038468522443</v>
      </c>
    </row>
    <row r="142" spans="1:10" x14ac:dyDescent="0.3">
      <c r="A142" s="6">
        <v>65.5</v>
      </c>
      <c r="B142" s="2"/>
      <c r="C142" s="2">
        <v>65.5</v>
      </c>
      <c r="D142" s="2"/>
      <c r="E142" s="7">
        <f t="shared" si="12"/>
        <v>-4153</v>
      </c>
      <c r="G142" s="30">
        <f t="shared" si="13"/>
        <v>1.1858149836813663</v>
      </c>
      <c r="H142" s="26">
        <f t="shared" si="14"/>
        <v>1.1938040977900488</v>
      </c>
      <c r="I142" s="2">
        <f t="shared" si="15"/>
        <v>1.476537538544377E-2</v>
      </c>
      <c r="J142" s="31">
        <f t="shared" si="16"/>
        <v>1.1710496082959225</v>
      </c>
    </row>
    <row r="143" spans="1:10" x14ac:dyDescent="0.3">
      <c r="A143" s="6">
        <v>66</v>
      </c>
      <c r="B143" s="2"/>
      <c r="C143" s="2">
        <v>66</v>
      </c>
      <c r="D143" s="2"/>
      <c r="E143" s="7">
        <f t="shared" si="12"/>
        <v>-4219</v>
      </c>
      <c r="G143" s="30">
        <f t="shared" si="13"/>
        <v>1.1938040977900477</v>
      </c>
      <c r="H143" s="26">
        <f t="shared" si="14"/>
        <v>1.2018859286460304</v>
      </c>
      <c r="I143" s="2">
        <f t="shared" si="15"/>
        <v>1.46200065854988E-2</v>
      </c>
      <c r="J143" s="31">
        <f t="shared" si="16"/>
        <v>1.1791840912045488</v>
      </c>
    </row>
    <row r="144" spans="1:10" x14ac:dyDescent="0.3">
      <c r="A144" s="6">
        <v>66.5</v>
      </c>
      <c r="B144" s="2"/>
      <c r="C144" s="2">
        <v>66.5</v>
      </c>
      <c r="D144" s="2"/>
      <c r="E144" s="7">
        <f t="shared" si="12"/>
        <v>-4285.5</v>
      </c>
      <c r="G144" s="30">
        <f t="shared" si="13"/>
        <v>1.2018859286460293</v>
      </c>
      <c r="H144" s="26">
        <f t="shared" si="14"/>
        <v>1.2100620080076114</v>
      </c>
      <c r="I144" s="2">
        <f t="shared" si="15"/>
        <v>1.4477074120577178E-2</v>
      </c>
      <c r="J144" s="31">
        <f t="shared" si="16"/>
        <v>1.1874088545254522</v>
      </c>
    </row>
    <row r="145" spans="1:10" x14ac:dyDescent="0.3">
      <c r="A145" s="6">
        <v>67</v>
      </c>
      <c r="B145" s="2"/>
      <c r="C145" s="2">
        <v>67</v>
      </c>
      <c r="D145" s="2"/>
      <c r="E145" s="7">
        <f t="shared" si="12"/>
        <v>-4352.5</v>
      </c>
      <c r="G145" s="30">
        <f t="shared" si="13"/>
        <v>1.2100620080076112</v>
      </c>
      <c r="H145" s="26">
        <f t="shared" si="14"/>
        <v>1.2183339005418237</v>
      </c>
      <c r="I145" s="2">
        <f t="shared" si="15"/>
        <v>1.4336520546296423E-2</v>
      </c>
      <c r="J145" s="31">
        <f t="shared" si="16"/>
        <v>1.1957254874613148</v>
      </c>
    </row>
    <row r="146" spans="1:10" x14ac:dyDescent="0.3">
      <c r="A146" s="6">
        <v>67.5</v>
      </c>
      <c r="B146" s="2"/>
      <c r="C146" s="2">
        <v>67.5</v>
      </c>
      <c r="D146" s="2"/>
      <c r="E146" s="7">
        <f t="shared" si="12"/>
        <v>-4420</v>
      </c>
      <c r="G146" s="30">
        <f t="shared" si="13"/>
        <v>1.2183339005418232</v>
      </c>
      <c r="H146" s="26">
        <f t="shared" si="14"/>
        <v>1.2267032046963899</v>
      </c>
      <c r="I146" s="2">
        <f t="shared" si="15"/>
        <v>1.4198290158997824E-2</v>
      </c>
      <c r="J146" s="31">
        <f t="shared" si="16"/>
        <v>1.2041356103828253</v>
      </c>
    </row>
    <row r="147" spans="1:10" x14ac:dyDescent="0.3">
      <c r="A147" s="6">
        <v>68</v>
      </c>
      <c r="B147" s="2"/>
      <c r="C147" s="2">
        <v>68</v>
      </c>
      <c r="D147" s="2"/>
      <c r="E147" s="7">
        <f t="shared" si="12"/>
        <v>-4488</v>
      </c>
      <c r="G147" s="30">
        <f t="shared" si="13"/>
        <v>1.2267032046963888</v>
      </c>
      <c r="H147" s="26">
        <f t="shared" si="14"/>
        <v>1.2351715535992078</v>
      </c>
      <c r="I147" s="2">
        <f t="shared" si="15"/>
        <v>1.4062328931452248E-2</v>
      </c>
      <c r="J147" s="31">
        <f t="shared" si="16"/>
        <v>1.2126408757649365</v>
      </c>
    </row>
    <row r="148" spans="1:10" x14ac:dyDescent="0.3">
      <c r="A148" s="6">
        <v>68.5</v>
      </c>
      <c r="B148" s="2"/>
      <c r="C148" s="2">
        <v>68.5</v>
      </c>
      <c r="D148" s="2"/>
      <c r="E148" s="7">
        <f t="shared" si="12"/>
        <v>-4556.5</v>
      </c>
      <c r="G148" s="30">
        <f t="shared" si="13"/>
        <v>1.2351715535992069</v>
      </c>
      <c r="H148" s="26">
        <f t="shared" si="14"/>
        <v>1.2437406159863604</v>
      </c>
      <c r="I148" s="2">
        <f t="shared" si="15"/>
        <v>1.3928584451361295E-2</v>
      </c>
      <c r="J148" s="31">
        <f t="shared" si="16"/>
        <v>1.2212429691478457</v>
      </c>
    </row>
    <row r="149" spans="1:10" x14ac:dyDescent="0.3">
      <c r="A149" s="6">
        <v>69</v>
      </c>
      <c r="B149" s="2"/>
      <c r="C149" s="2">
        <v>69</v>
      </c>
      <c r="D149" s="2"/>
      <c r="E149" s="7">
        <f t="shared" si="12"/>
        <v>-4625.5</v>
      </c>
      <c r="G149" s="30">
        <f t="shared" si="13"/>
        <v>1.2437406159863602</v>
      </c>
      <c r="H149" s="26">
        <f t="shared" si="14"/>
        <v>1.2524120971596993</v>
      </c>
      <c r="I149" s="2">
        <f t="shared" si="15"/>
        <v>1.3797005862514224E-2</v>
      </c>
      <c r="J149" s="31">
        <f t="shared" si="16"/>
        <v>1.2299436101238459</v>
      </c>
    </row>
    <row r="150" spans="1:10" x14ac:dyDescent="0.3">
      <c r="A150" s="6">
        <v>69.5</v>
      </c>
      <c r="B150" s="2"/>
      <c r="C150" s="2">
        <v>69.5</v>
      </c>
      <c r="D150" s="2"/>
      <c r="E150" s="7">
        <f t="shared" si="12"/>
        <v>-4695</v>
      </c>
      <c r="G150" s="30">
        <f t="shared" si="13"/>
        <v>1.2524120971596986</v>
      </c>
      <c r="H150" s="26">
        <f t="shared" si="14"/>
        <v>1.2611877399751001</v>
      </c>
      <c r="I150" s="2">
        <f t="shared" si="15"/>
        <v>1.3667543808469015E-2</v>
      </c>
      <c r="J150" s="31">
        <f t="shared" si="16"/>
        <v>1.2387445533512296</v>
      </c>
    </row>
    <row r="151" spans="1:10" x14ac:dyDescent="0.3">
      <c r="A151" s="6">
        <v>70</v>
      </c>
      <c r="B151" s="2"/>
      <c r="C151" s="2">
        <v>70</v>
      </c>
      <c r="D151" s="2"/>
      <c r="E151" s="7">
        <f t="shared" si="12"/>
        <v>-4765</v>
      </c>
      <c r="G151" s="30">
        <f t="shared" si="13"/>
        <v>1.2611877399751001</v>
      </c>
      <c r="H151" s="26">
        <f t="shared" si="14"/>
        <v>1.2700693258625448</v>
      </c>
      <c r="I151" s="2">
        <f t="shared" si="15"/>
        <v>1.3540150378633093E-2</v>
      </c>
      <c r="J151" s="31">
        <f t="shared" si="16"/>
        <v>1.2476475895964672</v>
      </c>
    </row>
    <row r="152" spans="1:10" x14ac:dyDescent="0.3">
      <c r="A152" s="6">
        <v>70.5</v>
      </c>
      <c r="B152" s="2"/>
      <c r="C152" s="2">
        <v>70.5</v>
      </c>
      <c r="D152" s="2"/>
      <c r="E152" s="7">
        <f t="shared" si="12"/>
        <v>-4835.5</v>
      </c>
      <c r="G152" s="30">
        <f t="shared" si="13"/>
        <v>1.2700693258625444</v>
      </c>
      <c r="H152" s="26">
        <f t="shared" si="14"/>
        <v>1.2790586758791913</v>
      </c>
      <c r="I152" s="2">
        <f t="shared" si="15"/>
        <v>1.3414779056626329E-2</v>
      </c>
      <c r="J152" s="31">
        <f t="shared" si="16"/>
        <v>1.256654546805918</v>
      </c>
    </row>
    <row r="153" spans="1:10" x14ac:dyDescent="0.3">
      <c r="A153" s="6">
        <v>71</v>
      </c>
      <c r="B153" s="2"/>
      <c r="C153" s="2">
        <v>71</v>
      </c>
      <c r="D153" s="2"/>
      <c r="E153" s="7">
        <f t="shared" si="12"/>
        <v>-4906.5</v>
      </c>
      <c r="G153" s="30">
        <f t="shared" si="13"/>
        <v>1.2790586758791904</v>
      </c>
      <c r="H153" s="26">
        <f t="shared" si="14"/>
        <v>1.2881576517967033</v>
      </c>
      <c r="I153" s="2">
        <f t="shared" si="15"/>
        <v>1.3291384670815365E-2</v>
      </c>
      <c r="J153" s="31">
        <f t="shared" si="16"/>
        <v>1.2657672912083751</v>
      </c>
    </row>
    <row r="154" spans="1:10" x14ac:dyDescent="0.3">
      <c r="A154" s="6">
        <v>71.5</v>
      </c>
      <c r="B154" s="2"/>
      <c r="C154" s="2">
        <v>71.5</v>
      </c>
      <c r="D154" s="2"/>
      <c r="E154" s="7">
        <f t="shared" si="12"/>
        <v>-4978</v>
      </c>
      <c r="G154" s="30">
        <f t="shared" si="13"/>
        <v>1.2881576517967033</v>
      </c>
      <c r="H154" s="26">
        <f t="shared" si="14"/>
        <v>1.2973681572241182</v>
      </c>
      <c r="I154" s="2">
        <f t="shared" si="15"/>
        <v>1.3169923346914364E-2</v>
      </c>
      <c r="J154" s="31">
        <f t="shared" si="16"/>
        <v>1.2749877284497888</v>
      </c>
    </row>
    <row r="155" spans="1:10" x14ac:dyDescent="0.3">
      <c r="A155" s="6">
        <v>72</v>
      </c>
      <c r="B155" s="2"/>
      <c r="C155" s="2">
        <v>72</v>
      </c>
      <c r="D155" s="2"/>
      <c r="E155" s="7">
        <f t="shared" si="12"/>
        <v>-5050</v>
      </c>
      <c r="G155" s="30">
        <f t="shared" si="13"/>
        <v>1.2973681572241187</v>
      </c>
      <c r="H155" s="26">
        <f t="shared" si="14"/>
        <v>1.3066921387676012</v>
      </c>
      <c r="I155" s="2">
        <f t="shared" si="15"/>
        <v>1.3050352462553032E-2</v>
      </c>
      <c r="J155" s="31">
        <f t="shared" si="16"/>
        <v>1.2843178047615658</v>
      </c>
    </row>
    <row r="156" spans="1:10" x14ac:dyDescent="0.3">
      <c r="A156" s="6">
        <v>72.5</v>
      </c>
      <c r="B156" s="2"/>
      <c r="C156" s="2">
        <v>72.5</v>
      </c>
      <c r="D156" s="2"/>
      <c r="E156" s="7">
        <f t="shared" si="12"/>
        <v>-5122.5</v>
      </c>
      <c r="G156" s="30">
        <f t="shared" si="13"/>
        <v>1.3066921387676012</v>
      </c>
      <c r="H156" s="26">
        <f t="shared" si="14"/>
        <v>1.3161315872284973</v>
      </c>
      <c r="I156" s="2">
        <f t="shared" si="15"/>
        <v>1.293263060371808E-2</v>
      </c>
      <c r="J156" s="31">
        <f t="shared" si="16"/>
        <v>1.2937595081638831</v>
      </c>
    </row>
    <row r="157" spans="1:10" x14ac:dyDescent="0.3">
      <c r="A157" s="6">
        <v>73</v>
      </c>
      <c r="B157" s="2"/>
      <c r="C157" s="2">
        <v>73</v>
      </c>
      <c r="D157" s="2"/>
      <c r="E157" s="7">
        <f t="shared" si="12"/>
        <v>-5195.5</v>
      </c>
      <c r="G157" s="30">
        <f t="shared" si="13"/>
        <v>1.3161315872284971</v>
      </c>
      <c r="H157" s="26">
        <f t="shared" si="14"/>
        <v>1.3256885388411632</v>
      </c>
      <c r="I157" s="2">
        <f t="shared" si="15"/>
        <v>1.2816717522979394E-2</v>
      </c>
      <c r="J157" s="31">
        <f t="shared" si="16"/>
        <v>1.3033148697055177</v>
      </c>
    </row>
    <row r="158" spans="1:10" x14ac:dyDescent="0.3">
      <c r="A158" s="6">
        <v>73.5</v>
      </c>
      <c r="B158" s="2"/>
      <c r="C158" s="2">
        <v>73.5</v>
      </c>
      <c r="D158" s="2"/>
      <c r="E158" s="7">
        <f t="shared" si="12"/>
        <v>-5269</v>
      </c>
      <c r="G158" s="30">
        <f t="shared" si="13"/>
        <v>1.3256885388411623</v>
      </c>
      <c r="H158" s="26">
        <f t="shared" si="14"/>
        <v>1.3353650765520892</v>
      </c>
      <c r="I158" s="2">
        <f t="shared" si="15"/>
        <v>1.2702574099416971E-2</v>
      </c>
      <c r="J158" s="31">
        <f t="shared" si="16"/>
        <v>1.3129859647417454</v>
      </c>
    </row>
    <row r="159" spans="1:10" x14ac:dyDescent="0.3">
      <c r="A159" s="6">
        <v>74</v>
      </c>
      <c r="B159" s="2"/>
      <c r="C159" s="2">
        <v>74</v>
      </c>
      <c r="D159" s="2"/>
      <c r="E159" s="7">
        <f t="shared" si="12"/>
        <v>-5343</v>
      </c>
      <c r="G159" s="30">
        <f t="shared" si="13"/>
        <v>1.3353650765520888</v>
      </c>
      <c r="H159" s="26">
        <f t="shared" si="14"/>
        <v>1.3451633313419389</v>
      </c>
      <c r="I159" s="2">
        <f t="shared" si="15"/>
        <v>1.2590162300168873E-2</v>
      </c>
      <c r="J159" s="31">
        <f t="shared" si="16"/>
        <v>1.3227749142519198</v>
      </c>
    </row>
    <row r="160" spans="1:10" x14ac:dyDescent="0.3">
      <c r="A160" s="6">
        <v>74.5</v>
      </c>
      <c r="B160" s="2"/>
      <c r="C160" s="2">
        <v>74.5</v>
      </c>
      <c r="D160" s="2"/>
      <c r="E160" s="7">
        <f t="shared" si="12"/>
        <v>-5417.5</v>
      </c>
      <c r="G160" s="30">
        <f t="shared" si="13"/>
        <v>1.3451633313419391</v>
      </c>
      <c r="H160" s="26">
        <f t="shared" si="14"/>
        <v>1.3550854835921595</v>
      </c>
      <c r="I160" s="2">
        <f t="shared" si="15"/>
        <v>1.2479445143525126E-2</v>
      </c>
      <c r="J160" s="31">
        <f t="shared" si="16"/>
        <v>1.332683886198414</v>
      </c>
    </row>
    <row r="161" spans="1:10" x14ac:dyDescent="0.3">
      <c r="A161" s="6">
        <v>75</v>
      </c>
      <c r="B161" s="2"/>
      <c r="C161" s="2">
        <v>75</v>
      </c>
      <c r="D161" s="2"/>
      <c r="E161" s="7">
        <f t="shared" si="12"/>
        <v>-5492.5</v>
      </c>
      <c r="G161" s="30">
        <f t="shared" si="13"/>
        <v>1.3550854835921586</v>
      </c>
      <c r="H161" s="26">
        <f t="shared" si="14"/>
        <v>1.3651337644979149</v>
      </c>
      <c r="I161" s="2">
        <f t="shared" si="15"/>
        <v>1.2370386663495889E-2</v>
      </c>
      <c r="J161" s="31">
        <f t="shared" si="16"/>
        <v>1.3427150969286628</v>
      </c>
    </row>
    <row r="162" spans="1:10" x14ac:dyDescent="0.3">
      <c r="A162" s="6">
        <v>75.5</v>
      </c>
      <c r="B162" s="2"/>
      <c r="C162" s="2">
        <v>75.5</v>
      </c>
      <c r="D162" s="2"/>
      <c r="E162" s="7">
        <f t="shared" si="12"/>
        <v>-5568</v>
      </c>
      <c r="G162" s="30">
        <f t="shared" si="13"/>
        <v>1.3651337644979145</v>
      </c>
      <c r="H162" s="26">
        <f t="shared" si="14"/>
        <v>1.3753104575291828</v>
      </c>
      <c r="I162" s="2">
        <f t="shared" si="15"/>
        <v>1.2262951875786373E-2</v>
      </c>
      <c r="J162" s="31">
        <f t="shared" si="16"/>
        <v>1.352870812622128</v>
      </c>
    </row>
    <row r="163" spans="1:10" x14ac:dyDescent="0.3">
      <c r="A163" s="6">
        <v>76</v>
      </c>
      <c r="B163" s="2"/>
      <c r="C163" s="2">
        <v>76</v>
      </c>
      <c r="D163" s="2"/>
      <c r="E163" s="7">
        <f t="shared" si="12"/>
        <v>-5644</v>
      </c>
      <c r="G163" s="30">
        <f t="shared" si="13"/>
        <v>1.3753104575291821</v>
      </c>
      <c r="H163" s="26">
        <f t="shared" si="14"/>
        <v>1.385617899941894</v>
      </c>
      <c r="I163" s="2">
        <f t="shared" si="15"/>
        <v>1.215710674511431E-2</v>
      </c>
      <c r="J163" s="31">
        <f t="shared" si="16"/>
        <v>1.3631533507840679</v>
      </c>
    </row>
    <row r="164" spans="1:10" x14ac:dyDescent="0.3">
      <c r="A164" s="6">
        <v>76.5</v>
      </c>
      <c r="B164" s="2"/>
      <c r="C164" s="2">
        <v>76.5</v>
      </c>
      <c r="D164" s="2"/>
      <c r="E164" s="7">
        <f t="shared" si="12"/>
        <v>-5720.5</v>
      </c>
      <c r="G164" s="30">
        <f t="shared" si="13"/>
        <v>1.3856178999418933</v>
      </c>
      <c r="H164" s="26">
        <f t="shared" si="14"/>
        <v>1.3960584843411363</v>
      </c>
      <c r="I164" s="2">
        <f t="shared" si="15"/>
        <v>1.205281815380905E-2</v>
      </c>
      <c r="J164" s="31">
        <f t="shared" si="16"/>
        <v>1.3735650817880842</v>
      </c>
    </row>
    <row r="165" spans="1:10" x14ac:dyDescent="0.3">
      <c r="A165" s="6">
        <v>77</v>
      </c>
      <c r="B165" s="2"/>
      <c r="C165" s="2">
        <v>77</v>
      </c>
      <c r="D165" s="2"/>
      <c r="E165" s="7">
        <f t="shared" si="12"/>
        <v>-5797.5</v>
      </c>
      <c r="G165" s="30">
        <f t="shared" si="13"/>
        <v>1.3960584843411366</v>
      </c>
      <c r="H165" s="26">
        <f t="shared" si="14"/>
        <v>1.4066346602984916</v>
      </c>
      <c r="I165" s="2">
        <f t="shared" si="15"/>
        <v>1.1950053871634565E-2</v>
      </c>
      <c r="J165" s="31">
        <f t="shared" si="16"/>
        <v>1.3841084304695019</v>
      </c>
    </row>
    <row r="166" spans="1:10" x14ac:dyDescent="0.3">
      <c r="A166" s="6">
        <v>77.5</v>
      </c>
      <c r="B166" s="2"/>
      <c r="C166" s="2">
        <v>77.5</v>
      </c>
      <c r="D166" s="2"/>
      <c r="E166" s="7">
        <f t="shared" si="12"/>
        <v>-5875</v>
      </c>
      <c r="G166" s="30">
        <f t="shared" si="13"/>
        <v>1.4066346602984909</v>
      </c>
      <c r="H166" s="26">
        <f t="shared" si="14"/>
        <v>1.417348936025677</v>
      </c>
      <c r="I166" s="2">
        <f t="shared" si="15"/>
        <v>1.1848782526781511E-2</v>
      </c>
      <c r="J166" s="31">
        <f t="shared" si="16"/>
        <v>1.3947858777717095</v>
      </c>
    </row>
    <row r="167" spans="1:10" x14ac:dyDescent="0.3">
      <c r="A167" s="6">
        <v>78</v>
      </c>
      <c r="B167" s="2"/>
      <c r="C167" s="2">
        <v>78</v>
      </c>
      <c r="D167" s="2"/>
      <c r="E167" s="7">
        <f t="shared" si="12"/>
        <v>-5953</v>
      </c>
      <c r="G167" s="30">
        <f t="shared" si="13"/>
        <v>1.4173489360256772</v>
      </c>
      <c r="H167" s="26">
        <f t="shared" si="14"/>
        <v>1.4282038801068062</v>
      </c>
      <c r="I167" s="2">
        <f t="shared" si="15"/>
        <v>1.1748973577976352E-2</v>
      </c>
      <c r="J167" s="31">
        <f t="shared" si="16"/>
        <v>1.4055999624477009</v>
      </c>
    </row>
    <row r="168" spans="1:10" x14ac:dyDescent="0.3">
      <c r="A168" s="6">
        <v>78.5</v>
      </c>
      <c r="B168" s="2"/>
      <c r="C168" s="2">
        <v>78.5</v>
      </c>
      <c r="D168" s="2"/>
      <c r="E168" s="7">
        <f t="shared" si="12"/>
        <v>-6031.5</v>
      </c>
      <c r="G168" s="30">
        <f t="shared" si="13"/>
        <v>1.4282038801068069</v>
      </c>
      <c r="H168" s="26">
        <f t="shared" si="14"/>
        <v>1.439202123291609</v>
      </c>
      <c r="I168" s="2">
        <f t="shared" si="15"/>
        <v>1.1650597287658047E-2</v>
      </c>
      <c r="J168" s="31">
        <f t="shared" si="16"/>
        <v>1.4165532828191489</v>
      </c>
    </row>
    <row r="169" spans="1:10" x14ac:dyDescent="0.3">
      <c r="A169" s="6">
        <v>79</v>
      </c>
      <c r="B169" s="2"/>
      <c r="C169" s="2">
        <v>79</v>
      </c>
      <c r="D169" s="2"/>
      <c r="E169" s="7">
        <f t="shared" si="12"/>
        <v>-6110.5</v>
      </c>
      <c r="G169" s="30">
        <f t="shared" si="13"/>
        <v>1.4392021232916081</v>
      </c>
      <c r="H169" s="26">
        <f t="shared" si="14"/>
        <v>1.4503463603521323</v>
      </c>
      <c r="I169" s="2">
        <f t="shared" si="15"/>
        <v>1.15536246961753E-2</v>
      </c>
      <c r="J169" s="31">
        <f t="shared" si="16"/>
        <v>1.4276484985954327</v>
      </c>
    </row>
    <row r="170" spans="1:10" x14ac:dyDescent="0.3">
      <c r="A170" s="6">
        <v>79.5</v>
      </c>
      <c r="B170" s="2"/>
      <c r="C170" s="2">
        <v>79.5</v>
      </c>
      <c r="D170" s="2"/>
      <c r="E170" s="7">
        <f t="shared" si="12"/>
        <v>-6190</v>
      </c>
      <c r="G170" s="30">
        <f t="shared" si="13"/>
        <v>1.4503463603521325</v>
      </c>
      <c r="H170" s="26">
        <f t="shared" si="14"/>
        <v>1.4616393520055464</v>
      </c>
      <c r="I170" s="2">
        <f t="shared" si="15"/>
        <v>1.1458027596959906E-2</v>
      </c>
      <c r="J170" s="31">
        <f t="shared" si="16"/>
        <v>1.4388883327551727</v>
      </c>
    </row>
    <row r="171" spans="1:10" x14ac:dyDescent="0.3">
      <c r="A171" s="6">
        <v>80</v>
      </c>
      <c r="B171" s="2"/>
      <c r="C171" s="2">
        <v>80</v>
      </c>
      <c r="D171" s="2"/>
      <c r="E171" s="7">
        <f t="shared" si="12"/>
        <v>-6270</v>
      </c>
      <c r="G171" s="30">
        <f t="shared" si="13"/>
        <v>1.4616393520055455</v>
      </c>
      <c r="H171" s="26">
        <f t="shared" si="14"/>
        <v>1.4730839269057485</v>
      </c>
      <c r="I171" s="2">
        <f t="shared" si="15"/>
        <v>1.1363778512633541E-2</v>
      </c>
      <c r="J171" s="31">
        <f t="shared" si="16"/>
        <v>1.450275573492912</v>
      </c>
    </row>
    <row r="172" spans="1:10" x14ac:dyDescent="0.3">
      <c r="A172" s="6">
        <v>80.5</v>
      </c>
      <c r="B172" s="2"/>
      <c r="C172" s="2">
        <v>80.5</v>
      </c>
      <c r="D172" s="2"/>
      <c r="E172" s="7">
        <f t="shared" si="12"/>
        <v>-6350.5</v>
      </c>
      <c r="G172" s="30">
        <f t="shared" si="13"/>
        <v>1.4730839269057479</v>
      </c>
      <c r="H172" s="26">
        <f t="shared" si="14"/>
        <v>1.4846829837066799</v>
      </c>
      <c r="I172" s="2">
        <f t="shared" si="15"/>
        <v>1.1270850672007778E-2</v>
      </c>
      <c r="J172" s="31">
        <f t="shared" si="16"/>
        <v>1.46181307623374</v>
      </c>
    </row>
    <row r="173" spans="1:10" x14ac:dyDescent="0.3">
      <c r="A173" s="6">
        <v>81</v>
      </c>
      <c r="B173" s="2"/>
      <c r="C173" s="2">
        <v>81</v>
      </c>
      <c r="D173" s="2"/>
      <c r="E173" s="7">
        <f t="shared" si="12"/>
        <v>-6431.5</v>
      </c>
      <c r="G173" s="30">
        <f t="shared" si="13"/>
        <v>1.4846829837066799</v>
      </c>
      <c r="H173" s="26">
        <f t="shared" si="14"/>
        <v>1.4964394932003191</v>
      </c>
      <c r="I173" s="2">
        <f t="shared" si="15"/>
        <v>1.1179217987938958E-2</v>
      </c>
      <c r="J173" s="31">
        <f t="shared" si="16"/>
        <v>1.4735037657187411</v>
      </c>
    </row>
    <row r="174" spans="1:10" x14ac:dyDescent="0.3">
      <c r="A174" s="6">
        <v>81.5</v>
      </c>
      <c r="B174" s="2"/>
      <c r="C174" s="2">
        <v>81.5</v>
      </c>
      <c r="D174" s="2"/>
      <c r="E174" s="7">
        <f t="shared" si="12"/>
        <v>-6513</v>
      </c>
      <c r="G174" s="30">
        <f t="shared" si="13"/>
        <v>1.4964394932003173</v>
      </c>
      <c r="H174" s="26">
        <f t="shared" si="14"/>
        <v>1.5083565005325021</v>
      </c>
      <c r="I174" s="2">
        <f t="shared" si="15"/>
        <v>1.1088855036001247E-2</v>
      </c>
      <c r="J174" s="31">
        <f t="shared" si="16"/>
        <v>1.485350638164316</v>
      </c>
    </row>
    <row r="175" spans="1:10" x14ac:dyDescent="0.3">
      <c r="A175" s="6">
        <v>82</v>
      </c>
      <c r="B175" s="2"/>
      <c r="C175" s="2">
        <v>82</v>
      </c>
      <c r="D175" s="2"/>
      <c r="E175" s="7">
        <f t="shared" si="12"/>
        <v>-6595</v>
      </c>
      <c r="G175" s="30">
        <f t="shared" si="13"/>
        <v>1.5083565005325024</v>
      </c>
      <c r="H175" s="26">
        <f t="shared" si="14"/>
        <v>1.5204371274998987</v>
      </c>
      <c r="I175" s="2">
        <f t="shared" si="15"/>
        <v>1.0999737033943378E-2</v>
      </c>
      <c r="J175" s="31">
        <f t="shared" si="16"/>
        <v>1.497356763498559</v>
      </c>
    </row>
    <row r="176" spans="1:10" x14ac:dyDescent="0.3">
      <c r="A176" s="6">
        <v>82.5</v>
      </c>
      <c r="B176" s="2"/>
      <c r="C176" s="2">
        <v>82.5</v>
      </c>
      <c r="D176" s="2"/>
      <c r="E176" s="7">
        <f t="shared" si="12"/>
        <v>-6677.5</v>
      </c>
      <c r="G176" s="30">
        <f t="shared" si="13"/>
        <v>1.5204371274998989</v>
      </c>
      <c r="H176" s="26">
        <f t="shared" si="14"/>
        <v>1.5326845749315334</v>
      </c>
      <c r="I176" s="2">
        <f t="shared" si="15"/>
        <v>1.0911839821895657E-2</v>
      </c>
      <c r="J176" s="31">
        <f t="shared" si="16"/>
        <v>1.5095252876780032</v>
      </c>
    </row>
    <row r="177" spans="1:10" x14ac:dyDescent="0.3">
      <c r="A177" s="6">
        <v>83</v>
      </c>
      <c r="B177" s="2"/>
      <c r="C177" s="2">
        <v>83</v>
      </c>
      <c r="D177" s="2"/>
      <c r="E177" s="7">
        <f t="shared" si="12"/>
        <v>-6760.5</v>
      </c>
      <c r="G177" s="30">
        <f t="shared" si="13"/>
        <v>1.5326845749315325</v>
      </c>
      <c r="H177" s="26">
        <f t="shared" si="14"/>
        <v>1.5451021251585362</v>
      </c>
      <c r="I177" s="2">
        <f t="shared" si="15"/>
        <v>1.082513984329605E-2</v>
      </c>
      <c r="J177" s="31">
        <f t="shared" si="16"/>
        <v>1.5218594350882364</v>
      </c>
    </row>
    <row r="178" spans="1:10" x14ac:dyDescent="0.3">
      <c r="A178" s="6">
        <v>83.5</v>
      </c>
      <c r="B178" s="2"/>
      <c r="C178" s="2">
        <v>83.5</v>
      </c>
      <c r="D178" s="2"/>
      <c r="E178" s="7">
        <f t="shared" si="12"/>
        <v>-6844</v>
      </c>
      <c r="G178" s="30">
        <f t="shared" si="13"/>
        <v>1.5451021251585355</v>
      </c>
      <c r="H178" s="26">
        <f t="shared" si="14"/>
        <v>1.5576931445758937</v>
      </c>
      <c r="I178" s="2">
        <f t="shared" si="15"/>
        <v>1.073961412650499E-2</v>
      </c>
      <c r="J178" s="31">
        <f t="shared" si="16"/>
        <v>1.5343625110320305</v>
      </c>
    </row>
    <row r="179" spans="1:10" x14ac:dyDescent="0.3">
      <c r="A179" s="6">
        <v>84</v>
      </c>
      <c r="B179" s="2"/>
      <c r="C179" s="2">
        <v>84</v>
      </c>
      <c r="D179" s="2"/>
      <c r="E179" s="7">
        <f t="shared" si="12"/>
        <v>-6928</v>
      </c>
      <c r="G179" s="30">
        <f t="shared" si="13"/>
        <v>1.5576931445758928</v>
      </c>
      <c r="H179" s="26">
        <f t="shared" si="14"/>
        <v>1.5704610863001784</v>
      </c>
      <c r="I179" s="2">
        <f t="shared" si="15"/>
        <v>1.0655240267080686E-2</v>
      </c>
      <c r="J179" s="31">
        <f t="shared" si="16"/>
        <v>1.5470379043088121</v>
      </c>
    </row>
    <row r="180" spans="1:10" x14ac:dyDescent="0.3">
      <c r="A180" s="6">
        <v>84.5</v>
      </c>
      <c r="B180" s="2"/>
      <c r="C180" s="2">
        <v>84.5</v>
      </c>
      <c r="D180" s="2"/>
      <c r="E180" s="7">
        <f t="shared" si="12"/>
        <v>-7012.5</v>
      </c>
      <c r="G180" s="30">
        <f t="shared" si="13"/>
        <v>1.5704610863001796</v>
      </c>
      <c r="H180" s="26">
        <f t="shared" si="14"/>
        <v>1.5834094929274733</v>
      </c>
      <c r="I180" s="2">
        <f t="shared" si="15"/>
        <v>1.057199641068726E-2</v>
      </c>
      <c r="J180" s="31">
        <f t="shared" si="16"/>
        <v>1.5598890898894924</v>
      </c>
    </row>
    <row r="181" spans="1:10" x14ac:dyDescent="0.3">
      <c r="A181" s="6">
        <v>85</v>
      </c>
      <c r="B181" s="2"/>
      <c r="C181" s="2">
        <v>85</v>
      </c>
      <c r="D181" s="2"/>
      <c r="E181" s="7">
        <f t="shared" si="12"/>
        <v>-7097.5</v>
      </c>
      <c r="G181" s="30">
        <f t="shared" si="13"/>
        <v>1.5834094929274729</v>
      </c>
      <c r="H181" s="26">
        <f t="shared" si="14"/>
        <v>1.5965419993958261</v>
      </c>
      <c r="I181" s="2">
        <f t="shared" si="15"/>
        <v>1.0489861236610018E-2</v>
      </c>
      <c r="J181" s="31">
        <f t="shared" si="16"/>
        <v>1.5729196316908629</v>
      </c>
    </row>
    <row r="182" spans="1:10" x14ac:dyDescent="0.3">
      <c r="A182" s="6">
        <v>85.5</v>
      </c>
      <c r="B182" s="2"/>
      <c r="C182" s="2">
        <v>85.5</v>
      </c>
      <c r="D182" s="2"/>
      <c r="E182" s="7">
        <f t="shared" si="12"/>
        <v>-7183</v>
      </c>
      <c r="G182" s="30">
        <f t="shared" si="13"/>
        <v>1.5965419993958261</v>
      </c>
      <c r="H182" s="26">
        <f t="shared" si="14"/>
        <v>1.609862335956918</v>
      </c>
      <c r="I182" s="2">
        <f t="shared" si="15"/>
        <v>1.0408813941852967E-2</v>
      </c>
      <c r="J182" s="31">
        <f t="shared" si="16"/>
        <v>1.5861331854539731</v>
      </c>
    </row>
    <row r="183" spans="1:10" x14ac:dyDescent="0.3">
      <c r="A183" s="6">
        <v>86</v>
      </c>
      <c r="B183" s="2"/>
      <c r="C183" s="2">
        <v>86</v>
      </c>
      <c r="D183" s="2"/>
      <c r="E183" s="7">
        <f t="shared" si="12"/>
        <v>-7269</v>
      </c>
      <c r="G183" s="30">
        <f t="shared" si="13"/>
        <v>1.6098623359569175</v>
      </c>
      <c r="H183" s="26">
        <f t="shared" si="14"/>
        <v>1.623374331261723</v>
      </c>
      <c r="I183" s="2">
        <f t="shared" si="15"/>
        <v>1.032883422579485E-2</v>
      </c>
      <c r="J183" s="31">
        <f t="shared" si="16"/>
        <v>1.5995335017311227</v>
      </c>
    </row>
    <row r="184" spans="1:10" x14ac:dyDescent="0.3">
      <c r="A184" s="6">
        <v>86.5</v>
      </c>
      <c r="B184" s="2"/>
      <c r="C184" s="2">
        <v>86.5</v>
      </c>
      <c r="D184" s="2"/>
      <c r="E184" s="7">
        <f t="shared" si="12"/>
        <v>-7355.5</v>
      </c>
      <c r="G184" s="30">
        <f t="shared" si="13"/>
        <v>1.6233743312617235</v>
      </c>
      <c r="H184" s="26">
        <f t="shared" si="14"/>
        <v>1.6370819155652916</v>
      </c>
      <c r="I184" s="2">
        <f t="shared" si="15"/>
        <v>1.0249902275381247E-2</v>
      </c>
      <c r="J184" s="31">
        <f t="shared" si="16"/>
        <v>1.6131244289863422</v>
      </c>
    </row>
    <row r="185" spans="1:10" x14ac:dyDescent="0.3">
      <c r="A185" s="6">
        <v>87</v>
      </c>
      <c r="B185" s="2"/>
      <c r="C185" s="2">
        <v>87</v>
      </c>
      <c r="D185" s="2"/>
      <c r="E185" s="7">
        <f t="shared" si="12"/>
        <v>-7442.5</v>
      </c>
      <c r="G185" s="30">
        <f t="shared" si="13"/>
        <v>1.6370819155652918</v>
      </c>
      <c r="H185" s="26">
        <f t="shared" si="14"/>
        <v>1.6509891240559795</v>
      </c>
      <c r="I185" s="2">
        <f t="shared" si="15"/>
        <v>1.0171998750831251E-2</v>
      </c>
      <c r="J185" s="31">
        <f t="shared" si="16"/>
        <v>1.6269099168144605</v>
      </c>
    </row>
    <row r="186" spans="1:10" x14ac:dyDescent="0.3">
      <c r="A186" s="6">
        <v>87.5</v>
      </c>
      <c r="B186" s="2"/>
      <c r="C186" s="2">
        <v>87.5</v>
      </c>
      <c r="D186" s="2"/>
      <c r="E186" s="7">
        <f t="shared" si="12"/>
        <v>-7530</v>
      </c>
      <c r="G186" s="30">
        <f t="shared" si="13"/>
        <v>1.6509891240559795</v>
      </c>
      <c r="H186" s="26">
        <f t="shared" si="14"/>
        <v>1.6651001003147639</v>
      </c>
      <c r="I186" s="2">
        <f t="shared" si="15"/>
        <v>1.0095104771837908E-2</v>
      </c>
      <c r="J186" s="31">
        <f t="shared" si="16"/>
        <v>1.6408940192841417</v>
      </c>
    </row>
    <row r="187" spans="1:10" x14ac:dyDescent="0.3">
      <c r="A187" s="6">
        <v>88</v>
      </c>
      <c r="B187" s="2"/>
      <c r="C187" s="2">
        <v>88</v>
      </c>
      <c r="D187" s="2"/>
      <c r="E187" s="7">
        <f t="shared" si="12"/>
        <v>-7618</v>
      </c>
      <c r="G187" s="30">
        <f t="shared" si="13"/>
        <v>1.6651001003147643</v>
      </c>
      <c r="H187" s="26">
        <f t="shared" si="14"/>
        <v>1.6794190999105474</v>
      </c>
      <c r="I187" s="2">
        <f t="shared" si="15"/>
        <v>1.0019201904243118E-2</v>
      </c>
      <c r="J187" s="31">
        <f t="shared" si="16"/>
        <v>1.6550808984105212</v>
      </c>
    </row>
    <row r="188" spans="1:10" x14ac:dyDescent="0.3">
      <c r="A188" s="6">
        <v>88.5</v>
      </c>
      <c r="B188" s="2"/>
      <c r="C188" s="2">
        <v>88.5</v>
      </c>
      <c r="D188" s="2"/>
      <c r="E188" s="7">
        <f t="shared" si="12"/>
        <v>-7706.5</v>
      </c>
      <c r="G188" s="30">
        <f t="shared" si="13"/>
        <v>1.6794190999105467</v>
      </c>
      <c r="H188" s="26">
        <f t="shared" si="14"/>
        <v>1.6939504941376691</v>
      </c>
      <c r="I188" s="2">
        <f t="shared" si="15"/>
        <v>9.9442721471680196E-3</v>
      </c>
      <c r="J188" s="31">
        <f t="shared" si="16"/>
        <v>1.6694748277633786</v>
      </c>
    </row>
    <row r="189" spans="1:10" x14ac:dyDescent="0.3">
      <c r="A189" s="6">
        <v>89</v>
      </c>
      <c r="B189" s="2"/>
      <c r="C189" s="2">
        <v>89</v>
      </c>
      <c r="D189" s="2"/>
      <c r="E189" s="7">
        <f t="shared" si="12"/>
        <v>-7795.5</v>
      </c>
      <c r="G189" s="30">
        <f t="shared" si="13"/>
        <v>1.6939504941376693</v>
      </c>
      <c r="H189" s="26">
        <f t="shared" si="14"/>
        <v>1.7086987739021824</v>
      </c>
      <c r="I189" s="2">
        <f t="shared" si="15"/>
        <v>9.8702979205810507E-3</v>
      </c>
      <c r="J189" s="31">
        <f t="shared" si="16"/>
        <v>1.6840801962170882</v>
      </c>
    </row>
    <row r="190" spans="1:10" x14ac:dyDescent="0.3">
      <c r="A190" s="6">
        <v>89.5</v>
      </c>
      <c r="B190" s="2"/>
      <c r="C190" s="2">
        <v>89.5</v>
      </c>
      <c r="D190" s="2"/>
      <c r="E190" s="7">
        <f t="shared" si="12"/>
        <v>-7885</v>
      </c>
      <c r="G190" s="30">
        <f t="shared" si="13"/>
        <v>1.7086987739021828</v>
      </c>
      <c r="H190" s="26">
        <f t="shared" si="14"/>
        <v>1.7236685537637648</v>
      </c>
      <c r="I190" s="2">
        <f t="shared" si="15"/>
        <v>9.7972620532864926E-3</v>
      </c>
      <c r="J190" s="31">
        <f t="shared" si="16"/>
        <v>1.6989015118488964</v>
      </c>
    </row>
    <row r="191" spans="1:10" x14ac:dyDescent="0.3">
      <c r="A191" s="6">
        <v>90</v>
      </c>
      <c r="B191" s="2"/>
      <c r="C191" s="2">
        <v>90</v>
      </c>
      <c r="D191" s="2"/>
      <c r="E191" s="7">
        <f t="shared" si="12"/>
        <v>-7975</v>
      </c>
      <c r="G191" s="30">
        <f t="shared" si="13"/>
        <v>1.7236685537637642</v>
      </c>
      <c r="H191" s="26">
        <f t="shared" si="14"/>
        <v>1.7388645761405261</v>
      </c>
      <c r="I191" s="2">
        <f t="shared" si="15"/>
        <v>9.7251477713172548E-3</v>
      </c>
      <c r="J191" s="31">
        <f t="shared" si="16"/>
        <v>1.713943405992447</v>
      </c>
    </row>
    <row r="192" spans="1:10" x14ac:dyDescent="0.3">
      <c r="A192" s="6">
        <v>90.5</v>
      </c>
      <c r="B192" s="2"/>
      <c r="C192" s="2">
        <v>90.5</v>
      </c>
      <c r="D192" s="2"/>
      <c r="E192" s="7">
        <f t="shared" si="12"/>
        <v>-8065.5</v>
      </c>
      <c r="G192" s="30">
        <f t="shared" si="13"/>
        <v>1.738864576140525</v>
      </c>
      <c r="H192" s="26">
        <f t="shared" si="14"/>
        <v>1.7542917156843614</v>
      </c>
      <c r="I192" s="2">
        <f t="shared" si="15"/>
        <v>9.6539386867161223E-3</v>
      </c>
      <c r="J192" s="31">
        <f t="shared" si="16"/>
        <v>1.729210637453809</v>
      </c>
    </row>
    <row r="193" spans="1:10" x14ac:dyDescent="0.3">
      <c r="A193" s="6">
        <v>91</v>
      </c>
      <c r="B193" s="2"/>
      <c r="C193" s="2">
        <v>91</v>
      </c>
      <c r="D193" s="2"/>
      <c r="E193" s="7">
        <f t="shared" si="12"/>
        <v>-8156.5</v>
      </c>
      <c r="G193" s="30">
        <f t="shared" si="13"/>
        <v>1.7542917156843612</v>
      </c>
      <c r="H193" s="26">
        <f t="shared" si="14"/>
        <v>1.7699549838348807</v>
      </c>
      <c r="I193" s="2">
        <f t="shared" si="15"/>
        <v>9.5836187866905394E-3</v>
      </c>
      <c r="J193" s="31">
        <f t="shared" si="16"/>
        <v>1.7447080968976707</v>
      </c>
    </row>
    <row r="194" spans="1:10" x14ac:dyDescent="0.3">
      <c r="A194" s="6">
        <v>91.5</v>
      </c>
      <c r="B194" s="2"/>
      <c r="C194" s="2">
        <v>91.5</v>
      </c>
      <c r="D194" s="2"/>
      <c r="E194" s="7">
        <f t="shared" si="12"/>
        <v>-8248</v>
      </c>
      <c r="G194" s="30">
        <f t="shared" si="13"/>
        <v>1.7699549838348807</v>
      </c>
      <c r="H194" s="26">
        <f t="shared" si="14"/>
        <v>1.7858595335604035</v>
      </c>
      <c r="I194" s="2">
        <f t="shared" si="15"/>
        <v>9.514172423126797E-3</v>
      </c>
      <c r="J194" s="31">
        <f t="shared" si="16"/>
        <v>1.760440811411754</v>
      </c>
    </row>
    <row r="195" spans="1:10" x14ac:dyDescent="0.3">
      <c r="A195" s="6">
        <v>92</v>
      </c>
      <c r="B195" s="2"/>
      <c r="C195" s="2">
        <v>92</v>
      </c>
      <c r="D195" s="2"/>
      <c r="E195" s="7">
        <f t="shared" si="12"/>
        <v>-8340</v>
      </c>
      <c r="G195" s="30">
        <f t="shared" si="13"/>
        <v>1.7858595335604024</v>
      </c>
      <c r="H195" s="26">
        <f t="shared" si="14"/>
        <v>1.8020106642949596</v>
      </c>
      <c r="I195" s="2">
        <f t="shared" si="15"/>
        <v>9.445584302449633E-3</v>
      </c>
      <c r="J195" s="31">
        <f t="shared" si="16"/>
        <v>1.7764139492579527</v>
      </c>
    </row>
    <row r="196" spans="1:10" x14ac:dyDescent="0.3">
      <c r="A196" s="6">
        <v>92.5</v>
      </c>
      <c r="B196" s="2"/>
      <c r="C196" s="2">
        <v>92.5</v>
      </c>
      <c r="D196" s="2"/>
      <c r="E196" s="7">
        <f t="shared" si="12"/>
        <v>-8432.5</v>
      </c>
      <c r="G196" s="30">
        <f t="shared" si="13"/>
        <v>1.8020106642949596</v>
      </c>
      <c r="H196" s="26">
        <f t="shared" si="14"/>
        <v>1.8184138270807446</v>
      </c>
      <c r="I196" s="2">
        <f t="shared" si="15"/>
        <v>9.3778394758143434E-3</v>
      </c>
      <c r="J196" s="31">
        <f t="shared" si="16"/>
        <v>1.7926328248191452</v>
      </c>
    </row>
    <row r="197" spans="1:10" x14ac:dyDescent="0.3">
      <c r="A197" s="6">
        <v>93</v>
      </c>
      <c r="B197" s="2"/>
      <c r="C197" s="2">
        <v>93</v>
      </c>
      <c r="D197" s="2"/>
      <c r="E197" s="7">
        <f t="shared" si="12"/>
        <v>-8525.5</v>
      </c>
      <c r="G197" s="30">
        <f t="shared" si="13"/>
        <v>1.8184138270807453</v>
      </c>
      <c r="H197" s="26">
        <f t="shared" si="14"/>
        <v>1.8350746299259406</v>
      </c>
      <c r="I197" s="2">
        <f t="shared" si="15"/>
        <v>9.3109233296188865E-3</v>
      </c>
      <c r="J197" s="31">
        <f t="shared" si="16"/>
        <v>1.8091029037511264</v>
      </c>
    </row>
    <row r="198" spans="1:10" x14ac:dyDescent="0.3">
      <c r="A198" s="6">
        <v>93.5</v>
      </c>
      <c r="B198" s="2"/>
      <c r="C198" s="2">
        <v>93.5</v>
      </c>
      <c r="D198" s="2"/>
      <c r="E198" s="7">
        <f t="shared" si="12"/>
        <v>-8619</v>
      </c>
      <c r="G198" s="30">
        <f t="shared" si="13"/>
        <v>1.8350746299259411</v>
      </c>
      <c r="H198" s="26">
        <f t="shared" si="14"/>
        <v>1.8519988433884411</v>
      </c>
      <c r="I198" s="2">
        <f t="shared" si="15"/>
        <v>9.2448215763238153E-3</v>
      </c>
      <c r="J198" s="31">
        <f t="shared" si="16"/>
        <v>1.8258298083496172</v>
      </c>
    </row>
    <row r="199" spans="1:10" x14ac:dyDescent="0.3">
      <c r="A199" s="6">
        <v>94</v>
      </c>
      <c r="B199" s="2"/>
      <c r="C199" s="2">
        <v>94</v>
      </c>
      <c r="D199" s="2"/>
      <c r="E199" s="7">
        <f t="shared" si="12"/>
        <v>-8713</v>
      </c>
      <c r="G199" s="30">
        <f t="shared" si="13"/>
        <v>1.8519988433884405</v>
      </c>
      <c r="H199" s="26">
        <f t="shared" si="14"/>
        <v>1.8691924063965399</v>
      </c>
      <c r="I199" s="2">
        <f t="shared" si="15"/>
        <v>9.1795202455687251E-3</v>
      </c>
      <c r="J199" s="31">
        <f t="shared" si="16"/>
        <v>1.8428193231428718</v>
      </c>
    </row>
    <row r="200" spans="1:10" x14ac:dyDescent="0.3">
      <c r="A200" s="6">
        <v>94.5</v>
      </c>
      <c r="B200" s="2"/>
      <c r="C200" s="2">
        <v>94.5</v>
      </c>
      <c r="D200" s="2"/>
      <c r="E200" s="7">
        <f t="shared" si="12"/>
        <v>-8807.5</v>
      </c>
      <c r="G200" s="30">
        <f t="shared" si="13"/>
        <v>1.8691924063965386</v>
      </c>
      <c r="H200" s="26">
        <f t="shared" si="14"/>
        <v>1.886661432318302</v>
      </c>
      <c r="I200" s="2">
        <f t="shared" si="15"/>
        <v>9.115005675574054E-3</v>
      </c>
      <c r="J200" s="31">
        <f t="shared" si="16"/>
        <v>1.8600774007209646</v>
      </c>
    </row>
    <row r="201" spans="1:10" x14ac:dyDescent="0.3">
      <c r="A201" s="6">
        <v>95</v>
      </c>
      <c r="B201" s="2"/>
      <c r="C201" s="2">
        <v>95</v>
      </c>
      <c r="D201" s="2"/>
      <c r="E201" s="7">
        <f t="shared" si="12"/>
        <v>-8902.5</v>
      </c>
      <c r="G201" s="30">
        <f t="shared" si="13"/>
        <v>1.8866614323183024</v>
      </c>
      <c r="H201" s="26">
        <f t="shared" si="14"/>
        <v>1.9044122152919882</v>
      </c>
      <c r="I201" s="2">
        <f t="shared" si="15"/>
        <v>9.0512645048177517E-3</v>
      </c>
      <c r="J201" s="31">
        <f t="shared" si="16"/>
        <v>1.8776101678134847</v>
      </c>
    </row>
    <row r="202" spans="1:10" x14ac:dyDescent="0.3">
      <c r="A202" s="6">
        <v>95.5</v>
      </c>
      <c r="B202" s="2"/>
      <c r="C202" s="2">
        <v>95.5</v>
      </c>
      <c r="D202" s="2"/>
      <c r="E202" s="7">
        <f t="shared" si="12"/>
        <v>-8998</v>
      </c>
      <c r="G202" s="30">
        <f t="shared" si="13"/>
        <v>1.904412215291988</v>
      </c>
      <c r="H202" s="26">
        <f t="shared" si="14"/>
        <v>1.9224512368305708</v>
      </c>
      <c r="I202" s="2">
        <f t="shared" si="15"/>
        <v>8.9882836639767396E-3</v>
      </c>
      <c r="J202" s="31">
        <f t="shared" si="16"/>
        <v>1.8954239316280113</v>
      </c>
    </row>
    <row r="203" spans="1:10" x14ac:dyDescent="0.3">
      <c r="A203" s="6">
        <v>96</v>
      </c>
      <c r="B203" s="2"/>
      <c r="C203" s="2">
        <v>96</v>
      </c>
      <c r="D203" s="2"/>
      <c r="E203" s="7">
        <f t="shared" si="12"/>
        <v>-9094</v>
      </c>
      <c r="G203" s="30">
        <f t="shared" si="13"/>
        <v>1.9224512368305704</v>
      </c>
      <c r="H203" s="26">
        <f t="shared" si="14"/>
        <v>1.9407851727142056</v>
      </c>
      <c r="I203" s="2">
        <f t="shared" si="15"/>
        <v>8.9260503681234307E-3</v>
      </c>
      <c r="J203" s="31">
        <f t="shared" si="16"/>
        <v>1.913525186462447</v>
      </c>
    </row>
    <row r="204" spans="1:10" x14ac:dyDescent="0.3">
      <c r="A204" s="6">
        <v>96.5</v>
      </c>
      <c r="B204" s="2"/>
      <c r="C204" s="2">
        <v>96.5</v>
      </c>
      <c r="D204" s="2"/>
      <c r="E204" s="7">
        <f t="shared" ref="E204:E267" si="17">E203-C204</f>
        <v>-9190.5</v>
      </c>
      <c r="G204" s="30">
        <f t="shared" ref="G204:G267" si="18">$G$2*(($F$2/($F$2-C204))^$P$2)</f>
        <v>1.9407851727142051</v>
      </c>
      <c r="H204" s="26">
        <f t="shared" ref="H204:H267" si="19">(($L$2^$P$2)*$G$2)/(($L$2-(($J$2*C205)*0.001))^$P$2)</f>
        <v>1.9594209001852436</v>
      </c>
      <c r="I204" s="2">
        <f t="shared" ref="I204:I267" si="20">$G$4*(($F$4/($F$4+C204))^$P$2)</f>
        <v>8.8645521091680005E-3</v>
      </c>
      <c r="J204" s="31">
        <f t="shared" ref="J204:J267" si="21">G204-I204</f>
        <v>1.9319206206050372</v>
      </c>
    </row>
    <row r="205" spans="1:10" x14ac:dyDescent="0.3">
      <c r="A205" s="6">
        <v>97</v>
      </c>
      <c r="B205" s="2"/>
      <c r="C205" s="2">
        <v>97</v>
      </c>
      <c r="D205" s="2"/>
      <c r="E205" s="7">
        <f t="shared" si="17"/>
        <v>-9287.5</v>
      </c>
      <c r="G205" s="30">
        <f t="shared" si="18"/>
        <v>1.959420900185243</v>
      </c>
      <c r="H205" s="26">
        <f t="shared" si="19"/>
        <v>1.9783655054612421</v>
      </c>
      <c r="I205" s="2">
        <f t="shared" si="20"/>
        <v>8.8037766485375233E-3</v>
      </c>
      <c r="J205" s="31">
        <f t="shared" si="21"/>
        <v>1.9506171235367054</v>
      </c>
    </row>
    <row r="206" spans="1:10" x14ac:dyDescent="0.3">
      <c r="A206" s="6">
        <v>97.5</v>
      </c>
      <c r="B206" s="2"/>
      <c r="C206" s="2">
        <v>97.5</v>
      </c>
      <c r="D206" s="2"/>
      <c r="E206" s="7">
        <f t="shared" si="17"/>
        <v>-9385</v>
      </c>
      <c r="G206" s="30">
        <f t="shared" si="18"/>
        <v>1.9783655054612428</v>
      </c>
      <c r="H206" s="26">
        <f t="shared" si="19"/>
        <v>1.9976262915823655</v>
      </c>
      <c r="I206" s="2">
        <f t="shared" si="20"/>
        <v>8.7437120100835077E-3</v>
      </c>
      <c r="J206" s="31">
        <f t="shared" si="21"/>
        <v>1.9696217934511593</v>
      </c>
    </row>
    <row r="207" spans="1:10" x14ac:dyDescent="0.3">
      <c r="A207" s="6">
        <v>98</v>
      </c>
      <c r="B207" s="2"/>
      <c r="C207" s="2">
        <v>98</v>
      </c>
      <c r="D207" s="2"/>
      <c r="E207" s="7">
        <f t="shared" si="17"/>
        <v>-9483</v>
      </c>
      <c r="G207" s="30">
        <f t="shared" si="18"/>
        <v>1.997626291582365</v>
      </c>
      <c r="H207" s="26">
        <f t="shared" si="19"/>
        <v>2.0172107866104598</v>
      </c>
      <c r="I207" s="2">
        <f t="shared" si="20"/>
        <v>8.6843464732094654E-3</v>
      </c>
      <c r="J207" s="31">
        <f t="shared" si="21"/>
        <v>1.9889419451091557</v>
      </c>
    </row>
    <row r="208" spans="1:10" x14ac:dyDescent="0.3">
      <c r="A208" s="6">
        <v>98.5</v>
      </c>
      <c r="B208" s="2"/>
      <c r="C208" s="2">
        <v>98.5</v>
      </c>
      <c r="D208" s="2"/>
      <c r="E208" s="7">
        <f t="shared" si="17"/>
        <v>-9581.5</v>
      </c>
      <c r="G208" s="30">
        <f t="shared" si="18"/>
        <v>2.0172107866104598</v>
      </c>
      <c r="H208" s="26">
        <f t="shared" si="19"/>
        <v>2.0371267521982097</v>
      </c>
      <c r="I208" s="2">
        <f t="shared" si="20"/>
        <v>8.6256685662108451E-3</v>
      </c>
      <c r="J208" s="31">
        <f t="shared" si="21"/>
        <v>2.0085851180442491</v>
      </c>
    </row>
    <row r="209" spans="1:10" x14ac:dyDescent="0.3">
      <c r="A209" s="6">
        <v>99</v>
      </c>
      <c r="B209" s="2"/>
      <c r="C209" s="2">
        <v>99</v>
      </c>
      <c r="D209" s="2"/>
      <c r="E209" s="7">
        <f t="shared" si="17"/>
        <v>-9680.5</v>
      </c>
      <c r="G209" s="30">
        <f t="shared" si="18"/>
        <v>2.0371267521982097</v>
      </c>
      <c r="H209" s="26">
        <f t="shared" si="19"/>
        <v>2.0573821925477773</v>
      </c>
      <c r="I209" s="2">
        <f t="shared" si="20"/>
        <v>8.5676670598196294E-3</v>
      </c>
      <c r="J209" s="31">
        <f t="shared" si="21"/>
        <v>2.0285590851383901</v>
      </c>
    </row>
    <row r="210" spans="1:10" x14ac:dyDescent="0.3">
      <c r="A210" s="6">
        <v>99.5</v>
      </c>
      <c r="B210" s="2"/>
      <c r="C210" s="2">
        <v>99.5</v>
      </c>
      <c r="D210" s="2"/>
      <c r="E210" s="7">
        <f t="shared" si="17"/>
        <v>-9780</v>
      </c>
      <c r="G210" s="30">
        <f t="shared" si="18"/>
        <v>2.0573821925477764</v>
      </c>
      <c r="H210" s="26">
        <f t="shared" si="19"/>
        <v>2.0779853637795629</v>
      </c>
      <c r="I210" s="2">
        <f t="shared" si="20"/>
        <v>8.5103309609464578E-3</v>
      </c>
      <c r="J210" s="31">
        <f t="shared" si="21"/>
        <v>2.04887186158683</v>
      </c>
    </row>
    <row r="211" spans="1:10" x14ac:dyDescent="0.3">
      <c r="A211" s="6">
        <v>100</v>
      </c>
      <c r="B211" s="2"/>
      <c r="C211" s="2">
        <v>100</v>
      </c>
      <c r="D211" s="2"/>
      <c r="E211" s="7">
        <f t="shared" si="17"/>
        <v>-9880</v>
      </c>
      <c r="G211" s="30">
        <f t="shared" si="18"/>
        <v>2.077985363779562</v>
      </c>
      <c r="H211" s="26">
        <f t="shared" si="19"/>
        <v>2.0989447837329585</v>
      </c>
      <c r="I211" s="2">
        <f t="shared" si="20"/>
        <v>8.4536495066132606E-3</v>
      </c>
      <c r="J211" s="31">
        <f t="shared" si="21"/>
        <v>2.0695317142729488</v>
      </c>
    </row>
    <row r="212" spans="1:10" x14ac:dyDescent="0.3">
      <c r="A212" s="6">
        <v>100.5</v>
      </c>
      <c r="B212" s="2"/>
      <c r="C212" s="2">
        <v>100.5</v>
      </c>
      <c r="D212" s="2"/>
      <c r="E212" s="7">
        <f t="shared" si="17"/>
        <v>-9980.5</v>
      </c>
      <c r="G212" s="30">
        <f t="shared" si="18"/>
        <v>2.098944783732958</v>
      </c>
      <c r="H212" s="26">
        <f t="shared" si="19"/>
        <v>2.1202692422222738</v>
      </c>
      <c r="I212" s="2">
        <f t="shared" si="20"/>
        <v>8.3976121580697592E-3</v>
      </c>
      <c r="J212" s="31">
        <f t="shared" si="21"/>
        <v>2.0905471715748885</v>
      </c>
    </row>
    <row r="213" spans="1:10" x14ac:dyDescent="0.3">
      <c r="A213" s="6">
        <v>101</v>
      </c>
      <c r="B213" s="2"/>
      <c r="C213" s="2">
        <v>101</v>
      </c>
      <c r="D213" s="2"/>
      <c r="E213" s="7">
        <f t="shared" si="17"/>
        <v>-10081.5</v>
      </c>
      <c r="G213" s="30">
        <f t="shared" si="18"/>
        <v>2.1202692422222724</v>
      </c>
      <c r="H213" s="26">
        <f t="shared" si="19"/>
        <v>2.1419678117724623</v>
      </c>
      <c r="I213" s="2">
        <f t="shared" si="20"/>
        <v>8.3422085950874188E-3</v>
      </c>
      <c r="J213" s="31">
        <f t="shared" si="21"/>
        <v>2.1119270336271851</v>
      </c>
    </row>
    <row r="214" spans="1:10" x14ac:dyDescent="0.3">
      <c r="A214" s="6">
        <v>101.5</v>
      </c>
      <c r="B214" s="2"/>
      <c r="C214" s="2">
        <v>101.5</v>
      </c>
      <c r="D214" s="2"/>
      <c r="E214" s="7">
        <f t="shared" si="17"/>
        <v>-10183</v>
      </c>
      <c r="G214" s="30">
        <f t="shared" si="18"/>
        <v>2.1419678117724641</v>
      </c>
      <c r="H214" s="26">
        <f t="shared" si="19"/>
        <v>2.1640498588608215</v>
      </c>
      <c r="I214" s="2">
        <f t="shared" si="20"/>
        <v>8.2874287104247029E-3</v>
      </c>
      <c r="J214" s="31">
        <f t="shared" si="21"/>
        <v>2.1336803830620394</v>
      </c>
    </row>
    <row r="215" spans="1:10" x14ac:dyDescent="0.3">
      <c r="A215" s="6">
        <v>102</v>
      </c>
      <c r="B215" s="2"/>
      <c r="C215" s="2">
        <v>102</v>
      </c>
      <c r="D215" s="2"/>
      <c r="E215" s="7">
        <f t="shared" si="17"/>
        <v>-10285</v>
      </c>
      <c r="G215" s="30">
        <f t="shared" si="18"/>
        <v>2.1640498588608201</v>
      </c>
      <c r="H215" s="26">
        <f t="shared" si="19"/>
        <v>2.186525055692361</v>
      </c>
      <c r="I215" s="2">
        <f t="shared" si="20"/>
        <v>8.2332626044576349E-3</v>
      </c>
      <c r="J215" s="31">
        <f t="shared" si="21"/>
        <v>2.1558165962563627</v>
      </c>
    </row>
    <row r="216" spans="1:10" x14ac:dyDescent="0.3">
      <c r="A216" s="6">
        <v>102.5</v>
      </c>
      <c r="B216" s="2"/>
      <c r="C216" s="2">
        <v>102.5</v>
      </c>
      <c r="D216" s="2"/>
      <c r="E216" s="7">
        <f t="shared" si="17"/>
        <v>-10387.5</v>
      </c>
      <c r="G216" s="30">
        <f t="shared" si="18"/>
        <v>2.1865250556923606</v>
      </c>
      <c r="H216" s="26">
        <f t="shared" si="19"/>
        <v>2.2094033925384826</v>
      </c>
      <c r="I216" s="2">
        <f t="shared" si="20"/>
        <v>8.1797005799701169E-3</v>
      </c>
      <c r="J216" s="31">
        <f t="shared" si="21"/>
        <v>2.1783453551123904</v>
      </c>
    </row>
    <row r="217" spans="1:10" x14ac:dyDescent="0.3">
      <c r="A217" s="6">
        <v>103</v>
      </c>
      <c r="B217" s="2"/>
      <c r="C217" s="2">
        <v>103</v>
      </c>
      <c r="D217" s="2"/>
      <c r="E217" s="7">
        <f t="shared" si="17"/>
        <v>-10490.5</v>
      </c>
      <c r="G217" s="30">
        <f t="shared" si="18"/>
        <v>2.2094033925384822</v>
      </c>
      <c r="H217" s="26">
        <f t="shared" si="19"/>
        <v>2.2326951906702246</v>
      </c>
      <c r="I217" s="2">
        <f t="shared" si="20"/>
        <v>8.126733137098446E-3</v>
      </c>
      <c r="J217" s="31">
        <f t="shared" si="21"/>
        <v>2.2012766594013837</v>
      </c>
    </row>
    <row r="218" spans="1:10" x14ac:dyDescent="0.3">
      <c r="A218" s="6">
        <v>103.5</v>
      </c>
      <c r="B218" s="2"/>
      <c r="C218" s="2">
        <v>103.5</v>
      </c>
      <c r="D218" s="2"/>
      <c r="E218" s="7">
        <f t="shared" si="17"/>
        <v>-10594</v>
      </c>
      <c r="G218" s="30">
        <f t="shared" si="18"/>
        <v>2.2326951906702242</v>
      </c>
      <c r="H218" s="26">
        <f t="shared" si="19"/>
        <v>2.256411115919553</v>
      </c>
      <c r="I218" s="2">
        <f t="shared" si="20"/>
        <v>8.0743509684247563E-3</v>
      </c>
      <c r="J218" s="31">
        <f t="shared" si="21"/>
        <v>2.2246208397017995</v>
      </c>
    </row>
    <row r="219" spans="1:10" x14ac:dyDescent="0.3">
      <c r="A219" s="6">
        <v>104</v>
      </c>
      <c r="B219" s="2"/>
      <c r="C219" s="2">
        <v>104</v>
      </c>
      <c r="D219" s="2"/>
      <c r="E219" s="7">
        <f t="shared" si="17"/>
        <v>-10698</v>
      </c>
      <c r="G219" s="30">
        <f t="shared" si="18"/>
        <v>2.2564111159195521</v>
      </c>
      <c r="H219" s="26">
        <f t="shared" si="19"/>
        <v>2.2805621929041706</v>
      </c>
      <c r="I219" s="2">
        <f t="shared" si="20"/>
        <v>8.0225449542144119E-3</v>
      </c>
      <c r="J219" s="31">
        <f t="shared" si="21"/>
        <v>2.2483885709653375</v>
      </c>
    </row>
    <row r="220" spans="1:10" x14ac:dyDescent="0.3">
      <c r="A220" s="6">
        <v>104.5</v>
      </c>
      <c r="B220" s="2"/>
      <c r="C220" s="2">
        <v>104.5</v>
      </c>
      <c r="D220" s="2"/>
      <c r="E220" s="7">
        <f t="shared" si="17"/>
        <v>-10802.5</v>
      </c>
      <c r="G220" s="30">
        <f t="shared" si="18"/>
        <v>2.2805621929041706</v>
      </c>
      <c r="H220" s="26">
        <f t="shared" si="19"/>
        <v>2.3051598199537127</v>
      </c>
      <c r="I220" s="2">
        <f t="shared" si="20"/>
        <v>7.9713061577924901E-3</v>
      </c>
      <c r="J220" s="31">
        <f t="shared" si="21"/>
        <v>2.2725908867463782</v>
      </c>
    </row>
    <row r="221" spans="1:10" x14ac:dyDescent="0.3">
      <c r="A221" s="6">
        <v>105</v>
      </c>
      <c r="B221" s="2"/>
      <c r="C221" s="2">
        <v>105</v>
      </c>
      <c r="D221" s="2"/>
      <c r="E221" s="7">
        <f t="shared" si="17"/>
        <v>-10907.5</v>
      </c>
      <c r="G221" s="30">
        <f t="shared" si="18"/>
        <v>2.3051598199537136</v>
      </c>
      <c r="H221" s="26">
        <f t="shared" si="19"/>
        <v>2.3302157847775917</v>
      </c>
      <c r="I221" s="2">
        <f t="shared" si="20"/>
        <v>7.920625821054508E-3</v>
      </c>
      <c r="J221" s="31">
        <f t="shared" si="21"/>
        <v>2.2972391941326591</v>
      </c>
    </row>
    <row r="222" spans="1:10" x14ac:dyDescent="0.3">
      <c r="A222" s="6">
        <v>105.5</v>
      </c>
      <c r="B222" s="2"/>
      <c r="C222" s="2">
        <v>105.5</v>
      </c>
      <c r="D222" s="2"/>
      <c r="E222" s="7">
        <f t="shared" si="17"/>
        <v>-11013</v>
      </c>
      <c r="G222" s="30">
        <f t="shared" si="18"/>
        <v>2.3302157847775908</v>
      </c>
      <c r="H222" s="26">
        <f t="shared" si="19"/>
        <v>2.3557422809174495</v>
      </c>
      <c r="I222" s="2">
        <f t="shared" si="20"/>
        <v>7.8704953601072165E-3</v>
      </c>
      <c r="J222" s="31">
        <f t="shared" si="21"/>
        <v>2.3223452894174836</v>
      </c>
    </row>
    <row r="223" spans="1:10" x14ac:dyDescent="0.3">
      <c r="A223" s="6">
        <v>106</v>
      </c>
      <c r="B223" s="2"/>
      <c r="C223" s="2">
        <v>106</v>
      </c>
      <c r="D223" s="2"/>
      <c r="E223" s="7">
        <f t="shared" si="17"/>
        <v>-11119</v>
      </c>
      <c r="G223" s="30">
        <f t="shared" si="18"/>
        <v>2.3557422809174491</v>
      </c>
      <c r="H223" s="26">
        <f t="shared" si="19"/>
        <v>2.3817519250300174</v>
      </c>
      <c r="I223" s="2">
        <f t="shared" si="20"/>
        <v>7.8209063610348052E-3</v>
      </c>
      <c r="J223" s="31">
        <f t="shared" si="21"/>
        <v>2.3479213745564143</v>
      </c>
    </row>
    <row r="224" spans="1:10" x14ac:dyDescent="0.3">
      <c r="A224" s="6">
        <v>106.5</v>
      </c>
      <c r="B224" s="2"/>
      <c r="C224" s="2">
        <v>106.5</v>
      </c>
      <c r="D224" s="2"/>
      <c r="E224" s="7">
        <f t="shared" si="17"/>
        <v>-11225.5</v>
      </c>
      <c r="G224" s="30">
        <f t="shared" si="18"/>
        <v>2.3817519250300174</v>
      </c>
      <c r="H224" s="26">
        <f t="shared" si="19"/>
        <v>2.4082577750492025</v>
      </c>
      <c r="I224" s="2">
        <f t="shared" si="20"/>
        <v>7.7718505757865906E-3</v>
      </c>
      <c r="J224" s="31">
        <f t="shared" si="21"/>
        <v>2.3739800744542308</v>
      </c>
    </row>
    <row r="225" spans="1:10" x14ac:dyDescent="0.3">
      <c r="A225" s="6">
        <v>107</v>
      </c>
      <c r="B225" s="2"/>
      <c r="C225" s="2">
        <v>107</v>
      </c>
      <c r="D225" s="2"/>
      <c r="E225" s="7">
        <f t="shared" si="17"/>
        <v>-11332.5</v>
      </c>
      <c r="G225" s="30">
        <f t="shared" si="18"/>
        <v>2.4082577750492034</v>
      </c>
      <c r="H225" s="26">
        <f t="shared" si="19"/>
        <v>2.4352733492795609</v>
      </c>
      <c r="I225" s="2">
        <f t="shared" si="20"/>
        <v>7.7233199181820558E-3</v>
      </c>
      <c r="J225" s="31">
        <f t="shared" si="21"/>
        <v>2.4005344551310213</v>
      </c>
    </row>
    <row r="226" spans="1:10" x14ac:dyDescent="0.3">
      <c r="A226" s="6">
        <v>107.5</v>
      </c>
      <c r="B226" s="2"/>
      <c r="C226" s="2">
        <v>107.5</v>
      </c>
      <c r="D226" s="2"/>
      <c r="E226" s="7">
        <f t="shared" si="17"/>
        <v>-11440</v>
      </c>
      <c r="G226" s="30">
        <f t="shared" si="18"/>
        <v>2.4352733492795591</v>
      </c>
      <c r="H226" s="26">
        <f t="shared" si="19"/>
        <v>2.4628126464768028</v>
      </c>
      <c r="I226" s="2">
        <f t="shared" si="20"/>
        <v>7.6753064600294362E-3</v>
      </c>
      <c r="J226" s="31">
        <f t="shared" si="21"/>
        <v>2.4275980428195298</v>
      </c>
    </row>
    <row r="227" spans="1:10" x14ac:dyDescent="0.3">
      <c r="A227" s="6">
        <v>108</v>
      </c>
      <c r="B227" s="2"/>
      <c r="C227" s="2">
        <v>108</v>
      </c>
      <c r="D227" s="2"/>
      <c r="E227" s="7">
        <f t="shared" si="17"/>
        <v>-11548</v>
      </c>
      <c r="G227" s="30">
        <f t="shared" si="18"/>
        <v>2.4628126464768019</v>
      </c>
      <c r="H227" s="26">
        <f t="shared" si="19"/>
        <v>2.4908901669748422</v>
      </c>
      <c r="I227" s="2">
        <f t="shared" si="20"/>
        <v>7.6278024273541099E-3</v>
      </c>
      <c r="J227" s="31">
        <f t="shared" si="21"/>
        <v>2.4551848440494477</v>
      </c>
    </row>
    <row r="228" spans="1:10" x14ac:dyDescent="0.3">
      <c r="A228" s="6">
        <v>108.5</v>
      </c>
      <c r="B228" s="2"/>
      <c r="C228" s="2">
        <v>108.5</v>
      </c>
      <c r="D228" s="2"/>
      <c r="E228" s="7">
        <f t="shared" si="17"/>
        <v>-11656.5</v>
      </c>
      <c r="G228" s="30">
        <f t="shared" si="18"/>
        <v>2.4908901669748427</v>
      </c>
      <c r="H228" s="26">
        <f t="shared" si="19"/>
        <v>2.5195209349229395</v>
      </c>
      <c r="I228" s="2">
        <f t="shared" si="20"/>
        <v>7.580800196733269E-3</v>
      </c>
      <c r="J228" s="31">
        <f t="shared" si="21"/>
        <v>2.4833093667781094</v>
      </c>
    </row>
    <row r="229" spans="1:10" x14ac:dyDescent="0.3">
      <c r="A229" s="6">
        <v>109</v>
      </c>
      <c r="B229" s="2"/>
      <c r="C229" s="2">
        <v>109</v>
      </c>
      <c r="D229" s="2"/>
      <c r="E229" s="7">
        <f t="shared" si="17"/>
        <v>-11765.5</v>
      </c>
      <c r="G229" s="30">
        <f t="shared" si="18"/>
        <v>2.5195209349229386</v>
      </c>
      <c r="H229" s="26">
        <f t="shared" si="19"/>
        <v>2.548720521700941</v>
      </c>
      <c r="I229" s="2">
        <f t="shared" si="20"/>
        <v>7.534292291733323E-3</v>
      </c>
      <c r="J229" s="31">
        <f t="shared" si="21"/>
        <v>2.5119866426312054</v>
      </c>
    </row>
    <row r="230" spans="1:10" x14ac:dyDescent="0.3">
      <c r="A230" s="6">
        <v>109.5</v>
      </c>
      <c r="B230" s="2"/>
      <c r="C230" s="2">
        <v>109.5</v>
      </c>
      <c r="D230" s="2"/>
      <c r="E230" s="7">
        <f t="shared" si="17"/>
        <v>-11875</v>
      </c>
      <c r="G230" s="30">
        <f t="shared" si="18"/>
        <v>2.5487205217009392</v>
      </c>
      <c r="H230" s="26">
        <f t="shared" si="19"/>
        <v>2.5785050705854191</v>
      </c>
      <c r="I230" s="2">
        <f t="shared" si="20"/>
        <v>7.4882713794468389E-3</v>
      </c>
      <c r="J230" s="31">
        <f t="shared" si="21"/>
        <v>2.5412322503214924</v>
      </c>
    </row>
    <row r="231" spans="1:10" x14ac:dyDescent="0.3">
      <c r="A231" s="6">
        <v>110</v>
      </c>
      <c r="B231" s="2"/>
      <c r="C231" s="2">
        <v>110</v>
      </c>
      <c r="D231" s="2"/>
      <c r="E231" s="7">
        <f t="shared" si="17"/>
        <v>-11985</v>
      </c>
      <c r="G231" s="30">
        <f t="shared" si="18"/>
        <v>2.5785050705854196</v>
      </c>
      <c r="H231" s="26">
        <f t="shared" si="19"/>
        <v>2.6088913227445976</v>
      </c>
      <c r="I231" s="2">
        <f t="shared" si="20"/>
        <v>7.4427302671257372E-3</v>
      </c>
      <c r="J231" s="31">
        <f t="shared" si="21"/>
        <v>2.5710623403182939</v>
      </c>
    </row>
    <row r="232" spans="1:10" x14ac:dyDescent="0.3">
      <c r="A232" s="6">
        <v>110.5</v>
      </c>
      <c r="B232" s="2"/>
      <c r="C232" s="2">
        <v>110.5</v>
      </c>
      <c r="D232" s="2"/>
      <c r="E232" s="7">
        <f t="shared" si="17"/>
        <v>-12095.5</v>
      </c>
      <c r="G232" s="30">
        <f t="shared" si="18"/>
        <v>2.6088913227445958</v>
      </c>
      <c r="H232" s="26">
        <f t="shared" si="19"/>
        <v>2.6398966446455203</v>
      </c>
      <c r="I232" s="2">
        <f t="shared" si="20"/>
        <v>7.3976618989076721E-3</v>
      </c>
      <c r="J232" s="31">
        <f t="shared" si="21"/>
        <v>2.601493660845688</v>
      </c>
    </row>
    <row r="233" spans="1:10" x14ac:dyDescent="0.3">
      <c r="A233" s="6">
        <v>111</v>
      </c>
      <c r="B233" s="2"/>
      <c r="C233" s="2">
        <v>111</v>
      </c>
      <c r="D233" s="2"/>
      <c r="E233" s="7">
        <f t="shared" si="17"/>
        <v>-12206.5</v>
      </c>
      <c r="G233" s="30">
        <f t="shared" si="18"/>
        <v>2.6398966446455203</v>
      </c>
      <c r="H233" s="26">
        <f t="shared" si="19"/>
        <v>2.6715390569629918</v>
      </c>
      <c r="I233" s="2">
        <f t="shared" si="20"/>
        <v>7.3530593526326803E-3</v>
      </c>
      <c r="J233" s="31">
        <f t="shared" si="21"/>
        <v>2.6325435852928876</v>
      </c>
    </row>
    <row r="234" spans="1:10" x14ac:dyDescent="0.3">
      <c r="A234" s="6">
        <v>111.5</v>
      </c>
      <c r="B234" s="2"/>
      <c r="C234" s="2">
        <v>111.5</v>
      </c>
      <c r="D234" s="2"/>
      <c r="E234" s="7">
        <f t="shared" si="17"/>
        <v>-12318</v>
      </c>
      <c r="G234" s="30">
        <f t="shared" si="18"/>
        <v>2.6715390569629909</v>
      </c>
      <c r="H234" s="26">
        <f t="shared" si="19"/>
        <v>2.7038372650861855</v>
      </c>
      <c r="I234" s="2">
        <f t="shared" si="20"/>
        <v>7.3089158367471343E-3</v>
      </c>
      <c r="J234" s="31">
        <f t="shared" si="21"/>
        <v>2.6642301411262439</v>
      </c>
    </row>
    <row r="235" spans="1:10" x14ac:dyDescent="0.3">
      <c r="A235" s="6">
        <v>112</v>
      </c>
      <c r="B235" s="2"/>
      <c r="C235" s="2">
        <v>112</v>
      </c>
      <c r="D235" s="2"/>
      <c r="E235" s="7">
        <f t="shared" si="17"/>
        <v>-12430</v>
      </c>
      <c r="G235" s="30">
        <f t="shared" si="18"/>
        <v>2.7038372650861824</v>
      </c>
      <c r="H235" s="26">
        <f t="shared" si="19"/>
        <v>2.7368106913259549</v>
      </c>
      <c r="I235" s="2">
        <f t="shared" si="20"/>
        <v>7.2652246872923626E-3</v>
      </c>
      <c r="J235" s="31">
        <f t="shared" si="21"/>
        <v>2.6965720403988902</v>
      </c>
    </row>
    <row r="236" spans="1:10" x14ac:dyDescent="0.3">
      <c r="A236" s="6">
        <v>112.5</v>
      </c>
      <c r="B236" s="2"/>
      <c r="C236" s="2">
        <v>112.5</v>
      </c>
      <c r="D236" s="2"/>
      <c r="E236" s="7">
        <f t="shared" si="17"/>
        <v>-12542.5</v>
      </c>
      <c r="G236" s="30">
        <f t="shared" si="18"/>
        <v>2.7368106913259527</v>
      </c>
      <c r="H236" s="26">
        <f t="shared" si="19"/>
        <v>2.7704795089334282</v>
      </c>
      <c r="I236" s="2">
        <f t="shared" si="20"/>
        <v>7.2219793649751941E-3</v>
      </c>
      <c r="J236" s="31">
        <f t="shared" si="21"/>
        <v>2.7295887119609774</v>
      </c>
    </row>
    <row r="237" spans="1:10" x14ac:dyDescent="0.3">
      <c r="A237" s="6">
        <v>113</v>
      </c>
      <c r="B237" s="2"/>
      <c r="C237" s="2">
        <v>113</v>
      </c>
      <c r="D237" s="2"/>
      <c r="E237" s="7">
        <f t="shared" si="17"/>
        <v>-12655.5</v>
      </c>
      <c r="G237" s="30">
        <f t="shared" si="18"/>
        <v>2.7704795089334282</v>
      </c>
      <c r="H237" s="26">
        <f t="shared" si="19"/>
        <v>2.8048646780486806</v>
      </c>
      <c r="I237" s="2">
        <f t="shared" si="20"/>
        <v>7.1791734523178252E-3</v>
      </c>
      <c r="J237" s="31">
        <f t="shared" si="21"/>
        <v>2.7633003354811105</v>
      </c>
    </row>
    <row r="238" spans="1:10" x14ac:dyDescent="0.3">
      <c r="A238" s="6">
        <v>113.5</v>
      </c>
      <c r="B238" s="2"/>
      <c r="C238" s="2">
        <v>113.5</v>
      </c>
      <c r="D238" s="2"/>
      <c r="E238" s="7">
        <f t="shared" si="17"/>
        <v>-12769</v>
      </c>
      <c r="G238" s="30">
        <f t="shared" si="18"/>
        <v>2.8048646780486783</v>
      </c>
      <c r="H238" s="26">
        <f t="shared" si="19"/>
        <v>2.8399879837072488</v>
      </c>
      <c r="I238" s="2">
        <f t="shared" si="20"/>
        <v>7.1368006508846851E-3</v>
      </c>
      <c r="J238" s="31">
        <f t="shared" si="21"/>
        <v>2.7977278773977936</v>
      </c>
    </row>
    <row r="239" spans="1:10" x14ac:dyDescent="0.3">
      <c r="A239" s="6">
        <v>114</v>
      </c>
      <c r="B239" s="2"/>
      <c r="C239" s="2">
        <v>114</v>
      </c>
      <c r="D239" s="2"/>
      <c r="E239" s="7">
        <f t="shared" si="17"/>
        <v>-12883</v>
      </c>
      <c r="G239" s="30">
        <f t="shared" si="18"/>
        <v>2.8399879837072488</v>
      </c>
      <c r="H239" s="26">
        <f t="shared" si="19"/>
        <v>2.8758720760419605</v>
      </c>
      <c r="I239" s="2">
        <f t="shared" si="20"/>
        <v>7.0948547785837004E-3</v>
      </c>
      <c r="J239" s="31">
        <f t="shared" si="21"/>
        <v>2.832893128928665</v>
      </c>
    </row>
    <row r="240" spans="1:10" x14ac:dyDescent="0.3">
      <c r="A240" s="6">
        <v>114.5</v>
      </c>
      <c r="B240" s="2"/>
      <c r="C240" s="2">
        <v>114.5</v>
      </c>
      <c r="D240" s="2"/>
      <c r="E240" s="7">
        <f t="shared" si="17"/>
        <v>-12997.5</v>
      </c>
      <c r="G240" s="30">
        <f t="shared" si="18"/>
        <v>2.8758720760419578</v>
      </c>
      <c r="H240" s="26">
        <f t="shared" si="19"/>
        <v>2.9125405128279365</v>
      </c>
      <c r="I240" s="2">
        <f t="shared" si="20"/>
        <v>7.0533297670398705E-3</v>
      </c>
      <c r="J240" s="31">
        <f t="shared" si="21"/>
        <v>2.868818746274918</v>
      </c>
    </row>
    <row r="241" spans="1:10" x14ac:dyDescent="0.3">
      <c r="A241" s="6">
        <v>115</v>
      </c>
      <c r="B241" s="2"/>
      <c r="C241" s="2">
        <v>115</v>
      </c>
      <c r="D241" s="2"/>
      <c r="E241" s="7">
        <f t="shared" si="17"/>
        <v>-13112.5</v>
      </c>
      <c r="G241" s="30">
        <f t="shared" si="18"/>
        <v>2.9125405128279351</v>
      </c>
      <c r="H241" s="26">
        <f t="shared" si="19"/>
        <v>2.9500178045302485</v>
      </c>
      <c r="I241" s="2">
        <f t="shared" si="20"/>
        <v>7.0122196590387464E-3</v>
      </c>
      <c r="J241" s="31">
        <f t="shared" si="21"/>
        <v>2.9055282931688966</v>
      </c>
    </row>
    <row r="242" spans="1:10" x14ac:dyDescent="0.3">
      <c r="A242" s="6">
        <v>115.5</v>
      </c>
      <c r="B242" s="2"/>
      <c r="C242" s="2">
        <v>115.5</v>
      </c>
      <c r="D242" s="2"/>
      <c r="E242" s="7">
        <f t="shared" si="17"/>
        <v>-13228</v>
      </c>
      <c r="G242" s="30">
        <f t="shared" si="18"/>
        <v>2.9500178045302485</v>
      </c>
      <c r="H242" s="26">
        <f t="shared" si="19"/>
        <v>2.9883294620259284</v>
      </c>
      <c r="I242" s="2">
        <f t="shared" si="20"/>
        <v>6.9715186060377776E-3</v>
      </c>
      <c r="J242" s="31">
        <f t="shared" si="21"/>
        <v>2.9430462859242108</v>
      </c>
    </row>
    <row r="243" spans="1:10" x14ac:dyDescent="0.3">
      <c r="A243" s="6">
        <v>116</v>
      </c>
      <c r="B243" s="2"/>
      <c r="C243" s="2">
        <v>116</v>
      </c>
      <c r="D243" s="2"/>
      <c r="E243" s="7">
        <f t="shared" si="17"/>
        <v>-13344</v>
      </c>
      <c r="G243" s="30">
        <f t="shared" si="18"/>
        <v>2.9883294620259271</v>
      </c>
      <c r="H243" s="26">
        <f t="shared" si="19"/>
        <v>3.027502047185656</v>
      </c>
      <c r="I243" s="2">
        <f t="shared" si="20"/>
        <v>6.931220865743405E-3</v>
      </c>
      <c r="J243" s="31">
        <f t="shared" si="21"/>
        <v>2.9813982411601838</v>
      </c>
    </row>
    <row r="244" spans="1:10" x14ac:dyDescent="0.3">
      <c r="A244" s="6">
        <v>116.5</v>
      </c>
      <c r="B244" s="2"/>
      <c r="C244" s="2">
        <v>116.5</v>
      </c>
      <c r="D244" s="2"/>
      <c r="E244" s="7">
        <f t="shared" si="17"/>
        <v>-13460.5</v>
      </c>
      <c r="G244" s="30">
        <f t="shared" si="18"/>
        <v>3.0275020471856569</v>
      </c>
      <c r="H244" s="26">
        <f t="shared" si="19"/>
        <v>3.0675632265151949</v>
      </c>
      <c r="I244" s="2">
        <f t="shared" si="20"/>
        <v>6.8913207997519368E-3</v>
      </c>
      <c r="J244" s="31">
        <f t="shared" si="21"/>
        <v>3.0206107263859048</v>
      </c>
    </row>
    <row r="245" spans="1:10" x14ac:dyDescent="0.3">
      <c r="A245" s="6">
        <v>117</v>
      </c>
      <c r="B245" s="2"/>
      <c r="C245" s="2">
        <v>117</v>
      </c>
      <c r="D245" s="2"/>
      <c r="E245" s="7">
        <f t="shared" si="17"/>
        <v>-13577.5</v>
      </c>
      <c r="G245" s="30">
        <f t="shared" si="18"/>
        <v>3.0675632265151944</v>
      </c>
      <c r="H245" s="26">
        <f t="shared" si="19"/>
        <v>3.1085418280724988</v>
      </c>
      <c r="I245" s="2">
        <f t="shared" si="20"/>
        <v>6.8518128712522315E-3</v>
      </c>
      <c r="J245" s="31">
        <f t="shared" si="21"/>
        <v>3.0607114136439422</v>
      </c>
    </row>
    <row r="246" spans="1:10" x14ac:dyDescent="0.3">
      <c r="A246" s="6">
        <v>117.5</v>
      </c>
      <c r="B246" s="2"/>
      <c r="C246" s="2">
        <v>117.5</v>
      </c>
      <c r="D246" s="2"/>
      <c r="E246" s="7">
        <f t="shared" si="17"/>
        <v>-13695</v>
      </c>
      <c r="G246" s="30">
        <f t="shared" si="18"/>
        <v>3.1085418280724966</v>
      </c>
      <c r="H246" s="26">
        <f t="shared" si="19"/>
        <v>3.1504679018941317</v>
      </c>
      <c r="I246" s="2">
        <f t="shared" si="20"/>
        <v>6.8126916427883478E-3</v>
      </c>
      <c r="J246" s="31">
        <f t="shared" si="21"/>
        <v>3.1017291364297082</v>
      </c>
    </row>
    <row r="247" spans="1:10" x14ac:dyDescent="0.3">
      <c r="A247" s="6">
        <v>118</v>
      </c>
      <c r="B247" s="2"/>
      <c r="C247" s="2">
        <v>118</v>
      </c>
      <c r="D247" s="2"/>
      <c r="E247" s="7">
        <f t="shared" si="17"/>
        <v>-13813</v>
      </c>
      <c r="G247" s="30">
        <f t="shared" si="18"/>
        <v>3.1504679018941313</v>
      </c>
      <c r="H247" s="26">
        <f t="shared" si="19"/>
        <v>3.1933727841835537</v>
      </c>
      <c r="I247" s="2">
        <f t="shared" si="20"/>
        <v>6.7739517740803617E-3</v>
      </c>
      <c r="J247" s="31">
        <f t="shared" si="21"/>
        <v>3.1436939501200509</v>
      </c>
    </row>
    <row r="248" spans="1:10" x14ac:dyDescent="0.3">
      <c r="A248" s="6">
        <v>118.5</v>
      </c>
      <c r="B248" s="2"/>
      <c r="C248" s="2">
        <v>118.5</v>
      </c>
      <c r="D248" s="2"/>
      <c r="E248" s="7">
        <f t="shared" si="17"/>
        <v>-13931.5</v>
      </c>
      <c r="G248" s="30">
        <f t="shared" si="18"/>
        <v>3.1933727841835524</v>
      </c>
      <c r="H248" s="26">
        <f t="shared" si="19"/>
        <v>3.2372891655346927</v>
      </c>
      <c r="I248" s="2">
        <f t="shared" si="20"/>
        <v>6.7355880199015811E-3</v>
      </c>
      <c r="J248" s="31">
        <f t="shared" si="21"/>
        <v>3.1866371961636508</v>
      </c>
    </row>
    <row r="249" spans="1:10" x14ac:dyDescent="0.3">
      <c r="A249" s="6">
        <v>119</v>
      </c>
      <c r="B249" s="2"/>
      <c r="C249" s="2">
        <v>119</v>
      </c>
      <c r="D249" s="2"/>
      <c r="E249" s="7">
        <f t="shared" si="17"/>
        <v>-14050.5</v>
      </c>
      <c r="G249" s="30">
        <f t="shared" si="18"/>
        <v>3.2372891655346923</v>
      </c>
      <c r="H249" s="26">
        <f t="shared" si="19"/>
        <v>3.282251163487111</v>
      </c>
      <c r="I249" s="2">
        <f t="shared" si="20"/>
        <v>6.6975952280105373E-3</v>
      </c>
      <c r="J249" s="31">
        <f t="shared" si="21"/>
        <v>3.2305915703066819</v>
      </c>
    </row>
    <row r="250" spans="1:10" x14ac:dyDescent="0.3">
      <c r="A250" s="6">
        <v>119.5</v>
      </c>
      <c r="B250" s="2"/>
      <c r="C250" s="2">
        <v>119.5</v>
      </c>
      <c r="D250" s="2"/>
      <c r="E250" s="7">
        <f t="shared" si="17"/>
        <v>-14170</v>
      </c>
      <c r="G250" s="30">
        <f t="shared" si="18"/>
        <v>3.2822511634871088</v>
      </c>
      <c r="H250" s="26">
        <f t="shared" si="19"/>
        <v>3.3282943997338652</v>
      </c>
      <c r="I250" s="2">
        <f t="shared" si="20"/>
        <v>6.6599683371360479E-3</v>
      </c>
      <c r="J250" s="31">
        <f t="shared" si="21"/>
        <v>3.2755911951499725</v>
      </c>
    </row>
    <row r="251" spans="1:10" x14ac:dyDescent="0.3">
      <c r="A251" s="6">
        <v>120</v>
      </c>
      <c r="B251" s="2"/>
      <c r="C251" s="2">
        <v>120</v>
      </c>
      <c r="D251" s="2"/>
      <c r="E251" s="7">
        <f t="shared" si="17"/>
        <v>-14290</v>
      </c>
      <c r="G251" s="30">
        <f t="shared" si="18"/>
        <v>3.3282943997338652</v>
      </c>
      <c r="H251" s="26">
        <f t="shared" si="19"/>
        <v>3.3754560823305932</v>
      </c>
      <c r="I251" s="2">
        <f t="shared" si="20"/>
        <v>6.6227023750138336E-3</v>
      </c>
      <c r="J251" s="31">
        <f t="shared" si="21"/>
        <v>3.3216716973588514</v>
      </c>
    </row>
    <row r="252" spans="1:10" x14ac:dyDescent="0.3">
      <c r="A252" s="6">
        <v>120.5</v>
      </c>
      <c r="B252" s="2"/>
      <c r="C252" s="2">
        <v>120.5</v>
      </c>
      <c r="D252" s="2"/>
      <c r="E252" s="7">
        <f t="shared" si="17"/>
        <v>-14410.5</v>
      </c>
      <c r="G252" s="30">
        <f t="shared" si="18"/>
        <v>3.3754560823305901</v>
      </c>
      <c r="H252" s="26">
        <f t="shared" si="19"/>
        <v>3.4237750932841524</v>
      </c>
      <c r="I252" s="2">
        <f t="shared" si="20"/>
        <v>6.5857924564731735E-3</v>
      </c>
      <c r="J252" s="31">
        <f t="shared" si="21"/>
        <v>3.368870289874117</v>
      </c>
    </row>
    <row r="253" spans="1:10" x14ac:dyDescent="0.3">
      <c r="A253" s="6">
        <v>121</v>
      </c>
      <c r="B253" s="2"/>
      <c r="C253" s="2">
        <v>121</v>
      </c>
      <c r="D253" s="2"/>
      <c r="E253" s="7">
        <f t="shared" si="17"/>
        <v>-14531.5</v>
      </c>
      <c r="G253" s="30">
        <f t="shared" si="18"/>
        <v>3.4237750932841533</v>
      </c>
      <c r="H253" s="26">
        <f t="shared" si="19"/>
        <v>3.4732920819321724</v>
      </c>
      <c r="I253" s="2">
        <f t="shared" si="20"/>
        <v>6.5492337815720855E-3</v>
      </c>
      <c r="J253" s="31">
        <f t="shared" si="21"/>
        <v>3.4172258595025813</v>
      </c>
    </row>
    <row r="254" spans="1:10" x14ac:dyDescent="0.3">
      <c r="A254" s="6">
        <v>121.5</v>
      </c>
      <c r="B254" s="2"/>
      <c r="C254" s="2">
        <v>121.5</v>
      </c>
      <c r="D254" s="2"/>
      <c r="E254" s="7">
        <f t="shared" si="17"/>
        <v>-14653</v>
      </c>
      <c r="G254" s="30">
        <f t="shared" si="18"/>
        <v>3.4732920819321746</v>
      </c>
      <c r="H254" s="26">
        <f t="shared" si="19"/>
        <v>3.5240495645606638</v>
      </c>
      <c r="I254" s="2">
        <f t="shared" si="20"/>
        <v>6.5130216337796728E-3</v>
      </c>
      <c r="J254" s="31">
        <f t="shared" si="21"/>
        <v>3.466779060298395</v>
      </c>
    </row>
    <row r="255" spans="1:10" x14ac:dyDescent="0.3">
      <c r="A255" s="6">
        <v>122</v>
      </c>
      <c r="B255" s="2"/>
      <c r="C255" s="2">
        <v>122</v>
      </c>
      <c r="D255" s="2"/>
      <c r="E255" s="7">
        <f t="shared" si="17"/>
        <v>-14775</v>
      </c>
      <c r="G255" s="30">
        <f t="shared" si="18"/>
        <v>3.5240495645606642</v>
      </c>
      <c r="H255" s="26">
        <f t="shared" si="19"/>
        <v>3.5760920307467328</v>
      </c>
      <c r="I255" s="2">
        <f t="shared" si="20"/>
        <v>6.4771513782042062E-3</v>
      </c>
      <c r="J255" s="31">
        <f t="shared" si="21"/>
        <v>3.5175724131824602</v>
      </c>
    </row>
    <row r="256" spans="1:10" x14ac:dyDescent="0.3">
      <c r="A256" s="6">
        <v>122.5</v>
      </c>
      <c r="B256" s="2"/>
      <c r="C256" s="2">
        <v>122.5</v>
      </c>
      <c r="D256" s="2"/>
      <c r="E256" s="7">
        <f t="shared" si="17"/>
        <v>-14897.5</v>
      </c>
      <c r="G256" s="30">
        <f t="shared" si="18"/>
        <v>3.5760920307467328</v>
      </c>
      <c r="H256" s="26">
        <f t="shared" si="19"/>
        <v>3.6294660569568911</v>
      </c>
      <c r="I256" s="2">
        <f t="shared" si="20"/>
        <v>6.4416184598656582E-3</v>
      </c>
      <c r="J256" s="31">
        <f t="shared" si="21"/>
        <v>3.5696504122868671</v>
      </c>
    </row>
    <row r="257" spans="1:10" x14ac:dyDescent="0.3">
      <c r="A257" s="6">
        <v>123</v>
      </c>
      <c r="B257" s="2"/>
      <c r="C257" s="2">
        <v>123</v>
      </c>
      <c r="D257" s="2"/>
      <c r="E257" s="7">
        <f t="shared" si="17"/>
        <v>-15020.5</v>
      </c>
      <c r="G257" s="30">
        <f t="shared" si="18"/>
        <v>3.629466056956888</v>
      </c>
      <c r="H257" s="26">
        <f t="shared" si="19"/>
        <v>3.6842204279794926</v>
      </c>
      <c r="I257" s="2">
        <f t="shared" si="20"/>
        <v>6.4064184020113943E-3</v>
      </c>
      <c r="J257" s="31">
        <f t="shared" si="21"/>
        <v>3.6230596385548766</v>
      </c>
    </row>
    <row r="258" spans="1:10" x14ac:dyDescent="0.3">
      <c r="A258" s="6">
        <v>123.5</v>
      </c>
      <c r="B258" s="2"/>
      <c r="C258" s="2">
        <v>123.5</v>
      </c>
      <c r="D258" s="2"/>
      <c r="E258" s="7">
        <f t="shared" si="17"/>
        <v>-15144</v>
      </c>
      <c r="G258" s="30">
        <f t="shared" si="18"/>
        <v>3.684220427979493</v>
      </c>
      <c r="H258" s="26">
        <f t="shared" si="19"/>
        <v>3.7404062668228519</v>
      </c>
      <c r="I258" s="2">
        <f t="shared" si="20"/>
        <v>6.3715468044737633E-3</v>
      </c>
      <c r="J258" s="31">
        <f t="shared" si="21"/>
        <v>3.6778488811750192</v>
      </c>
    </row>
    <row r="259" spans="1:10" x14ac:dyDescent="0.3">
      <c r="A259" s="6">
        <v>124</v>
      </c>
      <c r="B259" s="2"/>
      <c r="C259" s="2">
        <v>124</v>
      </c>
      <c r="D259" s="2"/>
      <c r="E259" s="7">
        <f t="shared" si="17"/>
        <v>-15268</v>
      </c>
      <c r="G259" s="30">
        <f t="shared" si="18"/>
        <v>3.7404062668228515</v>
      </c>
      <c r="H259" s="26">
        <f t="shared" si="19"/>
        <v>3.7980771737688492</v>
      </c>
      <c r="I259" s="2">
        <f t="shared" si="20"/>
        <v>6.3369993420683982E-3</v>
      </c>
      <c r="J259" s="31">
        <f t="shared" si="21"/>
        <v>3.7340692674807832</v>
      </c>
    </row>
    <row r="260" spans="1:10" x14ac:dyDescent="0.3">
      <c r="A260" s="6">
        <v>124.5</v>
      </c>
      <c r="B260" s="2"/>
      <c r="C260" s="2">
        <v>124.5</v>
      </c>
      <c r="D260" s="2"/>
      <c r="E260" s="7">
        <f t="shared" si="17"/>
        <v>-15392.5</v>
      </c>
      <c r="G260" s="30">
        <f t="shared" si="18"/>
        <v>3.7980771737688461</v>
      </c>
      <c r="H260" s="26">
        <f t="shared" si="19"/>
        <v>3.8572893753365673</v>
      </c>
      <c r="I260" s="2">
        <f t="shared" si="20"/>
        <v>6.3027717630320746E-3</v>
      </c>
      <c r="J260" s="31">
        <f t="shared" si="21"/>
        <v>3.7917744020058142</v>
      </c>
    </row>
    <row r="261" spans="1:10" x14ac:dyDescent="0.3">
      <c r="A261" s="6">
        <v>125</v>
      </c>
      <c r="B261" s="2"/>
      <c r="C261" s="2">
        <v>125</v>
      </c>
      <c r="D261" s="2"/>
      <c r="E261" s="7">
        <f t="shared" si="17"/>
        <v>-15517.5</v>
      </c>
      <c r="G261" s="30">
        <f t="shared" si="18"/>
        <v>3.8572893753365687</v>
      </c>
      <c r="H261" s="26">
        <f t="shared" si="19"/>
        <v>3.9181018839817372</v>
      </c>
      <c r="I261" s="2">
        <f t="shared" si="20"/>
        <v>6.268859887498977E-3</v>
      </c>
      <c r="J261" s="31">
        <f t="shared" si="21"/>
        <v>3.8510205154490698</v>
      </c>
    </row>
    <row r="262" spans="1:10" x14ac:dyDescent="0.3">
      <c r="A262" s="6">
        <v>125.5</v>
      </c>
      <c r="B262" s="2"/>
      <c r="C262" s="2">
        <v>125.5</v>
      </c>
      <c r="D262" s="2"/>
      <c r="E262" s="7">
        <f t="shared" si="17"/>
        <v>-15643</v>
      </c>
      <c r="G262" s="30">
        <f t="shared" si="18"/>
        <v>3.9181018839817354</v>
      </c>
      <c r="H262" s="26">
        <f t="shared" si="19"/>
        <v>3.9805766694367124</v>
      </c>
      <c r="I262" s="2">
        <f t="shared" si="20"/>
        <v>6.2352596060143307E-3</v>
      </c>
      <c r="J262" s="31">
        <f t="shared" si="21"/>
        <v>3.9118666243757212</v>
      </c>
    </row>
    <row r="263" spans="1:10" x14ac:dyDescent="0.3">
      <c r="A263" s="6">
        <v>126</v>
      </c>
      <c r="B263" s="2"/>
      <c r="C263" s="2">
        <v>126</v>
      </c>
      <c r="D263" s="2"/>
      <c r="E263" s="7">
        <f t="shared" si="17"/>
        <v>-15769</v>
      </c>
      <c r="G263" s="30">
        <f t="shared" si="18"/>
        <v>3.9805766694367115</v>
      </c>
      <c r="H263" s="26">
        <f t="shared" si="19"/>
        <v>4.0447788426834954</v>
      </c>
      <c r="I263" s="2">
        <f t="shared" si="20"/>
        <v>6.2019668780842847E-3</v>
      </c>
      <c r="J263" s="31">
        <f t="shared" si="21"/>
        <v>3.9743747025586273</v>
      </c>
    </row>
    <row r="264" spans="1:10" x14ac:dyDescent="0.3">
      <c r="A264" s="6">
        <v>126.5</v>
      </c>
      <c r="B264" s="2"/>
      <c r="C264" s="2">
        <v>126.5</v>
      </c>
      <c r="D264" s="2"/>
      <c r="E264" s="7">
        <f t="shared" si="17"/>
        <v>-15895.5</v>
      </c>
      <c r="G264" s="30">
        <f t="shared" si="18"/>
        <v>4.0447788426834963</v>
      </c>
      <c r="H264" s="26">
        <f t="shared" si="19"/>
        <v>4.1107768536491918</v>
      </c>
      <c r="I264" s="2">
        <f t="shared" si="20"/>
        <v>6.1689777307610402E-3</v>
      </c>
      <c r="J264" s="31">
        <f t="shared" si="21"/>
        <v>4.0386098649527353</v>
      </c>
    </row>
    <row r="265" spans="1:10" x14ac:dyDescent="0.3">
      <c r="A265" s="6">
        <v>127</v>
      </c>
      <c r="B265" s="2"/>
      <c r="C265" s="2">
        <v>127</v>
      </c>
      <c r="D265" s="2"/>
      <c r="E265" s="7">
        <f t="shared" si="17"/>
        <v>-16022.5</v>
      </c>
      <c r="G265" s="30">
        <f t="shared" si="18"/>
        <v>4.1107768536491909</v>
      </c>
      <c r="H265" s="26">
        <f t="shared" si="19"/>
        <v>4.1786427038213967</v>
      </c>
      <c r="I265" s="2">
        <f t="shared" si="20"/>
        <v>6.1362882572623149E-3</v>
      </c>
      <c r="J265" s="31">
        <f t="shared" si="21"/>
        <v>4.1046405653919287</v>
      </c>
    </row>
    <row r="266" spans="1:10" x14ac:dyDescent="0.3">
      <c r="A266" s="6">
        <v>127.5</v>
      </c>
      <c r="B266" s="2"/>
      <c r="C266" s="2">
        <v>127.5</v>
      </c>
      <c r="D266" s="2"/>
      <c r="E266" s="7">
        <f t="shared" si="17"/>
        <v>-16150</v>
      </c>
      <c r="G266" s="30">
        <f t="shared" si="18"/>
        <v>4.1786427038213949</v>
      </c>
      <c r="H266" s="26">
        <f t="shared" si="19"/>
        <v>4.2484521751009687</v>
      </c>
      <c r="I266" s="2">
        <f t="shared" si="20"/>
        <v>6.1038946156240677E-3</v>
      </c>
      <c r="J266" s="31">
        <f t="shared" si="21"/>
        <v>4.1725388092057711</v>
      </c>
    </row>
    <row r="267" spans="1:10" x14ac:dyDescent="0.3">
      <c r="A267" s="6">
        <v>128</v>
      </c>
      <c r="B267" s="2"/>
      <c r="C267" s="2">
        <v>128</v>
      </c>
      <c r="D267" s="2"/>
      <c r="E267" s="7">
        <f t="shared" si="17"/>
        <v>-16278</v>
      </c>
      <c r="G267" s="30">
        <f t="shared" si="18"/>
        <v>4.248452175100967</v>
      </c>
      <c r="H267" s="26">
        <f t="shared" si="19"/>
        <v>4.3202850763432918</v>
      </c>
      <c r="I267" s="2">
        <f t="shared" si="20"/>
        <v>6.0717930273856196E-3</v>
      </c>
      <c r="J267" s="31">
        <f t="shared" si="21"/>
        <v>4.2423803820735815</v>
      </c>
    </row>
    <row r="268" spans="1:10" x14ac:dyDescent="0.3">
      <c r="A268" s="6">
        <v>128.5</v>
      </c>
      <c r="B268" s="2"/>
      <c r="C268" s="2">
        <v>128.5</v>
      </c>
      <c r="D268" s="2"/>
      <c r="E268" s="7">
        <f t="shared" ref="E268:E331" si="22">E267-C268</f>
        <v>-16406.5</v>
      </c>
      <c r="G268" s="30">
        <f t="shared" ref="G268:G330" si="23">$G$2*(($F$2/($F$2-C268))^$P$2)</f>
        <v>4.320285076343291</v>
      </c>
      <c r="H268" s="26">
        <f t="shared" ref="H268:H331" si="24">(($L$2^$P$2)*$G$2)/(($L$2-(($J$2*C269)*0.001))^$P$2)</f>
        <v>4.3942255091881419</v>
      </c>
      <c r="I268" s="2">
        <f t="shared" ref="I268:I331" si="25">$G$4*(($F$4/($F$4+C268))^$P$2)</f>
        <v>6.0399797763063144E-3</v>
      </c>
      <c r="J268" s="31">
        <f t="shared" ref="J268:J331" si="26">G268-I268</f>
        <v>4.3142450965669843</v>
      </c>
    </row>
    <row r="269" spans="1:10" x14ac:dyDescent="0.3">
      <c r="A269" s="6">
        <v>129</v>
      </c>
      <c r="B269" s="2"/>
      <c r="C269" s="2">
        <v>129</v>
      </c>
      <c r="D269" s="2"/>
      <c r="E269" s="7">
        <f t="shared" si="22"/>
        <v>-16535.5</v>
      </c>
      <c r="G269" s="30">
        <f t="shared" si="23"/>
        <v>4.394225509188141</v>
      </c>
      <c r="H269" s="26">
        <f t="shared" si="24"/>
        <v>4.470362154944616</v>
      </c>
      <c r="I269" s="2">
        <f t="shared" si="25"/>
        <v>6.008451207112726E-3</v>
      </c>
      <c r="J269" s="31">
        <f t="shared" si="26"/>
        <v>4.388217057981028</v>
      </c>
    </row>
    <row r="270" spans="1:10" x14ac:dyDescent="0.3">
      <c r="A270" s="6">
        <v>129.5</v>
      </c>
      <c r="B270" s="2"/>
      <c r="C270" s="2">
        <v>129.5</v>
      </c>
      <c r="D270" s="2"/>
      <c r="E270" s="7">
        <f t="shared" si="22"/>
        <v>-16665</v>
      </c>
      <c r="G270" s="30">
        <f t="shared" si="23"/>
        <v>4.4703621549446142</v>
      </c>
      <c r="H270" s="26">
        <f t="shared" si="24"/>
        <v>4.5487885844835239</v>
      </c>
      <c r="I270" s="2">
        <f t="shared" si="25"/>
        <v>5.9772037242757439E-3</v>
      </c>
      <c r="J270" s="31">
        <f t="shared" si="26"/>
        <v>4.4643849512203388</v>
      </c>
    </row>
    <row r="271" spans="1:10" x14ac:dyDescent="0.3">
      <c r="A271" s="6">
        <v>130</v>
      </c>
      <c r="B271" s="2"/>
      <c r="C271" s="2">
        <v>130</v>
      </c>
      <c r="D271" s="2"/>
      <c r="E271" s="7">
        <f t="shared" si="22"/>
        <v>-16795</v>
      </c>
      <c r="G271" s="30">
        <f t="shared" si="23"/>
        <v>4.5487885844835194</v>
      </c>
      <c r="H271" s="26">
        <f t="shared" si="24"/>
        <v>4.6296035932977366</v>
      </c>
      <c r="I271" s="2">
        <f t="shared" si="25"/>
        <v>5.9462337908165229E-3</v>
      </c>
      <c r="J271" s="31">
        <f t="shared" si="26"/>
        <v>4.5428423506927027</v>
      </c>
    </row>
    <row r="272" spans="1:10" x14ac:dyDescent="0.3">
      <c r="A272" s="6">
        <v>130.5</v>
      </c>
      <c r="B272" s="2"/>
      <c r="C272" s="2">
        <v>130.5</v>
      </c>
      <c r="D272" s="2"/>
      <c r="E272" s="7">
        <f t="shared" si="22"/>
        <v>-16925.5</v>
      </c>
      <c r="G272" s="30">
        <f t="shared" si="23"/>
        <v>4.6296035932977349</v>
      </c>
      <c r="H272" s="26">
        <f t="shared" si="24"/>
        <v>4.7129115641242869</v>
      </c>
      <c r="I272" s="2">
        <f t="shared" si="25"/>
        <v>5.9155379271407134E-3</v>
      </c>
      <c r="J272" s="31">
        <f t="shared" si="26"/>
        <v>4.6236880553705939</v>
      </c>
    </row>
    <row r="273" spans="1:10" x14ac:dyDescent="0.3">
      <c r="A273" s="6">
        <v>131</v>
      </c>
      <c r="B273" s="2"/>
      <c r="C273" s="2">
        <v>131</v>
      </c>
      <c r="D273" s="2"/>
      <c r="E273" s="7">
        <f t="shared" si="22"/>
        <v>-17056.5</v>
      </c>
      <c r="G273" s="30">
        <f t="shared" si="23"/>
        <v>4.7129115641242834</v>
      </c>
      <c r="H273" s="26">
        <f t="shared" si="24"/>
        <v>4.7988228597837095</v>
      </c>
      <c r="I273" s="2">
        <f t="shared" si="25"/>
        <v>5.8851127099000108E-3</v>
      </c>
      <c r="J273" s="31">
        <f t="shared" si="26"/>
        <v>4.7070264514143831</v>
      </c>
    </row>
    <row r="274" spans="1:10" x14ac:dyDescent="0.3">
      <c r="A274" s="6">
        <v>131.5</v>
      </c>
      <c r="B274" s="2"/>
      <c r="C274" s="2">
        <v>131.5</v>
      </c>
      <c r="D274" s="2"/>
      <c r="E274" s="7">
        <f t="shared" si="22"/>
        <v>-17188</v>
      </c>
      <c r="G274" s="30">
        <f t="shared" si="23"/>
        <v>4.7988228597837157</v>
      </c>
      <c r="H274" s="26">
        <f t="shared" si="24"/>
        <v>4.8874542491865975</v>
      </c>
      <c r="I274" s="2">
        <f t="shared" si="25"/>
        <v>5.8549547708804349E-3</v>
      </c>
      <c r="J274" s="31">
        <f t="shared" si="26"/>
        <v>4.7929679050128353</v>
      </c>
    </row>
    <row r="275" spans="1:10" x14ac:dyDescent="0.3">
      <c r="A275" s="6">
        <v>132</v>
      </c>
      <c r="B275" s="2"/>
      <c r="C275" s="2">
        <v>132</v>
      </c>
      <c r="D275" s="2"/>
      <c r="E275" s="7">
        <f t="shared" si="22"/>
        <v>-17320</v>
      </c>
      <c r="G275" s="30">
        <f t="shared" si="23"/>
        <v>4.8874542491865958</v>
      </c>
      <c r="H275" s="26">
        <f t="shared" si="24"/>
        <v>4.9789293697882391</v>
      </c>
      <c r="I275" s="2">
        <f t="shared" si="25"/>
        <v>5.8250607959165228E-3</v>
      </c>
      <c r="J275" s="31">
        <f t="shared" si="26"/>
        <v>4.8816291883906793</v>
      </c>
    </row>
    <row r="276" spans="1:10" x14ac:dyDescent="0.3">
      <c r="A276" s="6">
        <v>132.5</v>
      </c>
      <c r="B276" s="2"/>
      <c r="C276" s="2">
        <v>132.5</v>
      </c>
      <c r="D276" s="2"/>
      <c r="E276" s="7">
        <f t="shared" si="22"/>
        <v>-17452.5</v>
      </c>
      <c r="G276" s="30">
        <f t="shared" si="23"/>
        <v>4.9789293697882391</v>
      </c>
      <c r="H276" s="26">
        <f t="shared" si="24"/>
        <v>5.0733792301461458</v>
      </c>
      <c r="I276" s="2">
        <f t="shared" si="25"/>
        <v>5.7954275238308022E-3</v>
      </c>
      <c r="J276" s="31">
        <f t="shared" si="26"/>
        <v>4.9731339422644085</v>
      </c>
    </row>
    <row r="277" spans="1:10" x14ac:dyDescent="0.3">
      <c r="A277" s="6">
        <v>133</v>
      </c>
      <c r="B277" s="2"/>
      <c r="C277" s="2">
        <v>133</v>
      </c>
      <c r="D277" s="2"/>
      <c r="E277" s="7">
        <f t="shared" si="22"/>
        <v>-17585.5</v>
      </c>
      <c r="G277" s="30">
        <f t="shared" si="23"/>
        <v>5.073379230146144</v>
      </c>
      <c r="H277" s="26">
        <f t="shared" si="24"/>
        <v>5.1709427566563493</v>
      </c>
      <c r="I277" s="2">
        <f t="shared" si="25"/>
        <v>5.7660517453978315E-3</v>
      </c>
      <c r="J277" s="31">
        <f t="shared" si="26"/>
        <v>5.0676131784007463</v>
      </c>
    </row>
    <row r="278" spans="1:10" x14ac:dyDescent="0.3">
      <c r="A278" s="6">
        <v>133.5</v>
      </c>
      <c r="B278" s="2"/>
      <c r="C278" s="2">
        <v>133.5</v>
      </c>
      <c r="D278" s="2"/>
      <c r="E278" s="7">
        <f t="shared" si="22"/>
        <v>-17719</v>
      </c>
      <c r="G278" s="30">
        <f t="shared" si="23"/>
        <v>5.1709427566563466</v>
      </c>
      <c r="H278" s="26">
        <f t="shared" si="24"/>
        <v>5.2717673890217043</v>
      </c>
      <c r="I278" s="2">
        <f t="shared" si="25"/>
        <v>5.736930302332105E-3</v>
      </c>
      <c r="J278" s="31">
        <f t="shared" si="26"/>
        <v>5.1652058263540148</v>
      </c>
    </row>
    <row r="279" spans="1:10" x14ac:dyDescent="0.3">
      <c r="A279" s="6">
        <v>134</v>
      </c>
      <c r="B279" s="2"/>
      <c r="C279" s="2">
        <v>134</v>
      </c>
      <c r="D279" s="2"/>
      <c r="E279" s="7">
        <f t="shared" si="22"/>
        <v>-17853</v>
      </c>
      <c r="G279" s="30">
        <f t="shared" si="23"/>
        <v>5.2717673890217016</v>
      </c>
      <c r="H279" s="26">
        <f t="shared" si="24"/>
        <v>5.3760097295452631</v>
      </c>
      <c r="I279" s="2">
        <f t="shared" si="25"/>
        <v>5.7080600862993349E-3</v>
      </c>
      <c r="J279" s="31">
        <f t="shared" si="26"/>
        <v>5.2660593289354019</v>
      </c>
    </row>
    <row r="280" spans="1:10" x14ac:dyDescent="0.3">
      <c r="A280" s="6">
        <v>134.5</v>
      </c>
      <c r="B280" s="2"/>
      <c r="C280" s="2">
        <v>134.5</v>
      </c>
      <c r="D280" s="2"/>
      <c r="E280" s="7">
        <f t="shared" si="22"/>
        <v>-17987.5</v>
      </c>
      <c r="G280" s="30">
        <f t="shared" si="23"/>
        <v>5.3760097295452605</v>
      </c>
      <c r="H280" s="26">
        <f t="shared" si="24"/>
        <v>5.4838362519548474</v>
      </c>
      <c r="I280" s="2">
        <f t="shared" si="25"/>
        <v>5.6794380379503306E-3</v>
      </c>
      <c r="J280" s="31">
        <f t="shared" si="26"/>
        <v>5.3703302915073099</v>
      </c>
    </row>
    <row r="281" spans="1:10" x14ac:dyDescent="0.3">
      <c r="A281" s="6">
        <v>135</v>
      </c>
      <c r="B281" s="2"/>
      <c r="C281" s="2">
        <v>135</v>
      </c>
      <c r="D281" s="2"/>
      <c r="E281" s="7">
        <f t="shared" si="22"/>
        <v>-18122.5</v>
      </c>
      <c r="G281" s="30">
        <f t="shared" si="23"/>
        <v>5.4838362519548456</v>
      </c>
      <c r="H281" s="26">
        <f t="shared" si="24"/>
        <v>5.5954240761614722</v>
      </c>
      <c r="I281" s="2">
        <f t="shared" si="25"/>
        <v>5.651061145976956E-3</v>
      </c>
      <c r="J281" s="31">
        <f t="shared" si="26"/>
        <v>5.478185190808869</v>
      </c>
    </row>
    <row r="282" spans="1:10" x14ac:dyDescent="0.3">
      <c r="A282" s="6">
        <v>135.5</v>
      </c>
      <c r="B282" s="2"/>
      <c r="C282" s="2">
        <v>135.5</v>
      </c>
      <c r="D282" s="2"/>
      <c r="E282" s="7">
        <f t="shared" si="22"/>
        <v>-18258</v>
      </c>
      <c r="G282" s="30">
        <f t="shared" si="23"/>
        <v>5.5954240761614757</v>
      </c>
      <c r="H282" s="26">
        <f t="shared" si="24"/>
        <v>5.7109618161476341</v>
      </c>
      <c r="I282" s="2">
        <f t="shared" si="25"/>
        <v>5.6229264461895917E-3</v>
      </c>
      <c r="J282" s="31">
        <f t="shared" si="26"/>
        <v>5.589801149715286</v>
      </c>
    </row>
    <row r="283" spans="1:10" x14ac:dyDescent="0.3">
      <c r="A283" s="6">
        <v>136</v>
      </c>
      <c r="B283" s="2"/>
      <c r="C283" s="2">
        <v>136</v>
      </c>
      <c r="D283" s="2"/>
      <c r="E283" s="7">
        <f t="shared" si="22"/>
        <v>-18394</v>
      </c>
      <c r="G283" s="30">
        <f t="shared" si="23"/>
        <v>5.710961816147635</v>
      </c>
      <c r="H283" s="26">
        <f t="shared" si="24"/>
        <v>5.8306505090859968</v>
      </c>
      <c r="I283" s="2">
        <f t="shared" si="25"/>
        <v>5.595031020615494E-3</v>
      </c>
      <c r="J283" s="31">
        <f t="shared" si="26"/>
        <v>5.7053667851270191</v>
      </c>
    </row>
    <row r="284" spans="1:10" x14ac:dyDescent="0.3">
      <c r="A284" s="6">
        <v>136.5</v>
      </c>
      <c r="B284" s="2"/>
      <c r="C284" s="2">
        <v>136.5</v>
      </c>
      <c r="D284" s="2"/>
      <c r="E284" s="7">
        <f t="shared" si="22"/>
        <v>-18530.5</v>
      </c>
      <c r="G284" s="30">
        <f t="shared" si="23"/>
        <v>5.8306505090859941</v>
      </c>
      <c r="H284" s="26">
        <f t="shared" si="24"/>
        <v>5.954704634823484</v>
      </c>
      <c r="I284" s="2">
        <f t="shared" si="25"/>
        <v>5.5673719966175634E-3</v>
      </c>
      <c r="J284" s="31">
        <f t="shared" si="26"/>
        <v>5.8250831370893765</v>
      </c>
    </row>
    <row r="285" spans="1:10" x14ac:dyDescent="0.3">
      <c r="A285" s="6">
        <v>137</v>
      </c>
      <c r="B285" s="2"/>
      <c r="C285" s="2">
        <v>137</v>
      </c>
      <c r="D285" s="2"/>
      <c r="E285" s="7">
        <f t="shared" si="22"/>
        <v>-18667.5</v>
      </c>
      <c r="G285" s="30">
        <f t="shared" si="23"/>
        <v>5.9547046348234849</v>
      </c>
      <c r="H285" s="26">
        <f t="shared" si="24"/>
        <v>6.0833532360494882</v>
      </c>
      <c r="I285" s="2">
        <f t="shared" si="25"/>
        <v>5.5399465460329146E-3</v>
      </c>
      <c r="J285" s="31">
        <f t="shared" si="26"/>
        <v>5.9491646882774516</v>
      </c>
    </row>
    <row r="286" spans="1:10" x14ac:dyDescent="0.3">
      <c r="A286" s="6">
        <v>137.5</v>
      </c>
      <c r="B286" s="2"/>
      <c r="C286" s="2">
        <v>137.5</v>
      </c>
      <c r="D286" s="2"/>
      <c r="E286" s="7">
        <f t="shared" si="22"/>
        <v>-18805</v>
      </c>
      <c r="G286" s="30">
        <f t="shared" si="23"/>
        <v>6.0833532360494891</v>
      </c>
      <c r="H286" s="26">
        <f t="shared" si="24"/>
        <v>6.2168411508255144</v>
      </c>
      <c r="I286" s="2">
        <f t="shared" si="25"/>
        <v>5.5127518843308167E-3</v>
      </c>
      <c r="J286" s="31">
        <f t="shared" si="26"/>
        <v>6.0778404841651579</v>
      </c>
    </row>
    <row r="287" spans="1:10" x14ac:dyDescent="0.3">
      <c r="A287" s="6">
        <v>138</v>
      </c>
      <c r="B287" s="2"/>
      <c r="C287" s="2">
        <v>138</v>
      </c>
      <c r="D287" s="2"/>
      <c r="E287" s="7">
        <f t="shared" si="22"/>
        <v>-18943</v>
      </c>
      <c r="G287" s="30">
        <f t="shared" si="23"/>
        <v>6.2168411508255144</v>
      </c>
      <c r="H287" s="26">
        <f t="shared" si="24"/>
        <v>6.3554303707154984</v>
      </c>
      <c r="I287" s="2">
        <f t="shared" si="25"/>
        <v>5.4857852697894477E-3</v>
      </c>
      <c r="J287" s="31">
        <f t="shared" si="26"/>
        <v>6.2113553655557245</v>
      </c>
    </row>
    <row r="288" spans="1:10" x14ac:dyDescent="0.3">
      <c r="A288" s="6">
        <v>138.5</v>
      </c>
      <c r="B288" s="2"/>
      <c r="C288" s="2">
        <v>138.5</v>
      </c>
      <c r="D288" s="2"/>
      <c r="E288" s="7">
        <f t="shared" si="22"/>
        <v>-19081.5</v>
      </c>
      <c r="G288" s="30">
        <f t="shared" si="23"/>
        <v>6.3554303707155047</v>
      </c>
      <c r="H288" s="26">
        <f t="shared" si="24"/>
        <v>6.4994015395553379</v>
      </c>
      <c r="I288" s="2">
        <f t="shared" si="25"/>
        <v>5.4590440026909721E-3</v>
      </c>
      <c r="J288" s="31">
        <f t="shared" si="26"/>
        <v>6.3499713267128133</v>
      </c>
    </row>
    <row r="289" spans="1:10" x14ac:dyDescent="0.3">
      <c r="A289" s="6">
        <v>139</v>
      </c>
      <c r="B289" s="2"/>
      <c r="C289" s="2">
        <v>139</v>
      </c>
      <c r="D289" s="2"/>
      <c r="E289" s="7">
        <f t="shared" si="22"/>
        <v>-19220.5</v>
      </c>
      <c r="G289" s="30">
        <f t="shared" si="23"/>
        <v>6.4994015395553326</v>
      </c>
      <c r="H289" s="26">
        <f t="shared" si="24"/>
        <v>6.6490556099774754</v>
      </c>
      <c r="I289" s="2">
        <f t="shared" si="25"/>
        <v>5.4325254245345496E-3</v>
      </c>
      <c r="J289" s="31">
        <f t="shared" si="26"/>
        <v>6.4939690141307977</v>
      </c>
    </row>
    <row r="290" spans="1:10" x14ac:dyDescent="0.3">
      <c r="A290" s="6">
        <v>139.5</v>
      </c>
      <c r="B290" s="2"/>
      <c r="C290" s="2">
        <v>139.5</v>
      </c>
      <c r="D290" s="2"/>
      <c r="E290" s="7">
        <f t="shared" si="22"/>
        <v>-19360</v>
      </c>
      <c r="G290" s="30">
        <f t="shared" si="23"/>
        <v>6.6490556099774718</v>
      </c>
      <c r="H290" s="26">
        <f t="shared" si="24"/>
        <v>6.8047156772109565</v>
      </c>
      <c r="I290" s="2">
        <f t="shared" si="25"/>
        <v>5.4062269172666854E-3</v>
      </c>
      <c r="J290" s="31">
        <f t="shared" si="26"/>
        <v>6.6436493830602048</v>
      </c>
    </row>
    <row r="291" spans="1:10" x14ac:dyDescent="0.3">
      <c r="A291" s="6">
        <v>140</v>
      </c>
      <c r="B291" s="2"/>
      <c r="C291" s="2">
        <v>140</v>
      </c>
      <c r="D291" s="2"/>
      <c r="E291" s="7">
        <f t="shared" si="22"/>
        <v>-19500</v>
      </c>
      <c r="G291" s="30">
        <f t="shared" si="23"/>
        <v>6.8047156772109592</v>
      </c>
      <c r="H291" s="26">
        <f t="shared" si="24"/>
        <v>6.9667290124651746</v>
      </c>
      <c r="I291" s="2">
        <f t="shared" si="25"/>
        <v>5.3801459025286389E-3</v>
      </c>
      <c r="J291" s="31">
        <f t="shared" si="26"/>
        <v>6.7993355313084303</v>
      </c>
    </row>
    <row r="292" spans="1:10" x14ac:dyDescent="0.3">
      <c r="A292" s="6">
        <v>140.5</v>
      </c>
      <c r="B292" s="2"/>
      <c r="C292" s="2">
        <v>140.5</v>
      </c>
      <c r="D292" s="2"/>
      <c r="E292" s="7">
        <f t="shared" si="22"/>
        <v>-19640.5</v>
      </c>
      <c r="G292" s="30">
        <f t="shared" si="23"/>
        <v>6.9667290124651666</v>
      </c>
      <c r="H292" s="26">
        <f t="shared" si="24"/>
        <v>7.135469321447526</v>
      </c>
      <c r="I292" s="2">
        <f t="shared" si="25"/>
        <v>5.354279840920283E-3</v>
      </c>
      <c r="J292" s="31">
        <f t="shared" si="26"/>
        <v>6.9613747326242468</v>
      </c>
    </row>
    <row r="293" spans="1:10" x14ac:dyDescent="0.3">
      <c r="A293" s="6">
        <v>141</v>
      </c>
      <c r="B293" s="2"/>
      <c r="C293" s="2">
        <v>141</v>
      </c>
      <c r="D293" s="2"/>
      <c r="E293" s="7">
        <f t="shared" si="22"/>
        <v>-19781.5</v>
      </c>
      <c r="G293" s="30">
        <f t="shared" si="23"/>
        <v>7.1354693214475295</v>
      </c>
      <c r="H293" s="26">
        <f t="shared" si="24"/>
        <v>7.3113392573437235</v>
      </c>
      <c r="I293" s="2">
        <f t="shared" si="25"/>
        <v>5.3286262312801586E-3</v>
      </c>
      <c r="J293" s="31">
        <f t="shared" si="26"/>
        <v>7.1301406952162498</v>
      </c>
    </row>
    <row r="294" spans="1:10" x14ac:dyDescent="0.3">
      <c r="A294" s="6">
        <v>141.5</v>
      </c>
      <c r="B294" s="2"/>
      <c r="C294" s="2">
        <v>141.5</v>
      </c>
      <c r="D294" s="2"/>
      <c r="E294" s="7">
        <f t="shared" si="22"/>
        <v>-19923</v>
      </c>
      <c r="G294" s="30">
        <f t="shared" si="23"/>
        <v>7.3113392573437235</v>
      </c>
      <c r="H294" s="26">
        <f t="shared" si="24"/>
        <v>7.4947732220033529</v>
      </c>
      <c r="I294" s="2">
        <f t="shared" si="25"/>
        <v>5.3031826099812131E-3</v>
      </c>
      <c r="J294" s="31">
        <f t="shared" si="26"/>
        <v>7.3060360747337425</v>
      </c>
    </row>
    <row r="295" spans="1:10" x14ac:dyDescent="0.3">
      <c r="A295" s="6">
        <v>142</v>
      </c>
      <c r="B295" s="2"/>
      <c r="C295" s="2">
        <v>142</v>
      </c>
      <c r="D295" s="2"/>
      <c r="E295" s="7">
        <f t="shared" si="22"/>
        <v>-20065</v>
      </c>
      <c r="G295" s="30">
        <f t="shared" si="23"/>
        <v>7.4947732220033529</v>
      </c>
      <c r="H295" s="26">
        <f t="shared" si="24"/>
        <v>7.686240494246003</v>
      </c>
      <c r="I295" s="2">
        <f t="shared" si="25"/>
        <v>5.2779465502418611E-3</v>
      </c>
      <c r="J295" s="31">
        <f t="shared" si="26"/>
        <v>7.4894952754531108</v>
      </c>
    </row>
    <row r="296" spans="1:10" x14ac:dyDescent="0.3">
      <c r="A296" s="6">
        <v>142.5</v>
      </c>
      <c r="B296" s="2"/>
      <c r="C296" s="2">
        <v>142.5</v>
      </c>
      <c r="D296" s="2"/>
      <c r="E296" s="7">
        <f t="shared" si="22"/>
        <v>-20207.5</v>
      </c>
      <c r="G296" s="30">
        <f t="shared" si="23"/>
        <v>7.6862404942460039</v>
      </c>
      <c r="H296" s="26">
        <f t="shared" si="24"/>
        <v>7.886248730277833</v>
      </c>
      <c r="I296" s="2">
        <f t="shared" si="25"/>
        <v>5.2529156614519786E-3</v>
      </c>
      <c r="J296" s="31">
        <f t="shared" si="26"/>
        <v>7.6809875785845518</v>
      </c>
    </row>
    <row r="297" spans="1:10" x14ac:dyDescent="0.3">
      <c r="A297" s="6">
        <v>143</v>
      </c>
      <c r="B297" s="2"/>
      <c r="C297" s="2">
        <v>143</v>
      </c>
      <c r="D297" s="2"/>
      <c r="E297" s="7">
        <f t="shared" si="22"/>
        <v>-20350.5</v>
      </c>
      <c r="G297" s="30">
        <f t="shared" si="23"/>
        <v>7.886248730277833</v>
      </c>
      <c r="H297" s="26">
        <f t="shared" si="24"/>
        <v>8.095347888365648</v>
      </c>
      <c r="I297" s="2">
        <f t="shared" si="25"/>
        <v>5.2280875885134699E-3</v>
      </c>
      <c r="J297" s="31">
        <f t="shared" si="26"/>
        <v>7.8810206426893199</v>
      </c>
    </row>
    <row r="298" spans="1:10" x14ac:dyDescent="0.3">
      <c r="A298" s="6">
        <v>143.5</v>
      </c>
      <c r="B298" s="2"/>
      <c r="C298" s="2">
        <v>143.5</v>
      </c>
      <c r="D298" s="2"/>
      <c r="E298" s="7">
        <f t="shared" si="22"/>
        <v>-20494</v>
      </c>
      <c r="G298" s="30">
        <f t="shared" si="23"/>
        <v>8.0953478883656445</v>
      </c>
      <c r="H298" s="26">
        <f t="shared" si="24"/>
        <v>8.3141346383707724</v>
      </c>
      <c r="I298" s="2">
        <f t="shared" si="25"/>
        <v>5.2034600111950371E-3</v>
      </c>
      <c r="J298" s="31">
        <f t="shared" si="26"/>
        <v>8.0901444283544492</v>
      </c>
    </row>
    <row r="299" spans="1:10" x14ac:dyDescent="0.3">
      <c r="A299" s="6">
        <v>144</v>
      </c>
      <c r="B299" s="2"/>
      <c r="C299" s="2">
        <v>144</v>
      </c>
      <c r="D299" s="2"/>
      <c r="E299" s="7">
        <f t="shared" si="22"/>
        <v>-20638</v>
      </c>
      <c r="G299" s="30">
        <f t="shared" si="23"/>
        <v>8.3141346383707759</v>
      </c>
      <c r="H299" s="26">
        <f t="shared" si="24"/>
        <v>8.5432573267648184</v>
      </c>
      <c r="I299" s="2">
        <f t="shared" si="25"/>
        <v>5.1790306435007781E-3</v>
      </c>
      <c r="J299" s="31">
        <f t="shared" si="26"/>
        <v>8.3089556077272757</v>
      </c>
    </row>
    <row r="300" spans="1:10" x14ac:dyDescent="0.3">
      <c r="A300" s="6">
        <v>144.5</v>
      </c>
      <c r="B300" s="2"/>
      <c r="C300" s="2">
        <v>144.5</v>
      </c>
      <c r="D300" s="2"/>
      <c r="E300" s="7">
        <f t="shared" si="22"/>
        <v>-20782.5</v>
      </c>
      <c r="G300" s="30">
        <f t="shared" si="23"/>
        <v>8.5432573267648149</v>
      </c>
      <c r="H300" s="26">
        <f t="shared" si="24"/>
        <v>8.7834215796599153</v>
      </c>
      <c r="I300" s="2">
        <f t="shared" si="25"/>
        <v>5.1547972330523032E-3</v>
      </c>
      <c r="J300" s="31">
        <f t="shared" si="26"/>
        <v>8.5381025295317627</v>
      </c>
    </row>
    <row r="301" spans="1:10" x14ac:dyDescent="0.3">
      <c r="A301" s="6">
        <v>145</v>
      </c>
      <c r="B301" s="2"/>
      <c r="C301" s="2">
        <v>145</v>
      </c>
      <c r="D301" s="2"/>
      <c r="E301" s="7">
        <f t="shared" si="22"/>
        <v>-20927.5</v>
      </c>
      <c r="G301" s="30">
        <f t="shared" si="23"/>
        <v>8.7834215796599118</v>
      </c>
      <c r="H301" s="26">
        <f t="shared" si="24"/>
        <v>9.0353966405912836</v>
      </c>
      <c r="I301" s="2">
        <f t="shared" si="25"/>
        <v>5.1307575604840538E-3</v>
      </c>
      <c r="J301" s="31">
        <f t="shared" si="26"/>
        <v>8.7782908220994269</v>
      </c>
    </row>
    <row r="302" spans="1:10" x14ac:dyDescent="0.3">
      <c r="A302" s="6">
        <v>145.5</v>
      </c>
      <c r="B302" s="2"/>
      <c r="C302" s="2">
        <v>145.5</v>
      </c>
      <c r="D302" s="2"/>
      <c r="E302" s="7">
        <f t="shared" si="22"/>
        <v>-21073</v>
      </c>
      <c r="G302" s="30">
        <f t="shared" si="23"/>
        <v>9.0353966405912871</v>
      </c>
      <c r="H302" s="26">
        <f t="shared" si="24"/>
        <v>9.3000225567871482</v>
      </c>
      <c r="I302" s="2">
        <f t="shared" si="25"/>
        <v>5.1069094388513916E-3</v>
      </c>
      <c r="J302" s="31">
        <f t="shared" si="26"/>
        <v>9.0302897311524362</v>
      </c>
    </row>
    <row r="303" spans="1:10" x14ac:dyDescent="0.3">
      <c r="A303" s="6">
        <v>146</v>
      </c>
      <c r="B303" s="2"/>
      <c r="C303" s="2">
        <v>146</v>
      </c>
      <c r="D303" s="2"/>
      <c r="E303" s="7">
        <f t="shared" si="22"/>
        <v>-21219</v>
      </c>
      <c r="G303" s="30">
        <f t="shared" si="23"/>
        <v>9.3000225567871411</v>
      </c>
      <c r="H303" s="26">
        <f t="shared" si="24"/>
        <v>9.5782183480726282</v>
      </c>
      <c r="I303" s="2">
        <f t="shared" si="25"/>
        <v>5.0832507130513125E-3</v>
      </c>
      <c r="J303" s="31">
        <f t="shared" si="26"/>
        <v>9.2949393060740899</v>
      </c>
    </row>
    <row r="304" spans="1:10" x14ac:dyDescent="0.3">
      <c r="A304" s="6">
        <v>146.5</v>
      </c>
      <c r="B304" s="2"/>
      <c r="C304" s="2">
        <v>146.5</v>
      </c>
      <c r="D304" s="2"/>
      <c r="E304" s="7">
        <f t="shared" si="22"/>
        <v>-21365.5</v>
      </c>
      <c r="G304" s="30">
        <f t="shared" si="23"/>
        <v>9.5782183480726371</v>
      </c>
      <c r="H304" s="26">
        <f t="shared" si="24"/>
        <v>9.8709913171545161</v>
      </c>
      <c r="I304" s="2">
        <f t="shared" si="25"/>
        <v>5.0597792592553276E-3</v>
      </c>
      <c r="J304" s="31">
        <f t="shared" si="26"/>
        <v>9.5731585688133816</v>
      </c>
    </row>
    <row r="305" spans="1:10" x14ac:dyDescent="0.3">
      <c r="A305" s="6">
        <v>147</v>
      </c>
      <c r="B305" s="2"/>
      <c r="C305" s="2">
        <v>147</v>
      </c>
      <c r="D305" s="2"/>
      <c r="E305" s="7">
        <f t="shared" si="22"/>
        <v>-21512.5</v>
      </c>
      <c r="G305" s="30">
        <f t="shared" si="23"/>
        <v>9.8709913171545214</v>
      </c>
      <c r="H305" s="26">
        <f t="shared" si="24"/>
        <v>10.179447689793678</v>
      </c>
      <c r="I305" s="2">
        <f t="shared" si="25"/>
        <v>5.0364929843542978E-3</v>
      </c>
      <c r="J305" s="31">
        <f t="shared" si="26"/>
        <v>9.8659548241701671</v>
      </c>
    </row>
    <row r="306" spans="1:10" x14ac:dyDescent="0.3">
      <c r="A306" s="6">
        <v>147.5</v>
      </c>
      <c r="B306" s="2"/>
      <c r="C306" s="2">
        <v>147.5</v>
      </c>
      <c r="D306" s="2"/>
      <c r="E306" s="7">
        <f t="shared" si="22"/>
        <v>-21660</v>
      </c>
      <c r="G306" s="30">
        <f t="shared" si="23"/>
        <v>10.179447689793676</v>
      </c>
      <c r="H306" s="26">
        <f t="shared" si="24"/>
        <v>10.504804809519516</v>
      </c>
      <c r="I306" s="2">
        <f t="shared" si="25"/>
        <v>5.0133898254149213E-3</v>
      </c>
      <c r="J306" s="31">
        <f t="shared" si="26"/>
        <v>10.174434299968262</v>
      </c>
    </row>
    <row r="307" spans="1:10" x14ac:dyDescent="0.3">
      <c r="A307" s="6">
        <v>148</v>
      </c>
      <c r="B307" s="2"/>
      <c r="C307" s="2">
        <v>148</v>
      </c>
      <c r="D307" s="2"/>
      <c r="E307" s="7">
        <f t="shared" si="22"/>
        <v>-21808</v>
      </c>
      <c r="G307" s="30">
        <f t="shared" si="23"/>
        <v>10.504804809519525</v>
      </c>
      <c r="H307" s="26">
        <f t="shared" si="24"/>
        <v>10.848405155624425</v>
      </c>
      <c r="I307" s="2">
        <f t="shared" si="25"/>
        <v>4.9904677491475436E-3</v>
      </c>
      <c r="J307" s="31">
        <f t="shared" si="26"/>
        <v>10.499814341770378</v>
      </c>
    </row>
    <row r="308" spans="1:10" x14ac:dyDescent="0.3">
      <c r="A308" s="6">
        <v>148.5</v>
      </c>
      <c r="B308" s="2"/>
      <c r="C308" s="2">
        <v>148.5</v>
      </c>
      <c r="D308" s="2"/>
      <c r="E308" s="7">
        <f t="shared" si="22"/>
        <v>-21956.5</v>
      </c>
      <c r="G308" s="30">
        <f t="shared" si="23"/>
        <v>10.848405155624434</v>
      </c>
      <c r="H308" s="26">
        <f t="shared" si="24"/>
        <v>11.211732507172082</v>
      </c>
      <c r="I308" s="2">
        <f t="shared" si="25"/>
        <v>4.9677247513851032E-3</v>
      </c>
      <c r="J308" s="31">
        <f t="shared" si="26"/>
        <v>10.843437430873049</v>
      </c>
    </row>
    <row r="309" spans="1:10" x14ac:dyDescent="0.3">
      <c r="A309" s="6">
        <v>149</v>
      </c>
      <c r="B309" s="2"/>
      <c r="C309" s="2">
        <v>149</v>
      </c>
      <c r="D309" s="2"/>
      <c r="E309" s="7">
        <f t="shared" si="22"/>
        <v>-22105.5</v>
      </c>
      <c r="G309" s="30">
        <f t="shared" si="23"/>
        <v>11.211732507172067</v>
      </c>
      <c r="H309" s="26">
        <f t="shared" si="24"/>
        <v>11.596430642187597</v>
      </c>
      <c r="I309" s="2">
        <f t="shared" si="25"/>
        <v>4.9451588565728516E-3</v>
      </c>
      <c r="J309" s="31">
        <f t="shared" si="26"/>
        <v>11.206787348315494</v>
      </c>
    </row>
    <row r="310" spans="1:10" x14ac:dyDescent="0.3">
      <c r="A310" s="6">
        <v>149.5</v>
      </c>
      <c r="B310" s="2"/>
      <c r="C310" s="2">
        <v>149.5</v>
      </c>
      <c r="D310" s="2"/>
      <c r="E310" s="7">
        <f t="shared" si="22"/>
        <v>-22255</v>
      </c>
      <c r="G310" s="30">
        <f t="shared" si="23"/>
        <v>11.596430642187606</v>
      </c>
      <c r="H310" s="26">
        <f t="shared" si="24"/>
        <v>12.004325043318897</v>
      </c>
      <c r="I310" s="2">
        <f t="shared" si="25"/>
        <v>4.9227681172686819E-3</v>
      </c>
      <c r="J310" s="31">
        <f t="shared" si="26"/>
        <v>11.591507874070338</v>
      </c>
    </row>
    <row r="311" spans="1:10" x14ac:dyDescent="0.3">
      <c r="A311" s="6">
        <v>150</v>
      </c>
      <c r="B311" s="2"/>
      <c r="C311" s="2">
        <v>150</v>
      </c>
      <c r="D311" s="2"/>
      <c r="E311" s="7">
        <f t="shared" si="22"/>
        <v>-22405</v>
      </c>
      <c r="G311" s="30">
        <f t="shared" si="23"/>
        <v>12.004325043318881</v>
      </c>
      <c r="H311" s="26">
        <f t="shared" si="24"/>
        <v>12.437448183270089</v>
      </c>
      <c r="I311" s="2">
        <f t="shared" si="25"/>
        <v>4.9005506136537173E-3</v>
      </c>
      <c r="J311" s="31">
        <f t="shared" si="26"/>
        <v>11.999424492705227</v>
      </c>
    </row>
    <row r="312" spans="1:10" x14ac:dyDescent="0.3">
      <c r="A312" s="6">
        <v>150.5</v>
      </c>
      <c r="B312" s="2"/>
      <c r="C312" s="2">
        <v>150.5</v>
      </c>
      <c r="D312" s="2"/>
      <c r="E312" s="7">
        <f t="shared" si="22"/>
        <v>-22555.5</v>
      </c>
      <c r="G312" s="30">
        <f t="shared" si="23"/>
        <v>12.437448183270094</v>
      </c>
      <c r="H312" s="26">
        <f t="shared" si="24"/>
        <v>12.898069090684608</v>
      </c>
      <c r="I312" s="2">
        <f t="shared" si="25"/>
        <v>4.8785044530530002E-3</v>
      </c>
      <c r="J312" s="31">
        <f t="shared" si="26"/>
        <v>12.432569678817041</v>
      </c>
    </row>
    <row r="313" spans="1:10" x14ac:dyDescent="0.3">
      <c r="A313" s="6">
        <v>151</v>
      </c>
      <c r="B313" s="2"/>
      <c r="C313" s="2">
        <v>151</v>
      </c>
      <c r="D313" s="2"/>
      <c r="E313" s="7">
        <f t="shared" si="22"/>
        <v>-22706.5</v>
      </c>
      <c r="G313" s="30">
        <f t="shared" si="23"/>
        <v>12.89806909068462</v>
      </c>
      <c r="H313" s="26">
        <f t="shared" si="24"/>
        <v>13.388728057057481</v>
      </c>
      <c r="I313" s="2">
        <f t="shared" si="25"/>
        <v>4.8566277694659966E-3</v>
      </c>
      <c r="J313" s="31">
        <f t="shared" si="26"/>
        <v>12.893212462915153</v>
      </c>
    </row>
    <row r="314" spans="1:10" x14ac:dyDescent="0.3">
      <c r="A314" s="6">
        <v>151.5</v>
      </c>
      <c r="B314" s="2"/>
      <c r="C314" s="2">
        <v>151.5</v>
      </c>
      <c r="D314" s="2"/>
      <c r="E314" s="7">
        <f t="shared" si="22"/>
        <v>-22858</v>
      </c>
      <c r="G314" s="30">
        <f t="shared" si="23"/>
        <v>13.38872805705747</v>
      </c>
      <c r="H314" s="26">
        <f t="shared" si="24"/>
        <v>13.912277547137393</v>
      </c>
      <c r="I314" s="2">
        <f t="shared" si="25"/>
        <v>4.8349187231066897E-3</v>
      </c>
      <c r="J314" s="31">
        <f t="shared" si="26"/>
        <v>13.383893138334363</v>
      </c>
    </row>
    <row r="315" spans="1:10" x14ac:dyDescent="0.3">
      <c r="A315" s="6">
        <v>152</v>
      </c>
      <c r="B315" s="2"/>
      <c r="C315" s="2">
        <v>152</v>
      </c>
      <c r="D315" s="2"/>
      <c r="E315" s="7">
        <f t="shared" si="22"/>
        <v>-23010</v>
      </c>
      <c r="G315" s="30">
        <f t="shared" si="23"/>
        <v>13.912277547137405</v>
      </c>
      <c r="H315" s="26">
        <f t="shared" si="24"/>
        <v>14.471930631675182</v>
      </c>
      <c r="I315" s="2">
        <f t="shared" si="25"/>
        <v>4.8133754999530503E-3</v>
      </c>
      <c r="J315" s="31">
        <f t="shared" si="26"/>
        <v>13.907464171637452</v>
      </c>
    </row>
    <row r="316" spans="1:10" x14ac:dyDescent="0.3">
      <c r="A316" s="6">
        <v>152.5</v>
      </c>
      <c r="B316" s="2"/>
      <c r="C316" s="2">
        <v>152.5</v>
      </c>
      <c r="D316" s="2"/>
      <c r="E316" s="7">
        <f t="shared" si="22"/>
        <v>-23162.5</v>
      </c>
      <c r="G316" s="30">
        <f t="shared" si="23"/>
        <v>14.471930631675196</v>
      </c>
      <c r="H316" s="26">
        <f t="shared" si="24"/>
        <v>15.071318589057499</v>
      </c>
      <c r="I316" s="2">
        <f t="shared" si="25"/>
        <v>4.7919963113056338E-3</v>
      </c>
      <c r="J316" s="31">
        <f t="shared" si="26"/>
        <v>14.46713863536389</v>
      </c>
    </row>
    <row r="317" spans="1:10" x14ac:dyDescent="0.3">
      <c r="A317" s="6">
        <v>153</v>
      </c>
      <c r="B317" s="2"/>
      <c r="C317" s="2">
        <v>153</v>
      </c>
      <c r="D317" s="2"/>
      <c r="E317" s="7">
        <f t="shared" si="22"/>
        <v>-23315.5</v>
      </c>
      <c r="G317" s="30">
        <f t="shared" si="23"/>
        <v>15.071318589057478</v>
      </c>
      <c r="H317" s="26">
        <f t="shared" si="24"/>
        <v>15.714559743931201</v>
      </c>
      <c r="I317" s="2">
        <f t="shared" si="25"/>
        <v>4.7707793933551559E-3</v>
      </c>
      <c r="J317" s="31">
        <f t="shared" si="26"/>
        <v>15.066547809664122</v>
      </c>
    </row>
    <row r="318" spans="1:10" x14ac:dyDescent="0.3">
      <c r="A318" s="6">
        <v>153.5</v>
      </c>
      <c r="B318" s="2"/>
      <c r="C318" s="2">
        <v>153.5</v>
      </c>
      <c r="D318" s="2"/>
      <c r="E318" s="7">
        <f t="shared" si="22"/>
        <v>-23469</v>
      </c>
      <c r="G318" s="30">
        <f t="shared" si="23"/>
        <v>15.714559743931215</v>
      </c>
      <c r="H318" s="26">
        <f t="shared" si="24"/>
        <v>16.406342157065438</v>
      </c>
      <c r="I318" s="2">
        <f t="shared" si="25"/>
        <v>4.7497230067587281E-3</v>
      </c>
      <c r="J318" s="31">
        <f t="shared" si="26"/>
        <v>15.709810020924456</v>
      </c>
    </row>
    <row r="319" spans="1:10" x14ac:dyDescent="0.3">
      <c r="A319" s="6">
        <v>154</v>
      </c>
      <c r="B319" s="2"/>
      <c r="C319" s="2">
        <v>154</v>
      </c>
      <c r="D319" s="2"/>
      <c r="E319" s="7">
        <f t="shared" si="22"/>
        <v>-23623</v>
      </c>
      <c r="G319" s="30">
        <f t="shared" si="23"/>
        <v>16.406342157065453</v>
      </c>
      <c r="H319" s="26">
        <f t="shared" si="24"/>
        <v>17.152023493465602</v>
      </c>
      <c r="I319" s="2">
        <f t="shared" si="25"/>
        <v>4.7288254362246917E-3</v>
      </c>
      <c r="J319" s="31">
        <f t="shared" si="26"/>
        <v>16.401613331629228</v>
      </c>
    </row>
    <row r="320" spans="1:10" x14ac:dyDescent="0.3">
      <c r="A320" s="6">
        <v>154.5</v>
      </c>
      <c r="B320" s="2"/>
      <c r="C320" s="2">
        <v>154.5</v>
      </c>
      <c r="D320" s="2"/>
      <c r="E320" s="7">
        <f t="shared" si="22"/>
        <v>-23777.5</v>
      </c>
      <c r="G320" s="30">
        <f t="shared" si="23"/>
        <v>17.152023493465581</v>
      </c>
      <c r="H320" s="26">
        <f t="shared" si="24"/>
        <v>17.957752333280379</v>
      </c>
      <c r="I320" s="2">
        <f t="shared" si="25"/>
        <v>4.7080849901057027E-3</v>
      </c>
      <c r="J320" s="31">
        <f t="shared" si="26"/>
        <v>17.147315408475475</v>
      </c>
    </row>
    <row r="321" spans="1:10" x14ac:dyDescent="0.3">
      <c r="A321" s="6">
        <v>155</v>
      </c>
      <c r="B321" s="2"/>
      <c r="C321" s="2">
        <v>155</v>
      </c>
      <c r="D321" s="2"/>
      <c r="E321" s="7">
        <f t="shared" si="22"/>
        <v>-23932.5</v>
      </c>
      <c r="G321" s="30">
        <f t="shared" si="23"/>
        <v>17.957752333280379</v>
      </c>
      <c r="H321" s="26">
        <f t="shared" si="24"/>
        <v>18.830616433454615</v>
      </c>
      <c r="I321" s="2">
        <f t="shared" si="25"/>
        <v>4.6875000000000007E-3</v>
      </c>
      <c r="J321" s="31">
        <f t="shared" si="26"/>
        <v>17.953064833280379</v>
      </c>
    </row>
    <row r="322" spans="1:10" x14ac:dyDescent="0.3">
      <c r="A322" s="6">
        <v>155.5</v>
      </c>
      <c r="B322" s="2"/>
      <c r="C322" s="2">
        <v>155.5</v>
      </c>
      <c r="D322" s="2"/>
      <c r="E322" s="7">
        <f t="shared" si="22"/>
        <v>-24088</v>
      </c>
      <c r="G322" s="30">
        <f t="shared" si="23"/>
        <v>18.830616433454615</v>
      </c>
      <c r="H322" s="26">
        <f t="shared" si="24"/>
        <v>19.77882511176454</v>
      </c>
      <c r="I322" s="2">
        <f t="shared" si="25"/>
        <v>4.6670688203606092E-3</v>
      </c>
      <c r="J322" s="31">
        <f t="shared" si="26"/>
        <v>18.825949364634255</v>
      </c>
    </row>
    <row r="323" spans="1:10" x14ac:dyDescent="0.3">
      <c r="A323" s="6">
        <v>156</v>
      </c>
      <c r="B323" s="2"/>
      <c r="C323" s="2">
        <v>156</v>
      </c>
      <c r="D323" s="2"/>
      <c r="E323" s="7">
        <f t="shared" si="22"/>
        <v>-24244</v>
      </c>
      <c r="G323" s="30">
        <f t="shared" si="23"/>
        <v>19.778825111764558</v>
      </c>
      <c r="H323" s="26">
        <f t="shared" si="24"/>
        <v>20.811935171848582</v>
      </c>
      <c r="I323" s="2">
        <f t="shared" si="25"/>
        <v>4.6467898281122933E-3</v>
      </c>
      <c r="J323" s="31">
        <f t="shared" si="26"/>
        <v>19.774178321936446</v>
      </c>
    </row>
    <row r="324" spans="1:10" x14ac:dyDescent="0.3">
      <c r="A324" s="6">
        <v>156.5</v>
      </c>
      <c r="B324" s="2"/>
      <c r="C324" s="2">
        <v>156.5</v>
      </c>
      <c r="D324" s="2"/>
      <c r="E324" s="7">
        <f t="shared" si="22"/>
        <v>-24400.5</v>
      </c>
      <c r="G324" s="30">
        <f t="shared" si="23"/>
        <v>20.811935171848582</v>
      </c>
      <c r="H324" s="26">
        <f t="shared" si="24"/>
        <v>21.941132853122344</v>
      </c>
      <c r="I324" s="2">
        <f t="shared" si="25"/>
        <v>4.6266614222760811E-3</v>
      </c>
      <c r="J324" s="31">
        <f t="shared" si="26"/>
        <v>20.807308510426306</v>
      </c>
    </row>
    <row r="325" spans="1:10" x14ac:dyDescent="0.3">
      <c r="A325" s="6">
        <v>157</v>
      </c>
      <c r="B325" s="2"/>
      <c r="C325" s="2">
        <v>157</v>
      </c>
      <c r="D325" s="2"/>
      <c r="E325" s="7">
        <f t="shared" si="22"/>
        <v>-24557.5</v>
      </c>
      <c r="G325" s="30">
        <f t="shared" si="23"/>
        <v>21.941132853122348</v>
      </c>
      <c r="H325" s="26">
        <f t="shared" si="24"/>
        <v>23.179588516029192</v>
      </c>
      <c r="I325" s="2">
        <f t="shared" si="25"/>
        <v>4.6066820236012693E-3</v>
      </c>
      <c r="J325" s="31">
        <f t="shared" si="26"/>
        <v>21.936526171098745</v>
      </c>
    </row>
    <row r="326" spans="1:10" x14ac:dyDescent="0.3">
      <c r="A326" s="6">
        <v>157.5</v>
      </c>
      <c r="B326" s="2"/>
      <c r="C326" s="2">
        <v>157.5</v>
      </c>
      <c r="D326" s="2"/>
      <c r="E326" s="7">
        <f t="shared" si="22"/>
        <v>-24715</v>
      </c>
      <c r="G326" s="30">
        <f t="shared" si="23"/>
        <v>23.179588516029209</v>
      </c>
      <c r="H326" s="26">
        <f t="shared" si="24"/>
        <v>24.542906668093973</v>
      </c>
      <c r="I326" s="2">
        <f t="shared" si="25"/>
        <v>4.5868500742045626E-3</v>
      </c>
      <c r="J326" s="31">
        <f t="shared" si="26"/>
        <v>23.175001665955005</v>
      </c>
    </row>
    <row r="327" spans="1:10" x14ac:dyDescent="0.3">
      <c r="A327" s="6">
        <v>158</v>
      </c>
      <c r="B327" s="2"/>
      <c r="C327" s="2">
        <v>158</v>
      </c>
      <c r="D327" s="2"/>
      <c r="E327" s="7">
        <f t="shared" si="22"/>
        <v>-24873</v>
      </c>
      <c r="G327" s="30">
        <f t="shared" si="23"/>
        <v>24.542906668093973</v>
      </c>
      <c r="H327" s="26">
        <f t="shared" si="24"/>
        <v>26.049702260311864</v>
      </c>
      <c r="I327" s="2">
        <f t="shared" si="25"/>
        <v>4.5671640372164134E-3</v>
      </c>
      <c r="J327" s="31">
        <f t="shared" si="26"/>
        <v>24.538339504056758</v>
      </c>
    </row>
    <row r="328" spans="1:10" x14ac:dyDescent="0.3">
      <c r="A328" s="6">
        <v>158.5</v>
      </c>
      <c r="B328" s="2"/>
      <c r="C328" s="2">
        <v>158.5</v>
      </c>
      <c r="D328" s="2"/>
      <c r="E328" s="7">
        <f t="shared" si="22"/>
        <v>-25031.5</v>
      </c>
      <c r="G328" s="30">
        <f t="shared" si="23"/>
        <v>26.049702260311879</v>
      </c>
      <c r="H328" s="26">
        <f t="shared" si="24"/>
        <v>27.722346094572298</v>
      </c>
      <c r="I328" s="2">
        <f t="shared" si="25"/>
        <v>4.5476223964341679E-3</v>
      </c>
      <c r="J328" s="31">
        <f t="shared" si="26"/>
        <v>26.045154637915445</v>
      </c>
    </row>
    <row r="329" spans="1:10" x14ac:dyDescent="0.3">
      <c r="A329" s="6">
        <v>159</v>
      </c>
      <c r="B329" s="2"/>
      <c r="C329" s="2">
        <v>159</v>
      </c>
      <c r="D329" s="2"/>
      <c r="E329" s="7">
        <f t="shared" si="22"/>
        <v>-25190.5</v>
      </c>
      <c r="G329" s="30">
        <f t="shared" si="23"/>
        <v>27.722346094572313</v>
      </c>
      <c r="H329" s="26">
        <f t="shared" si="24"/>
        <v>29.587939473366319</v>
      </c>
      <c r="I329" s="2">
        <f t="shared" si="25"/>
        <v>4.5282236559820556E-3</v>
      </c>
      <c r="J329" s="31">
        <f t="shared" si="26"/>
        <v>27.717817870916331</v>
      </c>
    </row>
    <row r="330" spans="1:10" x14ac:dyDescent="0.3">
      <c r="A330" s="6">
        <v>159.5</v>
      </c>
      <c r="B330" s="2"/>
      <c r="C330" s="2">
        <v>159.5</v>
      </c>
      <c r="D330" s="2"/>
      <c r="E330" s="7">
        <f t="shared" si="22"/>
        <v>-25350</v>
      </c>
      <c r="G330" s="30">
        <f t="shared" si="23"/>
        <v>29.587939473366319</v>
      </c>
      <c r="H330" s="26">
        <f t="shared" si="24"/>
        <v>31.679603716296835</v>
      </c>
      <c r="I330" s="2">
        <f t="shared" si="25"/>
        <v>4.5089663399777566E-3</v>
      </c>
      <c r="J330" s="31">
        <f t="shared" si="26"/>
        <v>29.583430507026343</v>
      </c>
    </row>
    <row r="331" spans="1:10" x14ac:dyDescent="0.3">
      <c r="A331" s="6">
        <v>160</v>
      </c>
      <c r="B331" s="2"/>
      <c r="C331" s="2">
        <v>160</v>
      </c>
      <c r="D331" s="2"/>
      <c r="E331" s="7">
        <f t="shared" si="22"/>
        <v>-25510</v>
      </c>
      <c r="G331" s="30">
        <f t="shared" ref="G331:G394" si="27">$G$2*(($F$2/($F$2-C331)))^$P$2</f>
        <v>31.679603716296864</v>
      </c>
      <c r="H331" s="26">
        <f t="shared" si="24"/>
        <v>34.038208397707393</v>
      </c>
      <c r="I331" s="2">
        <f t="shared" si="25"/>
        <v>4.4898489922054197E-3</v>
      </c>
      <c r="J331" s="31">
        <f t="shared" si="26"/>
        <v>31.67511386730466</v>
      </c>
    </row>
    <row r="332" spans="1:10" x14ac:dyDescent="0.3">
      <c r="A332" s="6">
        <v>160.5</v>
      </c>
      <c r="B332" s="2"/>
      <c r="C332" s="2">
        <v>160.5</v>
      </c>
      <c r="D332" s="2"/>
      <c r="E332" s="7">
        <f t="shared" ref="E332:E395" si="28">E331-C332</f>
        <v>-25670.5</v>
      </c>
      <c r="G332" s="30">
        <f t="shared" si="27"/>
        <v>34.0382083977074</v>
      </c>
      <c r="H332" s="26">
        <f t="shared" ref="H332:H350" si="29">(($L$2^$P$2)*$G$2)/(($L$2-(($J$2*C333)*0.001))^$P$2)</f>
        <v>36.714720560631818</v>
      </c>
      <c r="I332" s="2">
        <f t="shared" ref="I332:I349" si="30">$G$4*(($F$4/($F$4+C332))^$P$2)</f>
        <v>4.4708701757950288E-3</v>
      </c>
      <c r="J332" s="31">
        <f t="shared" ref="J332:J350" si="31">G332-I332</f>
        <v>34.033737527531606</v>
      </c>
    </row>
    <row r="333" spans="1:10" x14ac:dyDescent="0.3">
      <c r="A333" s="6">
        <v>161</v>
      </c>
      <c r="B333" s="2"/>
      <c r="C333" s="2">
        <v>161</v>
      </c>
      <c r="D333" s="2"/>
      <c r="E333" s="7">
        <f t="shared" si="28"/>
        <v>-25831.5</v>
      </c>
      <c r="G333" s="30">
        <f t="shared" si="27"/>
        <v>36.714720560631832</v>
      </c>
      <c r="H333" s="26">
        <f t="shared" si="29"/>
        <v>39.773448208079806</v>
      </c>
      <c r="I333" s="2">
        <f t="shared" si="30"/>
        <v>4.4520284729079292E-3</v>
      </c>
      <c r="J333" s="31">
        <f t="shared" si="31"/>
        <v>36.710268532158928</v>
      </c>
    </row>
    <row r="334" spans="1:10" x14ac:dyDescent="0.3">
      <c r="A334" s="6">
        <v>161.5</v>
      </c>
      <c r="B334" s="2"/>
      <c r="C334" s="2">
        <v>161.5</v>
      </c>
      <c r="D334" s="2"/>
      <c r="E334" s="7">
        <f t="shared" si="28"/>
        <v>-25993</v>
      </c>
      <c r="G334" s="30">
        <f t="shared" si="27"/>
        <v>39.773448208079806</v>
      </c>
      <c r="H334" s="26">
        <f t="shared" si="29"/>
        <v>43.296596526189383</v>
      </c>
      <c r="I334" s="2">
        <f t="shared" si="30"/>
        <v>4.4333224844283967E-3</v>
      </c>
      <c r="J334" s="31">
        <f t="shared" si="31"/>
        <v>39.769014885595375</v>
      </c>
    </row>
    <row r="335" spans="1:10" x14ac:dyDescent="0.3">
      <c r="A335" s="6">
        <v>162</v>
      </c>
      <c r="B335" s="2"/>
      <c r="C335" s="2">
        <v>162</v>
      </c>
      <c r="D335" s="2"/>
      <c r="E335" s="7">
        <f t="shared" si="28"/>
        <v>-26155</v>
      </c>
      <c r="G335" s="30">
        <f t="shared" si="27"/>
        <v>43.296596526189383</v>
      </c>
      <c r="H335" s="26">
        <f t="shared" si="29"/>
        <v>47.390792526927711</v>
      </c>
      <c r="I335" s="2">
        <f t="shared" si="30"/>
        <v>4.4147508296610996E-3</v>
      </c>
      <c r="J335" s="31">
        <f t="shared" si="31"/>
        <v>43.292181775359722</v>
      </c>
    </row>
    <row r="336" spans="1:10" x14ac:dyDescent="0.3">
      <c r="A336" s="6">
        <v>162.5</v>
      </c>
      <c r="B336" s="2"/>
      <c r="C336" s="2">
        <v>162.5</v>
      </c>
      <c r="D336" s="2"/>
      <c r="E336" s="7">
        <f t="shared" si="28"/>
        <v>-26317.5</v>
      </c>
      <c r="G336" s="30">
        <f t="shared" si="27"/>
        <v>47.390792526927726</v>
      </c>
      <c r="H336" s="26">
        <f t="shared" si="29"/>
        <v>52.196632401533776</v>
      </c>
      <c r="I336" s="2">
        <f t="shared" si="30"/>
        <v>4.3963121460343889E-3</v>
      </c>
      <c r="J336" s="31">
        <f t="shared" si="31"/>
        <v>47.386396214781691</v>
      </c>
    </row>
    <row r="337" spans="1:10" x14ac:dyDescent="0.3">
      <c r="A337" s="6">
        <v>163</v>
      </c>
      <c r="B337" s="2"/>
      <c r="C337" s="2">
        <v>163</v>
      </c>
      <c r="D337" s="2"/>
      <c r="E337" s="7">
        <f t="shared" si="28"/>
        <v>-26480.5</v>
      </c>
      <c r="G337" s="30">
        <f t="shared" si="27"/>
        <v>52.196632401533826</v>
      </c>
      <c r="H337" s="26">
        <f t="shared" si="29"/>
        <v>57.902996742027938</v>
      </c>
      <c r="I337" s="2">
        <f t="shared" si="30"/>
        <v>4.3780050888091414E-3</v>
      </c>
      <c r="J337" s="31">
        <f t="shared" si="31"/>
        <v>52.192254396445016</v>
      </c>
    </row>
    <row r="338" spans="1:10" x14ac:dyDescent="0.3">
      <c r="A338" s="6">
        <v>163.5</v>
      </c>
      <c r="B338" s="2"/>
      <c r="C338" s="2">
        <v>163.5</v>
      </c>
      <c r="D338" s="2"/>
      <c r="E338" s="7">
        <f t="shared" si="28"/>
        <v>-26644</v>
      </c>
      <c r="G338" s="30">
        <f t="shared" si="27"/>
        <v>57.902996742027966</v>
      </c>
      <c r="H338" s="26">
        <f t="shared" si="29"/>
        <v>64.769119003821601</v>
      </c>
      <c r="I338" s="2">
        <f t="shared" si="30"/>
        <v>4.3598283307932388E-3</v>
      </c>
      <c r="J338" s="31">
        <f t="shared" si="31"/>
        <v>57.898636913697175</v>
      </c>
    </row>
    <row r="339" spans="1:10" x14ac:dyDescent="0.3">
      <c r="A339" s="6">
        <v>164</v>
      </c>
      <c r="B339" s="2"/>
      <c r="C339" s="2">
        <v>164</v>
      </c>
      <c r="D339" s="2"/>
      <c r="E339" s="7">
        <f t="shared" si="28"/>
        <v>-26808</v>
      </c>
      <c r="G339" s="30">
        <f t="shared" si="27"/>
        <v>64.769119003821601</v>
      </c>
      <c r="H339" s="26">
        <f t="shared" si="29"/>
        <v>73.1597099539444</v>
      </c>
      <c r="I339" s="2">
        <f t="shared" si="30"/>
        <v>4.341780562061367E-3</v>
      </c>
      <c r="J339" s="31">
        <f t="shared" si="31"/>
        <v>64.764777223259543</v>
      </c>
    </row>
    <row r="340" spans="1:10" x14ac:dyDescent="0.3">
      <c r="A340" s="6">
        <v>164.5</v>
      </c>
      <c r="B340" s="2"/>
      <c r="C340" s="2">
        <v>164.5</v>
      </c>
      <c r="D340" s="2"/>
      <c r="E340" s="7">
        <f t="shared" si="28"/>
        <v>-26972.5</v>
      </c>
      <c r="G340" s="30">
        <f t="shared" si="27"/>
        <v>73.1597099539444</v>
      </c>
      <c r="H340" s="26">
        <f t="shared" si="29"/>
        <v>83.602975427608115</v>
      </c>
      <c r="I340" s="2">
        <f t="shared" si="30"/>
        <v>4.3238604896801399E-3</v>
      </c>
      <c r="J340" s="31">
        <f t="shared" si="31"/>
        <v>73.155386093454723</v>
      </c>
    </row>
    <row r="341" spans="1:10" x14ac:dyDescent="0.3">
      <c r="A341" s="6">
        <v>165</v>
      </c>
      <c r="B341" s="2"/>
      <c r="C341" s="2">
        <v>165</v>
      </c>
      <c r="D341" s="2"/>
      <c r="E341" s="7">
        <f t="shared" si="28"/>
        <v>-27137.5</v>
      </c>
      <c r="G341" s="30">
        <f t="shared" si="27"/>
        <v>83.6029754276082</v>
      </c>
      <c r="H341" s="26">
        <f t="shared" si="29"/>
        <v>96.890728443139224</v>
      </c>
      <c r="I341" s="2">
        <f t="shared" si="30"/>
        <v>4.3060668374383868E-3</v>
      </c>
      <c r="J341" s="31">
        <f t="shared" si="31"/>
        <v>83.598669360770756</v>
      </c>
    </row>
    <row r="342" spans="1:10" x14ac:dyDescent="0.3">
      <c r="A342" s="6">
        <v>165.5</v>
      </c>
      <c r="B342" s="2"/>
      <c r="C342" s="2">
        <v>165.5</v>
      </c>
      <c r="D342" s="2"/>
      <c r="E342" s="7">
        <f t="shared" si="28"/>
        <v>-27303</v>
      </c>
      <c r="G342" s="30">
        <f t="shared" si="27"/>
        <v>96.890728443139878</v>
      </c>
      <c r="H342" s="26">
        <f t="shared" si="29"/>
        <v>114.26040325169816</v>
      </c>
      <c r="I342" s="2">
        <f t="shared" si="30"/>
        <v>4.2883983455825146E-3</v>
      </c>
      <c r="J342" s="31">
        <f t="shared" si="31"/>
        <v>96.886440044794298</v>
      </c>
    </row>
    <row r="343" spans="1:10" x14ac:dyDescent="0.3">
      <c r="A343" s="6">
        <v>166</v>
      </c>
      <c r="B343" s="2"/>
      <c r="C343" s="2">
        <v>166</v>
      </c>
      <c r="D343" s="2"/>
      <c r="E343" s="7">
        <f t="shared" si="28"/>
        <v>-27469</v>
      </c>
      <c r="G343" s="30">
        <f t="shared" si="27"/>
        <v>114.26040325169821</v>
      </c>
      <c r="H343" s="26">
        <f t="shared" si="29"/>
        <v>137.74773873905716</v>
      </c>
      <c r="I343" s="2">
        <f t="shared" si="30"/>
        <v>4.2708537705567614E-3</v>
      </c>
      <c r="J343" s="31">
        <f t="shared" si="31"/>
        <v>114.25613239792764</v>
      </c>
    </row>
    <row r="344" spans="1:10" x14ac:dyDescent="0.3">
      <c r="A344" s="6">
        <v>166.5</v>
      </c>
      <c r="B344" s="2"/>
      <c r="C344" s="2">
        <v>166.5</v>
      </c>
      <c r="D344" s="2"/>
      <c r="E344" s="7">
        <f t="shared" si="28"/>
        <v>-27635.5</v>
      </c>
      <c r="G344" s="30">
        <f t="shared" si="27"/>
        <v>137.74773873905721</v>
      </c>
      <c r="H344" s="26">
        <f t="shared" si="29"/>
        <v>170.9267297986656</v>
      </c>
      <c r="I344" s="2">
        <f t="shared" si="30"/>
        <v>4.2534318847483911E-3</v>
      </c>
      <c r="J344" s="31">
        <f t="shared" si="31"/>
        <v>137.74348530717248</v>
      </c>
    </row>
    <row r="345" spans="1:10" x14ac:dyDescent="0.3">
      <c r="A345" s="6">
        <v>167</v>
      </c>
      <c r="B345" s="2"/>
      <c r="C345" s="2">
        <v>167</v>
      </c>
      <c r="D345" s="2"/>
      <c r="E345" s="7">
        <f t="shared" si="28"/>
        <v>-27802.5</v>
      </c>
      <c r="G345" s="30">
        <f t="shared" si="27"/>
        <v>170.92672979866722</v>
      </c>
      <c r="H345" s="26">
        <f t="shared" si="29"/>
        <v>220.62957488176158</v>
      </c>
      <c r="I345" s="2">
        <f t="shared" si="30"/>
        <v>4.2361314762375292E-3</v>
      </c>
      <c r="J345" s="31">
        <f t="shared" si="31"/>
        <v>170.92249366719099</v>
      </c>
    </row>
    <row r="346" spans="1:10" x14ac:dyDescent="0.3">
      <c r="A346" s="6">
        <v>167.5</v>
      </c>
      <c r="B346" s="2"/>
      <c r="C346" s="2">
        <v>167.5</v>
      </c>
      <c r="D346" s="2"/>
      <c r="E346" s="7">
        <f t="shared" si="28"/>
        <v>-27970</v>
      </c>
      <c r="G346" s="30">
        <f t="shared" si="27"/>
        <v>220.62957488176184</v>
      </c>
      <c r="H346" s="26">
        <f t="shared" si="29"/>
        <v>301.53501195743326</v>
      </c>
      <c r="I346" s="2">
        <f t="shared" si="30"/>
        <v>4.2189513485516869E-3</v>
      </c>
      <c r="J346" s="31">
        <f t="shared" si="31"/>
        <v>220.62535593041329</v>
      </c>
    </row>
    <row r="347" spans="1:10" x14ac:dyDescent="0.3">
      <c r="A347" s="6">
        <v>168</v>
      </c>
      <c r="B347" s="2"/>
      <c r="C347" s="2">
        <v>168</v>
      </c>
      <c r="D347" s="2"/>
      <c r="E347" s="7">
        <f t="shared" si="28"/>
        <v>-28138</v>
      </c>
      <c r="G347" s="30">
        <f t="shared" si="27"/>
        <v>301.53501195743348</v>
      </c>
      <c r="H347" s="26">
        <f t="shared" si="29"/>
        <v>451.07834426376479</v>
      </c>
      <c r="I347" s="2">
        <f t="shared" si="30"/>
        <v>4.2018903204248366E-3</v>
      </c>
      <c r="J347" s="31">
        <f t="shared" si="31"/>
        <v>301.53081006711307</v>
      </c>
    </row>
    <row r="348" spans="1:10" x14ac:dyDescent="0.3">
      <c r="A348" s="6">
        <v>168.5</v>
      </c>
      <c r="B348" s="2"/>
      <c r="C348" s="2">
        <v>168.5</v>
      </c>
      <c r="D348" s="2"/>
      <c r="E348" s="7">
        <f t="shared" si="28"/>
        <v>-28306.5</v>
      </c>
      <c r="G348" s="30">
        <f t="shared" si="27"/>
        <v>451.07834426376485</v>
      </c>
      <c r="H348" s="26">
        <f t="shared" si="29"/>
        <v>795.75566730566482</v>
      </c>
      <c r="I348" s="2">
        <f t="shared" si="30"/>
        <v>4.1849472255608743E-3</v>
      </c>
      <c r="J348" s="31">
        <f t="shared" si="31"/>
        <v>451.07415931653929</v>
      </c>
    </row>
    <row r="349" spans="1:10" x14ac:dyDescent="0.3">
      <c r="A349" s="6">
        <v>169</v>
      </c>
      <c r="B349" s="2"/>
      <c r="C349" s="2">
        <v>169</v>
      </c>
      <c r="D349" s="2"/>
      <c r="E349" s="7">
        <f t="shared" si="28"/>
        <v>-28475.5</v>
      </c>
      <c r="G349" s="30">
        <f t="shared" si="27"/>
        <v>795.75566730566561</v>
      </c>
      <c r="H349" s="26">
        <f t="shared" si="29"/>
        <v>2100.0117961043761</v>
      </c>
      <c r="I349" s="2">
        <f t="shared" si="30"/>
        <v>4.1681209124014816E-3</v>
      </c>
      <c r="J349" s="31">
        <f t="shared" si="31"/>
        <v>795.75149918475324</v>
      </c>
    </row>
    <row r="350" spans="1:10" x14ac:dyDescent="0.3">
      <c r="A350" s="6"/>
      <c r="B350" s="2"/>
      <c r="C350" s="2">
        <v>169.5</v>
      </c>
      <c r="D350" s="2"/>
      <c r="E350" s="7">
        <f t="shared" si="28"/>
        <v>-28645</v>
      </c>
      <c r="G350" s="30">
        <f t="shared" si="27"/>
        <v>2100.0117961043807</v>
      </c>
      <c r="H350" s="26" t="e">
        <f t="shared" si="29"/>
        <v>#DIV/0!</v>
      </c>
      <c r="I350" s="2"/>
      <c r="J350" s="31">
        <f t="shared" si="31"/>
        <v>2100.0117961043807</v>
      </c>
    </row>
    <row r="351" spans="1:10" x14ac:dyDescent="0.3">
      <c r="A351" s="6">
        <v>170</v>
      </c>
      <c r="B351" s="2"/>
      <c r="C351" s="2">
        <v>170</v>
      </c>
      <c r="D351" s="2"/>
      <c r="E351" s="7">
        <f t="shared" si="28"/>
        <v>-28815</v>
      </c>
      <c r="G351" s="30" t="e">
        <f t="shared" si="27"/>
        <v>#DIV/0!</v>
      </c>
      <c r="H351" s="26"/>
      <c r="I351" s="2"/>
      <c r="J351" s="7"/>
    </row>
    <row r="352" spans="1:10" x14ac:dyDescent="0.3">
      <c r="A352" s="6">
        <v>170.5</v>
      </c>
      <c r="B352" s="2"/>
      <c r="C352" s="2">
        <v>170.5</v>
      </c>
      <c r="D352" s="2"/>
      <c r="E352" s="7">
        <f t="shared" si="28"/>
        <v>-28985.5</v>
      </c>
      <c r="G352" s="30" t="e">
        <f t="shared" si="27"/>
        <v>#NUM!</v>
      </c>
      <c r="H352" s="26"/>
      <c r="I352" s="2"/>
      <c r="J352" s="7"/>
    </row>
    <row r="353" spans="1:10" x14ac:dyDescent="0.3">
      <c r="A353" s="6">
        <v>171</v>
      </c>
      <c r="B353" s="2"/>
      <c r="C353" s="2">
        <v>171</v>
      </c>
      <c r="D353" s="2"/>
      <c r="E353" s="7">
        <f t="shared" si="28"/>
        <v>-29156.5</v>
      </c>
      <c r="G353" s="30" t="e">
        <f t="shared" si="27"/>
        <v>#NUM!</v>
      </c>
      <c r="H353" s="26"/>
      <c r="I353" s="2"/>
      <c r="J353" s="7"/>
    </row>
    <row r="354" spans="1:10" x14ac:dyDescent="0.3">
      <c r="A354" s="6">
        <v>171.5</v>
      </c>
      <c r="B354" s="2"/>
      <c r="C354" s="2">
        <v>171.5</v>
      </c>
      <c r="D354" s="2"/>
      <c r="E354" s="7">
        <f t="shared" si="28"/>
        <v>-29328</v>
      </c>
      <c r="G354" s="30" t="e">
        <f t="shared" si="27"/>
        <v>#NUM!</v>
      </c>
      <c r="H354" s="26"/>
      <c r="I354" s="2"/>
      <c r="J354" s="7"/>
    </row>
    <row r="355" spans="1:10" x14ac:dyDescent="0.3">
      <c r="A355" s="6">
        <v>172</v>
      </c>
      <c r="B355" s="2"/>
      <c r="C355" s="2">
        <v>172</v>
      </c>
      <c r="D355" s="2"/>
      <c r="E355" s="7">
        <f t="shared" si="28"/>
        <v>-29500</v>
      </c>
      <c r="G355" s="30" t="e">
        <f t="shared" si="27"/>
        <v>#NUM!</v>
      </c>
      <c r="H355" s="26"/>
      <c r="I355" s="2"/>
      <c r="J355" s="7"/>
    </row>
    <row r="356" spans="1:10" x14ac:dyDescent="0.3">
      <c r="A356" s="6">
        <v>172.5</v>
      </c>
      <c r="B356" s="2"/>
      <c r="C356" s="2">
        <v>172.5</v>
      </c>
      <c r="D356" s="2"/>
      <c r="E356" s="7">
        <f t="shared" si="28"/>
        <v>-29672.5</v>
      </c>
      <c r="G356" s="30" t="e">
        <f t="shared" si="27"/>
        <v>#NUM!</v>
      </c>
      <c r="H356" s="26"/>
      <c r="I356" s="2"/>
      <c r="J356" s="7"/>
    </row>
    <row r="357" spans="1:10" x14ac:dyDescent="0.3">
      <c r="A357" s="6">
        <v>173</v>
      </c>
      <c r="B357" s="2"/>
      <c r="C357" s="2">
        <v>173</v>
      </c>
      <c r="D357" s="2"/>
      <c r="E357" s="7">
        <f t="shared" si="28"/>
        <v>-29845.5</v>
      </c>
      <c r="G357" s="30" t="e">
        <f t="shared" si="27"/>
        <v>#NUM!</v>
      </c>
      <c r="H357" s="26"/>
      <c r="I357" s="2"/>
      <c r="J357" s="7"/>
    </row>
    <row r="358" spans="1:10" x14ac:dyDescent="0.3">
      <c r="A358" s="6">
        <v>173.5</v>
      </c>
      <c r="B358" s="2"/>
      <c r="C358" s="2">
        <v>173.5</v>
      </c>
      <c r="D358" s="2"/>
      <c r="E358" s="7">
        <f t="shared" si="28"/>
        <v>-30019</v>
      </c>
      <c r="G358" s="30" t="e">
        <f t="shared" si="27"/>
        <v>#NUM!</v>
      </c>
      <c r="H358" s="26"/>
      <c r="I358" s="2"/>
      <c r="J358" s="7"/>
    </row>
    <row r="359" spans="1:10" x14ac:dyDescent="0.3">
      <c r="A359" s="6">
        <v>174</v>
      </c>
      <c r="B359" s="2"/>
      <c r="C359" s="2">
        <v>174</v>
      </c>
      <c r="D359" s="2"/>
      <c r="E359" s="7">
        <f t="shared" si="28"/>
        <v>-30193</v>
      </c>
      <c r="G359" s="30" t="e">
        <f t="shared" si="27"/>
        <v>#NUM!</v>
      </c>
      <c r="H359" s="26"/>
      <c r="I359" s="2"/>
      <c r="J359" s="7"/>
    </row>
    <row r="360" spans="1:10" x14ac:dyDescent="0.3">
      <c r="A360" s="6">
        <v>174.5</v>
      </c>
      <c r="B360" s="2"/>
      <c r="C360" s="2">
        <v>174.5</v>
      </c>
      <c r="D360" s="2"/>
      <c r="E360" s="7">
        <f t="shared" si="28"/>
        <v>-30367.5</v>
      </c>
      <c r="G360" s="30" t="e">
        <f t="shared" si="27"/>
        <v>#NUM!</v>
      </c>
      <c r="H360" s="26"/>
      <c r="I360" s="2"/>
      <c r="J360" s="7"/>
    </row>
    <row r="361" spans="1:10" x14ac:dyDescent="0.3">
      <c r="A361" s="6">
        <v>175</v>
      </c>
      <c r="B361" s="2"/>
      <c r="C361" s="2">
        <v>175</v>
      </c>
      <c r="D361" s="2"/>
      <c r="E361" s="7">
        <f t="shared" si="28"/>
        <v>-30542.5</v>
      </c>
      <c r="G361" s="30" t="e">
        <f t="shared" si="27"/>
        <v>#NUM!</v>
      </c>
      <c r="H361" s="26"/>
      <c r="I361" s="2"/>
      <c r="J361" s="7"/>
    </row>
    <row r="362" spans="1:10" x14ac:dyDescent="0.3">
      <c r="A362" s="6">
        <v>175.5</v>
      </c>
      <c r="B362" s="2"/>
      <c r="C362" s="2">
        <v>175.5</v>
      </c>
      <c r="D362" s="2"/>
      <c r="E362" s="7">
        <f t="shared" si="28"/>
        <v>-30718</v>
      </c>
      <c r="G362" s="30" t="e">
        <f t="shared" si="27"/>
        <v>#NUM!</v>
      </c>
      <c r="H362" s="26"/>
      <c r="I362" s="2"/>
      <c r="J362" s="7"/>
    </row>
    <row r="363" spans="1:10" x14ac:dyDescent="0.3">
      <c r="A363" s="6">
        <v>176</v>
      </c>
      <c r="B363" s="2"/>
      <c r="C363" s="2">
        <v>176</v>
      </c>
      <c r="D363" s="2"/>
      <c r="E363" s="7">
        <f t="shared" si="28"/>
        <v>-30894</v>
      </c>
      <c r="G363" s="30" t="e">
        <f t="shared" si="27"/>
        <v>#NUM!</v>
      </c>
      <c r="H363" s="26"/>
      <c r="I363" s="2"/>
      <c r="J363" s="7"/>
    </row>
    <row r="364" spans="1:10" x14ac:dyDescent="0.3">
      <c r="A364" s="6">
        <v>176.5</v>
      </c>
      <c r="B364" s="2"/>
      <c r="C364" s="2">
        <v>176.5</v>
      </c>
      <c r="D364" s="2"/>
      <c r="E364" s="7">
        <f t="shared" si="28"/>
        <v>-31070.5</v>
      </c>
      <c r="G364" s="30" t="e">
        <f t="shared" si="27"/>
        <v>#NUM!</v>
      </c>
      <c r="H364" s="26"/>
      <c r="I364" s="2"/>
      <c r="J364" s="7"/>
    </row>
    <row r="365" spans="1:10" x14ac:dyDescent="0.3">
      <c r="A365" s="6">
        <v>177</v>
      </c>
      <c r="B365" s="2"/>
      <c r="C365" s="2">
        <v>177</v>
      </c>
      <c r="D365" s="2"/>
      <c r="E365" s="7">
        <f t="shared" si="28"/>
        <v>-31247.5</v>
      </c>
      <c r="G365" s="30" t="e">
        <f t="shared" si="27"/>
        <v>#NUM!</v>
      </c>
      <c r="H365" s="26"/>
      <c r="I365" s="2"/>
      <c r="J365" s="7"/>
    </row>
    <row r="366" spans="1:10" x14ac:dyDescent="0.3">
      <c r="A366" s="6">
        <v>177.5</v>
      </c>
      <c r="B366" s="2"/>
      <c r="C366" s="2">
        <v>177.5</v>
      </c>
      <c r="D366" s="2"/>
      <c r="E366" s="7">
        <f t="shared" si="28"/>
        <v>-31425</v>
      </c>
      <c r="G366" s="30" t="e">
        <f t="shared" si="27"/>
        <v>#NUM!</v>
      </c>
      <c r="H366" s="26"/>
      <c r="I366" s="2"/>
      <c r="J366" s="7"/>
    </row>
    <row r="367" spans="1:10" x14ac:dyDescent="0.3">
      <c r="A367" s="6">
        <v>178</v>
      </c>
      <c r="B367" s="2"/>
      <c r="C367" s="2">
        <v>178</v>
      </c>
      <c r="D367" s="2"/>
      <c r="E367" s="7">
        <f t="shared" si="28"/>
        <v>-31603</v>
      </c>
      <c r="G367" s="30" t="e">
        <f t="shared" si="27"/>
        <v>#NUM!</v>
      </c>
      <c r="H367" s="26"/>
      <c r="I367" s="2"/>
      <c r="J367" s="7"/>
    </row>
    <row r="368" spans="1:10" x14ac:dyDescent="0.3">
      <c r="A368" s="6">
        <v>178.5</v>
      </c>
      <c r="B368" s="2"/>
      <c r="C368" s="2">
        <v>178.5</v>
      </c>
      <c r="D368" s="2"/>
      <c r="E368" s="7">
        <f t="shared" si="28"/>
        <v>-31781.5</v>
      </c>
      <c r="G368" s="30" t="e">
        <f t="shared" si="27"/>
        <v>#NUM!</v>
      </c>
      <c r="H368" s="26"/>
      <c r="I368" s="2"/>
      <c r="J368" s="7"/>
    </row>
    <row r="369" spans="1:10" x14ac:dyDescent="0.3">
      <c r="A369" s="6">
        <v>179</v>
      </c>
      <c r="B369" s="2"/>
      <c r="C369" s="2">
        <v>179</v>
      </c>
      <c r="D369" s="2"/>
      <c r="E369" s="7">
        <f t="shared" si="28"/>
        <v>-31960.5</v>
      </c>
      <c r="G369" s="30" t="e">
        <f t="shared" si="27"/>
        <v>#NUM!</v>
      </c>
      <c r="H369" s="26"/>
      <c r="I369" s="2"/>
      <c r="J369" s="7"/>
    </row>
    <row r="370" spans="1:10" x14ac:dyDescent="0.3">
      <c r="A370" s="6">
        <v>179.5</v>
      </c>
      <c r="B370" s="2"/>
      <c r="C370" s="2">
        <v>179.5</v>
      </c>
      <c r="D370" s="2"/>
      <c r="E370" s="7">
        <f t="shared" si="28"/>
        <v>-32140</v>
      </c>
      <c r="G370" s="30" t="e">
        <f t="shared" si="27"/>
        <v>#NUM!</v>
      </c>
      <c r="H370" s="26"/>
      <c r="I370" s="2"/>
      <c r="J370" s="7"/>
    </row>
    <row r="371" spans="1:10" x14ac:dyDescent="0.3">
      <c r="A371" s="6">
        <v>180</v>
      </c>
      <c r="B371" s="2"/>
      <c r="C371" s="2">
        <v>180</v>
      </c>
      <c r="D371" s="2"/>
      <c r="E371" s="7">
        <f t="shared" si="28"/>
        <v>-32320</v>
      </c>
      <c r="G371" s="30" t="e">
        <f t="shared" si="27"/>
        <v>#NUM!</v>
      </c>
      <c r="H371" s="26"/>
      <c r="I371" s="2"/>
      <c r="J371" s="7"/>
    </row>
    <row r="372" spans="1:10" x14ac:dyDescent="0.3">
      <c r="A372" s="6">
        <v>180.5</v>
      </c>
      <c r="B372" s="2"/>
      <c r="C372" s="2">
        <v>180.5</v>
      </c>
      <c r="D372" s="2"/>
      <c r="E372" s="7">
        <f t="shared" si="28"/>
        <v>-32500.5</v>
      </c>
      <c r="G372" s="30" t="e">
        <f t="shared" si="27"/>
        <v>#NUM!</v>
      </c>
      <c r="H372" s="26"/>
      <c r="I372" s="2"/>
      <c r="J372" s="7"/>
    </row>
    <row r="373" spans="1:10" x14ac:dyDescent="0.3">
      <c r="A373" s="6">
        <v>181</v>
      </c>
      <c r="B373" s="2"/>
      <c r="C373" s="2">
        <v>181</v>
      </c>
      <c r="D373" s="2"/>
      <c r="E373" s="7">
        <f t="shared" si="28"/>
        <v>-32681.5</v>
      </c>
      <c r="G373" s="30" t="e">
        <f t="shared" si="27"/>
        <v>#NUM!</v>
      </c>
      <c r="H373" s="26"/>
      <c r="I373" s="2"/>
      <c r="J373" s="7"/>
    </row>
    <row r="374" spans="1:10" x14ac:dyDescent="0.3">
      <c r="A374" s="6">
        <v>181.5</v>
      </c>
      <c r="B374" s="2"/>
      <c r="C374" s="2">
        <v>181.5</v>
      </c>
      <c r="D374" s="2"/>
      <c r="E374" s="7">
        <f t="shared" si="28"/>
        <v>-32863</v>
      </c>
      <c r="G374" s="30" t="e">
        <f t="shared" si="27"/>
        <v>#NUM!</v>
      </c>
      <c r="H374" s="26"/>
      <c r="I374" s="2"/>
      <c r="J374" s="7"/>
    </row>
    <row r="375" spans="1:10" x14ac:dyDescent="0.3">
      <c r="A375" s="6">
        <v>182</v>
      </c>
      <c r="B375" s="2"/>
      <c r="C375" s="2">
        <v>182</v>
      </c>
      <c r="D375" s="2"/>
      <c r="E375" s="7">
        <f t="shared" si="28"/>
        <v>-33045</v>
      </c>
      <c r="G375" s="30" t="e">
        <f t="shared" si="27"/>
        <v>#NUM!</v>
      </c>
      <c r="H375" s="26"/>
      <c r="I375" s="2"/>
      <c r="J375" s="7"/>
    </row>
    <row r="376" spans="1:10" x14ac:dyDescent="0.3">
      <c r="A376" s="6">
        <v>182.5</v>
      </c>
      <c r="B376" s="2"/>
      <c r="C376" s="2">
        <v>182.5</v>
      </c>
      <c r="D376" s="2"/>
      <c r="E376" s="7">
        <f t="shared" si="28"/>
        <v>-33227.5</v>
      </c>
      <c r="G376" s="30" t="e">
        <f t="shared" si="27"/>
        <v>#NUM!</v>
      </c>
      <c r="H376" s="26"/>
      <c r="I376" s="2"/>
      <c r="J376" s="7"/>
    </row>
    <row r="377" spans="1:10" x14ac:dyDescent="0.3">
      <c r="A377" s="6">
        <v>183</v>
      </c>
      <c r="B377" s="2"/>
      <c r="C377" s="2">
        <v>183</v>
      </c>
      <c r="D377" s="2"/>
      <c r="E377" s="7">
        <f t="shared" si="28"/>
        <v>-33410.5</v>
      </c>
      <c r="G377" s="30" t="e">
        <f t="shared" si="27"/>
        <v>#NUM!</v>
      </c>
      <c r="H377" s="26"/>
      <c r="I377" s="2"/>
      <c r="J377" s="7"/>
    </row>
    <row r="378" spans="1:10" x14ac:dyDescent="0.3">
      <c r="A378" s="6">
        <v>183.5</v>
      </c>
      <c r="B378" s="2"/>
      <c r="C378" s="2">
        <v>183.5</v>
      </c>
      <c r="D378" s="2"/>
      <c r="E378" s="7">
        <f t="shared" si="28"/>
        <v>-33594</v>
      </c>
      <c r="G378" s="30" t="e">
        <f t="shared" si="27"/>
        <v>#NUM!</v>
      </c>
      <c r="H378" s="26"/>
      <c r="I378" s="2"/>
      <c r="J378" s="7"/>
    </row>
    <row r="379" spans="1:10" x14ac:dyDescent="0.3">
      <c r="A379" s="6">
        <v>184</v>
      </c>
      <c r="B379" s="2"/>
      <c r="C379" s="2">
        <v>184</v>
      </c>
      <c r="D379" s="2"/>
      <c r="E379" s="7">
        <f t="shared" si="28"/>
        <v>-33778</v>
      </c>
      <c r="G379" s="30" t="e">
        <f t="shared" si="27"/>
        <v>#NUM!</v>
      </c>
      <c r="H379" s="26"/>
      <c r="I379" s="2"/>
      <c r="J379" s="7"/>
    </row>
    <row r="380" spans="1:10" x14ac:dyDescent="0.3">
      <c r="A380" s="6">
        <v>184.5</v>
      </c>
      <c r="B380" s="2"/>
      <c r="C380" s="2">
        <v>184.5</v>
      </c>
      <c r="D380" s="2"/>
      <c r="E380" s="7">
        <f t="shared" si="28"/>
        <v>-33962.5</v>
      </c>
      <c r="G380" s="30" t="e">
        <f t="shared" si="27"/>
        <v>#NUM!</v>
      </c>
      <c r="H380" s="26"/>
      <c r="I380" s="2"/>
      <c r="J380" s="7"/>
    </row>
    <row r="381" spans="1:10" x14ac:dyDescent="0.3">
      <c r="A381" s="6">
        <v>185</v>
      </c>
      <c r="B381" s="2"/>
      <c r="C381" s="2">
        <v>185</v>
      </c>
      <c r="D381" s="2"/>
      <c r="E381" s="7">
        <f t="shared" si="28"/>
        <v>-34147.5</v>
      </c>
      <c r="G381" s="30" t="e">
        <f t="shared" si="27"/>
        <v>#NUM!</v>
      </c>
      <c r="H381" s="26"/>
      <c r="I381" s="2"/>
      <c r="J381" s="7"/>
    </row>
    <row r="382" spans="1:10" x14ac:dyDescent="0.3">
      <c r="A382" s="6">
        <v>185.5</v>
      </c>
      <c r="B382" s="2"/>
      <c r="C382" s="2">
        <v>185.5</v>
      </c>
      <c r="D382" s="2"/>
      <c r="E382" s="7">
        <f t="shared" si="28"/>
        <v>-34333</v>
      </c>
      <c r="G382" s="30" t="e">
        <f t="shared" si="27"/>
        <v>#NUM!</v>
      </c>
      <c r="H382" s="26"/>
      <c r="I382" s="2"/>
      <c r="J382" s="7"/>
    </row>
    <row r="383" spans="1:10" x14ac:dyDescent="0.3">
      <c r="A383" s="6">
        <v>186</v>
      </c>
      <c r="B383" s="2"/>
      <c r="C383" s="2">
        <v>186</v>
      </c>
      <c r="D383" s="2"/>
      <c r="E383" s="7">
        <f t="shared" si="28"/>
        <v>-34519</v>
      </c>
      <c r="G383" s="30" t="e">
        <f t="shared" si="27"/>
        <v>#NUM!</v>
      </c>
      <c r="H383" s="26"/>
      <c r="I383" s="2"/>
      <c r="J383" s="7"/>
    </row>
    <row r="384" spans="1:10" x14ac:dyDescent="0.3">
      <c r="A384" s="6">
        <v>186.5</v>
      </c>
      <c r="B384" s="2"/>
      <c r="C384" s="2">
        <v>186.5</v>
      </c>
      <c r="D384" s="2"/>
      <c r="E384" s="7">
        <f t="shared" si="28"/>
        <v>-34705.5</v>
      </c>
      <c r="G384" s="30" t="e">
        <f t="shared" si="27"/>
        <v>#NUM!</v>
      </c>
      <c r="H384" s="26"/>
      <c r="I384" s="2"/>
      <c r="J384" s="7"/>
    </row>
    <row r="385" spans="1:10" x14ac:dyDescent="0.3">
      <c r="A385" s="6">
        <v>187</v>
      </c>
      <c r="B385" s="2"/>
      <c r="C385" s="2">
        <v>187</v>
      </c>
      <c r="D385" s="2"/>
      <c r="E385" s="7">
        <f t="shared" si="28"/>
        <v>-34892.5</v>
      </c>
      <c r="G385" s="30" t="e">
        <f t="shared" si="27"/>
        <v>#NUM!</v>
      </c>
      <c r="H385" s="26"/>
      <c r="I385" s="2"/>
      <c r="J385" s="7"/>
    </row>
    <row r="386" spans="1:10" x14ac:dyDescent="0.3">
      <c r="A386" s="6">
        <v>187.5</v>
      </c>
      <c r="B386" s="2"/>
      <c r="C386" s="2">
        <v>187.5</v>
      </c>
      <c r="D386" s="2"/>
      <c r="E386" s="7">
        <f t="shared" si="28"/>
        <v>-35080</v>
      </c>
      <c r="G386" s="30" t="e">
        <f t="shared" si="27"/>
        <v>#NUM!</v>
      </c>
      <c r="H386" s="26"/>
      <c r="I386" s="2"/>
      <c r="J386" s="7"/>
    </row>
    <row r="387" spans="1:10" x14ac:dyDescent="0.3">
      <c r="A387" s="6">
        <v>188</v>
      </c>
      <c r="B387" s="2"/>
      <c r="C387" s="2">
        <v>188</v>
      </c>
      <c r="D387" s="2"/>
      <c r="E387" s="7">
        <f t="shared" si="28"/>
        <v>-35268</v>
      </c>
      <c r="G387" s="30" t="e">
        <f t="shared" si="27"/>
        <v>#NUM!</v>
      </c>
      <c r="H387" s="26"/>
      <c r="I387" s="2"/>
      <c r="J387" s="7"/>
    </row>
    <row r="388" spans="1:10" x14ac:dyDescent="0.3">
      <c r="A388" s="6">
        <v>188.5</v>
      </c>
      <c r="B388" s="2"/>
      <c r="C388" s="2">
        <v>188.5</v>
      </c>
      <c r="D388" s="2"/>
      <c r="E388" s="7">
        <f t="shared" si="28"/>
        <v>-35456.5</v>
      </c>
      <c r="G388" s="30" t="e">
        <f t="shared" si="27"/>
        <v>#NUM!</v>
      </c>
      <c r="H388" s="26"/>
      <c r="I388" s="2"/>
      <c r="J388" s="7"/>
    </row>
    <row r="389" spans="1:10" x14ac:dyDescent="0.3">
      <c r="A389" s="6">
        <v>189</v>
      </c>
      <c r="B389" s="2"/>
      <c r="C389" s="2">
        <v>189</v>
      </c>
      <c r="D389" s="2"/>
      <c r="E389" s="7">
        <f t="shared" si="28"/>
        <v>-35645.5</v>
      </c>
      <c r="G389" s="30" t="e">
        <f t="shared" si="27"/>
        <v>#NUM!</v>
      </c>
      <c r="H389" s="26"/>
      <c r="I389" s="2"/>
      <c r="J389" s="7"/>
    </row>
    <row r="390" spans="1:10" x14ac:dyDescent="0.3">
      <c r="A390" s="6">
        <v>189.5</v>
      </c>
      <c r="B390" s="2"/>
      <c r="C390" s="2">
        <v>189.5</v>
      </c>
      <c r="D390" s="2"/>
      <c r="E390" s="7">
        <f t="shared" si="28"/>
        <v>-35835</v>
      </c>
      <c r="G390" s="30" t="e">
        <f t="shared" si="27"/>
        <v>#NUM!</v>
      </c>
      <c r="H390" s="26"/>
      <c r="I390" s="2"/>
      <c r="J390" s="7"/>
    </row>
    <row r="391" spans="1:10" x14ac:dyDescent="0.3">
      <c r="A391" s="6">
        <v>190</v>
      </c>
      <c r="B391" s="2"/>
      <c r="C391" s="2">
        <v>190</v>
      </c>
      <c r="D391" s="2"/>
      <c r="E391" s="7">
        <f t="shared" si="28"/>
        <v>-36025</v>
      </c>
      <c r="G391" s="30" t="e">
        <f t="shared" si="27"/>
        <v>#NUM!</v>
      </c>
      <c r="H391" s="26"/>
      <c r="I391" s="2"/>
      <c r="J391" s="7"/>
    </row>
    <row r="392" spans="1:10" x14ac:dyDescent="0.3">
      <c r="A392" s="6">
        <v>190.5</v>
      </c>
      <c r="B392" s="2"/>
      <c r="C392" s="2">
        <v>190.5</v>
      </c>
      <c r="D392" s="2"/>
      <c r="E392" s="7">
        <f t="shared" si="28"/>
        <v>-36215.5</v>
      </c>
      <c r="G392" s="30" t="e">
        <f t="shared" si="27"/>
        <v>#NUM!</v>
      </c>
      <c r="H392" s="26"/>
      <c r="I392" s="2"/>
      <c r="J392" s="7"/>
    </row>
    <row r="393" spans="1:10" x14ac:dyDescent="0.3">
      <c r="A393" s="6">
        <v>191</v>
      </c>
      <c r="B393" s="2"/>
      <c r="C393" s="2">
        <v>191</v>
      </c>
      <c r="D393" s="2"/>
      <c r="E393" s="7">
        <f t="shared" si="28"/>
        <v>-36406.5</v>
      </c>
      <c r="G393" s="30" t="e">
        <f t="shared" si="27"/>
        <v>#NUM!</v>
      </c>
      <c r="H393" s="26"/>
      <c r="I393" s="2"/>
      <c r="J393" s="7"/>
    </row>
    <row r="394" spans="1:10" x14ac:dyDescent="0.3">
      <c r="A394" s="6">
        <v>191.5</v>
      </c>
      <c r="B394" s="2"/>
      <c r="C394" s="2">
        <v>191.5</v>
      </c>
      <c r="D394" s="2"/>
      <c r="E394" s="7">
        <f t="shared" si="28"/>
        <v>-36598</v>
      </c>
      <c r="G394" s="30" t="e">
        <f t="shared" si="27"/>
        <v>#NUM!</v>
      </c>
      <c r="H394" s="26"/>
      <c r="I394" s="2"/>
      <c r="J394" s="7"/>
    </row>
    <row r="395" spans="1:10" x14ac:dyDescent="0.3">
      <c r="A395" s="6">
        <v>192</v>
      </c>
      <c r="B395" s="2"/>
      <c r="C395" s="2">
        <v>192</v>
      </c>
      <c r="D395" s="2"/>
      <c r="E395" s="7">
        <f t="shared" si="28"/>
        <v>-36790</v>
      </c>
      <c r="G395" s="30" t="e">
        <f t="shared" ref="G395:G411" si="32">$G$2*(($F$2/($F$2-C395)))^$P$2</f>
        <v>#NUM!</v>
      </c>
      <c r="H395" s="26"/>
      <c r="I395" s="2"/>
      <c r="J395" s="7"/>
    </row>
    <row r="396" spans="1:10" x14ac:dyDescent="0.3">
      <c r="A396" s="6">
        <v>192.5</v>
      </c>
      <c r="B396" s="2"/>
      <c r="C396" s="2">
        <v>192.5</v>
      </c>
      <c r="D396" s="2"/>
      <c r="E396" s="7">
        <f t="shared" ref="E396:E411" si="33">E395-C396</f>
        <v>-36982.5</v>
      </c>
      <c r="G396" s="30" t="e">
        <f t="shared" si="32"/>
        <v>#NUM!</v>
      </c>
      <c r="H396" s="26"/>
      <c r="I396" s="2"/>
      <c r="J396" s="7"/>
    </row>
    <row r="397" spans="1:10" x14ac:dyDescent="0.3">
      <c r="A397" s="6">
        <v>193</v>
      </c>
      <c r="B397" s="2"/>
      <c r="C397" s="2">
        <v>193</v>
      </c>
      <c r="D397" s="2"/>
      <c r="E397" s="7">
        <f t="shared" si="33"/>
        <v>-37175.5</v>
      </c>
      <c r="G397" s="30" t="e">
        <f t="shared" si="32"/>
        <v>#NUM!</v>
      </c>
      <c r="H397" s="26"/>
      <c r="I397" s="2"/>
      <c r="J397" s="7"/>
    </row>
    <row r="398" spans="1:10" x14ac:dyDescent="0.3">
      <c r="A398" s="6">
        <v>193.5</v>
      </c>
      <c r="B398" s="2"/>
      <c r="C398" s="2">
        <v>193.5</v>
      </c>
      <c r="D398" s="2"/>
      <c r="E398" s="7">
        <f t="shared" si="33"/>
        <v>-37369</v>
      </c>
      <c r="G398" s="30" t="e">
        <f t="shared" si="32"/>
        <v>#NUM!</v>
      </c>
      <c r="H398" s="26"/>
      <c r="I398" s="2"/>
      <c r="J398" s="7"/>
    </row>
    <row r="399" spans="1:10" x14ac:dyDescent="0.3">
      <c r="A399" s="6">
        <v>194</v>
      </c>
      <c r="B399" s="2"/>
      <c r="C399" s="2">
        <v>194</v>
      </c>
      <c r="D399" s="2"/>
      <c r="E399" s="7">
        <f t="shared" si="33"/>
        <v>-37563</v>
      </c>
      <c r="G399" s="30" t="e">
        <f t="shared" si="32"/>
        <v>#NUM!</v>
      </c>
      <c r="H399" s="26"/>
      <c r="I399" s="2"/>
      <c r="J399" s="7"/>
    </row>
    <row r="400" spans="1:10" x14ac:dyDescent="0.3">
      <c r="A400" s="6">
        <v>194.5</v>
      </c>
      <c r="B400" s="2"/>
      <c r="C400" s="2">
        <v>194.5</v>
      </c>
      <c r="D400" s="2"/>
      <c r="E400" s="7">
        <f t="shared" si="33"/>
        <v>-37757.5</v>
      </c>
      <c r="G400" s="30" t="e">
        <f t="shared" si="32"/>
        <v>#NUM!</v>
      </c>
      <c r="H400" s="26"/>
      <c r="I400" s="2"/>
      <c r="J400" s="7"/>
    </row>
    <row r="401" spans="1:10" x14ac:dyDescent="0.3">
      <c r="A401" s="6">
        <v>195</v>
      </c>
      <c r="B401" s="2"/>
      <c r="C401" s="2">
        <v>195</v>
      </c>
      <c r="D401" s="2"/>
      <c r="E401" s="7">
        <f t="shared" si="33"/>
        <v>-37952.5</v>
      </c>
      <c r="G401" s="30" t="e">
        <f t="shared" si="32"/>
        <v>#NUM!</v>
      </c>
      <c r="H401" s="26"/>
      <c r="I401" s="2"/>
      <c r="J401" s="7"/>
    </row>
    <row r="402" spans="1:10" x14ac:dyDescent="0.3">
      <c r="A402" s="6">
        <v>195.5</v>
      </c>
      <c r="B402" s="2"/>
      <c r="C402" s="2">
        <v>195.5</v>
      </c>
      <c r="D402" s="2"/>
      <c r="E402" s="7">
        <f t="shared" si="33"/>
        <v>-38148</v>
      </c>
      <c r="G402" s="30" t="e">
        <f t="shared" si="32"/>
        <v>#NUM!</v>
      </c>
      <c r="H402" s="26"/>
      <c r="I402" s="2"/>
      <c r="J402" s="7"/>
    </row>
    <row r="403" spans="1:10" x14ac:dyDescent="0.3">
      <c r="A403" s="6">
        <v>196</v>
      </c>
      <c r="B403" s="2"/>
      <c r="C403" s="2">
        <v>196</v>
      </c>
      <c r="D403" s="2"/>
      <c r="E403" s="7">
        <f t="shared" si="33"/>
        <v>-38344</v>
      </c>
      <c r="G403" s="30" t="e">
        <f t="shared" si="32"/>
        <v>#NUM!</v>
      </c>
      <c r="H403" s="26"/>
      <c r="I403" s="2"/>
      <c r="J403" s="7"/>
    </row>
    <row r="404" spans="1:10" x14ac:dyDescent="0.3">
      <c r="A404" s="6">
        <v>196.5</v>
      </c>
      <c r="B404" s="2"/>
      <c r="C404" s="2">
        <v>196.5</v>
      </c>
      <c r="D404" s="2"/>
      <c r="E404" s="7">
        <f t="shared" si="33"/>
        <v>-38540.5</v>
      </c>
      <c r="G404" s="30" t="e">
        <f t="shared" si="32"/>
        <v>#NUM!</v>
      </c>
      <c r="H404" s="26"/>
      <c r="I404" s="2"/>
      <c r="J404" s="7"/>
    </row>
    <row r="405" spans="1:10" x14ac:dyDescent="0.3">
      <c r="A405" s="6">
        <v>197</v>
      </c>
      <c r="B405" s="2"/>
      <c r="C405" s="2">
        <v>197</v>
      </c>
      <c r="D405" s="2"/>
      <c r="E405" s="7">
        <f t="shared" si="33"/>
        <v>-38737.5</v>
      </c>
      <c r="G405" s="30" t="e">
        <f t="shared" si="32"/>
        <v>#NUM!</v>
      </c>
      <c r="H405" s="26"/>
      <c r="I405" s="2"/>
      <c r="J405" s="7"/>
    </row>
    <row r="406" spans="1:10" x14ac:dyDescent="0.3">
      <c r="A406" s="6">
        <v>197.5</v>
      </c>
      <c r="B406" s="2"/>
      <c r="C406" s="2">
        <v>197.5</v>
      </c>
      <c r="D406" s="2"/>
      <c r="E406" s="7">
        <f t="shared" si="33"/>
        <v>-38935</v>
      </c>
      <c r="G406" s="30" t="e">
        <f t="shared" si="32"/>
        <v>#NUM!</v>
      </c>
      <c r="H406" s="26"/>
      <c r="I406" s="2"/>
      <c r="J406" s="7"/>
    </row>
    <row r="407" spans="1:10" x14ac:dyDescent="0.3">
      <c r="A407" s="6">
        <v>198</v>
      </c>
      <c r="B407" s="2"/>
      <c r="C407" s="2">
        <v>198</v>
      </c>
      <c r="D407" s="2"/>
      <c r="E407" s="7">
        <f t="shared" si="33"/>
        <v>-39133</v>
      </c>
      <c r="G407" s="30" t="e">
        <f t="shared" si="32"/>
        <v>#NUM!</v>
      </c>
      <c r="H407" s="26"/>
      <c r="I407" s="2"/>
      <c r="J407" s="7"/>
    </row>
    <row r="408" spans="1:10" x14ac:dyDescent="0.3">
      <c r="A408" s="6">
        <v>198.5</v>
      </c>
      <c r="B408" s="2"/>
      <c r="C408" s="2">
        <v>198.5</v>
      </c>
      <c r="D408" s="2"/>
      <c r="E408" s="7">
        <f t="shared" si="33"/>
        <v>-39331.5</v>
      </c>
      <c r="G408" s="30" t="e">
        <f t="shared" si="32"/>
        <v>#NUM!</v>
      </c>
      <c r="H408" s="26"/>
      <c r="I408" s="2"/>
      <c r="J408" s="7"/>
    </row>
    <row r="409" spans="1:10" x14ac:dyDescent="0.3">
      <c r="A409" s="6">
        <v>199</v>
      </c>
      <c r="B409" s="2"/>
      <c r="C409" s="2">
        <v>199</v>
      </c>
      <c r="D409" s="2"/>
      <c r="E409" s="7">
        <f t="shared" si="33"/>
        <v>-39530.5</v>
      </c>
      <c r="G409" s="30" t="e">
        <f t="shared" si="32"/>
        <v>#NUM!</v>
      </c>
      <c r="H409" s="26"/>
      <c r="I409" s="2"/>
      <c r="J409" s="7"/>
    </row>
    <row r="410" spans="1:10" x14ac:dyDescent="0.3">
      <c r="A410" s="6">
        <v>199.5</v>
      </c>
      <c r="B410" s="2"/>
      <c r="C410" s="2">
        <v>199.5</v>
      </c>
      <c r="D410" s="2"/>
      <c r="E410" s="7">
        <f t="shared" si="33"/>
        <v>-39730</v>
      </c>
      <c r="G410" s="30" t="e">
        <f t="shared" si="32"/>
        <v>#NUM!</v>
      </c>
      <c r="H410" s="26"/>
      <c r="I410" s="2"/>
      <c r="J410" s="7"/>
    </row>
    <row r="411" spans="1:10" ht="15" thickBot="1" x14ac:dyDescent="0.35">
      <c r="A411" s="8">
        <v>200</v>
      </c>
      <c r="B411" s="9"/>
      <c r="C411" s="9">
        <v>200</v>
      </c>
      <c r="D411" s="9"/>
      <c r="E411" s="10">
        <f t="shared" si="33"/>
        <v>-39930</v>
      </c>
      <c r="G411" s="32" t="e">
        <f t="shared" si="32"/>
        <v>#NUM!</v>
      </c>
      <c r="H411" s="33"/>
      <c r="I411" s="9"/>
      <c r="J411" s="10"/>
    </row>
  </sheetData>
  <mergeCells count="2">
    <mergeCell ref="D1:E2"/>
    <mergeCell ref="D3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zoomScale="48" zoomScaleNormal="48" workbookViewId="0">
      <selection activeCell="G65" sqref="G65"/>
    </sheetView>
  </sheetViews>
  <sheetFormatPr baseColWidth="10" defaultRowHeight="14.4" x14ac:dyDescent="0.3"/>
  <cols>
    <col min="1" max="1" width="19.5546875" customWidth="1"/>
    <col min="3" max="3" width="13.109375" customWidth="1"/>
    <col min="7" max="7" width="23.44140625" customWidth="1"/>
    <col min="8" max="8" width="24.33203125" customWidth="1"/>
    <col min="9" max="9" width="25.109375" customWidth="1"/>
    <col min="10" max="10" width="18.109375" customWidth="1"/>
    <col min="11" max="11" width="29" customWidth="1"/>
    <col min="12" max="12" width="17.5546875" customWidth="1"/>
  </cols>
  <sheetData>
    <row r="1" spans="1:16" x14ac:dyDescent="0.3">
      <c r="D1" s="38" t="s">
        <v>24</v>
      </c>
      <c r="E1" s="38"/>
      <c r="F1" t="s">
        <v>3</v>
      </c>
      <c r="G1" t="s">
        <v>15</v>
      </c>
      <c r="H1" t="s">
        <v>16</v>
      </c>
      <c r="I1" t="s">
        <v>6</v>
      </c>
      <c r="J1" t="s">
        <v>2</v>
      </c>
      <c r="K1" t="s">
        <v>7</v>
      </c>
      <c r="L1" t="s">
        <v>8</v>
      </c>
      <c r="N1" t="s">
        <v>10</v>
      </c>
    </row>
    <row r="2" spans="1:16" x14ac:dyDescent="0.3">
      <c r="D2" s="38"/>
      <c r="E2" s="38"/>
      <c r="F2" s="11">
        <v>170</v>
      </c>
      <c r="G2" s="11">
        <v>4.481592240566</v>
      </c>
      <c r="H2" s="11">
        <v>0.7</v>
      </c>
      <c r="I2">
        <v>33</v>
      </c>
      <c r="J2">
        <f>((I2/2)^2)*PI()</f>
        <v>855.2985999398212</v>
      </c>
      <c r="K2">
        <v>170</v>
      </c>
      <c r="L2">
        <v>157</v>
      </c>
      <c r="N2" s="1" t="s">
        <v>11</v>
      </c>
      <c r="O2" s="1" t="s">
        <v>12</v>
      </c>
      <c r="P2" s="1">
        <v>1.4</v>
      </c>
    </row>
    <row r="3" spans="1:16" x14ac:dyDescent="0.3">
      <c r="D3" s="38" t="s">
        <v>25</v>
      </c>
      <c r="E3" s="38"/>
      <c r="N3" t="s">
        <v>13</v>
      </c>
      <c r="P3">
        <v>1</v>
      </c>
    </row>
    <row r="4" spans="1:16" x14ac:dyDescent="0.3">
      <c r="D4" s="38"/>
      <c r="E4" s="38"/>
      <c r="F4">
        <v>10</v>
      </c>
      <c r="G4" s="11">
        <v>4.481592240566</v>
      </c>
      <c r="H4">
        <v>0.7</v>
      </c>
      <c r="I4">
        <v>33</v>
      </c>
      <c r="J4">
        <f t="shared" ref="J4" si="0">((I4/2)^2)*PI()</f>
        <v>855.2985999398212</v>
      </c>
      <c r="K4">
        <v>30</v>
      </c>
      <c r="L4">
        <v>11</v>
      </c>
      <c r="N4" t="s">
        <v>14</v>
      </c>
      <c r="P4">
        <v>1.3</v>
      </c>
    </row>
    <row r="5" spans="1:16" ht="15" x14ac:dyDescent="0.25">
      <c r="C5" s="12"/>
    </row>
    <row r="6" spans="1:16" ht="15" x14ac:dyDescent="0.25">
      <c r="C6" s="12"/>
    </row>
    <row r="7" spans="1:16" ht="15" x14ac:dyDescent="0.25">
      <c r="C7" s="12"/>
    </row>
    <row r="8" spans="1:16" ht="15" x14ac:dyDescent="0.25">
      <c r="G8" t="s">
        <v>9</v>
      </c>
      <c r="I8" t="s">
        <v>23</v>
      </c>
      <c r="J8" t="s">
        <v>26</v>
      </c>
    </row>
    <row r="9" spans="1:16" x14ac:dyDescent="0.3">
      <c r="A9" t="s">
        <v>0</v>
      </c>
      <c r="C9" t="s">
        <v>1</v>
      </c>
      <c r="E9" t="s">
        <v>5</v>
      </c>
      <c r="J9" t="s">
        <v>27</v>
      </c>
      <c r="K9" t="s">
        <v>17</v>
      </c>
    </row>
    <row r="10" spans="1:16" ht="15.75" thickBot="1" x14ac:dyDescent="0.3">
      <c r="C10" s="12" t="s">
        <v>4</v>
      </c>
      <c r="E10">
        <v>170</v>
      </c>
    </row>
    <row r="11" spans="1:16" ht="15.75" thickBot="1" x14ac:dyDescent="0.3">
      <c r="A11" s="3">
        <v>0</v>
      </c>
      <c r="B11" s="4"/>
      <c r="C11" s="4">
        <v>0</v>
      </c>
      <c r="D11" s="4"/>
      <c r="E11" s="5">
        <f>E10-C11</f>
        <v>170</v>
      </c>
      <c r="G11" s="27">
        <f>$G$2*(($F$2/($F$2-C11))^$P$2)</f>
        <v>4.481592240566</v>
      </c>
      <c r="H11" s="28">
        <f>(($L$2^$P$2)*$G$2)/(($L$2-(($J$2*C11)*0.001))^$P$2)</f>
        <v>4.481592240566</v>
      </c>
      <c r="I11" s="28">
        <f>(($L$4^$P$2)*$G$4)/(($L$4+(($J$4*C11)*0.001))^$P$2)</f>
        <v>4.481592240566</v>
      </c>
      <c r="J11" s="29">
        <f>H11-I11</f>
        <v>0</v>
      </c>
    </row>
    <row r="12" spans="1:16" ht="15.75" thickBot="1" x14ac:dyDescent="0.3">
      <c r="A12" s="6">
        <v>2</v>
      </c>
      <c r="B12" s="2"/>
      <c r="C12" s="2">
        <v>2</v>
      </c>
      <c r="D12" s="2"/>
      <c r="E12" s="7">
        <f t="shared" ref="E12:E75" si="1">E11-C12</f>
        <v>168</v>
      </c>
      <c r="G12" s="30">
        <f t="shared" ref="G12:G27" si="2">$G$2*(($F$2/($F$2-C12))^$P$2)</f>
        <v>4.5564628641104425</v>
      </c>
      <c r="H12" s="28">
        <f t="shared" ref="H12:H75" si="3">(($L$2^$P$2)*$G$2)/(($L$2-(($J$2*C12)*0.001))^$P$2)</f>
        <v>4.550858217460827</v>
      </c>
      <c r="I12" s="28">
        <f t="shared" ref="I12:I75" si="4">(($L$4^$P$2)*$G$4)/(($L$4+(($J$4*C12)*0.001))^$P$2)</f>
        <v>3.6605788002096107</v>
      </c>
      <c r="J12" s="29">
        <f>H12-I12</f>
        <v>0.89027941725121629</v>
      </c>
    </row>
    <row r="13" spans="1:16" ht="15.75" thickBot="1" x14ac:dyDescent="0.3">
      <c r="A13" s="6">
        <v>4</v>
      </c>
      <c r="B13" s="2"/>
      <c r="C13" s="2">
        <v>4</v>
      </c>
      <c r="D13" s="2"/>
      <c r="E13" s="7">
        <f t="shared" si="1"/>
        <v>164</v>
      </c>
      <c r="G13" s="30">
        <f>$G$2*(($F$2/($F$2-C13))^$P$2)</f>
        <v>4.633503615292768</v>
      </c>
      <c r="H13" s="28">
        <f t="shared" si="3"/>
        <v>4.6219799045689438</v>
      </c>
      <c r="I13" s="28">
        <f t="shared" si="4"/>
        <v>3.0674703604240299</v>
      </c>
      <c r="J13" s="29">
        <f t="shared" ref="J13:J75" si="5">H13-I13</f>
        <v>1.5545095441449139</v>
      </c>
    </row>
    <row r="14" spans="1:16" ht="15.75" thickBot="1" x14ac:dyDescent="0.3">
      <c r="A14" s="6">
        <v>6</v>
      </c>
      <c r="B14" s="2"/>
      <c r="C14" s="2">
        <v>6</v>
      </c>
      <c r="D14" s="2"/>
      <c r="E14" s="7">
        <f t="shared" si="1"/>
        <v>158</v>
      </c>
      <c r="G14" s="30">
        <f t="shared" si="2"/>
        <v>4.7128046930801872</v>
      </c>
      <c r="H14" s="28">
        <f t="shared" si="3"/>
        <v>4.6950285283654667</v>
      </c>
      <c r="I14" s="28">
        <f t="shared" si="4"/>
        <v>2.6219623714893099</v>
      </c>
      <c r="J14" s="29">
        <f t="shared" si="5"/>
        <v>2.0730661568761568</v>
      </c>
    </row>
    <row r="15" spans="1:16" ht="15.75" thickBot="1" x14ac:dyDescent="0.3">
      <c r="A15" s="6">
        <v>8</v>
      </c>
      <c r="B15" s="2"/>
      <c r="C15" s="2">
        <v>8</v>
      </c>
      <c r="D15" s="2"/>
      <c r="E15" s="7">
        <f t="shared" si="1"/>
        <v>150</v>
      </c>
      <c r="G15" s="30">
        <f t="shared" si="2"/>
        <v>4.7944612081330034</v>
      </c>
      <c r="H15" s="28">
        <f t="shared" si="3"/>
        <v>4.7700788936129204</v>
      </c>
      <c r="I15" s="28">
        <f t="shared" si="4"/>
        <v>2.2769206744622617</v>
      </c>
      <c r="J15" s="29">
        <f t="shared" si="5"/>
        <v>2.4931582191506587</v>
      </c>
    </row>
    <row r="16" spans="1:16" ht="15.75" thickBot="1" x14ac:dyDescent="0.3">
      <c r="A16" s="6">
        <v>10</v>
      </c>
      <c r="B16" s="2"/>
      <c r="C16" s="2">
        <v>10</v>
      </c>
      <c r="D16" s="2"/>
      <c r="E16" s="7">
        <f t="shared" si="1"/>
        <v>140</v>
      </c>
      <c r="G16" s="30">
        <f t="shared" si="2"/>
        <v>4.8785735151640477</v>
      </c>
      <c r="H16" s="28">
        <f t="shared" si="3"/>
        <v>4.8472096065309689</v>
      </c>
      <c r="I16" s="28">
        <f>(($L$4^$P$2)*$G$4)/(($L$4+(($J$4*C16)*0.001))^$P$2)</f>
        <v>2.0030130265998554</v>
      </c>
      <c r="J16" s="29">
        <f>H16-I16</f>
        <v>2.8441965799311135</v>
      </c>
    </row>
    <row r="17" spans="1:10" ht="15.75" thickBot="1" x14ac:dyDescent="0.3">
      <c r="A17" s="6">
        <v>12</v>
      </c>
      <c r="B17" s="2"/>
      <c r="C17" s="2">
        <v>12</v>
      </c>
      <c r="D17" s="2"/>
      <c r="E17" s="7">
        <f t="shared" si="1"/>
        <v>128</v>
      </c>
      <c r="G17" s="30">
        <f t="shared" si="2"/>
        <v>4.9652475722907417</v>
      </c>
      <c r="H17" s="28">
        <f>(($L$2^$P$2)*$G$2)/(($L$2-(($J$2*C17)*0.001))^$P$2)</f>
        <v>4.9265033146549699</v>
      </c>
      <c r="I17" s="28">
        <f t="shared" si="4"/>
        <v>1.7811113355297907</v>
      </c>
      <c r="J17" s="29">
        <f t="shared" si="5"/>
        <v>3.1453919791251792</v>
      </c>
    </row>
    <row r="18" spans="1:10" ht="15.75" thickBot="1" x14ac:dyDescent="0.3">
      <c r="A18" s="6">
        <v>14</v>
      </c>
      <c r="B18" s="2"/>
      <c r="C18" s="2">
        <v>14</v>
      </c>
      <c r="D18" s="2"/>
      <c r="E18" s="7">
        <f t="shared" si="1"/>
        <v>114</v>
      </c>
      <c r="G18" s="30">
        <f t="shared" si="2"/>
        <v>5.0545953299471025</v>
      </c>
      <c r="H18" s="28">
        <f t="shared" si="3"/>
        <v>5.0080469648433548</v>
      </c>
      <c r="I18" s="28">
        <f t="shared" si="4"/>
        <v>1.5982549605957963</v>
      </c>
      <c r="J18" s="29">
        <f t="shared" si="5"/>
        <v>3.4097920042475582</v>
      </c>
    </row>
    <row r="19" spans="1:10" ht="15.75" thickBot="1" x14ac:dyDescent="0.3">
      <c r="A19" s="6">
        <v>16</v>
      </c>
      <c r="B19" s="2"/>
      <c r="C19" s="2">
        <v>16</v>
      </c>
      <c r="D19" s="2"/>
      <c r="E19" s="7">
        <f t="shared" si="1"/>
        <v>98</v>
      </c>
      <c r="G19" s="30">
        <f t="shared" si="2"/>
        <v>5.1467351522037834</v>
      </c>
      <c r="H19" s="28">
        <f t="shared" si="3"/>
        <v>5.0919320810406195</v>
      </c>
      <c r="I19" s="28">
        <f t="shared" si="4"/>
        <v>1.4453771761856735</v>
      </c>
      <c r="J19" s="29">
        <f t="shared" si="5"/>
        <v>3.6465549048549457</v>
      </c>
    </row>
    <row r="20" spans="1:10" ht="15.75" thickBot="1" x14ac:dyDescent="0.3">
      <c r="A20" s="6">
        <v>18</v>
      </c>
      <c r="B20" s="2"/>
      <c r="C20" s="2">
        <v>18</v>
      </c>
      <c r="D20" s="2"/>
      <c r="E20" s="7">
        <f t="shared" si="1"/>
        <v>80</v>
      </c>
      <c r="G20" s="30">
        <f t="shared" si="2"/>
        <v>5.2417922736598213</v>
      </c>
      <c r="H20" s="28">
        <f t="shared" si="3"/>
        <v>5.1782550635661897</v>
      </c>
      <c r="I20" s="28">
        <f t="shared" si="4"/>
        <v>1.3159613446848106</v>
      </c>
      <c r="J20" s="29">
        <f t="shared" si="5"/>
        <v>3.8622937188813791</v>
      </c>
    </row>
    <row r="21" spans="1:10" ht="15.75" thickBot="1" x14ac:dyDescent="0.3">
      <c r="A21" s="6">
        <v>20</v>
      </c>
      <c r="B21" s="2"/>
      <c r="C21" s="2">
        <v>20</v>
      </c>
      <c r="D21" s="2"/>
      <c r="E21" s="7">
        <f t="shared" si="1"/>
        <v>60</v>
      </c>
      <c r="G21" s="30">
        <f t="shared" si="2"/>
        <v>5.3398992954251074</v>
      </c>
      <c r="H21" s="28">
        <f t="shared" si="3"/>
        <v>5.2671175118815814</v>
      </c>
      <c r="I21" s="28">
        <f t="shared" si="4"/>
        <v>1.2052136612585591</v>
      </c>
      <c r="J21" s="29">
        <f t="shared" si="5"/>
        <v>4.0619038506230218</v>
      </c>
    </row>
    <row r="22" spans="1:10" ht="15.75" thickBot="1" x14ac:dyDescent="0.3">
      <c r="A22" s="6">
        <v>22</v>
      </c>
      <c r="B22" s="2"/>
      <c r="C22" s="2">
        <v>22</v>
      </c>
      <c r="D22" s="2"/>
      <c r="E22" s="7">
        <f t="shared" si="1"/>
        <v>38</v>
      </c>
      <c r="G22" s="30">
        <f t="shared" si="2"/>
        <v>5.4411967241130013</v>
      </c>
      <c r="H22" s="28">
        <f t="shared" si="3"/>
        <v>5.3586265729918772</v>
      </c>
      <c r="I22" s="28">
        <f t="shared" si="4"/>
        <v>1.1095359032586836</v>
      </c>
      <c r="J22" s="29">
        <f t="shared" si="5"/>
        <v>4.249090669733194</v>
      </c>
    </row>
    <row r="23" spans="1:10" ht="15.75" thickBot="1" x14ac:dyDescent="0.3">
      <c r="A23" s="6">
        <v>24</v>
      </c>
      <c r="B23" s="2"/>
      <c r="C23" s="2">
        <v>24</v>
      </c>
      <c r="D23" s="2"/>
      <c r="E23" s="7">
        <f t="shared" si="1"/>
        <v>14</v>
      </c>
      <c r="G23" s="30">
        <f t="shared" si="2"/>
        <v>5.5458335582147829</v>
      </c>
      <c r="H23" s="28">
        <f t="shared" si="3"/>
        <v>5.4528953178651101</v>
      </c>
      <c r="I23" s="28">
        <f t="shared" si="4"/>
        <v>1.0261791449602431</v>
      </c>
      <c r="J23" s="29">
        <f t="shared" si="5"/>
        <v>4.4267161729048672</v>
      </c>
    </row>
    <row r="24" spans="1:10" ht="15.75" thickBot="1" x14ac:dyDescent="0.3">
      <c r="A24" s="6">
        <v>26</v>
      </c>
      <c r="B24" s="2"/>
      <c r="C24" s="2">
        <v>26</v>
      </c>
      <c r="D24" s="2"/>
      <c r="E24" s="7">
        <f t="shared" si="1"/>
        <v>-12</v>
      </c>
      <c r="G24" s="30">
        <f t="shared" si="2"/>
        <v>5.6539679267391056</v>
      </c>
      <c r="H24" s="28">
        <f t="shared" si="3"/>
        <v>5.5500431485078394</v>
      </c>
      <c r="I24" s="28">
        <f t="shared" si="4"/>
        <v>0.95301028212624905</v>
      </c>
      <c r="J24" s="29">
        <f t="shared" si="5"/>
        <v>4.59703286638159</v>
      </c>
    </row>
    <row r="25" spans="1:10" ht="15.75" thickBot="1" x14ac:dyDescent="0.3">
      <c r="A25" s="6">
        <v>28</v>
      </c>
      <c r="B25" s="2"/>
      <c r="C25" s="2">
        <v>28</v>
      </c>
      <c r="D25" s="2"/>
      <c r="E25" s="7">
        <f t="shared" si="1"/>
        <v>-40</v>
      </c>
      <c r="G25" s="30">
        <f t="shared" si="2"/>
        <v>5.7657677855788174</v>
      </c>
      <c r="H25" s="28">
        <f t="shared" si="3"/>
        <v>5.6501962386210085</v>
      </c>
      <c r="I25" s="28">
        <f t="shared" si="4"/>
        <v>0.88835093525552877</v>
      </c>
      <c r="J25" s="29">
        <f t="shared" si="5"/>
        <v>4.7618453033654795</v>
      </c>
    </row>
    <row r="26" spans="1:10" ht="15.75" thickBot="1" x14ac:dyDescent="0.3">
      <c r="A26" s="6">
        <v>30</v>
      </c>
      <c r="B26" s="2"/>
      <c r="C26" s="2">
        <v>30</v>
      </c>
      <c r="D26" s="2"/>
      <c r="E26" s="7">
        <f t="shared" si="1"/>
        <v>-70</v>
      </c>
      <c r="G26" s="30">
        <f t="shared" si="2"/>
        <v>5.8814116777249632</v>
      </c>
      <c r="H26" s="28">
        <f t="shared" si="3"/>
        <v>5.7534880110806652</v>
      </c>
      <c r="I26" s="28">
        <f t="shared" si="4"/>
        <v>0.83086398816258322</v>
      </c>
      <c r="J26" s="29">
        <f t="shared" si="5"/>
        <v>4.9226240229180824</v>
      </c>
    </row>
    <row r="27" spans="1:10" ht="15.75" thickBot="1" x14ac:dyDescent="0.3">
      <c r="A27" s="6">
        <v>32</v>
      </c>
      <c r="B27" s="2"/>
      <c r="C27" s="2">
        <v>32</v>
      </c>
      <c r="D27" s="2"/>
      <c r="E27" s="7">
        <f t="shared" si="1"/>
        <v>-102</v>
      </c>
      <c r="G27" s="30">
        <f t="shared" si="2"/>
        <v>6.0010895641948325</v>
      </c>
      <c r="H27" s="28">
        <f t="shared" si="3"/>
        <v>5.8600596558490077</v>
      </c>
      <c r="I27" s="28">
        <f t="shared" si="4"/>
        <v>0.77947219578845062</v>
      </c>
      <c r="J27" s="29">
        <f t="shared" si="5"/>
        <v>5.0805874600605572</v>
      </c>
    </row>
    <row r="28" spans="1:10" ht="15.75" thickBot="1" x14ac:dyDescent="0.3">
      <c r="A28" s="6">
        <v>34</v>
      </c>
      <c r="B28" s="2"/>
      <c r="C28" s="2">
        <v>34</v>
      </c>
      <c r="D28" s="2"/>
      <c r="E28" s="7">
        <f t="shared" si="1"/>
        <v>-136</v>
      </c>
      <c r="G28" s="30">
        <f t="shared" ref="G28:G43" si="6">$G$2*(($F$2/($F$2-C28))^$P$2)</f>
        <v>6.1250037333916794</v>
      </c>
      <c r="H28" s="28">
        <f t="shared" si="3"/>
        <v>5.9700606923269177</v>
      </c>
      <c r="I28" s="28">
        <f t="shared" si="4"/>
        <v>0.73329882464217788</v>
      </c>
      <c r="J28" s="29">
        <f t="shared" si="5"/>
        <v>5.2367618676847396</v>
      </c>
    </row>
    <row r="29" spans="1:10" ht="15.75" thickBot="1" x14ac:dyDescent="0.3">
      <c r="A29" s="6">
        <v>36</v>
      </c>
      <c r="B29" s="2"/>
      <c r="C29" s="2">
        <v>36</v>
      </c>
      <c r="D29" s="2"/>
      <c r="E29" s="7">
        <f t="shared" si="1"/>
        <v>-172</v>
      </c>
      <c r="G29" s="30">
        <f t="shared" si="6"/>
        <v>6.2533697975841287</v>
      </c>
      <c r="H29" s="28">
        <f t="shared" si="3"/>
        <v>6.0836495806174069</v>
      </c>
      <c r="I29" s="28">
        <f t="shared" si="4"/>
        <v>0.69162371000429235</v>
      </c>
      <c r="J29" s="29">
        <f t="shared" si="5"/>
        <v>5.3920258706131143</v>
      </c>
    </row>
    <row r="30" spans="1:10" ht="15.75" thickBot="1" x14ac:dyDescent="0.3">
      <c r="A30" s="6">
        <v>38</v>
      </c>
      <c r="B30" s="2"/>
      <c r="C30" s="2">
        <v>38</v>
      </c>
      <c r="D30" s="2"/>
      <c r="E30" s="7">
        <f t="shared" si="1"/>
        <v>-210</v>
      </c>
      <c r="G30" s="30">
        <f t="shared" si="6"/>
        <v>6.3864177863023084</v>
      </c>
      <c r="H30" s="28">
        <f t="shared" si="3"/>
        <v>6.2009943866863573</v>
      </c>
      <c r="I30" s="28">
        <f t="shared" si="4"/>
        <v>0.65385028102225884</v>
      </c>
      <c r="J30" s="29">
        <f t="shared" si="5"/>
        <v>5.5471441056640982</v>
      </c>
    </row>
    <row r="31" spans="1:10" ht="15.75" thickBot="1" x14ac:dyDescent="0.3">
      <c r="A31" s="6">
        <v>40</v>
      </c>
      <c r="B31" s="2"/>
      <c r="C31" s="2">
        <v>40</v>
      </c>
      <c r="D31" s="2"/>
      <c r="E31" s="7">
        <f t="shared" si="1"/>
        <v>-250</v>
      </c>
      <c r="G31" s="30">
        <f t="shared" si="6"/>
        <v>6.5243933477177114</v>
      </c>
      <c r="H31" s="28">
        <f t="shared" si="3"/>
        <v>6.3222735069921363</v>
      </c>
      <c r="I31" s="28">
        <f t="shared" si="4"/>
        <v>0.61948050738193772</v>
      </c>
      <c r="J31" s="29">
        <f t="shared" si="5"/>
        <v>5.7027929996101987</v>
      </c>
    </row>
    <row r="32" spans="1:10" ht="15.75" thickBot="1" x14ac:dyDescent="0.3">
      <c r="A32" s="6">
        <v>42</v>
      </c>
      <c r="B32" s="2"/>
      <c r="C32" s="2">
        <v>42</v>
      </c>
      <c r="D32" s="2"/>
      <c r="E32" s="7">
        <f t="shared" si="1"/>
        <v>-292</v>
      </c>
      <c r="G32" s="30">
        <f t="shared" si="6"/>
        <v>6.6675590705306398</v>
      </c>
      <c r="H32" s="28">
        <f t="shared" si="3"/>
        <v>6.4476764588187745</v>
      </c>
      <c r="I32" s="28">
        <f t="shared" si="4"/>
        <v>0.58809564690305915</v>
      </c>
      <c r="J32" s="29">
        <f t="shared" si="5"/>
        <v>5.8595808119157153</v>
      </c>
    </row>
    <row r="33" spans="1:10" ht="15.75" thickBot="1" x14ac:dyDescent="0.3">
      <c r="A33" s="6">
        <v>44</v>
      </c>
      <c r="B33" s="2"/>
      <c r="C33" s="2">
        <v>44</v>
      </c>
      <c r="D33" s="2"/>
      <c r="E33" s="7">
        <f t="shared" si="1"/>
        <v>-336</v>
      </c>
      <c r="G33" s="30">
        <f t="shared" si="6"/>
        <v>6.8161959405643175</v>
      </c>
      <c r="H33" s="28">
        <f t="shared" si="3"/>
        <v>6.5774047432999785</v>
      </c>
      <c r="I33" s="28">
        <f t="shared" si="4"/>
        <v>0.55934129531105015</v>
      </c>
      <c r="J33" s="29">
        <f t="shared" si="5"/>
        <v>6.0180634479889283</v>
      </c>
    </row>
    <row r="34" spans="1:10" ht="15.75" thickBot="1" x14ac:dyDescent="0.3">
      <c r="A34" s="6">
        <v>46</v>
      </c>
      <c r="B34" s="2"/>
      <c r="C34" s="2">
        <v>46</v>
      </c>
      <c r="D34" s="2"/>
      <c r="E34" s="7">
        <f t="shared" si="1"/>
        <v>-382</v>
      </c>
      <c r="G34" s="30">
        <f t="shared" si="6"/>
        <v>6.9706049481944126</v>
      </c>
      <c r="H34" s="28">
        <f t="shared" si="3"/>
        <v>6.7116727889769816</v>
      </c>
      <c r="I34" s="28">
        <f t="shared" si="4"/>
        <v>0.53291566414199387</v>
      </c>
      <c r="J34" s="29">
        <f t="shared" si="5"/>
        <v>6.1787571248349877</v>
      </c>
    </row>
    <row r="35" spans="1:10" ht="15.75" thickBot="1" x14ac:dyDescent="0.3">
      <c r="A35" s="6">
        <v>48</v>
      </c>
      <c r="B35" s="2"/>
      <c r="C35" s="2">
        <v>48</v>
      </c>
      <c r="D35" s="2"/>
      <c r="E35" s="7">
        <f t="shared" si="1"/>
        <v>-430</v>
      </c>
      <c r="G35" s="30">
        <f t="shared" si="6"/>
        <v>7.1311088649709351</v>
      </c>
      <c r="H35" s="28">
        <f t="shared" si="3"/>
        <v>6.850708984708028</v>
      </c>
      <c r="I35" s="28">
        <f t="shared" si="4"/>
        <v>0.50856030716454648</v>
      </c>
      <c r="J35" s="29">
        <f t="shared" si="5"/>
        <v>6.3421486775434817</v>
      </c>
    </row>
    <row r="36" spans="1:10" ht="15.75" thickBot="1" x14ac:dyDescent="0.3">
      <c r="A36" s="6">
        <v>50</v>
      </c>
      <c r="B36" s="2"/>
      <c r="C36" s="2">
        <v>50</v>
      </c>
      <c r="D36" s="2"/>
      <c r="E36" s="7">
        <f t="shared" si="1"/>
        <v>-480</v>
      </c>
      <c r="G36" s="30">
        <f t="shared" si="6"/>
        <v>7.2980542103678081</v>
      </c>
      <c r="H36" s="28">
        <f t="shared" si="3"/>
        <v>6.9947568118598173</v>
      </c>
      <c r="I36" s="28">
        <f t="shared" si="4"/>
        <v>0.48605272266725813</v>
      </c>
      <c r="J36" s="29">
        <f t="shared" si="5"/>
        <v>6.5087040891925589</v>
      </c>
    </row>
    <row r="37" spans="1:10" ht="15.75" thickBot="1" x14ac:dyDescent="0.3">
      <c r="A37" s="6">
        <v>52</v>
      </c>
      <c r="B37" s="2"/>
      <c r="C37" s="2">
        <v>52</v>
      </c>
      <c r="D37" s="2"/>
      <c r="E37" s="7">
        <f t="shared" si="1"/>
        <v>-532</v>
      </c>
      <c r="G37" s="30">
        <f t="shared" si="6"/>
        <v>7.4718134325859387</v>
      </c>
      <c r="H37" s="28">
        <f t="shared" si="3"/>
        <v>7.1440760869829134</v>
      </c>
      <c r="I37" s="28">
        <f t="shared" si="4"/>
        <v>0.46520040632614179</v>
      </c>
      <c r="J37" s="29">
        <f t="shared" si="5"/>
        <v>6.6788756806567715</v>
      </c>
    </row>
    <row r="38" spans="1:10" ht="15.75" thickBot="1" x14ac:dyDescent="0.3">
      <c r="A38" s="6">
        <v>54</v>
      </c>
      <c r="B38" s="2"/>
      <c r="C38" s="2">
        <v>54</v>
      </c>
      <c r="D38" s="2"/>
      <c r="E38" s="7">
        <f t="shared" si="1"/>
        <v>-586</v>
      </c>
      <c r="G38" s="30">
        <f t="shared" si="6"/>
        <v>7.6527873308123873</v>
      </c>
      <c r="H38" s="28">
        <f t="shared" si="3"/>
        <v>7.2989443276300952</v>
      </c>
      <c r="I38" s="28">
        <f t="shared" si="4"/>
        <v>0.44583603555835966</v>
      </c>
      <c r="J38" s="29">
        <f t="shared" si="5"/>
        <v>6.8531082920717354</v>
      </c>
    </row>
    <row r="39" spans="1:10" ht="15.75" thickBot="1" x14ac:dyDescent="0.3">
      <c r="A39" s="6">
        <v>56</v>
      </c>
      <c r="B39" s="2"/>
      <c r="C39" s="2">
        <v>56</v>
      </c>
      <c r="D39" s="2"/>
      <c r="E39" s="7">
        <f t="shared" si="1"/>
        <v>-642</v>
      </c>
      <c r="G39" s="30">
        <f t="shared" si="6"/>
        <v>7.8414077503903572</v>
      </c>
      <c r="H39" s="28">
        <f t="shared" si="3"/>
        <v>7.4596582556490887</v>
      </c>
      <c r="I39" s="28">
        <f t="shared" si="4"/>
        <v>0.42781354364448498</v>
      </c>
      <c r="J39" s="29">
        <f t="shared" si="5"/>
        <v>7.0318447120046041</v>
      </c>
    </row>
    <row r="40" spans="1:10" ht="15.75" thickBot="1" x14ac:dyDescent="0.3">
      <c r="A40" s="6">
        <v>58</v>
      </c>
      <c r="B40" s="2"/>
      <c r="C40" s="2">
        <v>58</v>
      </c>
      <c r="D40" s="2"/>
      <c r="E40" s="7">
        <f t="shared" si="1"/>
        <v>-700</v>
      </c>
      <c r="G40" s="30">
        <f t="shared" si="6"/>
        <v>8.038140587089476</v>
      </c>
      <c r="H40" s="28">
        <f t="shared" si="3"/>
        <v>7.6265354542044275</v>
      </c>
      <c r="I40" s="28">
        <f t="shared" si="4"/>
        <v>0.41100489887141617</v>
      </c>
      <c r="J40" s="29">
        <f t="shared" si="5"/>
        <v>7.2155305553330109</v>
      </c>
    </row>
    <row r="41" spans="1:10" ht="15.75" thickBot="1" x14ac:dyDescent="0.3">
      <c r="A41" s="6">
        <v>60</v>
      </c>
      <c r="B41" s="2"/>
      <c r="C41" s="2">
        <v>60</v>
      </c>
      <c r="D41" s="2"/>
      <c r="E41" s="7">
        <f t="shared" si="1"/>
        <v>-760</v>
      </c>
      <c r="G41" s="30">
        <f t="shared" si="6"/>
        <v>8.2434891422124785</v>
      </c>
      <c r="H41" s="28">
        <f t="shared" si="3"/>
        <v>7.7999161970004938</v>
      </c>
      <c r="I41" s="28">
        <f t="shared" si="4"/>
        <v>0.39529744630265501</v>
      </c>
      <c r="J41" s="29">
        <f t="shared" si="5"/>
        <v>7.4046187506978391</v>
      </c>
    </row>
    <row r="42" spans="1:10" ht="15.75" thickBot="1" x14ac:dyDescent="0.3">
      <c r="A42" s="6">
        <v>62</v>
      </c>
      <c r="B42" s="2"/>
      <c r="C42" s="2">
        <v>62</v>
      </c>
      <c r="D42" s="2"/>
      <c r="E42" s="7">
        <f t="shared" si="1"/>
        <v>-822</v>
      </c>
      <c r="G42" s="30">
        <f t="shared" si="6"/>
        <v>8.4579978767902926</v>
      </c>
      <c r="H42" s="28">
        <f t="shared" si="3"/>
        <v>7.9801654707385348</v>
      </c>
      <c r="I42" s="28">
        <f t="shared" si="4"/>
        <v>0.38059170156019684</v>
      </c>
      <c r="J42" s="29">
        <f t="shared" si="5"/>
        <v>7.5995737691783383</v>
      </c>
    </row>
    <row r="43" spans="1:10" ht="15.75" thickBot="1" x14ac:dyDescent="0.3">
      <c r="A43" s="6">
        <v>64</v>
      </c>
      <c r="B43" s="2"/>
      <c r="C43" s="2">
        <v>64</v>
      </c>
      <c r="D43" s="2"/>
      <c r="E43" s="7">
        <f t="shared" si="1"/>
        <v>-886</v>
      </c>
      <c r="G43" s="30">
        <f t="shared" si="6"/>
        <v>8.6822566207930372</v>
      </c>
      <c r="H43" s="28">
        <f t="shared" si="3"/>
        <v>8.167675214806092</v>
      </c>
      <c r="I43" s="28">
        <f t="shared" si="4"/>
        <v>0.36679951004938649</v>
      </c>
      <c r="J43" s="29">
        <f t="shared" si="5"/>
        <v>7.8008757047567059</v>
      </c>
    </row>
    <row r="44" spans="1:10" ht="15.75" thickBot="1" x14ac:dyDescent="0.3">
      <c r="A44" s="6">
        <v>66</v>
      </c>
      <c r="B44" s="2"/>
      <c r="C44" s="2">
        <v>66</v>
      </c>
      <c r="D44" s="2"/>
      <c r="E44" s="7">
        <f t="shared" si="1"/>
        <v>-952</v>
      </c>
      <c r="G44" s="30">
        <f t="shared" ref="G44:G59" si="7">$G$2*(($F$2/($F$2-C44))^$P$2)</f>
        <v>8.916905302352955</v>
      </c>
      <c r="H44" s="28">
        <f t="shared" si="3"/>
        <v>8.3628668056372852</v>
      </c>
      <c r="I44" s="28">
        <f t="shared" si="4"/>
        <v>0.35384250340292522</v>
      </c>
      <c r="J44" s="29">
        <f t="shared" si="5"/>
        <v>8.0090243022343603</v>
      </c>
    </row>
    <row r="45" spans="1:10" ht="15.75" thickBot="1" x14ac:dyDescent="0.3">
      <c r="A45" s="6">
        <v>68</v>
      </c>
      <c r="B45" s="2"/>
      <c r="C45" s="2">
        <v>68</v>
      </c>
      <c r="D45" s="2"/>
      <c r="E45" s="7">
        <f t="shared" si="1"/>
        <v>-1020</v>
      </c>
      <c r="G45" s="30">
        <f t="shared" si="7"/>
        <v>9.1626392727413037</v>
      </c>
      <c r="H45" s="28">
        <f t="shared" si="3"/>
        <v>8.5661938171859866</v>
      </c>
      <c r="I45" s="28">
        <f t="shared" si="4"/>
        <v>0.3416507990218674</v>
      </c>
      <c r="J45" s="29">
        <f t="shared" si="5"/>
        <v>8.2245430181641197</v>
      </c>
    </row>
    <row r="46" spans="1:10" ht="15.75" thickBot="1" x14ac:dyDescent="0.3">
      <c r="A46" s="6">
        <v>70</v>
      </c>
      <c r="B46" s="2"/>
      <c r="C46" s="2">
        <v>70</v>
      </c>
      <c r="D46" s="2"/>
      <c r="E46" s="7">
        <f t="shared" si="1"/>
        <v>-1090</v>
      </c>
      <c r="G46" s="30">
        <f t="shared" si="7"/>
        <v>9.4202153156156303</v>
      </c>
      <c r="H46" s="28">
        <f t="shared" si="3"/>
        <v>8.7781450936200915</v>
      </c>
      <c r="I46" s="28">
        <f t="shared" si="4"/>
        <v>0.33016189950976305</v>
      </c>
      <c r="J46" s="29">
        <f t="shared" si="5"/>
        <v>8.4479831941103285</v>
      </c>
    </row>
    <row r="47" spans="1:10" ht="15.75" thickBot="1" x14ac:dyDescent="0.3">
      <c r="A47" s="6">
        <v>72</v>
      </c>
      <c r="B47" s="2"/>
      <c r="C47" s="2">
        <v>72</v>
      </c>
      <c r="D47" s="2"/>
      <c r="E47" s="7">
        <f t="shared" si="1"/>
        <v>-1162</v>
      </c>
      <c r="G47" s="30">
        <f t="shared" si="7"/>
        <v>9.6904584442883692</v>
      </c>
      <c r="H47" s="28">
        <f t="shared" si="3"/>
        <v>8.9992481758026663</v>
      </c>
      <c r="I47" s="28">
        <f t="shared" si="4"/>
        <v>0.31931975730743178</v>
      </c>
      <c r="J47" s="29">
        <f t="shared" si="5"/>
        <v>8.6799284184952352</v>
      </c>
    </row>
    <row r="48" spans="1:10" ht="15.75" thickBot="1" x14ac:dyDescent="0.3">
      <c r="A48" s="6">
        <v>74</v>
      </c>
      <c r="B48" s="2"/>
      <c r="C48" s="2">
        <v>74</v>
      </c>
      <c r="D48" s="2"/>
      <c r="E48" s="7">
        <f t="shared" si="1"/>
        <v>-1236</v>
      </c>
      <c r="G48" s="30">
        <f t="shared" si="7"/>
        <v>9.9742696089977727</v>
      </c>
      <c r="H48" s="28">
        <f t="shared" si="3"/>
        <v>9.2300731295217791</v>
      </c>
      <c r="I48" s="28">
        <f t="shared" si="4"/>
        <v>0.3090739765138516</v>
      </c>
      <c r="J48" s="29">
        <f t="shared" si="5"/>
        <v>8.9209991530079282</v>
      </c>
    </row>
    <row r="49" spans="1:10" ht="15.75" thickBot="1" x14ac:dyDescent="0.3">
      <c r="A49" s="6">
        <v>76</v>
      </c>
      <c r="B49" s="2"/>
      <c r="C49" s="2">
        <v>76</v>
      </c>
      <c r="D49" s="2"/>
      <c r="E49" s="7">
        <f t="shared" si="1"/>
        <v>-1312</v>
      </c>
      <c r="G49" s="30">
        <f t="shared" si="7"/>
        <v>10.27263445805343</v>
      </c>
      <c r="H49" s="28">
        <f t="shared" si="3"/>
        <v>9.4712368309488024</v>
      </c>
      <c r="I49" s="28">
        <f t="shared" si="4"/>
        <v>0.29937912915038478</v>
      </c>
      <c r="J49" s="29">
        <f t="shared" si="5"/>
        <v>9.1718577017984178</v>
      </c>
    </row>
    <row r="50" spans="1:10" ht="15.75" thickBot="1" x14ac:dyDescent="0.3">
      <c r="A50" s="6">
        <v>78</v>
      </c>
      <c r="B50" s="2"/>
      <c r="C50" s="2">
        <v>78</v>
      </c>
      <c r="D50" s="2"/>
      <c r="E50" s="7">
        <f t="shared" si="1"/>
        <v>-1390</v>
      </c>
      <c r="G50" s="30">
        <f t="shared" si="7"/>
        <v>10.586633323111919</v>
      </c>
      <c r="H50" s="28">
        <f t="shared" si="3"/>
        <v>9.7234077736678017</v>
      </c>
      <c r="I50" s="28">
        <f t="shared" si="4"/>
        <v>0.2901941673115373</v>
      </c>
      <c r="J50" s="29">
        <f t="shared" si="5"/>
        <v>9.433213606356265</v>
      </c>
    </row>
    <row r="51" spans="1:10" ht="15.75" thickBot="1" x14ac:dyDescent="0.3">
      <c r="A51" s="6">
        <v>80</v>
      </c>
      <c r="B51" s="2"/>
      <c r="C51" s="2">
        <v>80</v>
      </c>
      <c r="D51" s="2"/>
      <c r="E51" s="7">
        <f t="shared" si="1"/>
        <v>-1470</v>
      </c>
      <c r="G51" s="30">
        <f t="shared" si="7"/>
        <v>10.917452630756616</v>
      </c>
      <c r="H51" s="28">
        <f t="shared" si="3"/>
        <v>9.987311472095314</v>
      </c>
      <c r="I51" s="28">
        <f t="shared" si="4"/>
        <v>0.28148191598772437</v>
      </c>
      <c r="J51" s="29">
        <f t="shared" si="5"/>
        <v>9.7058295561075898</v>
      </c>
    </row>
    <row r="52" spans="1:10" ht="15.75" thickBot="1" x14ac:dyDescent="0.3">
      <c r="A52" s="6">
        <v>82</v>
      </c>
      <c r="B52" s="2"/>
      <c r="C52" s="2">
        <v>82</v>
      </c>
      <c r="D52" s="2"/>
      <c r="E52" s="7">
        <f t="shared" si="1"/>
        <v>-1552</v>
      </c>
      <c r="G52" s="30">
        <f t="shared" si="7"/>
        <v>11.266397981322914</v>
      </c>
      <c r="H52" s="28">
        <f t="shared" si="3"/>
        <v>10.263736548533666</v>
      </c>
      <c r="I52" s="28">
        <f t="shared" si="4"/>
        <v>0.27320863402830681</v>
      </c>
      <c r="J52" s="29">
        <f t="shared" si="5"/>
        <v>9.9905279145053587</v>
      </c>
    </row>
    <row r="53" spans="1:10" ht="15.75" thickBot="1" x14ac:dyDescent="0.3">
      <c r="A53" s="6">
        <v>84</v>
      </c>
      <c r="B53" s="2"/>
      <c r="C53" s="2">
        <v>84</v>
      </c>
      <c r="D53" s="2"/>
      <c r="E53" s="7">
        <f t="shared" si="1"/>
        <v>-1636</v>
      </c>
      <c r="G53" s="30">
        <f t="shared" si="7"/>
        <v>11.63490918319029</v>
      </c>
      <c r="H53" s="28">
        <f t="shared" si="3"/>
        <v>10.553541605880595</v>
      </c>
      <c r="I53" s="28">
        <f t="shared" si="4"/>
        <v>0.26534363287747686</v>
      </c>
      <c r="J53" s="29">
        <f t="shared" si="5"/>
        <v>10.288197973003118</v>
      </c>
    </row>
    <row r="54" spans="1:10" ht="15.75" thickBot="1" x14ac:dyDescent="0.3">
      <c r="A54" s="6">
        <v>86</v>
      </c>
      <c r="B54" s="2"/>
      <c r="C54" s="2">
        <v>86</v>
      </c>
      <c r="D54" s="2"/>
      <c r="E54" s="7">
        <f t="shared" si="1"/>
        <v>-1722</v>
      </c>
      <c r="G54" s="30">
        <f t="shared" si="7"/>
        <v>12.024577588673294</v>
      </c>
      <c r="H54" s="28">
        <f t="shared" si="3"/>
        <v>10.857663005655487</v>
      </c>
      <c r="I54" s="28">
        <f t="shared" si="4"/>
        <v>0.25785894447000118</v>
      </c>
      <c r="J54" s="29">
        <f t="shared" si="5"/>
        <v>10.599804061185486</v>
      </c>
    </row>
    <row r="55" spans="1:10" ht="15.75" thickBot="1" x14ac:dyDescent="0.3">
      <c r="A55" s="6">
        <v>88</v>
      </c>
      <c r="B55" s="2"/>
      <c r="C55" s="2">
        <v>88</v>
      </c>
      <c r="D55" s="2"/>
      <c r="E55" s="7">
        <f t="shared" si="1"/>
        <v>-1810</v>
      </c>
      <c r="G55" s="30">
        <f t="shared" si="7"/>
        <v>12.43716614889386</v>
      </c>
      <c r="H55" s="28">
        <f t="shared" si="3"/>
        <v>11.177123692125541</v>
      </c>
      <c r="I55" s="28">
        <f t="shared" si="4"/>
        <v>0.25072903110262934</v>
      </c>
      <c r="J55" s="29">
        <f t="shared" si="5"/>
        <v>10.926394661022911</v>
      </c>
    </row>
    <row r="56" spans="1:10" ht="15.75" thickBot="1" x14ac:dyDescent="0.3">
      <c r="A56" s="6">
        <v>90</v>
      </c>
      <c r="B56" s="2"/>
      <c r="C56" s="2">
        <v>90</v>
      </c>
      <c r="D56" s="2"/>
      <c r="E56" s="7">
        <f t="shared" si="1"/>
        <v>-1900</v>
      </c>
      <c r="G56" s="30">
        <f t="shared" si="7"/>
        <v>12.874632693092176</v>
      </c>
      <c r="H56" s="28">
        <f t="shared" si="3"/>
        <v>11.513043228699136</v>
      </c>
      <c r="I56" s="28">
        <f t="shared" si="4"/>
        <v>0.24393053126562805</v>
      </c>
      <c r="J56" s="29">
        <f t="shared" si="5"/>
        <v>11.269112697433508</v>
      </c>
    </row>
    <row r="57" spans="1:10" ht="15.75" thickBot="1" x14ac:dyDescent="0.3">
      <c r="A57" s="6">
        <v>92</v>
      </c>
      <c r="B57" s="2"/>
      <c r="C57" s="2">
        <v>92</v>
      </c>
      <c r="D57" s="2"/>
      <c r="E57" s="7">
        <f t="shared" si="1"/>
        <v>-1992</v>
      </c>
      <c r="G57" s="30">
        <f t="shared" si="7"/>
        <v>13.33915704724186</v>
      </c>
      <c r="H57" s="28">
        <f t="shared" si="3"/>
        <v>11.866649243372375</v>
      </c>
      <c r="I57" s="28">
        <f t="shared" si="4"/>
        <v>0.23744203637890074</v>
      </c>
      <c r="J57" s="29">
        <f t="shared" si="5"/>
        <v>11.629207206993474</v>
      </c>
    </row>
    <row r="58" spans="1:10" ht="15.75" customHeight="1" thickBot="1" x14ac:dyDescent="0.3">
      <c r="A58" s="6">
        <v>94</v>
      </c>
      <c r="B58" s="2"/>
      <c r="C58" s="2">
        <v>94</v>
      </c>
      <c r="D58" s="2"/>
      <c r="E58" s="7">
        <f t="shared" si="1"/>
        <v>-2086</v>
      </c>
      <c r="G58" s="30">
        <f t="shared" si="7"/>
        <v>13.833172743444736</v>
      </c>
      <c r="H58" s="28">
        <f t="shared" si="3"/>
        <v>12.239290517087927</v>
      </c>
      <c r="I58" s="28">
        <f t="shared" si="4"/>
        <v>0.23124389416888513</v>
      </c>
      <c r="J58" s="29">
        <f t="shared" si="5"/>
        <v>12.008046622919041</v>
      </c>
    </row>
    <row r="59" spans="1:10" ht="15.75" thickBot="1" x14ac:dyDescent="0.3">
      <c r="A59" s="6">
        <v>96</v>
      </c>
      <c r="B59" s="2"/>
      <c r="C59" s="2">
        <v>96</v>
      </c>
      <c r="D59" s="2"/>
      <c r="E59" s="7">
        <f t="shared" si="1"/>
        <v>-2182</v>
      </c>
      <c r="G59" s="30">
        <f t="shared" si="7"/>
        <v>14.359404243077323</v>
      </c>
      <c r="H59" s="28">
        <f t="shared" si="3"/>
        <v>12.632451993933831</v>
      </c>
      <c r="I59" s="28">
        <f t="shared" si="4"/>
        <v>0.22531803507795739</v>
      </c>
      <c r="J59" s="29">
        <f t="shared" si="5"/>
        <v>12.407133958855873</v>
      </c>
    </row>
    <row r="60" spans="1:10" ht="15.75" thickBot="1" x14ac:dyDescent="0.3">
      <c r="A60" s="6">
        <v>98</v>
      </c>
      <c r="B60" s="2"/>
      <c r="C60" s="2">
        <v>98</v>
      </c>
      <c r="D60" s="2"/>
      <c r="E60" s="7">
        <f t="shared" si="1"/>
        <v>-2280</v>
      </c>
      <c r="G60" s="30">
        <f t="shared" ref="G60:G94" si="8">$G$2*(($F$2/($F$2-C60))^$P$2)</f>
        <v>14.920910813176937</v>
      </c>
      <c r="H60" s="28">
        <f t="shared" si="3"/>
        <v>13.047772047126154</v>
      </c>
      <c r="I60" s="28">
        <f t="shared" si="4"/>
        <v>0.21964781864283647</v>
      </c>
      <c r="J60" s="29">
        <f t="shared" si="5"/>
        <v>12.828124228483317</v>
      </c>
    </row>
    <row r="61" spans="1:10" ht="15.75" thickBot="1" x14ac:dyDescent="0.3">
      <c r="A61" s="6">
        <v>100</v>
      </c>
      <c r="B61" s="2"/>
      <c r="C61" s="2">
        <v>100</v>
      </c>
      <c r="D61" s="2"/>
      <c r="E61" s="7">
        <f t="shared" si="1"/>
        <v>-2380</v>
      </c>
      <c r="G61" s="30">
        <f t="shared" si="8"/>
        <v>15.521138470540336</v>
      </c>
      <c r="H61" s="28">
        <f t="shared" si="3"/>
        <v>13.487062402169769</v>
      </c>
      <c r="I61" s="28">
        <f t="shared" si="4"/>
        <v>0.21421789723286064</v>
      </c>
      <c r="J61" s="29">
        <f t="shared" si="5"/>
        <v>13.272844504936909</v>
      </c>
    </row>
    <row r="62" spans="1:10" ht="15.75" thickBot="1" x14ac:dyDescent="0.3">
      <c r="A62" s="6">
        <v>102</v>
      </c>
      <c r="B62" s="2"/>
      <c r="C62" s="2">
        <v>102</v>
      </c>
      <c r="D62" s="2"/>
      <c r="E62" s="7">
        <f t="shared" si="1"/>
        <v>-2482</v>
      </c>
      <c r="G62" s="30">
        <f t="shared" si="8"/>
        <v>16.163981759447665</v>
      </c>
      <c r="H62" s="28">
        <f t="shared" si="3"/>
        <v>13.95233120166424</v>
      </c>
      <c r="I62" s="28">
        <f t="shared" si="4"/>
        <v>0.20901409491924736</v>
      </c>
      <c r="J62" s="29">
        <f t="shared" si="5"/>
        <v>13.743317106744993</v>
      </c>
    </row>
    <row r="63" spans="1:10" ht="15.75" thickBot="1" x14ac:dyDescent="0.3">
      <c r="A63" s="6">
        <v>104</v>
      </c>
      <c r="B63" s="2"/>
      <c r="C63" s="2">
        <v>104</v>
      </c>
      <c r="D63" s="2"/>
      <c r="E63" s="7">
        <f t="shared" si="1"/>
        <v>-2586</v>
      </c>
      <c r="G63" s="30">
        <f t="shared" si="8"/>
        <v>16.853857581053227</v>
      </c>
      <c r="H63" s="28">
        <f t="shared" si="3"/>
        <v>14.445809799017926</v>
      </c>
      <c r="I63" s="28">
        <f t="shared" si="4"/>
        <v>0.20402329956576223</v>
      </c>
      <c r="J63" s="29">
        <f t="shared" si="5"/>
        <v>14.241786499452164</v>
      </c>
    </row>
    <row r="64" spans="1:10" ht="15.75" thickBot="1" x14ac:dyDescent="0.3">
      <c r="A64" s="6">
        <v>106</v>
      </c>
      <c r="B64" s="2"/>
      <c r="C64" s="2">
        <v>106</v>
      </c>
      <c r="D64" s="2"/>
      <c r="E64" s="7">
        <f t="shared" si="1"/>
        <v>-2692</v>
      </c>
      <c r="G64" s="30">
        <f t="shared" si="8"/>
        <v>17.595793878221485</v>
      </c>
      <c r="H64" s="28">
        <f t="shared" si="3"/>
        <v>14.969983996171665</v>
      </c>
      <c r="I64" s="28">
        <f t="shared" si="4"/>
        <v>0.19923336650019147</v>
      </c>
      <c r="J64" s="29">
        <f t="shared" si="5"/>
        <v>14.770750629671474</v>
      </c>
    </row>
    <row r="65" spans="1:10" ht="15.75" thickBot="1" x14ac:dyDescent="0.3">
      <c r="A65" s="6">
        <v>108</v>
      </c>
      <c r="B65" s="2"/>
      <c r="C65" s="2">
        <v>108</v>
      </c>
      <c r="D65" s="2"/>
      <c r="E65" s="7">
        <f t="shared" si="1"/>
        <v>-2800</v>
      </c>
      <c r="G65" s="30">
        <f t="shared" si="8"/>
        <v>18.395536744030416</v>
      </c>
      <c r="H65" s="28">
        <f t="shared" si="3"/>
        <v>15.527630600238917</v>
      </c>
      <c r="I65" s="28">
        <f t="shared" si="4"/>
        <v>0.1946330323532858</v>
      </c>
      <c r="J65" s="29">
        <f t="shared" si="5"/>
        <v>15.332997567885631</v>
      </c>
    </row>
    <row r="66" spans="1:10" ht="15.75" thickBot="1" x14ac:dyDescent="0.3">
      <c r="A66" s="6">
        <v>110</v>
      </c>
      <c r="B66" s="2"/>
      <c r="C66" s="2">
        <v>110</v>
      </c>
      <c r="D66" s="2"/>
      <c r="E66" s="7">
        <f t="shared" si="1"/>
        <v>-2910</v>
      </c>
      <c r="G66" s="30">
        <f t="shared" si="8"/>
        <v>19.259680527659505</v>
      </c>
      <c r="H66" s="28">
        <f t="shared" si="3"/>
        <v>16.121860374830991</v>
      </c>
      <c r="I66" s="28">
        <f t="shared" si="4"/>
        <v>0.19021183784445486</v>
      </c>
      <c r="J66" s="29">
        <f t="shared" si="5"/>
        <v>15.931648536986536</v>
      </c>
    </row>
    <row r="67" spans="1:10" ht="15.75" thickBot="1" x14ac:dyDescent="0.3">
      <c r="A67" s="6">
        <v>112</v>
      </c>
      <c r="B67" s="2"/>
      <c r="C67" s="2">
        <v>112</v>
      </c>
      <c r="D67" s="2"/>
      <c r="E67" s="7">
        <f t="shared" si="1"/>
        <v>-3022</v>
      </c>
      <c r="G67" s="30">
        <f t="shared" si="8"/>
        <v>20.195826844939052</v>
      </c>
      <c r="H67" s="28">
        <f t="shared" si="3"/>
        <v>16.756168715749435</v>
      </c>
      <c r="I67" s="28">
        <f t="shared" si="4"/>
        <v>0.18596005845721264</v>
      </c>
      <c r="J67" s="29">
        <f t="shared" si="5"/>
        <v>16.570208657292223</v>
      </c>
    </row>
    <row r="68" spans="1:10" ht="15.75" thickBot="1" x14ac:dyDescent="0.3">
      <c r="A68" s="6">
        <v>114</v>
      </c>
      <c r="B68" s="2"/>
      <c r="C68" s="2">
        <v>114</v>
      </c>
      <c r="D68" s="2"/>
      <c r="E68" s="7">
        <f t="shared" si="1"/>
        <v>-3136</v>
      </c>
      <c r="G68" s="30">
        <f t="shared" si="8"/>
        <v>21.212780185138477</v>
      </c>
      <c r="H68" s="28">
        <f t="shared" si="3"/>
        <v>17.434495703644227</v>
      </c>
      <c r="I68" s="28">
        <f t="shared" si="4"/>
        <v>0.18186864208688336</v>
      </c>
      <c r="J68" s="29">
        <f t="shared" si="5"/>
        <v>17.252627061557344</v>
      </c>
    </row>
    <row r="69" spans="1:10" ht="15.75" thickBot="1" x14ac:dyDescent="0.3">
      <c r="A69" s="6">
        <v>116</v>
      </c>
      <c r="B69" s="2"/>
      <c r="C69" s="2">
        <v>116</v>
      </c>
      <c r="D69" s="2"/>
      <c r="E69" s="7">
        <f t="shared" si="1"/>
        <v>-3252</v>
      </c>
      <c r="G69" s="30">
        <f t="shared" si="8"/>
        <v>22.320790215450273</v>
      </c>
      <c r="H69" s="28">
        <f t="shared" si="3"/>
        <v>18.161297599519102</v>
      </c>
      <c r="I69" s="28">
        <f t="shared" si="4"/>
        <v>0.17792915286232733</v>
      </c>
      <c r="J69" s="29">
        <f t="shared" si="5"/>
        <v>17.983368446656776</v>
      </c>
    </row>
    <row r="70" spans="1:10" ht="15.75" thickBot="1" x14ac:dyDescent="0.3">
      <c r="A70" s="6">
        <v>118</v>
      </c>
      <c r="B70" s="2"/>
      <c r="C70" s="2">
        <v>118</v>
      </c>
      <c r="D70" s="2"/>
      <c r="E70" s="7">
        <f t="shared" si="1"/>
        <v>-3370</v>
      </c>
      <c r="G70" s="30">
        <f t="shared" si="8"/>
        <v>23.531854172134974</v>
      </c>
      <c r="H70" s="28">
        <f t="shared" si="3"/>
        <v>18.941632381453083</v>
      </c>
      <c r="I70" s="28">
        <f t="shared" si="4"/>
        <v>0.17413372044559544</v>
      </c>
      <c r="J70" s="29">
        <f t="shared" si="5"/>
        <v>18.767498661007487</v>
      </c>
    </row>
    <row r="71" spans="1:10" ht="15.75" thickBot="1" x14ac:dyDescent="0.3">
      <c r="A71" s="6">
        <v>120</v>
      </c>
      <c r="B71" s="2"/>
      <c r="C71" s="2">
        <v>120</v>
      </c>
      <c r="D71" s="2"/>
      <c r="E71" s="7">
        <f t="shared" si="1"/>
        <v>-3490</v>
      </c>
      <c r="G71" s="30">
        <f t="shared" si="8"/>
        <v>24.860097260277605</v>
      </c>
      <c r="H71" s="28">
        <f t="shared" si="3"/>
        <v>19.781262611839402</v>
      </c>
      <c r="I71" s="28">
        <f t="shared" si="4"/>
        <v>0.17047499420117526</v>
      </c>
      <c r="J71" s="29">
        <f t="shared" si="5"/>
        <v>19.610787617638227</v>
      </c>
    </row>
    <row r="72" spans="1:10" ht="15.75" thickBot="1" x14ac:dyDescent="0.3">
      <c r="A72" s="6">
        <v>122</v>
      </c>
      <c r="B72" s="2"/>
      <c r="C72" s="2">
        <v>122</v>
      </c>
      <c r="D72" s="2"/>
      <c r="E72" s="7">
        <f t="shared" si="1"/>
        <v>-3612</v>
      </c>
      <c r="G72" s="30">
        <f t="shared" si="8"/>
        <v>26.322255306508438</v>
      </c>
      <c r="H72" s="28">
        <f t="shared" si="3"/>
        <v>20.686779827688259</v>
      </c>
      <c r="I72" s="28">
        <f t="shared" si="4"/>
        <v>0.16694610170203944</v>
      </c>
      <c r="J72" s="29">
        <f t="shared" si="5"/>
        <v>20.519833725986221</v>
      </c>
    </row>
    <row r="73" spans="1:10" ht="15.75" thickBot="1" x14ac:dyDescent="0.3">
      <c r="A73" s="6">
        <v>124</v>
      </c>
      <c r="B73" s="2"/>
      <c r="C73" s="2">
        <v>124</v>
      </c>
      <c r="D73" s="2"/>
      <c r="E73" s="7">
        <f t="shared" si="1"/>
        <v>-3736</v>
      </c>
      <c r="G73" s="30">
        <f t="shared" si="8"/>
        <v>27.938292836596219</v>
      </c>
      <c r="H73" s="28">
        <f t="shared" si="3"/>
        <v>21.665755836713522</v>
      </c>
      <c r="I73" s="28">
        <f t="shared" si="4"/>
        <v>0.1635406111049176</v>
      </c>
      <c r="J73" s="29">
        <f t="shared" si="5"/>
        <v>21.502215225608605</v>
      </c>
    </row>
    <row r="74" spans="1:10" ht="15.75" thickBot="1" x14ac:dyDescent="0.3">
      <c r="A74" s="6">
        <v>126</v>
      </c>
      <c r="B74" s="2"/>
      <c r="C74" s="2">
        <v>126</v>
      </c>
      <c r="D74" s="2"/>
      <c r="E74" s="7">
        <f t="shared" si="1"/>
        <v>-3862</v>
      </c>
      <c r="G74" s="30">
        <f t="shared" si="8"/>
        <v>29.732202524542696</v>
      </c>
      <c r="H74" s="28">
        <f t="shared" si="3"/>
        <v>22.726927883391809</v>
      </c>
      <c r="I74" s="28">
        <f t="shared" si="4"/>
        <v>0.16025249698361319</v>
      </c>
      <c r="J74" s="29">
        <f t="shared" si="5"/>
        <v>22.566675386408196</v>
      </c>
    </row>
    <row r="75" spans="1:10" ht="15.75" thickBot="1" x14ac:dyDescent="0.3">
      <c r="A75" s="6">
        <v>128</v>
      </c>
      <c r="B75" s="2"/>
      <c r="C75" s="2">
        <v>128</v>
      </c>
      <c r="D75" s="2"/>
      <c r="E75" s="7">
        <f t="shared" si="1"/>
        <v>-3990</v>
      </c>
      <c r="G75" s="30">
        <f t="shared" si="8"/>
        <v>31.733050503913734</v>
      </c>
      <c r="H75" s="28">
        <f t="shared" si="3"/>
        <v>23.880426769431676</v>
      </c>
      <c r="I75" s="28">
        <f t="shared" si="4"/>
        <v>0.15707610925808538</v>
      </c>
      <c r="J75" s="29">
        <f t="shared" si="5"/>
        <v>23.72335066017359</v>
      </c>
    </row>
    <row r="76" spans="1:10" ht="15.75" thickBot="1" x14ac:dyDescent="0.3">
      <c r="A76" s="6">
        <v>130</v>
      </c>
      <c r="B76" s="2"/>
      <c r="C76" s="2">
        <v>130</v>
      </c>
      <c r="D76" s="2"/>
      <c r="E76" s="7">
        <f t="shared" ref="E76:E111" si="9">E75-C76</f>
        <v>-4120</v>
      </c>
      <c r="G76" s="30">
        <f t="shared" si="8"/>
        <v>33.976359373660898</v>
      </c>
      <c r="H76" s="28">
        <f t="shared" ref="H76:H95" si="10">(($L$2^$P$2)*$G$2)/(($L$2-(($J$2*C76)*0.001))^$P$2)</f>
        <v>25.138059882825441</v>
      </c>
      <c r="I76" s="28">
        <f t="shared" ref="I76:I95" si="11">(($L$4^$P$2)*$G$4)/(($L$4+(($J$4*C76)*0.001))^$P$2)</f>
        <v>0.15400614489949693</v>
      </c>
      <c r="J76" s="29">
        <f t="shared" ref="J76:J95" si="12">H76-I76</f>
        <v>24.984053737925944</v>
      </c>
    </row>
    <row r="77" spans="1:10" ht="15.75" thickBot="1" x14ac:dyDescent="0.3">
      <c r="A77" s="6">
        <v>132</v>
      </c>
      <c r="B77" s="2"/>
      <c r="C77" s="2">
        <v>132</v>
      </c>
      <c r="D77" s="2"/>
      <c r="E77" s="7">
        <f t="shared" si="9"/>
        <v>-4252</v>
      </c>
      <c r="G77" s="30">
        <f t="shared" si="8"/>
        <v>36.505961732126622</v>
      </c>
      <c r="H77" s="28">
        <f t="shared" si="10"/>
        <v>26.51366501343977</v>
      </c>
      <c r="I77" s="28">
        <f t="shared" si="11"/>
        <v>0.15103762212841282</v>
      </c>
      <c r="J77" s="29">
        <f t="shared" si="12"/>
        <v>26.362627391311356</v>
      </c>
    </row>
    <row r="78" spans="1:10" ht="15.75" thickBot="1" x14ac:dyDescent="0.3">
      <c r="A78" s="6">
        <v>134</v>
      </c>
      <c r="B78" s="2"/>
      <c r="C78" s="2">
        <v>134</v>
      </c>
      <c r="D78" s="2"/>
      <c r="E78" s="7">
        <f t="shared" si="9"/>
        <v>-4386</v>
      </c>
      <c r="G78" s="30">
        <f t="shared" si="8"/>
        <v>39.376519707847564</v>
      </c>
      <c r="H78" s="28">
        <f t="shared" si="10"/>
        <v>28.023556256656068</v>
      </c>
      <c r="I78" s="28">
        <f t="shared" si="11"/>
        <v>0.14816585685559971</v>
      </c>
      <c r="J78" s="29">
        <f t="shared" si="12"/>
        <v>27.87539039980047</v>
      </c>
    </row>
    <row r="79" spans="1:10" ht="15" thickBot="1" x14ac:dyDescent="0.35">
      <c r="A79" s="6">
        <v>136</v>
      </c>
      <c r="B79" s="2"/>
      <c r="C79" s="2">
        <v>136</v>
      </c>
      <c r="D79" s="2"/>
      <c r="E79" s="7">
        <f t="shared" si="9"/>
        <v>-4522</v>
      </c>
      <c r="G79" s="30">
        <f t="shared" si="8"/>
        <v>42.657003602359922</v>
      </c>
      <c r="H79" s="28">
        <f t="shared" si="10"/>
        <v>29.687090890985409</v>
      </c>
      <c r="I79" s="28">
        <f t="shared" si="11"/>
        <v>0.14538644114306806</v>
      </c>
      <c r="J79" s="29">
        <f t="shared" si="12"/>
        <v>29.541704449842342</v>
      </c>
    </row>
    <row r="80" spans="1:10" ht="15" thickBot="1" x14ac:dyDescent="0.35">
      <c r="A80" s="6">
        <v>138</v>
      </c>
      <c r="B80" s="2"/>
      <c r="C80" s="2">
        <v>138</v>
      </c>
      <c r="D80" s="2"/>
      <c r="E80" s="7">
        <f t="shared" si="9"/>
        <v>-4660</v>
      </c>
      <c r="G80" s="30">
        <f t="shared" si="8"/>
        <v>46.435578437285045</v>
      </c>
      <c r="H80" s="28">
        <f t="shared" si="10"/>
        <v>31.527396855462605</v>
      </c>
      <c r="I80" s="28">
        <f t="shared" si="11"/>
        <v>0.14269522348770144</v>
      </c>
      <c r="J80" s="29">
        <f t="shared" si="12"/>
        <v>31.384701631974902</v>
      </c>
    </row>
    <row r="81" spans="1:10" ht="15" thickBot="1" x14ac:dyDescent="0.35">
      <c r="A81" s="6">
        <v>140</v>
      </c>
      <c r="B81" s="2"/>
      <c r="C81" s="2">
        <v>140</v>
      </c>
      <c r="D81" s="2"/>
      <c r="E81" s="7">
        <f t="shared" si="9"/>
        <v>-4800</v>
      </c>
      <c r="G81" s="30">
        <f t="shared" si="8"/>
        <v>50.82660163041075</v>
      </c>
      <c r="H81" s="28">
        <f t="shared" si="10"/>
        <v>33.572315867613838</v>
      </c>
      <c r="I81" s="28">
        <f t="shared" si="11"/>
        <v>0.14008829075147949</v>
      </c>
      <c r="J81" s="29">
        <f t="shared" si="12"/>
        <v>33.43222757686236</v>
      </c>
    </row>
    <row r="82" spans="1:10" ht="15" thickBot="1" x14ac:dyDescent="0.35">
      <c r="A82" s="6">
        <v>142</v>
      </c>
      <c r="B82" s="2"/>
      <c r="C82" s="2">
        <v>142</v>
      </c>
      <c r="D82" s="2"/>
      <c r="E82" s="7">
        <f t="shared" si="9"/>
        <v>-4942</v>
      </c>
      <c r="G82" s="30">
        <f t="shared" si="8"/>
        <v>55.980862527553448</v>
      </c>
      <c r="H82" s="28">
        <f t="shared" si="10"/>
        <v>35.855639673630336</v>
      </c>
      <c r="I82" s="28">
        <f t="shared" si="11"/>
        <v>0.13756195158134105</v>
      </c>
      <c r="J82" s="29">
        <f t="shared" si="12"/>
        <v>35.718077722048996</v>
      </c>
    </row>
    <row r="83" spans="1:10" ht="15" thickBot="1" x14ac:dyDescent="0.35">
      <c r="A83" s="6">
        <v>144</v>
      </c>
      <c r="B83" s="2"/>
      <c r="C83" s="2">
        <v>144</v>
      </c>
      <c r="D83" s="2"/>
      <c r="E83" s="7">
        <f t="shared" si="9"/>
        <v>-5086</v>
      </c>
      <c r="G83" s="30">
        <f t="shared" si="8"/>
        <v>62.100935470572466</v>
      </c>
      <c r="H83" s="28">
        <f t="shared" si="10"/>
        <v>38.418750143070874</v>
      </c>
      <c r="I83" s="28">
        <f t="shared" si="11"/>
        <v>0.13511272117850595</v>
      </c>
      <c r="J83" s="29">
        <f t="shared" si="12"/>
        <v>38.283637421892365</v>
      </c>
    </row>
    <row r="84" spans="1:10" ht="15" thickBot="1" x14ac:dyDescent="0.35">
      <c r="A84" s="6">
        <v>146</v>
      </c>
      <c r="B84" s="2"/>
      <c r="C84" s="2">
        <v>146</v>
      </c>
      <c r="D84" s="2"/>
      <c r="E84" s="7">
        <f t="shared" si="9"/>
        <v>-5232</v>
      </c>
      <c r="G84" s="30">
        <f t="shared" si="8"/>
        <v>69.464848212643375</v>
      </c>
      <c r="H84" s="28">
        <f t="shared" si="10"/>
        <v>41.312823933780493</v>
      </c>
      <c r="I84" s="28">
        <f t="shared" si="11"/>
        <v>0.13273730729185268</v>
      </c>
      <c r="J84" s="29">
        <f t="shared" si="12"/>
        <v>41.180086626488638</v>
      </c>
    </row>
    <row r="85" spans="1:10" ht="15" thickBot="1" x14ac:dyDescent="0.35">
      <c r="A85" s="6">
        <v>148</v>
      </c>
      <c r="B85" s="2"/>
      <c r="C85" s="2">
        <v>148</v>
      </c>
      <c r="D85" s="2"/>
      <c r="E85" s="7">
        <f t="shared" si="9"/>
        <v>-5380</v>
      </c>
      <c r="G85" s="30">
        <f t="shared" si="8"/>
        <v>78.463752871671844</v>
      </c>
      <c r="H85" s="28">
        <f t="shared" si="10"/>
        <v>44.601839182967211</v>
      </c>
      <c r="I85" s="28">
        <f t="shared" si="11"/>
        <v>0.1304325973230222</v>
      </c>
      <c r="J85" s="29">
        <f t="shared" si="12"/>
        <v>44.471406585644189</v>
      </c>
    </row>
    <row r="86" spans="1:10" ht="15" thickBot="1" x14ac:dyDescent="0.35">
      <c r="A86" s="6">
        <v>150</v>
      </c>
      <c r="B86" s="2"/>
      <c r="C86" s="2">
        <v>150</v>
      </c>
      <c r="D86" s="2"/>
      <c r="E86" s="7">
        <f t="shared" si="9"/>
        <v>-5530</v>
      </c>
      <c r="G86" s="30">
        <f t="shared" si="8"/>
        <v>89.664149945616685</v>
      </c>
      <c r="H86" s="28">
        <f t="shared" si="10"/>
        <v>48.366741867282272</v>
      </c>
      <c r="I86" s="28">
        <f t="shared" si="11"/>
        <v>0.1281956464424682</v>
      </c>
      <c r="J86" s="29">
        <f t="shared" si="12"/>
        <v>48.238546220839801</v>
      </c>
    </row>
    <row r="87" spans="1:10" ht="15" thickBot="1" x14ac:dyDescent="0.35">
      <c r="A87" s="6">
        <v>152</v>
      </c>
      <c r="B87" s="2"/>
      <c r="C87" s="2">
        <v>152</v>
      </c>
      <c r="D87" s="2"/>
      <c r="E87" s="7">
        <f t="shared" si="9"/>
        <v>-5682</v>
      </c>
      <c r="G87" s="30">
        <f t="shared" si="8"/>
        <v>103.91525850641931</v>
      </c>
      <c r="H87" s="28">
        <f t="shared" si="10"/>
        <v>52.711322090462176</v>
      </c>
      <c r="I87" s="28">
        <f t="shared" si="11"/>
        <v>0.12602366662592285</v>
      </c>
      <c r="J87" s="29">
        <f t="shared" si="12"/>
        <v>52.58529842383625</v>
      </c>
    </row>
    <row r="88" spans="1:10" ht="15" thickBot="1" x14ac:dyDescent="0.35">
      <c r="A88" s="6">
        <v>154</v>
      </c>
      <c r="B88" s="2"/>
      <c r="C88" s="2">
        <v>154</v>
      </c>
      <c r="D88" s="2"/>
      <c r="E88" s="7">
        <f t="shared" si="9"/>
        <v>-5836</v>
      </c>
      <c r="G88" s="30">
        <f t="shared" si="8"/>
        <v>122.54422617862565</v>
      </c>
      <c r="H88" s="28">
        <f t="shared" si="10"/>
        <v>57.770667193289711</v>
      </c>
      <c r="I88" s="28">
        <f t="shared" si="11"/>
        <v>0.12391401652983977</v>
      </c>
      <c r="J88" s="29">
        <f t="shared" si="12"/>
        <v>57.646753176759873</v>
      </c>
    </row>
    <row r="89" spans="1:10" ht="15" thickBot="1" x14ac:dyDescent="0.35">
      <c r="A89" s="6">
        <v>156</v>
      </c>
      <c r="B89" s="2"/>
      <c r="C89" s="2">
        <v>156</v>
      </c>
      <c r="D89" s="2"/>
      <c r="E89" s="7">
        <f t="shared" si="9"/>
        <v>-5992</v>
      </c>
      <c r="G89" s="30">
        <f t="shared" si="8"/>
        <v>147.73438191399333</v>
      </c>
      <c r="H89" s="28">
        <f t="shared" si="10"/>
        <v>63.723594066070348</v>
      </c>
      <c r="I89" s="28">
        <f t="shared" si="11"/>
        <v>0.12186419213245721</v>
      </c>
      <c r="J89" s="29">
        <f t="shared" si="12"/>
        <v>63.601729873937892</v>
      </c>
    </row>
    <row r="90" spans="1:10" ht="15" thickBot="1" x14ac:dyDescent="0.35">
      <c r="A90" s="6">
        <v>158</v>
      </c>
      <c r="B90" s="2"/>
      <c r="C90" s="2">
        <v>158</v>
      </c>
      <c r="D90" s="2"/>
      <c r="E90" s="7">
        <f t="shared" si="9"/>
        <v>-6150</v>
      </c>
      <c r="G90" s="30">
        <f t="shared" si="8"/>
        <v>183.3188334744425</v>
      </c>
      <c r="H90" s="28">
        <f t="shared" si="10"/>
        <v>70.811397976978384</v>
      </c>
      <c r="I90" s="28">
        <f t="shared" si="11"/>
        <v>0.11987181807432137</v>
      </c>
      <c r="J90" s="29">
        <f t="shared" si="12"/>
        <v>70.691526158904068</v>
      </c>
    </row>
    <row r="91" spans="1:10" ht="15" thickBot="1" x14ac:dyDescent="0.35">
      <c r="A91" s="6">
        <v>160</v>
      </c>
      <c r="B91" s="2"/>
      <c r="C91" s="2">
        <v>160</v>
      </c>
      <c r="D91" s="2"/>
      <c r="E91" s="7">
        <f t="shared" si="9"/>
        <v>-6310</v>
      </c>
      <c r="G91" s="30">
        <f t="shared" si="8"/>
        <v>236.62511033193641</v>
      </c>
      <c r="H91" s="28">
        <f t="shared" si="10"/>
        <v>79.366947609549982</v>
      </c>
      <c r="I91" s="28">
        <f t="shared" si="11"/>
        <v>0.11793463963852409</v>
      </c>
      <c r="J91" s="29">
        <f t="shared" si="12"/>
        <v>79.249012969911462</v>
      </c>
    </row>
    <row r="92" spans="1:10" ht="15" thickBot="1" x14ac:dyDescent="0.35">
      <c r="A92" s="6">
        <v>162</v>
      </c>
      <c r="B92" s="2"/>
      <c r="C92" s="2">
        <v>162</v>
      </c>
      <c r="D92" s="2"/>
      <c r="E92" s="7">
        <f t="shared" si="9"/>
        <v>-6472</v>
      </c>
      <c r="G92" s="30">
        <f t="shared" si="8"/>
        <v>323.39615172447861</v>
      </c>
      <c r="H92" s="28">
        <f t="shared" si="10"/>
        <v>89.861348587315874</v>
      </c>
      <c r="I92" s="28">
        <f t="shared" si="11"/>
        <v>0.11605051531663425</v>
      </c>
      <c r="J92" s="29">
        <f t="shared" si="12"/>
        <v>89.745298071999244</v>
      </c>
    </row>
    <row r="93" spans="1:10" ht="15" thickBot="1" x14ac:dyDescent="0.35">
      <c r="A93" s="6">
        <v>164</v>
      </c>
      <c r="B93" s="2"/>
      <c r="C93" s="2">
        <v>164</v>
      </c>
      <c r="D93" s="2"/>
      <c r="E93" s="7">
        <f t="shared" si="9"/>
        <v>-6636</v>
      </c>
      <c r="G93" s="30">
        <f t="shared" si="8"/>
        <v>483.78130192637127</v>
      </c>
      <c r="H93" s="28">
        <f t="shared" si="10"/>
        <v>102.9817145102607</v>
      </c>
      <c r="I93" s="28">
        <f t="shared" si="11"/>
        <v>0.11421740991142772</v>
      </c>
      <c r="J93" s="29">
        <f t="shared" si="12"/>
        <v>102.86749710034927</v>
      </c>
    </row>
    <row r="94" spans="1:10" ht="15" thickBot="1" x14ac:dyDescent="0.35">
      <c r="A94" s="6">
        <v>166</v>
      </c>
      <c r="B94" s="2"/>
      <c r="C94" s="2">
        <v>166</v>
      </c>
      <c r="D94" s="2"/>
      <c r="E94" s="7">
        <f t="shared" si="9"/>
        <v>-6802</v>
      </c>
      <c r="G94" s="30">
        <f t="shared" si="8"/>
        <v>853.44756102792144</v>
      </c>
      <c r="H94" s="28">
        <f t="shared" si="10"/>
        <v>119.76679928960961</v>
      </c>
      <c r="I94" s="28">
        <f t="shared" si="11"/>
        <v>0.11243338813209312</v>
      </c>
      <c r="J94" s="29">
        <f t="shared" si="12"/>
        <v>119.65436590147752</v>
      </c>
    </row>
    <row r="95" spans="1:10" x14ac:dyDescent="0.3">
      <c r="A95" s="6">
        <v>168</v>
      </c>
      <c r="B95" s="2"/>
      <c r="C95" s="2">
        <v>168</v>
      </c>
      <c r="D95" s="2"/>
      <c r="E95" s="7">
        <f t="shared" si="9"/>
        <v>-6970</v>
      </c>
      <c r="G95" s="30">
        <f t="shared" ref="G95:G111" si="13">$G$2*(($F$2/($F$2-C95))^$P$2)</f>
        <v>2252.2616164123501</v>
      </c>
      <c r="H95" s="28">
        <f t="shared" si="10"/>
        <v>141.85678177882335</v>
      </c>
      <c r="I95" s="28">
        <f t="shared" si="11"/>
        <v>0.11069660864170969</v>
      </c>
      <c r="J95" s="29">
        <f t="shared" si="12"/>
        <v>141.74608517018163</v>
      </c>
    </row>
    <row r="96" spans="1:10" x14ac:dyDescent="0.3">
      <c r="A96" s="6">
        <v>170</v>
      </c>
      <c r="B96" s="2"/>
      <c r="C96" s="2">
        <v>170</v>
      </c>
      <c r="D96" s="2"/>
      <c r="E96" s="7">
        <f t="shared" si="9"/>
        <v>-7140</v>
      </c>
      <c r="G96" s="30" t="e">
        <f t="shared" si="13"/>
        <v>#DIV/0!</v>
      </c>
      <c r="H96" s="26"/>
      <c r="I96" s="2">
        <f t="shared" ref="I96:I111" si="14">$G$4*(($F$4/($F$4+C96))^$P$2)</f>
        <v>7.8352134537675866E-2</v>
      </c>
      <c r="J96" s="31" t="e">
        <f t="shared" ref="J96:J111" si="15">G96-I96</f>
        <v>#DIV/0!</v>
      </c>
    </row>
    <row r="97" spans="1:10" x14ac:dyDescent="0.3">
      <c r="A97" s="6">
        <v>172</v>
      </c>
      <c r="B97" s="2"/>
      <c r="C97" s="2">
        <v>172</v>
      </c>
      <c r="D97" s="2"/>
      <c r="E97" s="7">
        <f t="shared" si="9"/>
        <v>-7312</v>
      </c>
      <c r="G97" s="30" t="e">
        <f t="shared" si="13"/>
        <v>#NUM!</v>
      </c>
      <c r="H97" s="26"/>
      <c r="I97" s="2">
        <f t="shared" si="14"/>
        <v>7.7149372200691207E-2</v>
      </c>
      <c r="J97" s="31" t="e">
        <f t="shared" si="15"/>
        <v>#NUM!</v>
      </c>
    </row>
    <row r="98" spans="1:10" x14ac:dyDescent="0.3">
      <c r="A98" s="6">
        <v>174</v>
      </c>
      <c r="B98" s="2"/>
      <c r="C98" s="2">
        <v>174</v>
      </c>
      <c r="D98" s="2"/>
      <c r="E98" s="7">
        <f t="shared" si="9"/>
        <v>-7486</v>
      </c>
      <c r="G98" s="30" t="e">
        <f t="shared" si="13"/>
        <v>#NUM!</v>
      </c>
      <c r="H98" s="26"/>
      <c r="I98" s="2">
        <f t="shared" si="14"/>
        <v>7.5977917787953958E-2</v>
      </c>
      <c r="J98" s="31" t="e">
        <f t="shared" si="15"/>
        <v>#NUM!</v>
      </c>
    </row>
    <row r="99" spans="1:10" x14ac:dyDescent="0.3">
      <c r="A99" s="6">
        <v>176</v>
      </c>
      <c r="B99" s="2"/>
      <c r="C99" s="2">
        <v>176</v>
      </c>
      <c r="D99" s="2"/>
      <c r="E99" s="7">
        <f t="shared" si="9"/>
        <v>-7662</v>
      </c>
      <c r="G99" s="30" t="e">
        <f t="shared" si="13"/>
        <v>#NUM!</v>
      </c>
      <c r="H99" s="26"/>
      <c r="I99" s="2">
        <f t="shared" si="14"/>
        <v>7.4836629184533418E-2</v>
      </c>
      <c r="J99" s="31" t="e">
        <f t="shared" si="15"/>
        <v>#NUM!</v>
      </c>
    </row>
    <row r="100" spans="1:10" x14ac:dyDescent="0.3">
      <c r="A100" s="6">
        <v>178</v>
      </c>
      <c r="B100" s="2"/>
      <c r="C100" s="2">
        <v>178</v>
      </c>
      <c r="D100" s="2"/>
      <c r="E100" s="7">
        <f t="shared" si="9"/>
        <v>-7840</v>
      </c>
      <c r="G100" s="30" t="e">
        <f t="shared" si="13"/>
        <v>#NUM!</v>
      </c>
      <c r="H100" s="26"/>
      <c r="I100" s="2">
        <f t="shared" si="14"/>
        <v>7.3724417621584604E-2</v>
      </c>
      <c r="J100" s="31" t="e">
        <f t="shared" si="15"/>
        <v>#NUM!</v>
      </c>
    </row>
    <row r="101" spans="1:10" x14ac:dyDescent="0.3">
      <c r="A101" s="6">
        <v>180</v>
      </c>
      <c r="B101" s="2"/>
      <c r="C101" s="2">
        <v>180</v>
      </c>
      <c r="D101" s="2"/>
      <c r="E101" s="7">
        <f t="shared" si="9"/>
        <v>-8020</v>
      </c>
      <c r="G101" s="30" t="e">
        <f t="shared" si="13"/>
        <v>#NUM!</v>
      </c>
      <c r="H101" s="26"/>
      <c r="I101" s="2">
        <f t="shared" si="14"/>
        <v>7.2640244650488558E-2</v>
      </c>
      <c r="J101" s="31" t="e">
        <f t="shared" si="15"/>
        <v>#NUM!</v>
      </c>
    </row>
    <row r="102" spans="1:10" x14ac:dyDescent="0.3">
      <c r="A102" s="6">
        <v>182</v>
      </c>
      <c r="B102" s="2"/>
      <c r="C102" s="2">
        <v>182</v>
      </c>
      <c r="D102" s="2"/>
      <c r="E102" s="7">
        <f t="shared" si="9"/>
        <v>-8202</v>
      </c>
      <c r="G102" s="30" t="e">
        <f t="shared" si="13"/>
        <v>#NUM!</v>
      </c>
      <c r="H102" s="26"/>
      <c r="I102" s="2">
        <f t="shared" si="14"/>
        <v>7.1583119318291449E-2</v>
      </c>
      <c r="J102" s="31" t="e">
        <f t="shared" si="15"/>
        <v>#NUM!</v>
      </c>
    </row>
    <row r="103" spans="1:10" x14ac:dyDescent="0.3">
      <c r="A103" s="6">
        <v>184</v>
      </c>
      <c r="B103" s="2"/>
      <c r="C103" s="2">
        <v>184</v>
      </c>
      <c r="D103" s="2"/>
      <c r="E103" s="7">
        <f t="shared" si="9"/>
        <v>-8386</v>
      </c>
      <c r="G103" s="30" t="e">
        <f t="shared" si="13"/>
        <v>#NUM!</v>
      </c>
      <c r="H103" s="26"/>
      <c r="I103" s="2">
        <f t="shared" si="14"/>
        <v>7.0552095529117148E-2</v>
      </c>
      <c r="J103" s="31" t="e">
        <f t="shared" si="15"/>
        <v>#NUM!</v>
      </c>
    </row>
    <row r="104" spans="1:10" x14ac:dyDescent="0.3">
      <c r="A104" s="6">
        <v>186</v>
      </c>
      <c r="B104" s="2"/>
      <c r="C104" s="2">
        <v>186</v>
      </c>
      <c r="D104" s="2"/>
      <c r="E104" s="7">
        <f t="shared" si="9"/>
        <v>-8572</v>
      </c>
      <c r="G104" s="30" t="e">
        <f t="shared" si="13"/>
        <v>#NUM!</v>
      </c>
      <c r="H104" s="26"/>
      <c r="I104" s="2">
        <f t="shared" si="14"/>
        <v>6.9546269577541578E-2</v>
      </c>
      <c r="J104" s="31" t="e">
        <f t="shared" si="15"/>
        <v>#NUM!</v>
      </c>
    </row>
    <row r="105" spans="1:10" x14ac:dyDescent="0.3">
      <c r="A105" s="6">
        <v>188</v>
      </c>
      <c r="B105" s="2"/>
      <c r="C105" s="2">
        <v>188</v>
      </c>
      <c r="D105" s="2"/>
      <c r="E105" s="7">
        <f t="shared" si="9"/>
        <v>-8760</v>
      </c>
      <c r="G105" s="30" t="e">
        <f t="shared" si="13"/>
        <v>#NUM!</v>
      </c>
      <c r="H105" s="26"/>
      <c r="I105" s="2">
        <f t="shared" si="14"/>
        <v>6.8564777841098851E-2</v>
      </c>
      <c r="J105" s="31" t="e">
        <f t="shared" si="15"/>
        <v>#NUM!</v>
      </c>
    </row>
    <row r="106" spans="1:10" x14ac:dyDescent="0.3">
      <c r="A106" s="6">
        <v>190</v>
      </c>
      <c r="B106" s="2"/>
      <c r="C106" s="2">
        <v>190</v>
      </c>
      <c r="D106" s="2"/>
      <c r="E106" s="7">
        <f t="shared" si="9"/>
        <v>-8950</v>
      </c>
      <c r="G106" s="30" t="e">
        <f t="shared" si="13"/>
        <v>#NUM!</v>
      </c>
      <c r="H106" s="26"/>
      <c r="I106" s="2">
        <f t="shared" si="14"/>
        <v>6.7606794620169497E-2</v>
      </c>
      <c r="J106" s="31" t="e">
        <f t="shared" si="15"/>
        <v>#NUM!</v>
      </c>
    </row>
    <row r="107" spans="1:10" x14ac:dyDescent="0.3">
      <c r="A107" s="6">
        <v>192</v>
      </c>
      <c r="B107" s="2"/>
      <c r="C107" s="2">
        <v>192</v>
      </c>
      <c r="D107" s="2"/>
      <c r="E107" s="7">
        <f t="shared" si="9"/>
        <v>-9142</v>
      </c>
      <c r="G107" s="30" t="e">
        <f t="shared" si="13"/>
        <v>#NUM!</v>
      </c>
      <c r="H107" s="26"/>
      <c r="I107" s="2">
        <f t="shared" si="14"/>
        <v>6.6671530114472091E-2</v>
      </c>
      <c r="J107" s="31" t="e">
        <f t="shared" si="15"/>
        <v>#NUM!</v>
      </c>
    </row>
    <row r="108" spans="1:10" x14ac:dyDescent="0.3">
      <c r="A108" s="6">
        <v>194</v>
      </c>
      <c r="B108" s="2"/>
      <c r="C108" s="2">
        <v>194</v>
      </c>
      <c r="D108" s="2"/>
      <c r="E108" s="7">
        <f t="shared" si="9"/>
        <v>-9336</v>
      </c>
      <c r="G108" s="30" t="e">
        <f t="shared" si="13"/>
        <v>#NUM!</v>
      </c>
      <c r="H108" s="26"/>
      <c r="I108" s="2">
        <f t="shared" si="14"/>
        <v>6.5758228526269849E-2</v>
      </c>
      <c r="J108" s="31" t="e">
        <f t="shared" si="15"/>
        <v>#NUM!</v>
      </c>
    </row>
    <row r="109" spans="1:10" x14ac:dyDescent="0.3">
      <c r="A109" s="6">
        <v>196</v>
      </c>
      <c r="B109" s="2"/>
      <c r="C109" s="2">
        <v>196</v>
      </c>
      <c r="D109" s="2"/>
      <c r="E109" s="7">
        <f t="shared" si="9"/>
        <v>-9532</v>
      </c>
      <c r="G109" s="30" t="e">
        <f t="shared" si="13"/>
        <v>#NUM!</v>
      </c>
      <c r="H109" s="26"/>
      <c r="I109" s="2">
        <f t="shared" si="14"/>
        <v>6.4866166281203758E-2</v>
      </c>
      <c r="J109" s="31" t="e">
        <f t="shared" si="15"/>
        <v>#NUM!</v>
      </c>
    </row>
    <row r="110" spans="1:10" x14ac:dyDescent="0.3">
      <c r="A110" s="6">
        <v>198</v>
      </c>
      <c r="B110" s="2"/>
      <c r="C110" s="2">
        <v>198</v>
      </c>
      <c r="D110" s="2"/>
      <c r="E110" s="7">
        <f t="shared" si="9"/>
        <v>-9730</v>
      </c>
      <c r="G110" s="30" t="e">
        <f t="shared" si="13"/>
        <v>#NUM!</v>
      </c>
      <c r="H110" s="26"/>
      <c r="I110" s="2">
        <f t="shared" si="14"/>
        <v>6.3994650358400948E-2</v>
      </c>
      <c r="J110" s="31" t="e">
        <f t="shared" si="15"/>
        <v>#NUM!</v>
      </c>
    </row>
    <row r="111" spans="1:10" ht="15" thickBot="1" x14ac:dyDescent="0.35">
      <c r="A111" s="8">
        <v>200</v>
      </c>
      <c r="B111" s="9"/>
      <c r="C111" s="9">
        <v>200</v>
      </c>
      <c r="D111" s="9"/>
      <c r="E111" s="10">
        <f t="shared" si="9"/>
        <v>-9930</v>
      </c>
      <c r="G111" s="30" t="e">
        <f t="shared" si="13"/>
        <v>#NUM!</v>
      </c>
      <c r="H111" s="26"/>
      <c r="I111" s="2">
        <f t="shared" si="14"/>
        <v>6.3143016722170972E-2</v>
      </c>
      <c r="J111" s="31" t="e">
        <f t="shared" si="15"/>
        <v>#NUM!</v>
      </c>
    </row>
    <row r="112" spans="1:10" x14ac:dyDescent="0.3">
      <c r="A112" s="34"/>
      <c r="B112" s="35"/>
      <c r="C112" s="35"/>
      <c r="D112" s="35"/>
      <c r="E112" s="36"/>
      <c r="G112" s="30"/>
      <c r="H112" s="26"/>
      <c r="I112" s="2"/>
      <c r="J112" s="31"/>
    </row>
    <row r="113" spans="1:10" x14ac:dyDescent="0.3">
      <c r="A113" s="6"/>
      <c r="B113" s="2"/>
      <c r="C113" s="2"/>
      <c r="D113" s="2"/>
      <c r="E113" s="7"/>
      <c r="G113" s="30"/>
      <c r="H113" s="26"/>
      <c r="I113" s="2"/>
      <c r="J113" s="31"/>
    </row>
    <row r="114" spans="1:10" x14ac:dyDescent="0.3">
      <c r="A114" s="6"/>
      <c r="B114" s="2"/>
      <c r="C114" s="2"/>
      <c r="D114" s="2"/>
      <c r="E114" s="7"/>
      <c r="G114" s="30"/>
      <c r="H114" s="26"/>
      <c r="I114" s="2"/>
      <c r="J114" s="31"/>
    </row>
    <row r="115" spans="1:10" x14ac:dyDescent="0.3">
      <c r="A115" s="6"/>
      <c r="B115" s="2"/>
      <c r="C115" s="2"/>
      <c r="D115" s="2"/>
      <c r="E115" s="7"/>
      <c r="G115" s="30"/>
      <c r="H115" s="26"/>
      <c r="I115" s="2"/>
      <c r="J115" s="31"/>
    </row>
    <row r="116" spans="1:10" x14ac:dyDescent="0.3">
      <c r="A116" s="6"/>
      <c r="B116" s="2"/>
      <c r="C116" s="2"/>
      <c r="D116" s="2"/>
      <c r="E116" s="7"/>
      <c r="G116" s="30"/>
      <c r="H116" s="26"/>
      <c r="I116" s="2"/>
      <c r="J116" s="31"/>
    </row>
    <row r="117" spans="1:10" x14ac:dyDescent="0.3">
      <c r="A117" s="6"/>
      <c r="B117" s="2"/>
      <c r="C117" s="2"/>
      <c r="D117" s="2"/>
      <c r="E117" s="7"/>
      <c r="G117" s="30"/>
      <c r="H117" s="26"/>
      <c r="I117" s="2"/>
      <c r="J117" s="31"/>
    </row>
    <row r="118" spans="1:10" x14ac:dyDescent="0.3">
      <c r="A118" s="6"/>
      <c r="B118" s="2"/>
      <c r="C118" s="2"/>
      <c r="D118" s="2"/>
      <c r="E118" s="7"/>
      <c r="G118" s="30"/>
      <c r="H118" s="26"/>
      <c r="I118" s="2"/>
      <c r="J118" s="31"/>
    </row>
    <row r="119" spans="1:10" x14ac:dyDescent="0.3">
      <c r="A119" s="6"/>
      <c r="B119" s="2"/>
      <c r="C119" s="2"/>
      <c r="D119" s="2"/>
      <c r="E119" s="7"/>
      <c r="G119" s="30"/>
      <c r="H119" s="26"/>
      <c r="I119" s="2"/>
      <c r="J119" s="31"/>
    </row>
    <row r="120" spans="1:10" x14ac:dyDescent="0.3">
      <c r="A120" s="6"/>
      <c r="B120" s="2"/>
      <c r="C120" s="2"/>
      <c r="D120" s="2"/>
      <c r="E120" s="7"/>
      <c r="G120" s="30"/>
      <c r="H120" s="26"/>
      <c r="I120" s="2"/>
      <c r="J120" s="31"/>
    </row>
    <row r="121" spans="1:10" x14ac:dyDescent="0.3">
      <c r="A121" s="6"/>
      <c r="B121" s="2"/>
      <c r="C121" s="2"/>
      <c r="D121" s="2"/>
      <c r="E121" s="7"/>
      <c r="G121" s="30"/>
      <c r="H121" s="26"/>
      <c r="I121" s="2"/>
      <c r="J121" s="31"/>
    </row>
    <row r="122" spans="1:10" x14ac:dyDescent="0.3">
      <c r="A122" s="6"/>
      <c r="B122" s="2"/>
      <c r="C122" s="2"/>
      <c r="D122" s="2"/>
      <c r="E122" s="7"/>
      <c r="G122" s="30"/>
      <c r="H122" s="26"/>
      <c r="I122" s="2"/>
      <c r="J122" s="31"/>
    </row>
    <row r="123" spans="1:10" x14ac:dyDescent="0.3">
      <c r="A123" s="6"/>
      <c r="B123" s="2"/>
      <c r="C123" s="2"/>
      <c r="D123" s="2"/>
      <c r="E123" s="7"/>
      <c r="G123" s="30"/>
      <c r="H123" s="26"/>
      <c r="I123" s="2"/>
      <c r="J123" s="31"/>
    </row>
    <row r="124" spans="1:10" x14ac:dyDescent="0.3">
      <c r="A124" s="6"/>
      <c r="B124" s="2"/>
      <c r="C124" s="2"/>
      <c r="D124" s="2"/>
      <c r="E124" s="7"/>
      <c r="G124" s="30"/>
      <c r="H124" s="26"/>
      <c r="I124" s="2"/>
      <c r="J124" s="31"/>
    </row>
    <row r="125" spans="1:10" x14ac:dyDescent="0.3">
      <c r="A125" s="6"/>
      <c r="B125" s="2"/>
      <c r="C125" s="2"/>
      <c r="D125" s="2"/>
      <c r="E125" s="7"/>
      <c r="G125" s="30"/>
      <c r="H125" s="26"/>
      <c r="I125" s="2"/>
      <c r="J125" s="31"/>
    </row>
    <row r="126" spans="1:10" x14ac:dyDescent="0.3">
      <c r="A126" s="6"/>
      <c r="B126" s="2"/>
      <c r="C126" s="2"/>
      <c r="D126" s="2"/>
      <c r="E126" s="7"/>
      <c r="G126" s="30"/>
      <c r="H126" s="26"/>
      <c r="I126" s="2"/>
      <c r="J126" s="31"/>
    </row>
    <row r="127" spans="1:10" x14ac:dyDescent="0.3">
      <c r="A127" s="6"/>
      <c r="B127" s="2"/>
      <c r="C127" s="2"/>
      <c r="D127" s="2"/>
      <c r="E127" s="7"/>
      <c r="G127" s="30"/>
      <c r="H127" s="26"/>
      <c r="I127" s="2"/>
      <c r="J127" s="31"/>
    </row>
    <row r="128" spans="1:10" x14ac:dyDescent="0.3">
      <c r="A128" s="6"/>
      <c r="B128" s="2"/>
      <c r="C128" s="2"/>
      <c r="D128" s="2"/>
      <c r="E128" s="7"/>
      <c r="G128" s="30"/>
      <c r="H128" s="26"/>
      <c r="I128" s="2"/>
      <c r="J128" s="31"/>
    </row>
    <row r="129" spans="1:10" x14ac:dyDescent="0.3">
      <c r="A129" s="6"/>
      <c r="B129" s="2"/>
      <c r="C129" s="2"/>
      <c r="D129" s="2"/>
      <c r="E129" s="7"/>
      <c r="G129" s="30"/>
      <c r="H129" s="26"/>
      <c r="I129" s="2"/>
      <c r="J129" s="31"/>
    </row>
    <row r="130" spans="1:10" x14ac:dyDescent="0.3">
      <c r="A130" s="6"/>
      <c r="B130" s="2"/>
      <c r="C130" s="2"/>
      <c r="D130" s="2"/>
      <c r="E130" s="7"/>
      <c r="G130" s="30"/>
      <c r="H130" s="26"/>
      <c r="I130" s="2"/>
      <c r="J130" s="31"/>
    </row>
    <row r="131" spans="1:10" x14ac:dyDescent="0.3">
      <c r="A131" s="6"/>
      <c r="B131" s="2"/>
      <c r="C131" s="2"/>
      <c r="D131" s="2"/>
      <c r="E131" s="7"/>
      <c r="G131" s="30"/>
      <c r="H131" s="26"/>
      <c r="I131" s="2"/>
      <c r="J131" s="31"/>
    </row>
    <row r="132" spans="1:10" x14ac:dyDescent="0.3">
      <c r="A132" s="6"/>
      <c r="B132" s="2"/>
      <c r="C132" s="2"/>
      <c r="D132" s="2"/>
      <c r="E132" s="7"/>
      <c r="G132" s="30"/>
      <c r="H132" s="26"/>
      <c r="I132" s="2"/>
      <c r="J132" s="31"/>
    </row>
    <row r="133" spans="1:10" x14ac:dyDescent="0.3">
      <c r="A133" s="6"/>
      <c r="B133" s="2"/>
      <c r="C133" s="2"/>
      <c r="D133" s="2"/>
      <c r="E133" s="7"/>
      <c r="G133" s="30"/>
      <c r="H133" s="26"/>
      <c r="I133" s="2"/>
      <c r="J133" s="31"/>
    </row>
    <row r="134" spans="1:10" x14ac:dyDescent="0.3">
      <c r="A134" s="6"/>
      <c r="B134" s="2"/>
      <c r="C134" s="2"/>
      <c r="D134" s="2"/>
      <c r="E134" s="7"/>
      <c r="G134" s="30"/>
      <c r="H134" s="26"/>
      <c r="I134" s="2"/>
      <c r="J134" s="31"/>
    </row>
    <row r="135" spans="1:10" x14ac:dyDescent="0.3">
      <c r="A135" s="6"/>
      <c r="B135" s="2"/>
      <c r="C135" s="2"/>
      <c r="D135" s="2"/>
      <c r="E135" s="7"/>
      <c r="G135" s="30"/>
      <c r="H135" s="26"/>
      <c r="I135" s="2"/>
      <c r="J135" s="31"/>
    </row>
    <row r="136" spans="1:10" x14ac:dyDescent="0.3">
      <c r="A136" s="6"/>
      <c r="B136" s="2"/>
      <c r="C136" s="2"/>
      <c r="D136" s="2"/>
      <c r="E136" s="7"/>
      <c r="G136" s="30"/>
      <c r="H136" s="26"/>
      <c r="I136" s="2"/>
      <c r="J136" s="31"/>
    </row>
    <row r="137" spans="1:10" x14ac:dyDescent="0.3">
      <c r="A137" s="6"/>
      <c r="B137" s="2"/>
      <c r="C137" s="2"/>
      <c r="D137" s="2"/>
      <c r="E137" s="7"/>
      <c r="G137" s="30"/>
      <c r="H137" s="26"/>
      <c r="I137" s="2"/>
      <c r="J137" s="31"/>
    </row>
    <row r="138" spans="1:10" x14ac:dyDescent="0.3">
      <c r="A138" s="6"/>
      <c r="B138" s="2"/>
      <c r="C138" s="2"/>
      <c r="D138" s="2"/>
      <c r="E138" s="7"/>
      <c r="G138" s="30"/>
      <c r="H138" s="26"/>
      <c r="I138" s="2"/>
      <c r="J138" s="31"/>
    </row>
    <row r="139" spans="1:10" x14ac:dyDescent="0.3">
      <c r="A139" s="6"/>
      <c r="B139" s="2"/>
      <c r="C139" s="2"/>
      <c r="D139" s="2"/>
      <c r="E139" s="7"/>
      <c r="G139" s="30"/>
      <c r="H139" s="26"/>
      <c r="I139" s="2"/>
      <c r="J139" s="31"/>
    </row>
    <row r="140" spans="1:10" x14ac:dyDescent="0.3">
      <c r="A140" s="6"/>
      <c r="B140" s="2"/>
      <c r="C140" s="2"/>
      <c r="D140" s="2"/>
      <c r="E140" s="7"/>
      <c r="G140" s="30"/>
      <c r="H140" s="26"/>
      <c r="I140" s="2"/>
      <c r="J140" s="31"/>
    </row>
    <row r="141" spans="1:10" x14ac:dyDescent="0.3">
      <c r="A141" s="6"/>
      <c r="B141" s="2"/>
      <c r="C141" s="2"/>
      <c r="D141" s="2"/>
      <c r="E141" s="7"/>
      <c r="G141" s="30"/>
      <c r="H141" s="26"/>
      <c r="I141" s="2"/>
      <c r="J141" s="31"/>
    </row>
    <row r="142" spans="1:10" x14ac:dyDescent="0.3">
      <c r="A142" s="6"/>
      <c r="B142" s="2"/>
      <c r="C142" s="2"/>
      <c r="D142" s="2"/>
      <c r="E142" s="7"/>
      <c r="G142" s="30"/>
      <c r="H142" s="26"/>
      <c r="I142" s="2"/>
      <c r="J142" s="31"/>
    </row>
    <row r="143" spans="1:10" x14ac:dyDescent="0.3">
      <c r="A143" s="6"/>
      <c r="B143" s="2"/>
      <c r="C143" s="2"/>
      <c r="D143" s="2"/>
      <c r="E143" s="7"/>
      <c r="G143" s="30"/>
      <c r="H143" s="26"/>
      <c r="I143" s="2"/>
      <c r="J143" s="31"/>
    </row>
    <row r="144" spans="1:10" x14ac:dyDescent="0.3">
      <c r="A144" s="6"/>
      <c r="B144" s="2"/>
      <c r="C144" s="2"/>
      <c r="D144" s="2"/>
      <c r="E144" s="7"/>
      <c r="G144" s="30"/>
      <c r="H144" s="26"/>
      <c r="I144" s="2"/>
      <c r="J144" s="31"/>
    </row>
    <row r="145" spans="1:10" x14ac:dyDescent="0.3">
      <c r="A145" s="6"/>
      <c r="B145" s="2"/>
      <c r="C145" s="2"/>
      <c r="D145" s="2"/>
      <c r="E145" s="7"/>
      <c r="G145" s="30"/>
      <c r="H145" s="26"/>
      <c r="I145" s="2"/>
      <c r="J145" s="31"/>
    </row>
    <row r="146" spans="1:10" x14ac:dyDescent="0.3">
      <c r="A146" s="6"/>
      <c r="B146" s="2"/>
      <c r="C146" s="2"/>
      <c r="D146" s="2"/>
      <c r="E146" s="7"/>
      <c r="G146" s="30"/>
      <c r="H146" s="26"/>
      <c r="I146" s="2"/>
      <c r="J146" s="31"/>
    </row>
    <row r="147" spans="1:10" x14ac:dyDescent="0.3">
      <c r="A147" s="6"/>
      <c r="B147" s="2"/>
      <c r="C147" s="2"/>
      <c r="D147" s="2"/>
      <c r="E147" s="7"/>
      <c r="G147" s="30"/>
      <c r="H147" s="26"/>
      <c r="I147" s="2"/>
      <c r="J147" s="31"/>
    </row>
    <row r="148" spans="1:10" x14ac:dyDescent="0.3">
      <c r="A148" s="6"/>
      <c r="B148" s="2"/>
      <c r="C148" s="2"/>
      <c r="D148" s="2"/>
      <c r="E148" s="7"/>
      <c r="G148" s="30"/>
      <c r="H148" s="26"/>
      <c r="I148" s="2"/>
      <c r="J148" s="31"/>
    </row>
    <row r="149" spans="1:10" x14ac:dyDescent="0.3">
      <c r="A149" s="6"/>
      <c r="B149" s="2"/>
      <c r="C149" s="2"/>
      <c r="D149" s="2"/>
      <c r="E149" s="7"/>
      <c r="G149" s="30"/>
      <c r="H149" s="26"/>
      <c r="I149" s="2"/>
      <c r="J149" s="31"/>
    </row>
    <row r="150" spans="1:10" x14ac:dyDescent="0.3">
      <c r="A150" s="6"/>
      <c r="B150" s="2"/>
      <c r="C150" s="2"/>
      <c r="D150" s="2"/>
      <c r="E150" s="7"/>
      <c r="G150" s="30"/>
      <c r="H150" s="26"/>
      <c r="I150" s="2"/>
      <c r="J150" s="31"/>
    </row>
    <row r="151" spans="1:10" x14ac:dyDescent="0.3">
      <c r="A151" s="6"/>
      <c r="B151" s="2"/>
      <c r="C151" s="2"/>
      <c r="D151" s="2"/>
      <c r="E151" s="7"/>
      <c r="G151" s="30"/>
      <c r="H151" s="26"/>
      <c r="I151" s="2"/>
      <c r="J151" s="31"/>
    </row>
    <row r="152" spans="1:10" x14ac:dyDescent="0.3">
      <c r="A152" s="6"/>
      <c r="B152" s="2"/>
      <c r="C152" s="2"/>
      <c r="D152" s="2"/>
      <c r="E152" s="7"/>
      <c r="G152" s="30"/>
      <c r="H152" s="26"/>
      <c r="I152" s="2"/>
      <c r="J152" s="31"/>
    </row>
    <row r="153" spans="1:10" x14ac:dyDescent="0.3">
      <c r="A153" s="6"/>
      <c r="B153" s="2"/>
      <c r="C153" s="2"/>
      <c r="D153" s="2"/>
      <c r="E153" s="7"/>
      <c r="G153" s="30"/>
      <c r="H153" s="26"/>
      <c r="I153" s="2"/>
      <c r="J153" s="31"/>
    </row>
    <row r="154" spans="1:10" x14ac:dyDescent="0.3">
      <c r="A154" s="6"/>
      <c r="B154" s="2"/>
      <c r="C154" s="2"/>
      <c r="D154" s="2"/>
      <c r="E154" s="7"/>
      <c r="G154" s="30"/>
      <c r="H154" s="26"/>
      <c r="I154" s="2"/>
      <c r="J154" s="31"/>
    </row>
    <row r="155" spans="1:10" x14ac:dyDescent="0.3">
      <c r="A155" s="6"/>
      <c r="B155" s="2"/>
      <c r="C155" s="2"/>
      <c r="D155" s="2"/>
      <c r="E155" s="7"/>
      <c r="G155" s="30"/>
      <c r="H155" s="26"/>
      <c r="I155" s="2"/>
      <c r="J155" s="31"/>
    </row>
    <row r="156" spans="1:10" x14ac:dyDescent="0.3">
      <c r="A156" s="6"/>
      <c r="B156" s="2"/>
      <c r="C156" s="2"/>
      <c r="D156" s="2"/>
      <c r="E156" s="7"/>
      <c r="G156" s="30"/>
      <c r="H156" s="26"/>
      <c r="I156" s="2"/>
      <c r="J156" s="31"/>
    </row>
    <row r="157" spans="1:10" x14ac:dyDescent="0.3">
      <c r="A157" s="6"/>
      <c r="B157" s="2"/>
      <c r="C157" s="2"/>
      <c r="D157" s="2"/>
      <c r="E157" s="7"/>
      <c r="G157" s="30"/>
      <c r="H157" s="26"/>
      <c r="I157" s="2"/>
      <c r="J157" s="31"/>
    </row>
    <row r="158" spans="1:10" x14ac:dyDescent="0.3">
      <c r="A158" s="6"/>
      <c r="B158" s="2"/>
      <c r="C158" s="2"/>
      <c r="D158" s="2"/>
      <c r="E158" s="7"/>
      <c r="G158" s="30"/>
      <c r="H158" s="26"/>
      <c r="I158" s="2"/>
      <c r="J158" s="31"/>
    </row>
    <row r="159" spans="1:10" x14ac:dyDescent="0.3">
      <c r="A159" s="6"/>
      <c r="B159" s="2"/>
      <c r="C159" s="2"/>
      <c r="D159" s="2"/>
      <c r="E159" s="7"/>
      <c r="G159" s="30"/>
      <c r="H159" s="26"/>
      <c r="I159" s="2"/>
      <c r="J159" s="31"/>
    </row>
    <row r="160" spans="1:10" x14ac:dyDescent="0.3">
      <c r="A160" s="6"/>
      <c r="B160" s="2"/>
      <c r="C160" s="2"/>
      <c r="D160" s="2"/>
      <c r="E160" s="7"/>
      <c r="G160" s="30"/>
      <c r="H160" s="26"/>
      <c r="I160" s="2"/>
      <c r="J160" s="31"/>
    </row>
    <row r="161" spans="1:10" x14ac:dyDescent="0.3">
      <c r="A161" s="6"/>
      <c r="B161" s="2"/>
      <c r="C161" s="2"/>
      <c r="D161" s="2"/>
      <c r="E161" s="7"/>
      <c r="G161" s="30"/>
      <c r="H161" s="26"/>
      <c r="I161" s="2"/>
      <c r="J161" s="31"/>
    </row>
    <row r="162" spans="1:10" x14ac:dyDescent="0.3">
      <c r="A162" s="6"/>
      <c r="B162" s="2"/>
      <c r="C162" s="2"/>
      <c r="D162" s="2"/>
      <c r="E162" s="7"/>
      <c r="G162" s="30"/>
      <c r="H162" s="26"/>
      <c r="I162" s="2"/>
      <c r="J162" s="31"/>
    </row>
    <row r="163" spans="1:10" x14ac:dyDescent="0.3">
      <c r="A163" s="6"/>
      <c r="B163" s="2"/>
      <c r="C163" s="2"/>
      <c r="D163" s="2"/>
      <c r="E163" s="7"/>
      <c r="G163" s="30"/>
      <c r="H163" s="26"/>
      <c r="I163" s="2"/>
      <c r="J163" s="31"/>
    </row>
    <row r="164" spans="1:10" x14ac:dyDescent="0.3">
      <c r="A164" s="6"/>
      <c r="B164" s="2"/>
      <c r="C164" s="2"/>
      <c r="D164" s="2"/>
      <c r="E164" s="7"/>
      <c r="G164" s="30"/>
      <c r="H164" s="26"/>
      <c r="I164" s="2"/>
      <c r="J164" s="31"/>
    </row>
    <row r="165" spans="1:10" x14ac:dyDescent="0.3">
      <c r="A165" s="6"/>
      <c r="B165" s="2"/>
      <c r="C165" s="2"/>
      <c r="D165" s="2"/>
      <c r="E165" s="7"/>
      <c r="G165" s="30"/>
      <c r="H165" s="26"/>
      <c r="I165" s="2"/>
      <c r="J165" s="31"/>
    </row>
    <row r="166" spans="1:10" x14ac:dyDescent="0.3">
      <c r="A166" s="6"/>
      <c r="B166" s="2"/>
      <c r="C166" s="2"/>
      <c r="D166" s="2"/>
      <c r="E166" s="7"/>
      <c r="G166" s="30"/>
      <c r="H166" s="26"/>
      <c r="I166" s="2"/>
      <c r="J166" s="31"/>
    </row>
    <row r="167" spans="1:10" x14ac:dyDescent="0.3">
      <c r="A167" s="6"/>
      <c r="B167" s="2"/>
      <c r="C167" s="2"/>
      <c r="D167" s="2"/>
      <c r="E167" s="7"/>
      <c r="G167" s="30"/>
      <c r="H167" s="26"/>
      <c r="I167" s="2"/>
      <c r="J167" s="31"/>
    </row>
    <row r="168" spans="1:10" x14ac:dyDescent="0.3">
      <c r="A168" s="6"/>
      <c r="B168" s="2"/>
      <c r="C168" s="2"/>
      <c r="D168" s="2"/>
      <c r="E168" s="7"/>
      <c r="G168" s="30"/>
      <c r="H168" s="26"/>
      <c r="I168" s="2"/>
      <c r="J168" s="31"/>
    </row>
    <row r="169" spans="1:10" x14ac:dyDescent="0.3">
      <c r="A169" s="6"/>
      <c r="B169" s="2"/>
      <c r="C169" s="2"/>
      <c r="D169" s="2"/>
      <c r="E169" s="7"/>
      <c r="G169" s="30"/>
      <c r="H169" s="26"/>
      <c r="I169" s="2"/>
      <c r="J169" s="31"/>
    </row>
    <row r="170" spans="1:10" x14ac:dyDescent="0.3">
      <c r="A170" s="6"/>
      <c r="B170" s="2"/>
      <c r="C170" s="2"/>
      <c r="D170" s="2"/>
      <c r="E170" s="7"/>
      <c r="G170" s="30"/>
      <c r="H170" s="26"/>
      <c r="I170" s="2"/>
      <c r="J170" s="31"/>
    </row>
    <row r="171" spans="1:10" x14ac:dyDescent="0.3">
      <c r="A171" s="6"/>
      <c r="B171" s="2"/>
      <c r="C171" s="2"/>
      <c r="D171" s="2"/>
      <c r="E171" s="7"/>
      <c r="G171" s="30"/>
      <c r="H171" s="26"/>
      <c r="I171" s="2"/>
      <c r="J171" s="31"/>
    </row>
    <row r="172" spans="1:10" x14ac:dyDescent="0.3">
      <c r="A172" s="6"/>
      <c r="B172" s="2"/>
      <c r="C172" s="2"/>
      <c r="D172" s="2"/>
      <c r="E172" s="7"/>
      <c r="G172" s="30"/>
      <c r="H172" s="26"/>
      <c r="I172" s="2"/>
      <c r="J172" s="31"/>
    </row>
    <row r="173" spans="1:10" x14ac:dyDescent="0.3">
      <c r="A173" s="6"/>
      <c r="B173" s="2"/>
      <c r="C173" s="2"/>
      <c r="D173" s="2"/>
      <c r="E173" s="7"/>
      <c r="G173" s="30"/>
      <c r="H173" s="26"/>
      <c r="I173" s="2"/>
      <c r="J173" s="31"/>
    </row>
    <row r="174" spans="1:10" x14ac:dyDescent="0.3">
      <c r="A174" s="6"/>
      <c r="B174" s="2"/>
      <c r="C174" s="2"/>
      <c r="D174" s="2"/>
      <c r="E174" s="7"/>
      <c r="G174" s="30"/>
      <c r="H174" s="26"/>
      <c r="I174" s="2"/>
      <c r="J174" s="31"/>
    </row>
    <row r="175" spans="1:10" x14ac:dyDescent="0.3">
      <c r="A175" s="6"/>
      <c r="B175" s="2"/>
      <c r="C175" s="2"/>
      <c r="D175" s="2"/>
      <c r="E175" s="7"/>
      <c r="G175" s="30"/>
      <c r="H175" s="26"/>
      <c r="I175" s="2"/>
      <c r="J175" s="31"/>
    </row>
    <row r="176" spans="1:10" x14ac:dyDescent="0.3">
      <c r="A176" s="6"/>
      <c r="B176" s="2"/>
      <c r="C176" s="2"/>
      <c r="D176" s="2"/>
      <c r="E176" s="7"/>
      <c r="G176" s="30"/>
      <c r="H176" s="26"/>
      <c r="I176" s="2"/>
      <c r="J176" s="31"/>
    </row>
    <row r="177" spans="1:10" x14ac:dyDescent="0.3">
      <c r="A177" s="6"/>
      <c r="B177" s="2"/>
      <c r="C177" s="2"/>
      <c r="D177" s="2"/>
      <c r="E177" s="7"/>
      <c r="G177" s="30"/>
      <c r="H177" s="26"/>
      <c r="I177" s="2"/>
      <c r="J177" s="31"/>
    </row>
    <row r="178" spans="1:10" x14ac:dyDescent="0.3">
      <c r="A178" s="6"/>
      <c r="B178" s="2"/>
      <c r="C178" s="2"/>
      <c r="D178" s="2"/>
      <c r="E178" s="7"/>
      <c r="G178" s="30"/>
      <c r="H178" s="26"/>
      <c r="I178" s="2"/>
      <c r="J178" s="7"/>
    </row>
    <row r="179" spans="1:10" x14ac:dyDescent="0.3">
      <c r="A179" s="6"/>
      <c r="B179" s="2"/>
      <c r="C179" s="2"/>
      <c r="D179" s="2"/>
      <c r="E179" s="7"/>
      <c r="G179" s="30"/>
      <c r="H179" s="26"/>
      <c r="I179" s="2"/>
      <c r="J179" s="7"/>
    </row>
    <row r="180" spans="1:10" x14ac:dyDescent="0.3">
      <c r="A180" s="6"/>
      <c r="B180" s="2"/>
      <c r="C180" s="2"/>
      <c r="D180" s="2"/>
      <c r="E180" s="7"/>
      <c r="G180" s="30"/>
      <c r="H180" s="26"/>
      <c r="I180" s="2"/>
      <c r="J180" s="7"/>
    </row>
    <row r="181" spans="1:10" x14ac:dyDescent="0.3">
      <c r="A181" s="6"/>
      <c r="B181" s="2"/>
      <c r="C181" s="2"/>
      <c r="D181" s="2"/>
      <c r="E181" s="7"/>
      <c r="G181" s="30"/>
      <c r="H181" s="26"/>
      <c r="I181" s="2"/>
      <c r="J181" s="7"/>
    </row>
    <row r="182" spans="1:10" x14ac:dyDescent="0.3">
      <c r="A182" s="6"/>
      <c r="B182" s="2"/>
      <c r="C182" s="2"/>
      <c r="D182" s="2"/>
      <c r="E182" s="7"/>
      <c r="G182" s="30"/>
      <c r="H182" s="26"/>
      <c r="I182" s="2"/>
      <c r="J182" s="7"/>
    </row>
    <row r="183" spans="1:10" x14ac:dyDescent="0.3">
      <c r="A183" s="6"/>
      <c r="B183" s="2"/>
      <c r="C183" s="2"/>
      <c r="D183" s="2"/>
      <c r="E183" s="7"/>
      <c r="G183" s="30"/>
      <c r="H183" s="26"/>
      <c r="I183" s="2"/>
      <c r="J183" s="7"/>
    </row>
    <row r="184" spans="1:10" x14ac:dyDescent="0.3">
      <c r="A184" s="6"/>
      <c r="B184" s="2"/>
      <c r="C184" s="2"/>
      <c r="D184" s="2"/>
      <c r="E184" s="7"/>
      <c r="G184" s="30"/>
      <c r="H184" s="26"/>
      <c r="I184" s="2"/>
      <c r="J184" s="7"/>
    </row>
    <row r="185" spans="1:10" x14ac:dyDescent="0.3">
      <c r="A185" s="6"/>
      <c r="B185" s="2"/>
      <c r="C185" s="2"/>
      <c r="D185" s="2"/>
      <c r="E185" s="7"/>
      <c r="G185" s="30"/>
      <c r="H185" s="26"/>
      <c r="I185" s="2"/>
      <c r="J185" s="7"/>
    </row>
    <row r="186" spans="1:10" x14ac:dyDescent="0.3">
      <c r="A186" s="6"/>
      <c r="B186" s="2"/>
      <c r="C186" s="2"/>
      <c r="D186" s="2"/>
      <c r="E186" s="7"/>
      <c r="G186" s="30"/>
      <c r="H186" s="26"/>
      <c r="I186" s="2"/>
      <c r="J186" s="7"/>
    </row>
    <row r="187" spans="1:10" x14ac:dyDescent="0.3">
      <c r="A187" s="6"/>
      <c r="B187" s="2"/>
      <c r="C187" s="2"/>
      <c r="D187" s="2"/>
      <c r="E187" s="7"/>
      <c r="G187" s="30"/>
      <c r="H187" s="26"/>
      <c r="I187" s="2"/>
      <c r="J187" s="7"/>
    </row>
    <row r="188" spans="1:10" x14ac:dyDescent="0.3">
      <c r="A188" s="6"/>
      <c r="B188" s="2"/>
      <c r="C188" s="2"/>
      <c r="D188" s="2"/>
      <c r="E188" s="7"/>
      <c r="G188" s="30"/>
      <c r="H188" s="26"/>
      <c r="I188" s="2"/>
      <c r="J188" s="7"/>
    </row>
    <row r="189" spans="1:10" x14ac:dyDescent="0.3">
      <c r="A189" s="6"/>
      <c r="B189" s="2"/>
      <c r="C189" s="2"/>
      <c r="D189" s="2"/>
      <c r="E189" s="7"/>
      <c r="G189" s="30"/>
      <c r="H189" s="26"/>
      <c r="I189" s="2"/>
      <c r="J189" s="7"/>
    </row>
    <row r="190" spans="1:10" x14ac:dyDescent="0.3">
      <c r="A190" s="6"/>
      <c r="B190" s="2"/>
      <c r="C190" s="2"/>
      <c r="D190" s="2"/>
      <c r="E190" s="7"/>
      <c r="G190" s="30"/>
      <c r="H190" s="26"/>
      <c r="I190" s="2"/>
      <c r="J190" s="7"/>
    </row>
    <row r="191" spans="1:10" x14ac:dyDescent="0.3">
      <c r="A191" s="6"/>
      <c r="B191" s="2"/>
      <c r="C191" s="2"/>
      <c r="D191" s="2"/>
      <c r="E191" s="7"/>
      <c r="G191" s="30"/>
      <c r="H191" s="26"/>
      <c r="I191" s="2"/>
      <c r="J191" s="7"/>
    </row>
    <row r="192" spans="1:10" x14ac:dyDescent="0.3">
      <c r="A192" s="6"/>
      <c r="B192" s="2"/>
      <c r="C192" s="2"/>
      <c r="D192" s="2"/>
      <c r="E192" s="7"/>
      <c r="G192" s="30"/>
      <c r="H192" s="26"/>
      <c r="I192" s="2"/>
      <c r="J192" s="7"/>
    </row>
    <row r="193" spans="1:10" x14ac:dyDescent="0.3">
      <c r="A193" s="6"/>
      <c r="B193" s="2"/>
      <c r="C193" s="2"/>
      <c r="D193" s="2"/>
      <c r="E193" s="7"/>
      <c r="G193" s="30"/>
      <c r="H193" s="26"/>
      <c r="I193" s="2"/>
      <c r="J193" s="7"/>
    </row>
    <row r="194" spans="1:10" x14ac:dyDescent="0.3">
      <c r="A194" s="6"/>
      <c r="B194" s="2"/>
      <c r="C194" s="2"/>
      <c r="D194" s="2"/>
      <c r="E194" s="7"/>
      <c r="G194" s="30"/>
      <c r="H194" s="26"/>
      <c r="I194" s="2"/>
      <c r="J194" s="7"/>
    </row>
    <row r="195" spans="1:10" x14ac:dyDescent="0.3">
      <c r="A195" s="6"/>
      <c r="B195" s="2"/>
      <c r="C195" s="2"/>
      <c r="D195" s="2"/>
      <c r="E195" s="7"/>
      <c r="G195" s="30"/>
      <c r="H195" s="26"/>
      <c r="I195" s="2"/>
      <c r="J195" s="7"/>
    </row>
    <row r="196" spans="1:10" x14ac:dyDescent="0.3">
      <c r="A196" s="6"/>
      <c r="B196" s="2"/>
      <c r="C196" s="2"/>
      <c r="D196" s="2"/>
      <c r="E196" s="7"/>
      <c r="G196" s="30"/>
      <c r="H196" s="26"/>
      <c r="I196" s="2"/>
      <c r="J196" s="7"/>
    </row>
    <row r="197" spans="1:10" x14ac:dyDescent="0.3">
      <c r="A197" s="6"/>
      <c r="B197" s="2"/>
      <c r="C197" s="2"/>
      <c r="D197" s="2"/>
      <c r="E197" s="7"/>
      <c r="G197" s="30"/>
      <c r="H197" s="26"/>
      <c r="I197" s="2"/>
      <c r="J197" s="7"/>
    </row>
    <row r="198" spans="1:10" x14ac:dyDescent="0.3">
      <c r="A198" s="6"/>
      <c r="B198" s="2"/>
      <c r="C198" s="2"/>
      <c r="D198" s="2"/>
      <c r="E198" s="7"/>
      <c r="G198" s="30"/>
      <c r="H198" s="26"/>
      <c r="I198" s="2"/>
      <c r="J198" s="7"/>
    </row>
    <row r="199" spans="1:10" x14ac:dyDescent="0.3">
      <c r="A199" s="6"/>
      <c r="B199" s="2"/>
      <c r="C199" s="2"/>
      <c r="D199" s="2"/>
      <c r="E199" s="7"/>
      <c r="G199" s="30"/>
      <c r="H199" s="26"/>
      <c r="I199" s="2"/>
      <c r="J199" s="7"/>
    </row>
    <row r="200" spans="1:10" x14ac:dyDescent="0.3">
      <c r="A200" s="6"/>
      <c r="B200" s="2"/>
      <c r="C200" s="2"/>
      <c r="D200" s="2"/>
      <c r="E200" s="7"/>
      <c r="G200" s="30"/>
      <c r="H200" s="26"/>
      <c r="I200" s="2"/>
      <c r="J200" s="7"/>
    </row>
    <row r="201" spans="1:10" x14ac:dyDescent="0.3">
      <c r="A201" s="6"/>
      <c r="B201" s="2"/>
      <c r="C201" s="2"/>
      <c r="D201" s="2"/>
      <c r="E201" s="7"/>
      <c r="G201" s="30"/>
      <c r="H201" s="26"/>
      <c r="I201" s="2"/>
      <c r="J201" s="7"/>
    </row>
    <row r="202" spans="1:10" x14ac:dyDescent="0.3">
      <c r="A202" s="6"/>
      <c r="B202" s="2"/>
      <c r="C202" s="2"/>
      <c r="D202" s="2"/>
      <c r="E202" s="7"/>
      <c r="G202" s="30"/>
      <c r="H202" s="26"/>
      <c r="I202" s="2"/>
      <c r="J202" s="7"/>
    </row>
    <row r="203" spans="1:10" x14ac:dyDescent="0.3">
      <c r="A203" s="6"/>
      <c r="B203" s="2"/>
      <c r="C203" s="2"/>
      <c r="D203" s="2"/>
      <c r="E203" s="7"/>
      <c r="G203" s="30"/>
      <c r="H203" s="26"/>
      <c r="I203" s="2"/>
      <c r="J203" s="7"/>
    </row>
    <row r="204" spans="1:10" x14ac:dyDescent="0.3">
      <c r="A204" s="6"/>
      <c r="B204" s="2"/>
      <c r="C204" s="2"/>
      <c r="D204" s="2"/>
      <c r="E204" s="7"/>
      <c r="G204" s="30"/>
      <c r="H204" s="26"/>
      <c r="I204" s="2"/>
      <c r="J204" s="7"/>
    </row>
    <row r="205" spans="1:10" x14ac:dyDescent="0.3">
      <c r="A205" s="6"/>
      <c r="B205" s="2"/>
      <c r="C205" s="2"/>
      <c r="D205" s="2"/>
      <c r="E205" s="7"/>
      <c r="G205" s="30"/>
      <c r="H205" s="26"/>
      <c r="I205" s="2"/>
      <c r="J205" s="7"/>
    </row>
    <row r="206" spans="1:10" x14ac:dyDescent="0.3">
      <c r="A206" s="6"/>
      <c r="B206" s="2"/>
      <c r="C206" s="2"/>
      <c r="D206" s="2"/>
      <c r="E206" s="7"/>
      <c r="G206" s="30"/>
      <c r="H206" s="26"/>
      <c r="I206" s="2"/>
      <c r="J206" s="7"/>
    </row>
    <row r="207" spans="1:10" x14ac:dyDescent="0.3">
      <c r="A207" s="6"/>
      <c r="B207" s="2"/>
      <c r="C207" s="2"/>
      <c r="D207" s="2"/>
      <c r="E207" s="7"/>
      <c r="G207" s="30"/>
      <c r="H207" s="26"/>
      <c r="I207" s="2"/>
      <c r="J207" s="7"/>
    </row>
    <row r="208" spans="1:10" x14ac:dyDescent="0.3">
      <c r="A208" s="6"/>
      <c r="B208" s="2"/>
      <c r="C208" s="2"/>
      <c r="D208" s="2"/>
      <c r="E208" s="7"/>
      <c r="G208" s="30"/>
      <c r="H208" s="26"/>
      <c r="I208" s="2"/>
      <c r="J208" s="7"/>
    </row>
    <row r="209" spans="1:10" x14ac:dyDescent="0.3">
      <c r="A209" s="6"/>
      <c r="B209" s="2"/>
      <c r="C209" s="2"/>
      <c r="D209" s="2"/>
      <c r="E209" s="7"/>
      <c r="G209" s="30"/>
      <c r="H209" s="26"/>
      <c r="I209" s="2"/>
      <c r="J209" s="7"/>
    </row>
    <row r="210" spans="1:10" x14ac:dyDescent="0.3">
      <c r="A210" s="6"/>
      <c r="B210" s="2"/>
      <c r="C210" s="2"/>
      <c r="D210" s="2"/>
      <c r="E210" s="7"/>
      <c r="G210" s="30"/>
      <c r="H210" s="26"/>
      <c r="I210" s="2"/>
      <c r="J210" s="7"/>
    </row>
    <row r="211" spans="1:10" x14ac:dyDescent="0.3">
      <c r="A211" s="6"/>
      <c r="B211" s="2"/>
      <c r="C211" s="2"/>
      <c r="D211" s="2"/>
      <c r="E211" s="7"/>
      <c r="G211" s="30"/>
      <c r="H211" s="26"/>
      <c r="I211" s="2"/>
      <c r="J211" s="7"/>
    </row>
    <row r="212" spans="1:10" x14ac:dyDescent="0.3">
      <c r="A212" s="6"/>
      <c r="B212" s="2"/>
      <c r="C212" s="2"/>
      <c r="D212" s="2"/>
      <c r="E212" s="7"/>
      <c r="G212" s="30"/>
      <c r="H212" s="26"/>
      <c r="I212" s="2"/>
      <c r="J212" s="7"/>
    </row>
    <row r="213" spans="1:10" x14ac:dyDescent="0.3">
      <c r="A213" s="6"/>
      <c r="B213" s="2"/>
      <c r="C213" s="2"/>
      <c r="D213" s="2"/>
      <c r="E213" s="7"/>
      <c r="G213" s="30"/>
      <c r="H213" s="26"/>
      <c r="I213" s="2"/>
      <c r="J213" s="7"/>
    </row>
    <row r="214" spans="1:10" x14ac:dyDescent="0.3">
      <c r="A214" s="6"/>
      <c r="B214" s="2"/>
      <c r="C214" s="2"/>
      <c r="D214" s="2"/>
      <c r="E214" s="7"/>
      <c r="G214" s="30"/>
      <c r="H214" s="26"/>
      <c r="I214" s="2"/>
      <c r="J214" s="7"/>
    </row>
    <row r="215" spans="1:10" x14ac:dyDescent="0.3">
      <c r="A215" s="6"/>
      <c r="B215" s="2"/>
      <c r="C215" s="2"/>
      <c r="D215" s="2"/>
      <c r="E215" s="7"/>
      <c r="G215" s="30"/>
      <c r="H215" s="26"/>
      <c r="I215" s="2"/>
      <c r="J215" s="7"/>
    </row>
    <row r="216" spans="1:10" x14ac:dyDescent="0.3">
      <c r="A216" s="6"/>
      <c r="B216" s="2"/>
      <c r="C216" s="2"/>
      <c r="D216" s="2"/>
      <c r="E216" s="7"/>
      <c r="G216" s="30"/>
      <c r="H216" s="26"/>
      <c r="I216" s="2"/>
      <c r="J216" s="7"/>
    </row>
    <row r="217" spans="1:10" x14ac:dyDescent="0.3">
      <c r="A217" s="6"/>
      <c r="B217" s="2"/>
      <c r="C217" s="2"/>
      <c r="D217" s="2"/>
      <c r="E217" s="7"/>
      <c r="G217" s="30"/>
      <c r="H217" s="26"/>
      <c r="I217" s="2"/>
      <c r="J217" s="7"/>
    </row>
    <row r="218" spans="1:10" x14ac:dyDescent="0.3">
      <c r="A218" s="6"/>
      <c r="B218" s="2"/>
      <c r="C218" s="2"/>
      <c r="D218" s="2"/>
      <c r="E218" s="7"/>
      <c r="G218" s="30"/>
      <c r="H218" s="26"/>
      <c r="I218" s="2"/>
      <c r="J218" s="7"/>
    </row>
    <row r="219" spans="1:10" x14ac:dyDescent="0.3">
      <c r="A219" s="6"/>
      <c r="B219" s="2"/>
      <c r="C219" s="2"/>
      <c r="D219" s="2"/>
      <c r="E219" s="7"/>
      <c r="G219" s="30"/>
      <c r="H219" s="26"/>
      <c r="I219" s="2"/>
      <c r="J219" s="7"/>
    </row>
    <row r="220" spans="1:10" x14ac:dyDescent="0.3">
      <c r="A220" s="6"/>
      <c r="B220" s="2"/>
      <c r="C220" s="2"/>
      <c r="D220" s="2"/>
      <c r="E220" s="7"/>
      <c r="G220" s="30"/>
      <c r="H220" s="26"/>
      <c r="I220" s="2"/>
      <c r="J220" s="7"/>
    </row>
    <row r="221" spans="1:10" x14ac:dyDescent="0.3">
      <c r="A221" s="6"/>
      <c r="B221" s="2"/>
      <c r="C221" s="2"/>
      <c r="D221" s="2"/>
      <c r="E221" s="7"/>
      <c r="G221" s="30"/>
      <c r="H221" s="26"/>
      <c r="I221" s="2"/>
      <c r="J221" s="7"/>
    </row>
    <row r="222" spans="1:10" x14ac:dyDescent="0.3">
      <c r="A222" s="6"/>
      <c r="B222" s="2"/>
      <c r="C222" s="2"/>
      <c r="D222" s="2"/>
      <c r="E222" s="7"/>
      <c r="G222" s="30"/>
      <c r="H222" s="26"/>
      <c r="I222" s="2"/>
      <c r="J222" s="7"/>
    </row>
    <row r="223" spans="1:10" x14ac:dyDescent="0.3">
      <c r="A223" s="6"/>
      <c r="B223" s="2"/>
      <c r="C223" s="2"/>
      <c r="D223" s="2"/>
      <c r="E223" s="7"/>
      <c r="G223" s="30"/>
      <c r="H223" s="26"/>
      <c r="I223" s="2"/>
      <c r="J223" s="7"/>
    </row>
    <row r="224" spans="1:10" x14ac:dyDescent="0.3">
      <c r="A224" s="6"/>
      <c r="B224" s="2"/>
      <c r="C224" s="2"/>
      <c r="D224" s="2"/>
      <c r="E224" s="7"/>
      <c r="G224" s="30"/>
      <c r="H224" s="26"/>
      <c r="I224" s="2"/>
      <c r="J224" s="7"/>
    </row>
    <row r="225" spans="1:10" x14ac:dyDescent="0.3">
      <c r="A225" s="6"/>
      <c r="B225" s="2"/>
      <c r="C225" s="2"/>
      <c r="D225" s="2"/>
      <c r="E225" s="7"/>
      <c r="G225" s="30"/>
      <c r="H225" s="26"/>
      <c r="I225" s="2"/>
      <c r="J225" s="7"/>
    </row>
    <row r="226" spans="1:10" x14ac:dyDescent="0.3">
      <c r="A226" s="6"/>
      <c r="B226" s="2"/>
      <c r="C226" s="2"/>
      <c r="D226" s="2"/>
      <c r="E226" s="7"/>
      <c r="G226" s="30"/>
      <c r="H226" s="26"/>
      <c r="I226" s="2"/>
      <c r="J226" s="7"/>
    </row>
    <row r="227" spans="1:10" x14ac:dyDescent="0.3">
      <c r="A227" s="6"/>
      <c r="B227" s="2"/>
      <c r="C227" s="2"/>
      <c r="D227" s="2"/>
      <c r="E227" s="7"/>
      <c r="G227" s="30"/>
      <c r="H227" s="26"/>
      <c r="I227" s="2"/>
      <c r="J227" s="7"/>
    </row>
    <row r="228" spans="1:10" x14ac:dyDescent="0.3">
      <c r="A228" s="6"/>
      <c r="B228" s="2"/>
      <c r="C228" s="2"/>
      <c r="D228" s="2"/>
      <c r="E228" s="7"/>
      <c r="G228" s="30"/>
      <c r="H228" s="26"/>
      <c r="I228" s="2"/>
      <c r="J228" s="7"/>
    </row>
    <row r="229" spans="1:10" x14ac:dyDescent="0.3">
      <c r="A229" s="6"/>
      <c r="B229" s="2"/>
      <c r="C229" s="2"/>
      <c r="D229" s="2"/>
      <c r="E229" s="7"/>
      <c r="G229" s="30"/>
      <c r="H229" s="26"/>
      <c r="I229" s="2"/>
      <c r="J229" s="7"/>
    </row>
    <row r="230" spans="1:10" x14ac:dyDescent="0.3">
      <c r="A230" s="6"/>
      <c r="B230" s="2"/>
      <c r="C230" s="2"/>
      <c r="D230" s="2"/>
      <c r="E230" s="7"/>
      <c r="G230" s="30"/>
      <c r="H230" s="26"/>
      <c r="I230" s="2"/>
      <c r="J230" s="7"/>
    </row>
    <row r="231" spans="1:10" x14ac:dyDescent="0.3">
      <c r="A231" s="6"/>
      <c r="B231" s="2"/>
      <c r="C231" s="2"/>
      <c r="D231" s="2"/>
      <c r="E231" s="7"/>
      <c r="G231" s="30"/>
      <c r="H231" s="26"/>
      <c r="I231" s="2"/>
      <c r="J231" s="7"/>
    </row>
    <row r="232" spans="1:10" x14ac:dyDescent="0.3">
      <c r="A232" s="6"/>
      <c r="B232" s="2"/>
      <c r="C232" s="2"/>
      <c r="D232" s="2"/>
      <c r="E232" s="7"/>
      <c r="G232" s="30"/>
      <c r="H232" s="26"/>
      <c r="I232" s="2"/>
      <c r="J232" s="7"/>
    </row>
    <row r="233" spans="1:10" x14ac:dyDescent="0.3">
      <c r="A233" s="6"/>
      <c r="B233" s="2"/>
      <c r="C233" s="2"/>
      <c r="D233" s="2"/>
      <c r="E233" s="7"/>
      <c r="G233" s="30"/>
      <c r="H233" s="26"/>
      <c r="I233" s="2"/>
      <c r="J233" s="7"/>
    </row>
    <row r="234" spans="1:10" x14ac:dyDescent="0.3">
      <c r="A234" s="6"/>
      <c r="B234" s="2"/>
      <c r="C234" s="2"/>
      <c r="D234" s="2"/>
      <c r="E234" s="7"/>
      <c r="G234" s="30"/>
      <c r="H234" s="26"/>
      <c r="I234" s="2"/>
      <c r="J234" s="7"/>
    </row>
    <row r="235" spans="1:10" x14ac:dyDescent="0.3">
      <c r="A235" s="6"/>
      <c r="B235" s="2"/>
      <c r="C235" s="2"/>
      <c r="D235" s="2"/>
      <c r="E235" s="7"/>
      <c r="G235" s="30"/>
      <c r="H235" s="26"/>
      <c r="I235" s="2"/>
      <c r="J235" s="7"/>
    </row>
    <row r="236" spans="1:10" x14ac:dyDescent="0.3">
      <c r="A236" s="6"/>
      <c r="B236" s="2"/>
      <c r="C236" s="2"/>
      <c r="D236" s="2"/>
      <c r="E236" s="7"/>
      <c r="G236" s="30"/>
      <c r="H236" s="26"/>
      <c r="I236" s="2"/>
      <c r="J236" s="7"/>
    </row>
    <row r="237" spans="1:10" ht="15" thickBot="1" x14ac:dyDescent="0.35">
      <c r="A237" s="8"/>
      <c r="B237" s="2"/>
      <c r="C237" s="2"/>
      <c r="D237" s="2"/>
      <c r="E237" s="7"/>
      <c r="G237" s="30"/>
      <c r="H237" s="26"/>
      <c r="I237" s="2"/>
      <c r="J237" s="7"/>
    </row>
    <row r="238" spans="1:10" ht="15" thickBot="1" x14ac:dyDescent="0.35">
      <c r="B238" s="9"/>
      <c r="C238" s="9"/>
      <c r="D238" s="9"/>
      <c r="E238" s="10"/>
      <c r="G238" s="32"/>
      <c r="H238" s="33"/>
      <c r="I238" s="9"/>
      <c r="J238" s="10"/>
    </row>
  </sheetData>
  <mergeCells count="2">
    <mergeCell ref="D1:E2"/>
    <mergeCell ref="D3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abSelected="1" topLeftCell="A13" zoomScale="73" zoomScaleNormal="73" workbookViewId="0">
      <selection activeCell="R19" sqref="R19"/>
    </sheetView>
  </sheetViews>
  <sheetFormatPr baseColWidth="10" defaultRowHeight="14.4" x14ac:dyDescent="0.3"/>
  <cols>
    <col min="7" max="7" width="24" customWidth="1"/>
    <col min="8" max="8" width="22" customWidth="1"/>
  </cols>
  <sheetData>
    <row r="1" spans="1:16" x14ac:dyDescent="0.3">
      <c r="D1" t="s">
        <v>24</v>
      </c>
      <c r="F1" t="s">
        <v>3</v>
      </c>
      <c r="G1" t="s">
        <v>15</v>
      </c>
      <c r="H1" t="s">
        <v>16</v>
      </c>
      <c r="I1" t="s">
        <v>6</v>
      </c>
      <c r="J1" t="s">
        <v>2</v>
      </c>
      <c r="K1" t="s">
        <v>7</v>
      </c>
      <c r="L1" t="s">
        <v>8</v>
      </c>
      <c r="N1" t="s">
        <v>10</v>
      </c>
    </row>
    <row r="2" spans="1:16" ht="15" x14ac:dyDescent="0.25">
      <c r="F2">
        <v>170</v>
      </c>
      <c r="G2">
        <v>4.481592240566</v>
      </c>
      <c r="H2">
        <v>0.7</v>
      </c>
      <c r="I2">
        <v>33</v>
      </c>
      <c r="J2">
        <f>((I2/2)^2)*PI()</f>
        <v>855.2985999398212</v>
      </c>
      <c r="K2">
        <v>170</v>
      </c>
      <c r="L2">
        <v>175</v>
      </c>
      <c r="N2" t="s">
        <v>11</v>
      </c>
      <c r="O2" t="s">
        <v>12</v>
      </c>
      <c r="P2">
        <v>1.4</v>
      </c>
    </row>
    <row r="3" spans="1:16" x14ac:dyDescent="0.3">
      <c r="D3" t="s">
        <v>25</v>
      </c>
      <c r="N3" t="s">
        <v>13</v>
      </c>
      <c r="P3">
        <v>1</v>
      </c>
    </row>
    <row r="4" spans="1:16" ht="15" x14ac:dyDescent="0.25">
      <c r="F4">
        <v>10</v>
      </c>
      <c r="G4">
        <v>4.481592240566</v>
      </c>
      <c r="H4">
        <v>0.7</v>
      </c>
      <c r="I4">
        <v>33</v>
      </c>
      <c r="J4">
        <f t="shared" ref="J4" si="0">((I4/2)^2)*PI()</f>
        <v>855.2985999398212</v>
      </c>
      <c r="K4">
        <v>30</v>
      </c>
      <c r="L4">
        <v>25</v>
      </c>
      <c r="N4" t="s">
        <v>14</v>
      </c>
      <c r="P4">
        <v>1.3</v>
      </c>
    </row>
    <row r="8" spans="1:16" ht="15" x14ac:dyDescent="0.25">
      <c r="G8" t="s">
        <v>9</v>
      </c>
      <c r="I8" t="s">
        <v>23</v>
      </c>
      <c r="J8" t="s">
        <v>26</v>
      </c>
    </row>
    <row r="9" spans="1:16" x14ac:dyDescent="0.3">
      <c r="A9" t="s">
        <v>0</v>
      </c>
      <c r="C9" t="s">
        <v>1</v>
      </c>
      <c r="E9" t="s">
        <v>5</v>
      </c>
      <c r="J9" t="s">
        <v>27</v>
      </c>
      <c r="K9" t="s">
        <v>17</v>
      </c>
      <c r="O9" t="s">
        <v>28</v>
      </c>
      <c r="P9">
        <v>0.13500000000000001</v>
      </c>
    </row>
    <row r="10" spans="1:16" ht="15" x14ac:dyDescent="0.25">
      <c r="C10" t="s">
        <v>4</v>
      </c>
      <c r="E10">
        <v>170</v>
      </c>
    </row>
    <row r="11" spans="1:16" ht="15" x14ac:dyDescent="0.25">
      <c r="A11">
        <v>0</v>
      </c>
      <c r="C11">
        <v>0</v>
      </c>
      <c r="E11">
        <f>E10-C11</f>
        <v>170</v>
      </c>
      <c r="G11">
        <f>$G$2*(($F$2/($F$2-C11))^$P$2)</f>
        <v>4.481592240566</v>
      </c>
      <c r="H11">
        <f>(($L$2^$P$2)*$G$2)/(($L$2-(($J$2*C11)*0.001))^$P$2)</f>
        <v>4.481592240566</v>
      </c>
      <c r="I11">
        <f>(($L$4^$P$2)*$G$4)/(($L$4+(($J$4*C11)*0.001))^$P$2)</f>
        <v>4.481592240566</v>
      </c>
      <c r="J11">
        <f>H11-I11</f>
        <v>0</v>
      </c>
      <c r="M11">
        <v>0</v>
      </c>
      <c r="O11" s="37">
        <f>$P$9*A11*0.001</f>
        <v>0</v>
      </c>
    </row>
    <row r="12" spans="1:16" ht="15" x14ac:dyDescent="0.25">
      <c r="A12">
        <v>2</v>
      </c>
      <c r="C12">
        <v>2</v>
      </c>
      <c r="E12">
        <f t="shared" ref="E12:E75" si="1">E11-C12</f>
        <v>168</v>
      </c>
      <c r="G12">
        <f t="shared" ref="G12:G75" si="2">$G$2*(($F$2/($F$2-C12))^$P$2)</f>
        <v>4.5564628641104425</v>
      </c>
      <c r="H12">
        <f>(($L$2^$P$2)*$G$2)/(($L$2-(($J$2*C12)*0.001))^$P$2)</f>
        <v>4.5436492741589154</v>
      </c>
      <c r="I12">
        <f t="shared" ref="I12:I75" si="3">(($L$4^$P$2)*$G$4)/(($L$4+(($J$4*C12)*0.001))^$P$2)</f>
        <v>4.0849929773973734</v>
      </c>
      <c r="J12">
        <f t="shared" ref="J12:J75" si="4">H12-I12</f>
        <v>0.45865629676154196</v>
      </c>
      <c r="M12">
        <v>0.89027941725121595</v>
      </c>
      <c r="O12" s="37">
        <f t="shared" ref="O12:O75" si="5">$P$9*A12</f>
        <v>0.27</v>
      </c>
    </row>
    <row r="13" spans="1:16" ht="15" x14ac:dyDescent="0.25">
      <c r="A13">
        <v>4</v>
      </c>
      <c r="C13">
        <v>4</v>
      </c>
      <c r="E13">
        <f t="shared" si="1"/>
        <v>164</v>
      </c>
      <c r="G13">
        <f>$G$2*(($F$2/($F$2-C13))^$P$2)</f>
        <v>4.633503615292768</v>
      </c>
      <c r="H13">
        <f t="shared" ref="H13:H75" si="6">(($L$2^$P$2)*$G$2)/(($L$2-(($J$2*C13)*0.001))^$P$2)</f>
        <v>4.6071941207275149</v>
      </c>
      <c r="I13">
        <f>(($L$4^$P$2)*$G$4)/(($L$4+(($J$4*C13)*0.001))^$P$2)</f>
        <v>3.744976496616963</v>
      </c>
      <c r="J13">
        <f t="shared" si="4"/>
        <v>0.86221762411055192</v>
      </c>
      <c r="M13">
        <v>1.5545095441449139</v>
      </c>
      <c r="O13" s="37">
        <f t="shared" si="5"/>
        <v>0.54</v>
      </c>
    </row>
    <row r="14" spans="1:16" ht="15" x14ac:dyDescent="0.25">
      <c r="A14">
        <v>6</v>
      </c>
      <c r="C14">
        <v>6</v>
      </c>
      <c r="E14">
        <f t="shared" si="1"/>
        <v>158</v>
      </c>
      <c r="G14">
        <f t="shared" si="2"/>
        <v>4.7128046930801872</v>
      </c>
      <c r="H14">
        <f t="shared" si="6"/>
        <v>4.6722778227905062</v>
      </c>
      <c r="I14">
        <f t="shared" si="3"/>
        <v>3.450749347976481</v>
      </c>
      <c r="J14">
        <f t="shared" si="4"/>
        <v>1.2215284748140252</v>
      </c>
      <c r="M14">
        <v>2.0730661568761568</v>
      </c>
      <c r="O14" s="37">
        <f t="shared" si="5"/>
        <v>0.81</v>
      </c>
    </row>
    <row r="15" spans="1:16" ht="15" x14ac:dyDescent="0.25">
      <c r="A15">
        <v>8</v>
      </c>
      <c r="C15">
        <v>8</v>
      </c>
      <c r="E15">
        <f t="shared" si="1"/>
        <v>150</v>
      </c>
      <c r="G15">
        <f t="shared" si="2"/>
        <v>4.7944612081330034</v>
      </c>
      <c r="H15">
        <f t="shared" si="6"/>
        <v>4.7389537121129601</v>
      </c>
      <c r="I15">
        <f t="shared" si="3"/>
        <v>3.1940407638936343</v>
      </c>
      <c r="J15">
        <f t="shared" si="4"/>
        <v>1.5449129482193258</v>
      </c>
      <c r="M15">
        <v>2.4931582191506587</v>
      </c>
      <c r="O15" s="37">
        <f t="shared" si="5"/>
        <v>1.08</v>
      </c>
    </row>
    <row r="16" spans="1:16" ht="15" x14ac:dyDescent="0.25">
      <c r="A16">
        <v>10</v>
      </c>
      <c r="C16">
        <v>10</v>
      </c>
      <c r="E16">
        <f t="shared" si="1"/>
        <v>140</v>
      </c>
      <c r="G16">
        <f t="shared" si="2"/>
        <v>4.8785735151640477</v>
      </c>
      <c r="H16">
        <f t="shared" si="6"/>
        <v>4.8072775370103269</v>
      </c>
      <c r="I16">
        <f t="shared" si="3"/>
        <v>2.9684156035072888</v>
      </c>
      <c r="J16">
        <f t="shared" si="4"/>
        <v>1.8388619335030381</v>
      </c>
      <c r="M16">
        <v>2.8441965799311135</v>
      </c>
      <c r="O16" s="37">
        <f t="shared" si="5"/>
        <v>1.35</v>
      </c>
    </row>
    <row r="17" spans="1:15" ht="15" x14ac:dyDescent="0.25">
      <c r="A17">
        <v>12</v>
      </c>
      <c r="C17">
        <v>12</v>
      </c>
      <c r="E17">
        <f t="shared" si="1"/>
        <v>128</v>
      </c>
      <c r="G17">
        <f t="shared" si="2"/>
        <v>4.9652475722907417</v>
      </c>
      <c r="H17">
        <f t="shared" si="6"/>
        <v>4.8773075981300194</v>
      </c>
      <c r="I17">
        <f t="shared" si="3"/>
        <v>2.7687984050921766</v>
      </c>
      <c r="J17">
        <f t="shared" si="4"/>
        <v>2.1085091930378428</v>
      </c>
      <c r="M17">
        <v>3.1453919791251792</v>
      </c>
      <c r="O17" s="37">
        <f t="shared" si="5"/>
        <v>1.62</v>
      </c>
    </row>
    <row r="18" spans="1:15" ht="15" x14ac:dyDescent="0.25">
      <c r="A18">
        <v>14</v>
      </c>
      <c r="C18">
        <v>14</v>
      </c>
      <c r="E18">
        <f t="shared" si="1"/>
        <v>114</v>
      </c>
      <c r="G18">
        <f t="shared" si="2"/>
        <v>5.0545953299471025</v>
      </c>
      <c r="H18">
        <f>(($L$2^$P$2)*$G$2)/(($L$2-(($J$2*C18)*0.001))^$P$2)</f>
        <v>4.9491048933701727</v>
      </c>
      <c r="I18">
        <f t="shared" si="3"/>
        <v>2.5911369860596287</v>
      </c>
      <c r="J18">
        <f t="shared" si="4"/>
        <v>2.357967907310544</v>
      </c>
      <c r="M18">
        <v>3.4097920042475582</v>
      </c>
      <c r="O18" s="37">
        <f t="shared" si="5"/>
        <v>1.8900000000000001</v>
      </c>
    </row>
    <row r="19" spans="1:15" ht="15" x14ac:dyDescent="0.25">
      <c r="A19">
        <v>16</v>
      </c>
      <c r="C19">
        <v>16</v>
      </c>
      <c r="E19">
        <f t="shared" si="1"/>
        <v>98</v>
      </c>
      <c r="G19">
        <f t="shared" si="2"/>
        <v>5.1467351522037834</v>
      </c>
      <c r="H19">
        <f t="shared" si="6"/>
        <v>5.0227332726541425</v>
      </c>
      <c r="I19">
        <f t="shared" si="3"/>
        <v>2.4321603574779291</v>
      </c>
      <c r="J19">
        <f t="shared" si="4"/>
        <v>2.5905729151762134</v>
      </c>
      <c r="M19">
        <v>3.6465549048549457</v>
      </c>
      <c r="O19" s="37">
        <f t="shared" si="5"/>
        <v>2.16</v>
      </c>
    </row>
    <row r="20" spans="1:15" ht="15" x14ac:dyDescent="0.25">
      <c r="A20">
        <v>18</v>
      </c>
      <c r="C20">
        <v>18</v>
      </c>
      <c r="E20">
        <f t="shared" si="1"/>
        <v>80</v>
      </c>
      <c r="G20">
        <f t="shared" si="2"/>
        <v>5.2417922736598213</v>
      </c>
      <c r="H20">
        <f t="shared" si="6"/>
        <v>5.0982596033439957</v>
      </c>
      <c r="I20">
        <f t="shared" si="3"/>
        <v>2.2892016639141586</v>
      </c>
      <c r="J20">
        <f t="shared" si="4"/>
        <v>2.8090579394298372</v>
      </c>
      <c r="M20">
        <v>3.8622937188813791</v>
      </c>
      <c r="O20" s="37">
        <f t="shared" si="5"/>
        <v>2.4300000000000002</v>
      </c>
    </row>
    <row r="21" spans="1:15" ht="15" x14ac:dyDescent="0.25">
      <c r="A21">
        <v>20</v>
      </c>
      <c r="C21">
        <v>20</v>
      </c>
      <c r="E21">
        <f t="shared" si="1"/>
        <v>60</v>
      </c>
      <c r="G21">
        <f t="shared" si="2"/>
        <v>5.3398992954251074</v>
      </c>
      <c r="H21">
        <f t="shared" si="6"/>
        <v>5.1757539471477978</v>
      </c>
      <c r="I21">
        <f t="shared" si="3"/>
        <v>2.1600667678842385</v>
      </c>
      <c r="J21">
        <f t="shared" si="4"/>
        <v>3.0156871792635593</v>
      </c>
      <c r="M21">
        <v>4.0619038506230218</v>
      </c>
      <c r="O21" s="37">
        <f t="shared" si="5"/>
        <v>2.7</v>
      </c>
    </row>
    <row r="22" spans="1:15" ht="15" x14ac:dyDescent="0.25">
      <c r="A22">
        <v>22</v>
      </c>
      <c r="C22">
        <v>22</v>
      </c>
      <c r="E22">
        <f t="shared" si="1"/>
        <v>38</v>
      </c>
      <c r="G22">
        <f t="shared" si="2"/>
        <v>5.4411967241130013</v>
      </c>
      <c r="H22">
        <f t="shared" si="6"/>
        <v>5.2552897494542004</v>
      </c>
      <c r="I22">
        <f t="shared" si="3"/>
        <v>2.0429354010075125</v>
      </c>
      <c r="J22">
        <f t="shared" si="4"/>
        <v>3.2123543484466879</v>
      </c>
      <c r="M22">
        <v>4.249090669733194</v>
      </c>
      <c r="O22" s="37">
        <f t="shared" si="5"/>
        <v>2.97</v>
      </c>
    </row>
    <row r="23" spans="1:15" ht="15" x14ac:dyDescent="0.25">
      <c r="A23">
        <v>24</v>
      </c>
      <c r="C23">
        <v>24</v>
      </c>
      <c r="E23">
        <f t="shared" si="1"/>
        <v>14</v>
      </c>
      <c r="G23">
        <f t="shared" si="2"/>
        <v>5.5458335582147829</v>
      </c>
      <c r="H23">
        <f t="shared" si="6"/>
        <v>5.3369440421150403</v>
      </c>
      <c r="I23">
        <f t="shared" si="3"/>
        <v>1.9362858986108049</v>
      </c>
      <c r="J23">
        <f t="shared" si="4"/>
        <v>3.4006581435042351</v>
      </c>
      <c r="M23">
        <v>4.4267161729048672</v>
      </c>
      <c r="O23" s="37">
        <f t="shared" si="5"/>
        <v>3.24</v>
      </c>
    </row>
    <row r="24" spans="1:15" ht="15" x14ac:dyDescent="0.25">
      <c r="A24">
        <v>26</v>
      </c>
      <c r="C24">
        <v>26</v>
      </c>
      <c r="E24">
        <f t="shared" si="1"/>
        <v>-12</v>
      </c>
      <c r="G24">
        <f t="shared" si="2"/>
        <v>5.6539679267391056</v>
      </c>
      <c r="H24">
        <f t="shared" si="6"/>
        <v>5.4207976607926316</v>
      </c>
      <c r="I24">
        <f t="shared" si="3"/>
        <v>1.8388372461442031</v>
      </c>
      <c r="J24">
        <f t="shared" si="4"/>
        <v>3.5819604146484285</v>
      </c>
      <c r="M24">
        <v>4.59703286638159</v>
      </c>
      <c r="O24" s="37">
        <f t="shared" si="5"/>
        <v>3.5100000000000002</v>
      </c>
    </row>
    <row r="25" spans="1:15" ht="15" x14ac:dyDescent="0.25">
      <c r="A25">
        <v>28</v>
      </c>
      <c r="C25">
        <v>28</v>
      </c>
      <c r="E25">
        <f t="shared" si="1"/>
        <v>-40</v>
      </c>
      <c r="G25">
        <f t="shared" si="2"/>
        <v>5.7657677855788174</v>
      </c>
      <c r="H25">
        <f t="shared" si="6"/>
        <v>5.5069354780951043</v>
      </c>
      <c r="I25">
        <f t="shared" si="3"/>
        <v>1.7495039932463536</v>
      </c>
      <c r="J25">
        <f t="shared" si="4"/>
        <v>3.7574314848487509</v>
      </c>
      <c r="M25">
        <v>4.7618453033654795</v>
      </c>
      <c r="O25" s="37">
        <f t="shared" si="5"/>
        <v>3.7800000000000002</v>
      </c>
    </row>
    <row r="26" spans="1:15" ht="15" x14ac:dyDescent="0.25">
      <c r="A26">
        <v>30</v>
      </c>
      <c r="C26">
        <v>30</v>
      </c>
      <c r="E26">
        <f t="shared" si="1"/>
        <v>-70</v>
      </c>
      <c r="G26">
        <f t="shared" si="2"/>
        <v>5.8814116777249632</v>
      </c>
      <c r="H26">
        <f t="shared" si="6"/>
        <v>5.5954466538410541</v>
      </c>
      <c r="I26">
        <f t="shared" si="3"/>
        <v>1.667360842875443</v>
      </c>
      <c r="J26">
        <f t="shared" si="4"/>
        <v>3.9280858109656114</v>
      </c>
      <c r="M26">
        <v>4.9226240229180824</v>
      </c>
      <c r="O26" s="37">
        <f t="shared" si="5"/>
        <v>4.0500000000000007</v>
      </c>
    </row>
    <row r="27" spans="1:15" ht="15" x14ac:dyDescent="0.25">
      <c r="A27">
        <v>32</v>
      </c>
      <c r="C27">
        <v>32</v>
      </c>
      <c r="E27">
        <f t="shared" si="1"/>
        <v>-102</v>
      </c>
      <c r="G27">
        <f t="shared" si="2"/>
        <v>6.0010895641948325</v>
      </c>
      <c r="H27">
        <f t="shared" si="6"/>
        <v>5.6864249039254879</v>
      </c>
      <c r="I27">
        <f t="shared" si="3"/>
        <v>1.5916145928744434</v>
      </c>
      <c r="J27">
        <f t="shared" si="4"/>
        <v>4.0948103110510443</v>
      </c>
      <c r="M27">
        <v>5.0805874600605572</v>
      </c>
      <c r="O27" s="37">
        <f t="shared" si="5"/>
        <v>4.32</v>
      </c>
    </row>
    <row r="28" spans="1:15" ht="15" x14ac:dyDescent="0.25">
      <c r="A28">
        <v>34</v>
      </c>
      <c r="C28">
        <v>34</v>
      </c>
      <c r="E28">
        <f t="shared" si="1"/>
        <v>-136</v>
      </c>
      <c r="G28">
        <f t="shared" si="2"/>
        <v>6.1250037333916794</v>
      </c>
      <c r="H28">
        <f t="shared" si="6"/>
        <v>5.7799687894046343</v>
      </c>
      <c r="I28">
        <f t="shared" si="3"/>
        <v>1.521581720359378</v>
      </c>
      <c r="J28">
        <f t="shared" si="4"/>
        <v>4.2583870690452565</v>
      </c>
      <c r="M28">
        <v>5.2367618676847396</v>
      </c>
      <c r="O28" s="37">
        <f t="shared" si="5"/>
        <v>4.59</v>
      </c>
    </row>
    <row r="29" spans="1:15" ht="15" x14ac:dyDescent="0.25">
      <c r="A29">
        <v>36</v>
      </c>
      <c r="C29">
        <v>36</v>
      </c>
      <c r="E29">
        <f t="shared" si="1"/>
        <v>-172</v>
      </c>
      <c r="G29">
        <f t="shared" si="2"/>
        <v>6.2533697975841287</v>
      </c>
      <c r="H29">
        <f t="shared" si="6"/>
        <v>5.876182027578281</v>
      </c>
      <c r="I29">
        <f t="shared" si="3"/>
        <v>1.456670336802588</v>
      </c>
      <c r="J29">
        <f t="shared" si="4"/>
        <v>4.4195116907756926</v>
      </c>
      <c r="M29">
        <v>5.3920258706131143</v>
      </c>
      <c r="O29" s="37">
        <f t="shared" si="5"/>
        <v>4.8600000000000003</v>
      </c>
    </row>
    <row r="30" spans="1:15" ht="15" x14ac:dyDescent="0.25">
      <c r="A30">
        <v>38</v>
      </c>
      <c r="C30">
        <v>38</v>
      </c>
      <c r="E30">
        <f t="shared" si="1"/>
        <v>-210</v>
      </c>
      <c r="G30">
        <f t="shared" si="2"/>
        <v>6.3864177863023084</v>
      </c>
      <c r="H30">
        <f t="shared" si="6"/>
        <v>5.9751738270287014</v>
      </c>
      <c r="I30">
        <f t="shared" si="3"/>
        <v>1.39636555759554</v>
      </c>
      <c r="J30">
        <f t="shared" si="4"/>
        <v>4.5788082694331615</v>
      </c>
      <c r="M30">
        <v>5.5471441056640982</v>
      </c>
      <c r="O30" s="37">
        <f t="shared" si="5"/>
        <v>5.1300000000000008</v>
      </c>
    </row>
    <row r="31" spans="1:15" ht="15" x14ac:dyDescent="0.25">
      <c r="A31">
        <v>40</v>
      </c>
      <c r="C31">
        <v>40</v>
      </c>
      <c r="E31">
        <f t="shared" si="1"/>
        <v>-250</v>
      </c>
      <c r="G31">
        <f t="shared" si="2"/>
        <v>6.5243933477177114</v>
      </c>
      <c r="H31">
        <f t="shared" si="6"/>
        <v>6.0770592487748454</v>
      </c>
      <c r="I31">
        <f t="shared" si="3"/>
        <v>1.3402175605202078</v>
      </c>
      <c r="J31">
        <f t="shared" si="4"/>
        <v>4.7368416882546374</v>
      </c>
      <c r="M31">
        <v>5.7027929996101987</v>
      </c>
      <c r="O31" s="37">
        <f t="shared" si="5"/>
        <v>5.4</v>
      </c>
    </row>
    <row r="32" spans="1:15" ht="15" x14ac:dyDescent="0.25">
      <c r="A32">
        <v>42</v>
      </c>
      <c r="C32">
        <v>42</v>
      </c>
      <c r="E32">
        <f t="shared" si="1"/>
        <v>-292</v>
      </c>
      <c r="G32">
        <f t="shared" si="2"/>
        <v>6.6675590705306398</v>
      </c>
      <c r="H32">
        <f t="shared" si="6"/>
        <v>6.1819595959249671</v>
      </c>
      <c r="I32">
        <f t="shared" si="3"/>
        <v>1.2878317776861863</v>
      </c>
      <c r="J32">
        <f t="shared" si="4"/>
        <v>4.8941278182387808</v>
      </c>
      <c r="M32">
        <v>5.8595808119157153</v>
      </c>
      <c r="O32" s="37">
        <f t="shared" si="5"/>
        <v>5.67</v>
      </c>
    </row>
    <row r="33" spans="1:15" ht="15" x14ac:dyDescent="0.25">
      <c r="A33">
        <v>44</v>
      </c>
      <c r="C33">
        <v>44</v>
      </c>
      <c r="E33">
        <f t="shared" si="1"/>
        <v>-336</v>
      </c>
      <c r="G33">
        <f t="shared" si="2"/>
        <v>6.8161959405643175</v>
      </c>
      <c r="H33">
        <f t="shared" si="6"/>
        <v>6.2900028344599255</v>
      </c>
      <c r="I33">
        <f t="shared" si="3"/>
        <v>1.2388607921924559</v>
      </c>
      <c r="J33">
        <f t="shared" si="4"/>
        <v>5.05114204226747</v>
      </c>
      <c r="M33">
        <v>6.0180634479889283</v>
      </c>
      <c r="O33" s="37">
        <f t="shared" si="5"/>
        <v>5.94</v>
      </c>
    </row>
    <row r="34" spans="1:15" ht="15" x14ac:dyDescent="0.25">
      <c r="A34">
        <v>46</v>
      </c>
      <c r="C34">
        <v>46</v>
      </c>
      <c r="E34">
        <f t="shared" si="1"/>
        <v>-382</v>
      </c>
      <c r="G34">
        <f t="shared" si="2"/>
        <v>6.9706049481944126</v>
      </c>
      <c r="H34">
        <f t="shared" si="6"/>
        <v>6.4013240480594078</v>
      </c>
      <c r="I34">
        <f t="shared" si="3"/>
        <v>1.1929976059876748</v>
      </c>
      <c r="J34">
        <f t="shared" si="4"/>
        <v>5.2083264420717335</v>
      </c>
      <c r="M34">
        <v>6.1787571248349877</v>
      </c>
      <c r="O34" s="37">
        <f t="shared" si="5"/>
        <v>6.2100000000000009</v>
      </c>
    </row>
    <row r="35" spans="1:15" ht="15" x14ac:dyDescent="0.25">
      <c r="A35">
        <v>48</v>
      </c>
      <c r="C35">
        <v>48</v>
      </c>
      <c r="E35">
        <f t="shared" si="1"/>
        <v>-430</v>
      </c>
      <c r="G35">
        <f t="shared" si="2"/>
        <v>7.1311088649709351</v>
      </c>
      <c r="H35">
        <f t="shared" si="6"/>
        <v>6.5160659301963646</v>
      </c>
      <c r="I35">
        <f t="shared" si="3"/>
        <v>1.1499700175652288</v>
      </c>
      <c r="J35">
        <f t="shared" si="4"/>
        <v>5.3660959126311356</v>
      </c>
      <c r="M35">
        <v>6.3421486775434817</v>
      </c>
      <c r="O35" s="37">
        <f t="shared" si="5"/>
        <v>6.48</v>
      </c>
    </row>
    <row r="36" spans="1:15" ht="15" x14ac:dyDescent="0.25">
      <c r="A36">
        <v>50</v>
      </c>
      <c r="C36">
        <v>50</v>
      </c>
      <c r="E36">
        <f t="shared" si="1"/>
        <v>-480</v>
      </c>
      <c r="G36">
        <f t="shared" si="2"/>
        <v>7.2980542103678081</v>
      </c>
      <c r="H36">
        <f t="shared" si="6"/>
        <v>6.6343793170762977</v>
      </c>
      <c r="I36">
        <f t="shared" si="3"/>
        <v>1.1095359032586822</v>
      </c>
      <c r="J36">
        <f t="shared" si="4"/>
        <v>5.5248434138176155</v>
      </c>
      <c r="M36">
        <v>6.5087040891925589</v>
      </c>
      <c r="O36" s="37">
        <f t="shared" si="5"/>
        <v>6.75</v>
      </c>
    </row>
    <row r="37" spans="1:15" ht="15" x14ac:dyDescent="0.25">
      <c r="A37">
        <v>52</v>
      </c>
      <c r="C37">
        <v>52</v>
      </c>
      <c r="E37">
        <f t="shared" si="1"/>
        <v>-532</v>
      </c>
      <c r="G37">
        <f t="shared" si="2"/>
        <v>7.4718134325859387</v>
      </c>
      <c r="H37">
        <f t="shared" si="6"/>
        <v>6.756423765392805</v>
      </c>
      <c r="I37">
        <f t="shared" si="3"/>
        <v>1.0714792383390654</v>
      </c>
      <c r="J37">
        <f t="shared" si="4"/>
        <v>5.6849445270537391</v>
      </c>
      <c r="M37">
        <v>6.6788756806567715</v>
      </c>
      <c r="O37" s="37">
        <f t="shared" si="5"/>
        <v>7.0200000000000005</v>
      </c>
    </row>
    <row r="38" spans="1:15" ht="15" x14ac:dyDescent="0.25">
      <c r="A38">
        <v>54</v>
      </c>
      <c r="C38">
        <v>54</v>
      </c>
      <c r="E38">
        <f t="shared" si="1"/>
        <v>-586</v>
      </c>
      <c r="G38">
        <f t="shared" si="2"/>
        <v>7.6527873308123873</v>
      </c>
      <c r="H38">
        <f t="shared" si="6"/>
        <v>6.882368179314903</v>
      </c>
      <c r="I38">
        <f t="shared" si="3"/>
        <v>1.0356067270136164</v>
      </c>
      <c r="J38">
        <f t="shared" si="4"/>
        <v>5.846761452301287</v>
      </c>
      <c r="M38">
        <v>6.8531082920717354</v>
      </c>
      <c r="O38" s="37">
        <f t="shared" si="5"/>
        <v>7.2900000000000009</v>
      </c>
    </row>
    <row r="39" spans="1:15" ht="15" x14ac:dyDescent="0.25">
      <c r="A39">
        <v>56</v>
      </c>
      <c r="C39">
        <v>56</v>
      </c>
      <c r="E39">
        <f t="shared" si="1"/>
        <v>-642</v>
      </c>
      <c r="G39">
        <f t="shared" si="2"/>
        <v>7.8414077503903572</v>
      </c>
      <c r="H39">
        <f t="shared" si="6"/>
        <v>7.0123914916223251</v>
      </c>
      <c r="I39">
        <f t="shared" si="3"/>
        <v>1.0017449361026225</v>
      </c>
      <c r="J39">
        <f t="shared" si="4"/>
        <v>6.0106465555197026</v>
      </c>
      <c r="M39">
        <v>7.0318447120046041</v>
      </c>
      <c r="O39" s="37">
        <f t="shared" si="5"/>
        <v>7.5600000000000005</v>
      </c>
    </row>
    <row r="40" spans="1:15" ht="15" x14ac:dyDescent="0.25">
      <c r="A40">
        <v>58</v>
      </c>
      <c r="C40">
        <v>58</v>
      </c>
      <c r="E40">
        <f t="shared" si="1"/>
        <v>-700</v>
      </c>
      <c r="G40">
        <f t="shared" si="2"/>
        <v>8.038140587089476</v>
      </c>
      <c r="H40">
        <f t="shared" si="6"/>
        <v>7.1466834044696093</v>
      </c>
      <c r="I40">
        <f t="shared" si="3"/>
        <v>0.96973784734032364</v>
      </c>
      <c r="J40">
        <f t="shared" si="4"/>
        <v>6.1769455571292857</v>
      </c>
      <c r="M40">
        <v>7.2155305553330109</v>
      </c>
      <c r="O40" s="37">
        <f t="shared" si="5"/>
        <v>7.83</v>
      </c>
    </row>
    <row r="41" spans="1:15" ht="15" x14ac:dyDescent="0.25">
      <c r="A41">
        <v>60</v>
      </c>
      <c r="C41">
        <v>60</v>
      </c>
      <c r="E41">
        <f t="shared" si="1"/>
        <v>-760</v>
      </c>
      <c r="G41">
        <f t="shared" si="2"/>
        <v>8.2434891422124785</v>
      </c>
      <c r="H41">
        <f t="shared" si="6"/>
        <v>7.2854451958983786</v>
      </c>
      <c r="I41">
        <f t="shared" si="3"/>
        <v>0.93944475918551018</v>
      </c>
      <c r="J41">
        <f t="shared" si="4"/>
        <v>6.3460004367128686</v>
      </c>
      <c r="M41">
        <v>7.4046187506978391</v>
      </c>
      <c r="O41" s="37">
        <f t="shared" si="5"/>
        <v>8.1000000000000014</v>
      </c>
    </row>
    <row r="42" spans="1:15" ht="15" x14ac:dyDescent="0.25">
      <c r="A42">
        <v>62</v>
      </c>
      <c r="C42">
        <v>62</v>
      </c>
      <c r="E42">
        <f t="shared" si="1"/>
        <v>-822</v>
      </c>
      <c r="G42">
        <f t="shared" si="2"/>
        <v>8.4579978767902926</v>
      </c>
      <c r="H42">
        <f t="shared" si="6"/>
        <v>7.4288905989402272</v>
      </c>
      <c r="I42">
        <f t="shared" si="3"/>
        <v>0.91073848169721472</v>
      </c>
      <c r="J42">
        <f t="shared" si="4"/>
        <v>6.5181521172430124</v>
      </c>
      <c r="M42">
        <v>7.5995737691783383</v>
      </c>
      <c r="O42" s="37">
        <f t="shared" si="5"/>
        <v>8.370000000000001</v>
      </c>
    </row>
    <row r="43" spans="1:15" ht="15" x14ac:dyDescent="0.25">
      <c r="A43">
        <v>64</v>
      </c>
      <c r="C43">
        <v>64</v>
      </c>
      <c r="E43">
        <f t="shared" si="1"/>
        <v>-886</v>
      </c>
      <c r="G43">
        <f t="shared" si="2"/>
        <v>8.6822566207930372</v>
      </c>
      <c r="H43">
        <f t="shared" si="6"/>
        <v>7.5772467609722503</v>
      </c>
      <c r="I43">
        <f t="shared" si="3"/>
        <v>0.88350377815724201</v>
      </c>
      <c r="J43">
        <f t="shared" si="4"/>
        <v>6.6937429828150083</v>
      </c>
      <c r="M43">
        <v>7.8008757047567059</v>
      </c>
      <c r="O43" s="37">
        <f t="shared" si="5"/>
        <v>8.64</v>
      </c>
    </row>
    <row r="44" spans="1:15" ht="15" x14ac:dyDescent="0.25">
      <c r="A44">
        <v>66</v>
      </c>
      <c r="C44">
        <v>66</v>
      </c>
      <c r="E44">
        <f t="shared" si="1"/>
        <v>-952</v>
      </c>
      <c r="G44">
        <f t="shared" si="2"/>
        <v>8.916905302352955</v>
      </c>
      <c r="H44">
        <f t="shared" si="6"/>
        <v>7.7307552919185651</v>
      </c>
      <c r="I44">
        <f t="shared" si="3"/>
        <v>0.85763601525708821</v>
      </c>
      <c r="J44">
        <f t="shared" si="4"/>
        <v>6.8731192766614768</v>
      </c>
      <c r="M44">
        <v>8.0090243022343603</v>
      </c>
      <c r="O44" s="37">
        <f t="shared" si="5"/>
        <v>8.91</v>
      </c>
    </row>
    <row r="45" spans="1:15" ht="15" x14ac:dyDescent="0.25">
      <c r="A45">
        <v>68</v>
      </c>
      <c r="C45">
        <v>68</v>
      </c>
      <c r="E45">
        <f t="shared" si="1"/>
        <v>-1020</v>
      </c>
      <c r="G45">
        <f t="shared" si="2"/>
        <v>9.1626392727413037</v>
      </c>
      <c r="H45">
        <f t="shared" si="6"/>
        <v>7.8896734109514055</v>
      </c>
      <c r="I45">
        <f t="shared" si="3"/>
        <v>0.83303999023631392</v>
      </c>
      <c r="J45">
        <f t="shared" si="4"/>
        <v>7.0566334207150918</v>
      </c>
      <c r="M45">
        <v>8.2245430181641197</v>
      </c>
      <c r="O45" s="37">
        <f t="shared" si="5"/>
        <v>9.18</v>
      </c>
    </row>
    <row r="46" spans="1:15" ht="15" x14ac:dyDescent="0.25">
      <c r="A46">
        <v>70</v>
      </c>
      <c r="C46">
        <v>70</v>
      </c>
      <c r="E46">
        <f t="shared" si="1"/>
        <v>-1090</v>
      </c>
      <c r="G46">
        <f t="shared" si="2"/>
        <v>9.4202153156156303</v>
      </c>
      <c r="H46">
        <f t="shared" si="6"/>
        <v>8.0542752025530913</v>
      </c>
      <c r="I46">
        <f t="shared" si="3"/>
        <v>0.80962890868937554</v>
      </c>
      <c r="J46">
        <f t="shared" si="4"/>
        <v>7.2446462938637159</v>
      </c>
      <c r="M46">
        <v>8.4479831941103285</v>
      </c>
      <c r="O46" s="37">
        <f t="shared" si="5"/>
        <v>9.4500000000000011</v>
      </c>
    </row>
    <row r="47" spans="1:15" ht="15" x14ac:dyDescent="0.25">
      <c r="A47">
        <v>72</v>
      </c>
      <c r="C47">
        <v>72</v>
      </c>
      <c r="E47">
        <f t="shared" si="1"/>
        <v>-1162</v>
      </c>
      <c r="G47">
        <f t="shared" si="2"/>
        <v>9.6904584442883692</v>
      </c>
      <c r="H47">
        <f t="shared" si="6"/>
        <v>8.2248529941808712</v>
      </c>
      <c r="I47">
        <f t="shared" si="3"/>
        <v>0.78732349110209798</v>
      </c>
      <c r="J47">
        <f t="shared" si="4"/>
        <v>7.4375295030787729</v>
      </c>
      <c r="M47">
        <v>8.6799284184952352</v>
      </c>
      <c r="O47" s="37">
        <f t="shared" si="5"/>
        <v>9.7200000000000006</v>
      </c>
    </row>
    <row r="48" spans="1:15" ht="15" x14ac:dyDescent="0.25">
      <c r="A48">
        <v>74</v>
      </c>
      <c r="C48">
        <v>74</v>
      </c>
      <c r="E48">
        <f t="shared" si="1"/>
        <v>-1236</v>
      </c>
      <c r="G48">
        <f t="shared" si="2"/>
        <v>9.9742696089977727</v>
      </c>
      <c r="H48">
        <f t="shared" si="6"/>
        <v>8.4017188693556637</v>
      </c>
      <c r="I48">
        <f t="shared" si="3"/>
        <v>0.76605118973516795</v>
      </c>
      <c r="J48">
        <f t="shared" si="4"/>
        <v>7.6356676796204956</v>
      </c>
      <c r="M48">
        <v>8.9209991530079282</v>
      </c>
      <c r="O48" s="37">
        <f t="shared" si="5"/>
        <v>9.99</v>
      </c>
    </row>
    <row r="49" spans="1:15" ht="15" x14ac:dyDescent="0.25">
      <c r="A49">
        <v>76</v>
      </c>
      <c r="C49">
        <v>76</v>
      </c>
      <c r="E49">
        <f t="shared" si="1"/>
        <v>-1312</v>
      </c>
      <c r="G49">
        <f t="shared" si="2"/>
        <v>10.27263445805343</v>
      </c>
      <c r="H49">
        <f t="shared" si="6"/>
        <v>8.585206331806809</v>
      </c>
      <c r="I49">
        <f t="shared" si="3"/>
        <v>0.7457455003953265</v>
      </c>
      <c r="J49">
        <f t="shared" si="4"/>
        <v>7.8394608314114826</v>
      </c>
      <c r="M49">
        <v>9.1718577017984178</v>
      </c>
      <c r="O49" s="37">
        <f t="shared" si="5"/>
        <v>10.260000000000002</v>
      </c>
    </row>
    <row r="50" spans="1:15" ht="15" x14ac:dyDescent="0.25">
      <c r="A50">
        <v>78</v>
      </c>
      <c r="C50">
        <v>78</v>
      </c>
      <c r="E50">
        <f t="shared" si="1"/>
        <v>-1390</v>
      </c>
      <c r="G50">
        <f t="shared" si="2"/>
        <v>10.586633323111919</v>
      </c>
      <c r="H50">
        <f t="shared" si="6"/>
        <v>8.7756721383858061</v>
      </c>
      <c r="I50">
        <f t="shared" si="3"/>
        <v>0.72634535604774764</v>
      </c>
      <c r="J50">
        <f t="shared" si="4"/>
        <v>8.0493267823380581</v>
      </c>
      <c r="M50">
        <v>9.433213606356265</v>
      </c>
      <c r="O50" s="37">
        <f t="shared" si="5"/>
        <v>10.530000000000001</v>
      </c>
    </row>
    <row r="51" spans="1:15" ht="15" x14ac:dyDescent="0.25">
      <c r="A51">
        <v>80</v>
      </c>
      <c r="C51">
        <v>80</v>
      </c>
      <c r="E51">
        <f t="shared" si="1"/>
        <v>-1470</v>
      </c>
      <c r="G51">
        <f t="shared" si="2"/>
        <v>10.917452630756616</v>
      </c>
      <c r="H51">
        <f t="shared" si="6"/>
        <v>8.9734983208571943</v>
      </c>
      <c r="I51">
        <f t="shared" si="3"/>
        <v>0.70779459122213739</v>
      </c>
      <c r="J51">
        <f t="shared" si="4"/>
        <v>8.2657037296350566</v>
      </c>
      <c r="M51">
        <v>9.7058295561075898</v>
      </c>
      <c r="O51" s="37">
        <f t="shared" si="5"/>
        <v>10.8</v>
      </c>
    </row>
    <row r="52" spans="1:15" ht="15" x14ac:dyDescent="0.25">
      <c r="A52">
        <v>82</v>
      </c>
      <c r="C52">
        <v>82</v>
      </c>
      <c r="E52">
        <f t="shared" si="1"/>
        <v>-1552</v>
      </c>
      <c r="G52">
        <f t="shared" si="2"/>
        <v>11.266397981322914</v>
      </c>
      <c r="H52">
        <f t="shared" si="6"/>
        <v>9.1790944194394974</v>
      </c>
      <c r="I52">
        <f t="shared" si="3"/>
        <v>0.69004146782752263</v>
      </c>
      <c r="J52">
        <f t="shared" si="4"/>
        <v>8.4890529516119742</v>
      </c>
      <c r="M52">
        <v>9.9905279145053587</v>
      </c>
      <c r="O52" s="37">
        <f t="shared" si="5"/>
        <v>11.07</v>
      </c>
    </row>
    <row r="53" spans="1:15" x14ac:dyDescent="0.3">
      <c r="A53">
        <v>84</v>
      </c>
      <c r="C53">
        <v>84</v>
      </c>
      <c r="E53">
        <f t="shared" si="1"/>
        <v>-1636</v>
      </c>
      <c r="G53">
        <f t="shared" si="2"/>
        <v>11.63490918319029</v>
      </c>
      <c r="H53">
        <f t="shared" si="6"/>
        <v>9.3928999541648786</v>
      </c>
      <c r="I53">
        <f t="shared" si="3"/>
        <v>0.67303825437813891</v>
      </c>
      <c r="J53">
        <f t="shared" si="4"/>
        <v>8.7198616997867404</v>
      </c>
      <c r="M53">
        <v>10.288197973003118</v>
      </c>
      <c r="O53" s="37">
        <f t="shared" si="5"/>
        <v>11.34</v>
      </c>
    </row>
    <row r="54" spans="1:15" x14ac:dyDescent="0.3">
      <c r="A54">
        <v>86</v>
      </c>
      <c r="C54">
        <v>86</v>
      </c>
      <c r="E54">
        <f t="shared" si="1"/>
        <v>-1722</v>
      </c>
      <c r="G54">
        <f t="shared" si="2"/>
        <v>12.024577588673294</v>
      </c>
      <c r="H54">
        <f t="shared" si="6"/>
        <v>9.6153871638313806</v>
      </c>
      <c r="I54">
        <f t="shared" si="3"/>
        <v>0.65674085179466601</v>
      </c>
      <c r="J54">
        <f t="shared" si="4"/>
        <v>8.9586463120367146</v>
      </c>
      <c r="M54">
        <v>10.599804061185486</v>
      </c>
      <c r="O54" s="37">
        <f t="shared" si="5"/>
        <v>11.610000000000001</v>
      </c>
    </row>
    <row r="55" spans="1:15" x14ac:dyDescent="0.3">
      <c r="A55">
        <v>88</v>
      </c>
      <c r="C55">
        <v>88</v>
      </c>
      <c r="E55">
        <f t="shared" si="1"/>
        <v>-1810</v>
      </c>
      <c r="G55">
        <f t="shared" si="2"/>
        <v>12.43716614889386</v>
      </c>
      <c r="H55">
        <f t="shared" si="6"/>
        <v>9.8470640466254249</v>
      </c>
      <c r="I55">
        <f t="shared" si="3"/>
        <v>0.64110845992127719</v>
      </c>
      <c r="J55">
        <f t="shared" si="4"/>
        <v>9.2059555867041478</v>
      </c>
      <c r="M55">
        <v>10.926394661022911</v>
      </c>
      <c r="O55" s="37">
        <f t="shared" si="5"/>
        <v>11.88</v>
      </c>
    </row>
    <row r="56" spans="1:15" x14ac:dyDescent="0.3">
      <c r="A56">
        <v>90</v>
      </c>
      <c r="C56">
        <v>90</v>
      </c>
      <c r="E56">
        <f t="shared" si="1"/>
        <v>-1900</v>
      </c>
      <c r="G56">
        <f t="shared" si="2"/>
        <v>12.874632693092176</v>
      </c>
      <c r="H56">
        <f t="shared" si="6"/>
        <v>10.088477741504406</v>
      </c>
      <c r="I56">
        <f t="shared" si="3"/>
        <v>0.62610327972174595</v>
      </c>
      <c r="J56">
        <f t="shared" si="4"/>
        <v>9.4623744617826588</v>
      </c>
      <c r="M56">
        <v>11.269112697433508</v>
      </c>
      <c r="O56" s="37">
        <f t="shared" si="5"/>
        <v>12.15</v>
      </c>
    </row>
    <row r="57" spans="1:15" x14ac:dyDescent="0.3">
      <c r="A57">
        <v>92</v>
      </c>
      <c r="C57">
        <v>92</v>
      </c>
      <c r="E57">
        <f t="shared" si="1"/>
        <v>-1992</v>
      </c>
      <c r="G57">
        <f t="shared" si="2"/>
        <v>13.33915704724186</v>
      </c>
      <c r="H57">
        <f t="shared" si="6"/>
        <v>10.340218295282005</v>
      </c>
      <c r="I57">
        <f t="shared" si="3"/>
        <v>0.61169024681351591</v>
      </c>
      <c r="J57">
        <f t="shared" si="4"/>
        <v>9.7285280484684886</v>
      </c>
      <c r="M57">
        <v>11.629207206993474</v>
      </c>
      <c r="O57" s="37">
        <f t="shared" si="5"/>
        <v>12.420000000000002</v>
      </c>
    </row>
    <row r="58" spans="1:15" x14ac:dyDescent="0.3">
      <c r="A58">
        <v>94</v>
      </c>
      <c r="C58">
        <v>94</v>
      </c>
      <c r="E58">
        <f t="shared" si="1"/>
        <v>-2086</v>
      </c>
      <c r="G58">
        <f t="shared" si="2"/>
        <v>13.833172743444736</v>
      </c>
      <c r="H58">
        <f t="shared" si="6"/>
        <v>10.60292286720853</v>
      </c>
      <c r="I58">
        <f t="shared" si="3"/>
        <v>0.59783679258845557</v>
      </c>
      <c r="J58">
        <f t="shared" si="4"/>
        <v>10.005086074620074</v>
      </c>
      <c r="M58">
        <v>12.008046622919041</v>
      </c>
      <c r="O58" s="37">
        <f t="shared" si="5"/>
        <v>12.690000000000001</v>
      </c>
    </row>
    <row r="59" spans="1:15" x14ac:dyDescent="0.3">
      <c r="A59">
        <v>96</v>
      </c>
      <c r="C59">
        <v>96</v>
      </c>
      <c r="E59">
        <f t="shared" si="1"/>
        <v>-2182</v>
      </c>
      <c r="G59">
        <f t="shared" si="2"/>
        <v>14.359404243077323</v>
      </c>
      <c r="H59">
        <f t="shared" si="6"/>
        <v>10.877280430879489</v>
      </c>
      <c r="I59">
        <f t="shared" si="3"/>
        <v>0.5845126296706753</v>
      </c>
      <c r="J59">
        <f t="shared" si="4"/>
        <v>10.292767801208814</v>
      </c>
      <c r="M59">
        <v>12.407133958855873</v>
      </c>
      <c r="O59" s="37">
        <f t="shared" si="5"/>
        <v>12.96</v>
      </c>
    </row>
    <row r="60" spans="1:15" x14ac:dyDescent="0.3">
      <c r="A60">
        <v>98</v>
      </c>
      <c r="C60">
        <v>98</v>
      </c>
      <c r="E60">
        <f t="shared" si="1"/>
        <v>-2280</v>
      </c>
      <c r="G60">
        <f t="shared" si="2"/>
        <v>14.920910813176937</v>
      </c>
      <c r="H60">
        <f t="shared" si="6"/>
        <v>11.164037042768847</v>
      </c>
      <c r="I60">
        <f t="shared" si="3"/>
        <v>0.57168955888945605</v>
      </c>
      <c r="J60">
        <f t="shared" si="4"/>
        <v>10.59234748387939</v>
      </c>
      <c r="M60">
        <v>12.828124228483317</v>
      </c>
      <c r="O60" s="37">
        <f t="shared" si="5"/>
        <v>13.23</v>
      </c>
    </row>
    <row r="61" spans="1:15" x14ac:dyDescent="0.3">
      <c r="A61">
        <v>100</v>
      </c>
      <c r="C61">
        <v>100</v>
      </c>
      <c r="E61">
        <f t="shared" si="1"/>
        <v>-2380</v>
      </c>
      <c r="G61">
        <f t="shared" si="2"/>
        <v>15.521138470540336</v>
      </c>
      <c r="H61">
        <f t="shared" si="6"/>
        <v>11.464001757854341</v>
      </c>
      <c r="I61">
        <f t="shared" si="3"/>
        <v>0.55934129531104981</v>
      </c>
      <c r="J61">
        <f t="shared" si="4"/>
        <v>10.904660462543291</v>
      </c>
      <c r="M61">
        <v>13.272844504936909</v>
      </c>
      <c r="O61" s="37">
        <f t="shared" si="5"/>
        <v>13.5</v>
      </c>
    </row>
    <row r="62" spans="1:15" x14ac:dyDescent="0.3">
      <c r="A62">
        <v>102</v>
      </c>
      <c r="C62">
        <v>102</v>
      </c>
      <c r="E62">
        <f t="shared" si="1"/>
        <v>-2482</v>
      </c>
      <c r="G62">
        <f t="shared" si="2"/>
        <v>16.163981759447665</v>
      </c>
      <c r="H62">
        <f t="shared" si="6"/>
        <v>11.778053286026871</v>
      </c>
      <c r="I62">
        <f t="shared" si="3"/>
        <v>0.54744331118659595</v>
      </c>
      <c r="J62">
        <f t="shared" si="4"/>
        <v>11.230609974840275</v>
      </c>
      <c r="M62">
        <v>13.743317106744993</v>
      </c>
      <c r="O62" s="37">
        <f t="shared" si="5"/>
        <v>13.770000000000001</v>
      </c>
    </row>
    <row r="63" spans="1:15" x14ac:dyDescent="0.3">
      <c r="A63">
        <v>104</v>
      </c>
      <c r="C63">
        <v>104</v>
      </c>
      <c r="E63">
        <f t="shared" si="1"/>
        <v>-2586</v>
      </c>
      <c r="G63">
        <f t="shared" si="2"/>
        <v>16.853857581053227</v>
      </c>
      <c r="H63">
        <f t="shared" si="6"/>
        <v>12.107147498682611</v>
      </c>
      <c r="I63">
        <f t="shared" si="3"/>
        <v>0.53597269394273328</v>
      </c>
      <c r="J63">
        <f t="shared" si="4"/>
        <v>11.571174804739877</v>
      </c>
      <c r="M63">
        <v>14.241786499452164</v>
      </c>
      <c r="O63" s="37">
        <f t="shared" si="5"/>
        <v>14.040000000000001</v>
      </c>
    </row>
    <row r="64" spans="1:15" x14ac:dyDescent="0.3">
      <c r="A64">
        <v>106</v>
      </c>
      <c r="C64">
        <v>106</v>
      </c>
      <c r="E64">
        <f t="shared" si="1"/>
        <v>-2692</v>
      </c>
      <c r="G64">
        <f t="shared" si="2"/>
        <v>17.595793878221485</v>
      </c>
      <c r="H64">
        <f t="shared" si="6"/>
        <v>12.45232591360821</v>
      </c>
      <c r="I64">
        <f t="shared" si="3"/>
        <v>0.52490801757355632</v>
      </c>
      <c r="J64">
        <f t="shared" si="4"/>
        <v>11.927417896034653</v>
      </c>
      <c r="M64">
        <v>14.770750629671474</v>
      </c>
      <c r="O64" s="37">
        <f t="shared" si="5"/>
        <v>14.31</v>
      </c>
    </row>
    <row r="65" spans="1:15" x14ac:dyDescent="0.3">
      <c r="A65">
        <v>108</v>
      </c>
      <c r="C65">
        <v>108</v>
      </c>
      <c r="E65">
        <f t="shared" si="1"/>
        <v>-2800</v>
      </c>
      <c r="G65">
        <f t="shared" si="2"/>
        <v>18.395536744030416</v>
      </c>
      <c r="H65">
        <f t="shared" si="6"/>
        <v>12.814725308637955</v>
      </c>
      <c r="I65">
        <f t="shared" si="3"/>
        <v>0.51422922599288623</v>
      </c>
      <c r="J65">
        <f t="shared" si="4"/>
        <v>12.300496082645068</v>
      </c>
      <c r="M65">
        <v>15.332997567885631</v>
      </c>
      <c r="O65" s="37">
        <f t="shared" si="5"/>
        <v>14.580000000000002</v>
      </c>
    </row>
    <row r="66" spans="1:15" x14ac:dyDescent="0.3">
      <c r="A66">
        <v>110</v>
      </c>
      <c r="C66">
        <v>110</v>
      </c>
      <c r="E66">
        <f t="shared" si="1"/>
        <v>-2910</v>
      </c>
      <c r="G66">
        <f t="shared" si="2"/>
        <v>19.259680527659505</v>
      </c>
      <c r="H66">
        <f t="shared" si="6"/>
        <v>13.195588641393501</v>
      </c>
      <c r="I66">
        <f t="shared" si="3"/>
        <v>0.50391752707920312</v>
      </c>
      <c r="J66">
        <f t="shared" si="4"/>
        <v>12.691671114314298</v>
      </c>
      <c r="M66">
        <v>15.931648536986536</v>
      </c>
      <c r="O66" s="37">
        <f t="shared" si="5"/>
        <v>14.850000000000001</v>
      </c>
    </row>
    <row r="67" spans="1:15" x14ac:dyDescent="0.3">
      <c r="A67">
        <v>112</v>
      </c>
      <c r="C67">
        <v>112</v>
      </c>
      <c r="E67">
        <f t="shared" si="1"/>
        <v>-3022</v>
      </c>
      <c r="G67">
        <f t="shared" si="2"/>
        <v>20.195826844939052</v>
      </c>
      <c r="H67">
        <f t="shared" si="6"/>
        <v>13.596277484717923</v>
      </c>
      <c r="I67">
        <f t="shared" si="3"/>
        <v>0.49395529629594687</v>
      </c>
      <c r="J67">
        <f t="shared" si="4"/>
        <v>13.102322188421976</v>
      </c>
      <c r="M67">
        <v>16.570208657292223</v>
      </c>
      <c r="O67" s="37">
        <f t="shared" si="5"/>
        <v>15.120000000000001</v>
      </c>
    </row>
    <row r="68" spans="1:15" x14ac:dyDescent="0.3">
      <c r="A68">
        <v>114</v>
      </c>
      <c r="C68">
        <v>114</v>
      </c>
      <c r="E68">
        <f t="shared" si="1"/>
        <v>-3136</v>
      </c>
      <c r="G68">
        <f t="shared" si="2"/>
        <v>21.212780185138477</v>
      </c>
      <c r="H68">
        <f t="shared" si="6"/>
        <v>14.018286226448138</v>
      </c>
      <c r="I68">
        <f t="shared" si="3"/>
        <v>0.48432598890056733</v>
      </c>
      <c r="J68">
        <f t="shared" si="4"/>
        <v>13.533960237547571</v>
      </c>
      <c r="M68">
        <v>17.252627061557344</v>
      </c>
      <c r="O68" s="37">
        <f t="shared" si="5"/>
        <v>15.39</v>
      </c>
    </row>
    <row r="69" spans="1:15" x14ac:dyDescent="0.3">
      <c r="A69">
        <v>116</v>
      </c>
      <c r="C69">
        <v>116</v>
      </c>
      <c r="E69">
        <f t="shared" si="1"/>
        <v>-3252</v>
      </c>
      <c r="G69">
        <f t="shared" si="2"/>
        <v>22.320790215450273</v>
      </c>
      <c r="H69">
        <f t="shared" si="6"/>
        <v>14.463258329520167</v>
      </c>
      <c r="I69">
        <f t="shared" si="3"/>
        <v>0.47501405986951528</v>
      </c>
      <c r="J69">
        <f t="shared" si="4"/>
        <v>13.988244269650652</v>
      </c>
      <c r="M69">
        <v>17.983368446656776</v>
      </c>
      <c r="O69" s="37">
        <f t="shared" si="5"/>
        <v>15.66</v>
      </c>
    </row>
    <row r="70" spans="1:15" x14ac:dyDescent="0.3">
      <c r="A70">
        <v>118</v>
      </c>
      <c r="C70">
        <v>118</v>
      </c>
      <c r="E70">
        <f t="shared" si="1"/>
        <v>-3370</v>
      </c>
      <c r="G70">
        <f t="shared" si="2"/>
        <v>23.531854172134974</v>
      </c>
      <c r="H70">
        <f t="shared" si="6"/>
        <v>14.933005006075664</v>
      </c>
      <c r="I70">
        <f t="shared" si="3"/>
        <v>0.46600489076569357</v>
      </c>
      <c r="J70">
        <f t="shared" si="4"/>
        <v>14.46700011530997</v>
      </c>
      <c r="M70">
        <v>18.767498661007487</v>
      </c>
      <c r="O70" s="37">
        <f t="shared" si="5"/>
        <v>15.930000000000001</v>
      </c>
    </row>
    <row r="71" spans="1:15" x14ac:dyDescent="0.3">
      <c r="A71">
        <v>120</v>
      </c>
      <c r="C71">
        <v>120</v>
      </c>
      <c r="E71">
        <f t="shared" si="1"/>
        <v>-3490</v>
      </c>
      <c r="G71">
        <f t="shared" si="2"/>
        <v>24.860097260277605</v>
      </c>
      <c r="H71">
        <f t="shared" si="6"/>
        <v>15.429526729787305</v>
      </c>
      <c r="I71">
        <f t="shared" si="3"/>
        <v>0.45728472286171046</v>
      </c>
      <c r="J71">
        <f t="shared" si="4"/>
        <v>14.972242006925596</v>
      </c>
      <c r="M71">
        <v>19.610787617638227</v>
      </c>
      <c r="O71" s="37">
        <f t="shared" si="5"/>
        <v>16.200000000000003</v>
      </c>
    </row>
    <row r="72" spans="1:15" x14ac:dyDescent="0.3">
      <c r="A72">
        <v>122</v>
      </c>
      <c r="C72">
        <v>122</v>
      </c>
      <c r="E72">
        <f t="shared" si="1"/>
        <v>-3612</v>
      </c>
      <c r="G72">
        <f t="shared" si="2"/>
        <v>26.322255306508438</v>
      </c>
      <c r="H72">
        <f t="shared" si="6"/>
        <v>15.955038097299402</v>
      </c>
      <c r="I72">
        <f t="shared" si="3"/>
        <v>0.44884059590836534</v>
      </c>
      <c r="J72">
        <f t="shared" si="4"/>
        <v>15.506197501391037</v>
      </c>
      <c r="M72">
        <v>20.519833725986221</v>
      </c>
      <c r="O72" s="37">
        <f t="shared" si="5"/>
        <v>16.470000000000002</v>
      </c>
    </row>
    <row r="73" spans="1:15" x14ac:dyDescent="0.3">
      <c r="A73">
        <v>124</v>
      </c>
      <c r="C73">
        <v>124</v>
      </c>
      <c r="E73">
        <f t="shared" si="1"/>
        <v>-3736</v>
      </c>
      <c r="G73">
        <f t="shared" si="2"/>
        <v>27.938292836596219</v>
      </c>
      <c r="H73">
        <f t="shared" si="6"/>
        <v>16.511996656673531</v>
      </c>
      <c r="I73">
        <f t="shared" si="3"/>
        <v>0.44066029200455836</v>
      </c>
      <c r="J73">
        <f t="shared" si="4"/>
        <v>16.071336364668973</v>
      </c>
      <c r="M73">
        <v>21.502215225608605</v>
      </c>
      <c r="O73" s="37">
        <f t="shared" si="5"/>
        <v>16.740000000000002</v>
      </c>
    </row>
    <row r="74" spans="1:15" x14ac:dyDescent="0.3">
      <c r="A74">
        <v>126</v>
      </c>
      <c r="C74">
        <v>126</v>
      </c>
      <c r="E74">
        <f t="shared" si="1"/>
        <v>-3862</v>
      </c>
      <c r="G74">
        <f t="shared" si="2"/>
        <v>29.732202524542696</v>
      </c>
      <c r="H74">
        <f t="shared" si="6"/>
        <v>17.10313645343517</v>
      </c>
      <c r="I74">
        <f t="shared" si="3"/>
        <v>0.4327322840835085</v>
      </c>
      <c r="J74">
        <f t="shared" si="4"/>
        <v>16.670404169351659</v>
      </c>
      <c r="M74">
        <v>22.566675386408196</v>
      </c>
      <c r="O74" s="37">
        <f t="shared" si="5"/>
        <v>17.010000000000002</v>
      </c>
    </row>
    <row r="75" spans="1:15" x14ac:dyDescent="0.3">
      <c r="A75">
        <v>128</v>
      </c>
      <c r="C75">
        <v>128</v>
      </c>
      <c r="E75">
        <f t="shared" si="1"/>
        <v>-3990</v>
      </c>
      <c r="G75">
        <f t="shared" si="2"/>
        <v>31.733050503913734</v>
      </c>
      <c r="H75">
        <f t="shared" si="6"/>
        <v>17.731507210256844</v>
      </c>
      <c r="I75">
        <f t="shared" si="3"/>
        <v>0.42504568858187908</v>
      </c>
      <c r="J75">
        <f t="shared" si="4"/>
        <v>17.306461521674965</v>
      </c>
      <c r="M75">
        <v>23.72335066017359</v>
      </c>
      <c r="O75" s="37">
        <f t="shared" si="5"/>
        <v>17.28</v>
      </c>
    </row>
    <row r="76" spans="1:15" x14ac:dyDescent="0.3">
      <c r="A76">
        <v>130</v>
      </c>
      <c r="C76">
        <v>130</v>
      </c>
      <c r="E76">
        <f t="shared" ref="E76:E111" si="7">E75-C76</f>
        <v>-4120</v>
      </c>
      <c r="G76">
        <f t="shared" ref="G76:G111" si="8">$G$2*(($F$2/($F$2-C76))^$P$2)</f>
        <v>33.976359373660898</v>
      </c>
      <c r="H76">
        <f t="shared" ref="H76:H91" si="9">(($L$2^$P$2)*$G$2)/(($L$2-(($J$2*C76)*0.001))^$P$2)</f>
        <v>18.400520263655157</v>
      </c>
      <c r="I76">
        <f t="shared" ref="I76:I91" si="10">(($L$4^$P$2)*$G$4)/(($L$4+(($J$4*C76)*0.001))^$P$2)</f>
        <v>0.41759022190400297</v>
      </c>
      <c r="J76">
        <f t="shared" ref="J76:J91" si="11">H76-I76</f>
        <v>17.982930041751153</v>
      </c>
      <c r="M76">
        <v>24.984053737925944</v>
      </c>
      <c r="O76" s="37">
        <f t="shared" ref="O76:O91" si="12">$P$9*A76</f>
        <v>17.55</v>
      </c>
    </row>
    <row r="77" spans="1:15" x14ac:dyDescent="0.3">
      <c r="A77">
        <v>132</v>
      </c>
      <c r="C77">
        <v>132</v>
      </c>
      <c r="E77">
        <f t="shared" si="7"/>
        <v>-4252</v>
      </c>
      <c r="G77">
        <f t="shared" si="8"/>
        <v>36.505961732126622</v>
      </c>
      <c r="H77">
        <f t="shared" si="9"/>
        <v>19.114002642392713</v>
      </c>
      <c r="I77">
        <f t="shared" si="10"/>
        <v>0.41035616033372041</v>
      </c>
      <c r="J77">
        <f t="shared" si="11"/>
        <v>18.703646482058993</v>
      </c>
      <c r="M77">
        <v>26.362627391311356</v>
      </c>
      <c r="O77" s="37">
        <f t="shared" si="12"/>
        <v>17.82</v>
      </c>
    </row>
    <row r="78" spans="1:15" x14ac:dyDescent="0.3">
      <c r="A78">
        <v>134</v>
      </c>
      <c r="C78">
        <v>134</v>
      </c>
      <c r="E78">
        <f t="shared" si="7"/>
        <v>-4386</v>
      </c>
      <c r="G78">
        <f t="shared" si="8"/>
        <v>39.376519707847564</v>
      </c>
      <c r="H78">
        <f t="shared" si="9"/>
        <v>19.876261003547956</v>
      </c>
      <c r="I78">
        <f t="shared" si="10"/>
        <v>0.40333430308201557</v>
      </c>
      <c r="J78">
        <f t="shared" si="11"/>
        <v>19.472926700465941</v>
      </c>
      <c r="M78">
        <v>27.87539039980047</v>
      </c>
      <c r="O78" s="37">
        <f t="shared" si="12"/>
        <v>18.09</v>
      </c>
    </row>
    <row r="79" spans="1:15" x14ac:dyDescent="0.3">
      <c r="A79">
        <v>136</v>
      </c>
      <c r="C79">
        <v>136</v>
      </c>
      <c r="E79">
        <f t="shared" si="7"/>
        <v>-4522</v>
      </c>
      <c r="G79">
        <f t="shared" si="8"/>
        <v>42.657003602359922</v>
      </c>
      <c r="H79">
        <f t="shared" si="9"/>
        <v>20.692157564770302</v>
      </c>
      <c r="I79">
        <f t="shared" si="10"/>
        <v>0.39651593819025183</v>
      </c>
      <c r="J79">
        <f t="shared" si="11"/>
        <v>20.29564162658005</v>
      </c>
      <c r="M79">
        <v>29.541704449842342</v>
      </c>
      <c r="O79" s="37">
        <f t="shared" si="12"/>
        <v>18.36</v>
      </c>
    </row>
    <row r="80" spans="1:15" x14ac:dyDescent="0.3">
      <c r="A80">
        <v>138</v>
      </c>
      <c r="C80">
        <v>138</v>
      </c>
      <c r="E80">
        <f t="shared" si="7"/>
        <v>-4660</v>
      </c>
      <c r="G80">
        <f t="shared" si="8"/>
        <v>46.435578437285045</v>
      </c>
      <c r="H80">
        <f t="shared" si="9"/>
        <v>21.567200713750591</v>
      </c>
      <c r="I80">
        <f t="shared" si="10"/>
        <v>0.38989281103690882</v>
      </c>
      <c r="J80">
        <f t="shared" si="11"/>
        <v>21.177307902713682</v>
      </c>
      <c r="M80">
        <v>31.384701631974902</v>
      </c>
      <c r="O80" s="37">
        <f t="shared" si="12"/>
        <v>18.630000000000003</v>
      </c>
    </row>
    <row r="81" spans="1:15" x14ac:dyDescent="0.3">
      <c r="A81">
        <v>140</v>
      </c>
      <c r="C81">
        <v>140</v>
      </c>
      <c r="E81">
        <f t="shared" si="7"/>
        <v>-4800</v>
      </c>
      <c r="G81">
        <f t="shared" si="8"/>
        <v>50.82660163041075</v>
      </c>
      <c r="H81">
        <f t="shared" si="9"/>
        <v>22.507653677248022</v>
      </c>
      <c r="I81">
        <f t="shared" si="10"/>
        <v>0.38345709522066335</v>
      </c>
      <c r="J81">
        <f t="shared" si="11"/>
        <v>22.124196582027359</v>
      </c>
      <c r="M81">
        <v>33.43222757686236</v>
      </c>
      <c r="O81" s="37">
        <f t="shared" si="12"/>
        <v>18.900000000000002</v>
      </c>
    </row>
    <row r="82" spans="1:15" x14ac:dyDescent="0.3">
      <c r="A82">
        <v>142</v>
      </c>
      <c r="C82">
        <v>142</v>
      </c>
      <c r="E82">
        <f t="shared" si="7"/>
        <v>-4942</v>
      </c>
      <c r="G82">
        <f t="shared" si="8"/>
        <v>55.980862527553448</v>
      </c>
      <c r="H82">
        <f t="shared" si="9"/>
        <v>23.52066554521193</v>
      </c>
      <c r="I82">
        <f t="shared" si="10"/>
        <v>0.37720136561491763</v>
      </c>
      <c r="J82">
        <f t="shared" si="11"/>
        <v>23.143464179597011</v>
      </c>
      <c r="M82">
        <v>35.718077722048996</v>
      </c>
      <c r="O82" s="37">
        <f t="shared" si="12"/>
        <v>19.170000000000002</v>
      </c>
    </row>
    <row r="83" spans="1:15" x14ac:dyDescent="0.3">
      <c r="A83">
        <v>144</v>
      </c>
      <c r="C83">
        <v>144</v>
      </c>
      <c r="E83">
        <f t="shared" si="7"/>
        <v>-5086</v>
      </c>
      <c r="G83">
        <f t="shared" si="8"/>
        <v>62.100935470572466</v>
      </c>
      <c r="H83">
        <f t="shared" si="9"/>
        <v>24.61443014378748</v>
      </c>
      <c r="I83">
        <f t="shared" si="10"/>
        <v>0.37111857340868137</v>
      </c>
      <c r="J83">
        <f t="shared" si="11"/>
        <v>24.2433115703788</v>
      </c>
      <c r="M83">
        <v>38.283637421892365</v>
      </c>
      <c r="O83" s="37">
        <f t="shared" si="12"/>
        <v>19.440000000000001</v>
      </c>
    </row>
    <row r="84" spans="1:15" x14ac:dyDescent="0.3">
      <c r="A84">
        <v>146</v>
      </c>
      <c r="C84">
        <v>146</v>
      </c>
      <c r="E84">
        <f t="shared" si="7"/>
        <v>-5232</v>
      </c>
      <c r="G84">
        <f t="shared" si="8"/>
        <v>69.464848212643375</v>
      </c>
      <c r="H84">
        <f t="shared" si="9"/>
        <v>25.79837983612887</v>
      </c>
      <c r="I84">
        <f t="shared" si="10"/>
        <v>0.36520202296643323</v>
      </c>
      <c r="J84">
        <f t="shared" si="11"/>
        <v>25.433177813162438</v>
      </c>
      <c r="M84">
        <v>41.180086626488638</v>
      </c>
      <c r="O84" s="37">
        <f t="shared" si="12"/>
        <v>19.71</v>
      </c>
    </row>
    <row r="85" spans="1:15" x14ac:dyDescent="0.3">
      <c r="A85">
        <v>148</v>
      </c>
      <c r="C85">
        <v>148</v>
      </c>
      <c r="E85">
        <f t="shared" si="7"/>
        <v>-5380</v>
      </c>
      <c r="G85">
        <f t="shared" si="8"/>
        <v>78.463752871671844</v>
      </c>
      <c r="H85">
        <f t="shared" si="9"/>
        <v>27.08342344506837</v>
      </c>
      <c r="I85">
        <f t="shared" si="10"/>
        <v>0.35944535035540698</v>
      </c>
      <c r="J85">
        <f t="shared" si="11"/>
        <v>26.723978094712962</v>
      </c>
      <c r="M85">
        <v>44.471406585644189</v>
      </c>
      <c r="O85" s="37">
        <f t="shared" si="12"/>
        <v>19.98</v>
      </c>
    </row>
    <row r="86" spans="1:15" x14ac:dyDescent="0.3">
      <c r="A86">
        <v>150</v>
      </c>
      <c r="C86">
        <v>150</v>
      </c>
      <c r="E86">
        <f t="shared" si="7"/>
        <v>-5530</v>
      </c>
      <c r="G86">
        <f t="shared" si="8"/>
        <v>89.664149945616685</v>
      </c>
      <c r="H86">
        <f t="shared" si="9"/>
        <v>28.482240340085557</v>
      </c>
      <c r="I86">
        <f t="shared" si="10"/>
        <v>0.353842503402925</v>
      </c>
      <c r="J86">
        <f t="shared" si="11"/>
        <v>28.12839783668263</v>
      </c>
      <c r="M86">
        <v>48.238546220839801</v>
      </c>
      <c r="O86" s="37">
        <f t="shared" si="12"/>
        <v>20.25</v>
      </c>
    </row>
    <row r="87" spans="1:15" x14ac:dyDescent="0.3">
      <c r="A87">
        <v>152</v>
      </c>
      <c r="C87">
        <v>152</v>
      </c>
      <c r="E87">
        <f t="shared" si="7"/>
        <v>-5682</v>
      </c>
      <c r="G87">
        <f t="shared" si="8"/>
        <v>103.91525850641931</v>
      </c>
      <c r="H87">
        <f t="shared" si="9"/>
        <v>30.00964660469527</v>
      </c>
      <c r="I87">
        <f t="shared" si="10"/>
        <v>0.34838772315911387</v>
      </c>
      <c r="J87">
        <f t="shared" si="11"/>
        <v>29.661258881536156</v>
      </c>
      <c r="M87">
        <v>52.58529842383625</v>
      </c>
      <c r="O87" s="37">
        <f t="shared" si="12"/>
        <v>20.520000000000003</v>
      </c>
    </row>
    <row r="88" spans="1:15" x14ac:dyDescent="0.3">
      <c r="A88">
        <v>154</v>
      </c>
      <c r="C88">
        <v>154</v>
      </c>
      <c r="E88">
        <f t="shared" si="7"/>
        <v>-5836</v>
      </c>
      <c r="G88">
        <f t="shared" si="8"/>
        <v>122.54422617862565</v>
      </c>
      <c r="H88">
        <f t="shared" si="9"/>
        <v>31.6830545238683</v>
      </c>
      <c r="I88">
        <f t="shared" si="10"/>
        <v>0.34307552665172858</v>
      </c>
      <c r="J88">
        <f t="shared" si="11"/>
        <v>31.339978997216573</v>
      </c>
      <c r="M88">
        <v>57.646753176759873</v>
      </c>
      <c r="O88" s="37">
        <f t="shared" si="12"/>
        <v>20.790000000000003</v>
      </c>
    </row>
    <row r="89" spans="1:15" x14ac:dyDescent="0.3">
      <c r="A89">
        <v>156</v>
      </c>
      <c r="C89">
        <v>156</v>
      </c>
      <c r="E89">
        <f t="shared" si="7"/>
        <v>-5992</v>
      </c>
      <c r="G89">
        <f t="shared" si="8"/>
        <v>147.73438191399333</v>
      </c>
      <c r="H89">
        <f t="shared" si="9"/>
        <v>33.523054029638054</v>
      </c>
      <c r="I89">
        <f t="shared" si="10"/>
        <v>0.33790069083007718</v>
      </c>
      <c r="J89">
        <f t="shared" si="11"/>
        <v>33.185153338807979</v>
      </c>
      <c r="M89">
        <v>63.601729873937892</v>
      </c>
      <c r="O89" s="37">
        <f t="shared" si="12"/>
        <v>21.060000000000002</v>
      </c>
    </row>
    <row r="90" spans="1:15" x14ac:dyDescent="0.3">
      <c r="A90">
        <v>158</v>
      </c>
      <c r="C90">
        <v>158</v>
      </c>
      <c r="E90">
        <f t="shared" si="7"/>
        <v>-6150</v>
      </c>
      <c r="G90">
        <f t="shared" si="8"/>
        <v>183.3188334744425</v>
      </c>
      <c r="H90">
        <f t="shared" si="9"/>
        <v>35.554155150160852</v>
      </c>
      <c r="I90">
        <f t="shared" si="10"/>
        <v>0.33285823760425098</v>
      </c>
      <c r="J90">
        <f t="shared" si="11"/>
        <v>35.221296912556603</v>
      </c>
      <c r="M90">
        <v>70.691526158904068</v>
      </c>
      <c r="O90" s="37">
        <f t="shared" si="12"/>
        <v>21.330000000000002</v>
      </c>
    </row>
    <row r="91" spans="1:15" x14ac:dyDescent="0.3">
      <c r="A91">
        <v>160</v>
      </c>
      <c r="C91">
        <v>160</v>
      </c>
      <c r="E91">
        <f t="shared" si="7"/>
        <v>-6310</v>
      </c>
      <c r="G91">
        <f t="shared" si="8"/>
        <v>236.62511033193641</v>
      </c>
      <c r="H91">
        <f t="shared" si="9"/>
        <v>37.80574533786254</v>
      </c>
      <c r="I91">
        <f t="shared" si="10"/>
        <v>0.3279434198941768</v>
      </c>
      <c r="J91">
        <f t="shared" si="11"/>
        <v>37.477801917968364</v>
      </c>
      <c r="M91">
        <v>79.249012969911462</v>
      </c>
      <c r="O91" s="37">
        <f t="shared" si="12"/>
        <v>21.6</v>
      </c>
    </row>
    <row r="102" spans="1:10" x14ac:dyDescent="0.3">
      <c r="A102">
        <v>182</v>
      </c>
      <c r="C102">
        <v>182</v>
      </c>
      <c r="E102">
        <f t="shared" si="7"/>
        <v>-182</v>
      </c>
      <c r="G102" t="e">
        <f t="shared" si="8"/>
        <v>#NUM!</v>
      </c>
      <c r="I102">
        <f t="shared" ref="I102:I111" si="13">$G$4*(($F$4/($F$4+C102))^$P$2)</f>
        <v>7.1583119318291449E-2</v>
      </c>
      <c r="J102" t="e">
        <f t="shared" ref="J102:J111" si="14">G102-I102</f>
        <v>#NUM!</v>
      </c>
    </row>
    <row r="103" spans="1:10" x14ac:dyDescent="0.3">
      <c r="A103">
        <v>184</v>
      </c>
      <c r="C103">
        <v>184</v>
      </c>
      <c r="E103">
        <f t="shared" si="7"/>
        <v>-366</v>
      </c>
      <c r="G103" t="e">
        <f t="shared" si="8"/>
        <v>#NUM!</v>
      </c>
      <c r="I103">
        <f t="shared" si="13"/>
        <v>7.0552095529117148E-2</v>
      </c>
      <c r="J103" t="e">
        <f t="shared" si="14"/>
        <v>#NUM!</v>
      </c>
    </row>
    <row r="104" spans="1:10" x14ac:dyDescent="0.3">
      <c r="A104">
        <v>186</v>
      </c>
      <c r="C104">
        <v>186</v>
      </c>
      <c r="E104">
        <f t="shared" si="7"/>
        <v>-552</v>
      </c>
      <c r="G104" t="e">
        <f t="shared" si="8"/>
        <v>#NUM!</v>
      </c>
      <c r="I104">
        <f t="shared" si="13"/>
        <v>6.9546269577541578E-2</v>
      </c>
      <c r="J104" t="e">
        <f t="shared" si="14"/>
        <v>#NUM!</v>
      </c>
    </row>
    <row r="105" spans="1:10" x14ac:dyDescent="0.3">
      <c r="A105">
        <v>188</v>
      </c>
      <c r="C105">
        <v>188</v>
      </c>
      <c r="E105">
        <f t="shared" si="7"/>
        <v>-740</v>
      </c>
      <c r="G105" t="e">
        <f t="shared" si="8"/>
        <v>#NUM!</v>
      </c>
      <c r="I105">
        <f t="shared" si="13"/>
        <v>6.8564777841098851E-2</v>
      </c>
      <c r="J105" t="e">
        <f t="shared" si="14"/>
        <v>#NUM!</v>
      </c>
    </row>
    <row r="106" spans="1:10" x14ac:dyDescent="0.3">
      <c r="A106">
        <v>190</v>
      </c>
      <c r="C106">
        <v>190</v>
      </c>
      <c r="E106">
        <f t="shared" si="7"/>
        <v>-930</v>
      </c>
      <c r="G106" t="e">
        <f t="shared" si="8"/>
        <v>#NUM!</v>
      </c>
      <c r="I106">
        <f t="shared" si="13"/>
        <v>6.7606794620169497E-2</v>
      </c>
      <c r="J106" t="e">
        <f t="shared" si="14"/>
        <v>#NUM!</v>
      </c>
    </row>
    <row r="107" spans="1:10" x14ac:dyDescent="0.3">
      <c r="A107">
        <v>192</v>
      </c>
      <c r="C107">
        <v>192</v>
      </c>
      <c r="E107">
        <f t="shared" si="7"/>
        <v>-1122</v>
      </c>
      <c r="G107" t="e">
        <f t="shared" si="8"/>
        <v>#NUM!</v>
      </c>
      <c r="I107">
        <f t="shared" si="13"/>
        <v>6.6671530114472091E-2</v>
      </c>
      <c r="J107" t="e">
        <f t="shared" si="14"/>
        <v>#NUM!</v>
      </c>
    </row>
    <row r="108" spans="1:10" x14ac:dyDescent="0.3">
      <c r="A108">
        <v>194</v>
      </c>
      <c r="C108">
        <v>194</v>
      </c>
      <c r="E108">
        <f t="shared" si="7"/>
        <v>-1316</v>
      </c>
      <c r="G108" t="e">
        <f t="shared" si="8"/>
        <v>#NUM!</v>
      </c>
      <c r="I108">
        <f t="shared" si="13"/>
        <v>6.5758228526269849E-2</v>
      </c>
      <c r="J108" t="e">
        <f t="shared" si="14"/>
        <v>#NUM!</v>
      </c>
    </row>
    <row r="109" spans="1:10" x14ac:dyDescent="0.3">
      <c r="A109">
        <v>196</v>
      </c>
      <c r="C109">
        <v>196</v>
      </c>
      <c r="E109">
        <f t="shared" si="7"/>
        <v>-1512</v>
      </c>
      <c r="G109" t="e">
        <f t="shared" si="8"/>
        <v>#NUM!</v>
      </c>
      <c r="I109">
        <f t="shared" si="13"/>
        <v>6.4866166281203758E-2</v>
      </c>
      <c r="J109" t="e">
        <f t="shared" si="14"/>
        <v>#NUM!</v>
      </c>
    </row>
    <row r="110" spans="1:10" x14ac:dyDescent="0.3">
      <c r="A110">
        <v>198</v>
      </c>
      <c r="C110">
        <v>198</v>
      </c>
      <c r="E110">
        <f t="shared" si="7"/>
        <v>-1710</v>
      </c>
      <c r="G110" t="e">
        <f t="shared" si="8"/>
        <v>#NUM!</v>
      </c>
      <c r="I110">
        <f t="shared" si="13"/>
        <v>6.3994650358400948E-2</v>
      </c>
      <c r="J110" t="e">
        <f t="shared" si="14"/>
        <v>#NUM!</v>
      </c>
    </row>
    <row r="111" spans="1:10" x14ac:dyDescent="0.3">
      <c r="A111">
        <v>200</v>
      </c>
      <c r="C111">
        <v>200</v>
      </c>
      <c r="E111">
        <f t="shared" si="7"/>
        <v>-1910</v>
      </c>
      <c r="G111" t="e">
        <f t="shared" si="8"/>
        <v>#NUM!</v>
      </c>
      <c r="I111">
        <f t="shared" si="13"/>
        <v>6.3143016722170972E-2</v>
      </c>
      <c r="J111" t="e">
        <f t="shared" si="14"/>
        <v>#NUM!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Solo + Ressort</vt:lpstr>
      <vt:lpstr>Solo + neg air</vt:lpstr>
      <vt:lpstr>Feuil3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MONTANI Alexandre 212033</dc:creator>
  <cp:lastModifiedBy>tany</cp:lastModifiedBy>
  <dcterms:created xsi:type="dcterms:W3CDTF">2014-02-07T12:44:05Z</dcterms:created>
  <dcterms:modified xsi:type="dcterms:W3CDTF">2015-04-19T17:18:56Z</dcterms:modified>
</cp:coreProperties>
</file>