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ACD349F6-B063-45DF-BA99-2F6C3CF39E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YOUT" sheetId="1" r:id="rId1"/>
    <sheet name="DATA" sheetId="2" r:id="rId2"/>
  </sheets>
  <definedNames>
    <definedName name="_xlnm.Print_Area" localSheetId="0">LAYOUT!$A$1:$W$44</definedName>
  </definedNames>
  <calcPr calcId="191029"/>
</workbook>
</file>

<file path=xl/calcChain.xml><?xml version="1.0" encoding="utf-8"?>
<calcChain xmlns="http://schemas.openxmlformats.org/spreadsheetml/2006/main">
  <c r="U34" i="1" l="1"/>
  <c r="H30" i="1"/>
  <c r="I31" i="1"/>
  <c r="A5" i="1"/>
  <c r="R30" i="1"/>
  <c r="R28" i="1"/>
  <c r="R26" i="1"/>
  <c r="R24" i="1"/>
  <c r="R22" i="1"/>
  <c r="A36" i="1"/>
  <c r="H28" i="1"/>
  <c r="H26" i="1"/>
  <c r="H24" i="1"/>
  <c r="H22" i="1"/>
  <c r="H31" i="1"/>
  <c r="H29" i="1"/>
  <c r="H27" i="1"/>
  <c r="H25" i="1"/>
  <c r="I25" i="1"/>
  <c r="I29" i="1"/>
  <c r="I27" i="1"/>
  <c r="C30" i="1"/>
  <c r="C28" i="1"/>
  <c r="C26" i="1"/>
  <c r="C24" i="1"/>
  <c r="A30" i="1"/>
  <c r="A28" i="1"/>
  <c r="A26" i="1"/>
  <c r="A24" i="1"/>
  <c r="A22" i="1"/>
  <c r="P30" i="1"/>
  <c r="P28" i="1"/>
  <c r="P26" i="1"/>
  <c r="P24" i="1"/>
  <c r="U30" i="1"/>
  <c r="U28" i="1"/>
  <c r="U26" i="1"/>
  <c r="U24" i="1"/>
  <c r="U22" i="1"/>
  <c r="P22" i="1"/>
  <c r="H23" i="1"/>
  <c r="I23" i="1"/>
  <c r="C22" i="1"/>
  <c r="H18" i="1"/>
  <c r="T18" i="1"/>
  <c r="P18" i="1"/>
  <c r="K14" i="1"/>
  <c r="E14" i="1"/>
  <c r="C13" i="1"/>
  <c r="J13" i="1"/>
  <c r="C11" i="1"/>
  <c r="U32" i="1"/>
  <c r="U36" i="1"/>
  <c r="C10" i="1"/>
  <c r="S43" i="1"/>
  <c r="A33" i="1"/>
  <c r="T13" i="1"/>
  <c r="T10" i="1"/>
  <c r="A4" i="1"/>
  <c r="A3" i="1"/>
  <c r="A2" i="1"/>
  <c r="A1" i="1"/>
</calcChain>
</file>

<file path=xl/sharedStrings.xml><?xml version="1.0" encoding="utf-8"?>
<sst xmlns="http://schemas.openxmlformats.org/spreadsheetml/2006/main" count="135" uniqueCount="135">
  <si>
    <t>Delivery Order / Invoice</t>
  </si>
  <si>
    <t>Customer :</t>
  </si>
  <si>
    <t xml:space="preserve">  Tax Invoice No. :</t>
  </si>
  <si>
    <t>Address   :</t>
  </si>
  <si>
    <t xml:space="preserve">  เลขที่ใบกำกับภาษี</t>
  </si>
  <si>
    <t xml:space="preserve">  Date :</t>
  </si>
  <si>
    <t>Tel:</t>
  </si>
  <si>
    <t>Fax:</t>
  </si>
  <si>
    <t xml:space="preserve">  วันที่</t>
  </si>
  <si>
    <t xml:space="preserve">   Ref.Quotation No.</t>
  </si>
  <si>
    <t>Ref.Purchase Order No.</t>
  </si>
  <si>
    <t>Payment Terms</t>
  </si>
  <si>
    <t>Due Date</t>
  </si>
  <si>
    <t>เลขที่ใบเสนอราคา</t>
  </si>
  <si>
    <t>เงื่อนไขการชำระเงิน</t>
  </si>
  <si>
    <t>วันครบกำหนด</t>
  </si>
  <si>
    <t>Item No.</t>
  </si>
  <si>
    <t>Product Code</t>
  </si>
  <si>
    <t>Description</t>
  </si>
  <si>
    <t>Q'ty</t>
  </si>
  <si>
    <t xml:space="preserve">Unit Price </t>
  </si>
  <si>
    <t>Amount</t>
  </si>
  <si>
    <t>ลำดับที่</t>
  </si>
  <si>
    <t>รหัสสินค้า</t>
  </si>
  <si>
    <t>ชื่อสินค้า</t>
  </si>
  <si>
    <t>จำนวน</t>
  </si>
  <si>
    <t>ราคาต่อหน่วย</t>
  </si>
  <si>
    <t>ราคารวม</t>
  </si>
  <si>
    <r>
      <t xml:space="preserve">  </t>
    </r>
    <r>
      <rPr>
        <u/>
        <sz val="10"/>
        <color rgb="FF000000"/>
        <rFont val="Calibri"/>
      </rPr>
      <t>หมายเหตุ</t>
    </r>
  </si>
  <si>
    <t>Sub Total</t>
  </si>
  <si>
    <t xml:space="preserve">  - กรณีชำระเงินด้วยเช็ค ใบเสร็จรับเงินจะสมบูรณ์ก็ต่อเมื่อบริษัทฯ ได้รับเงินจากธนาคารเรียบร้อยแล้ว</t>
  </si>
  <si>
    <t>Vat 7%</t>
  </si>
  <si>
    <t xml:space="preserve">  - สินค้าตามรายการข้างต้น ยังคงเป็นทรัพย์สินของผู้ขาย จนกว่าการชำระเงินจะสมบูรณ์</t>
  </si>
  <si>
    <t>Grand Total</t>
  </si>
  <si>
    <t>Received the above products in good order and condition.</t>
  </si>
  <si>
    <t>ได้รับสินค้าตามรายการข้างต้นไว้แล้วถูกต้องเรียบร้อยทุกประการ</t>
  </si>
  <si>
    <t xml:space="preserve">   </t>
  </si>
  <si>
    <t xml:space="preserve"> Goods Received By/ผู้รับสินค้า</t>
  </si>
  <si>
    <t>Delivered By/ผู้ส่งสินค้า</t>
  </si>
  <si>
    <t>Approved By/ผู้อนุมัติ</t>
  </si>
  <si>
    <t>Date_____/ _______ / ______</t>
  </si>
  <si>
    <t xml:space="preserve">  Date_____/ _______ / _______</t>
  </si>
  <si>
    <t>Date</t>
  </si>
  <si>
    <t>SL_ITEMSPEC</t>
  </si>
  <si>
    <t>INVBOI</t>
  </si>
  <si>
    <t>NETWEIGHT</t>
  </si>
  <si>
    <t>PACKAGE</t>
  </si>
  <si>
    <t>SALPALLET</t>
  </si>
  <si>
    <t>DATAFLG</t>
  </si>
  <si>
    <t>LISTFLG</t>
  </si>
  <si>
    <t>PROWS</t>
  </si>
  <si>
    <t>BRKEY1</t>
  </si>
  <si>
    <t>BRKEY2</t>
  </si>
  <si>
    <t>COMNAME</t>
  </si>
  <si>
    <t>COMKANA</t>
  </si>
  <si>
    <t>COMADDR1</t>
  </si>
  <si>
    <t>COMADDR2</t>
  </si>
  <si>
    <t>COMPOSTCODE</t>
  </si>
  <si>
    <t>COMHPADDR</t>
  </si>
  <si>
    <t>COMTEL</t>
  </si>
  <si>
    <t>COMFAX</t>
  </si>
  <si>
    <t>COMTAXID</t>
  </si>
  <si>
    <t>COMBRANCH</t>
  </si>
  <si>
    <t>SALETRANNO</t>
  </si>
  <si>
    <t>SALETRANSALEDT</t>
  </si>
  <si>
    <t>SALETRANINSPDT</t>
  </si>
  <si>
    <t>SALEORDERNO</t>
  </si>
  <si>
    <t>SALELNDUEDT</t>
  </si>
  <si>
    <t>DIVISIONCD</t>
  </si>
  <si>
    <t>DIVISIONNAME</t>
  </si>
  <si>
    <t>STAFFCD</t>
  </si>
  <si>
    <t>STAFFNAME</t>
  </si>
  <si>
    <t>CUSTCD</t>
  </si>
  <si>
    <t>CUSTNAME</t>
  </si>
  <si>
    <t>CUSTADDR1</t>
  </si>
  <si>
    <t>ESTCUSTEL</t>
  </si>
  <si>
    <t>ESTCUSFAX</t>
  </si>
  <si>
    <t>ESTCUSSTAFF</t>
  </si>
  <si>
    <t>CUSTBRANCHKBN</t>
  </si>
  <si>
    <t>CUSTTAXID</t>
  </si>
  <si>
    <t>SALEDIVCON1</t>
  </si>
  <si>
    <t>SALEDIVCON2</t>
  </si>
  <si>
    <t>SALEDIVCON3</t>
  </si>
  <si>
    <t>SALEDIVCON4</t>
  </si>
  <si>
    <t>SALETERM</t>
  </si>
  <si>
    <t>SALECUSMEMO</t>
  </si>
  <si>
    <t>DESCRIPTION</t>
  </si>
  <si>
    <t>DELITONAME</t>
  </si>
  <si>
    <t>DELITOADR1</t>
  </si>
  <si>
    <t>DELITOADR2</t>
  </si>
  <si>
    <t>DELITOTEL</t>
  </si>
  <si>
    <t>DELITOFAX</t>
  </si>
  <si>
    <t>DELITOCOUNTRYCD</t>
  </si>
  <si>
    <t>DELITOCOUNTRYNM</t>
  </si>
  <si>
    <t>SHIPTERMS</t>
  </si>
  <si>
    <t>SHIPVIA</t>
  </si>
  <si>
    <t>GWEIGHT</t>
  </si>
  <si>
    <t>SHIPMARK1</t>
  </si>
  <si>
    <t>SHIPMARK2</t>
  </si>
  <si>
    <t>SHIPMARK3</t>
  </si>
  <si>
    <t>SHIPMARK4</t>
  </si>
  <si>
    <t>CUSCURCD</t>
  </si>
  <si>
    <t>CUSCURDISP</t>
  </si>
  <si>
    <t>S_TTL</t>
  </si>
  <si>
    <t>DISCRATE</t>
  </si>
  <si>
    <t>DISCOUNTAMOUNT</t>
  </si>
  <si>
    <t>QUOTEAMOUNT</t>
  </si>
  <si>
    <t>VATRATE</t>
  </si>
  <si>
    <t>VATAMOUNT</t>
  </si>
  <si>
    <t>VATAMOUNT1</t>
  </si>
  <si>
    <t>T_AMOUNT</t>
  </si>
  <si>
    <t>T_AMOUNT_EN</t>
  </si>
  <si>
    <t>T_AMOUNT_TH</t>
  </si>
  <si>
    <t>SALETRANPLANRECMONEYDT</t>
  </si>
  <si>
    <t>PRINTFLG</t>
  </si>
  <si>
    <t>REPRINTREASON</t>
  </si>
  <si>
    <t>SL_ROWNO</t>
  </si>
  <si>
    <t>SL_ITEMCD</t>
  </si>
  <si>
    <t>SL_ITEMDOC</t>
  </si>
  <si>
    <t>SL_ITEMNAME</t>
  </si>
  <si>
    <t>SL_ITEMREM</t>
  </si>
  <si>
    <t>SL_QTY</t>
  </si>
  <si>
    <t>SO_QTY</t>
  </si>
  <si>
    <t>SL_UNITTYP</t>
  </si>
  <si>
    <t>SL_UNITPRC</t>
  </si>
  <si>
    <t>SL_DSICOUNT</t>
  </si>
  <si>
    <t>SL_AMT</t>
  </si>
  <si>
    <t>SL_DISCOUNT2</t>
  </si>
  <si>
    <t>SL_TAXAMT</t>
  </si>
  <si>
    <t>SL_LN</t>
  </si>
  <si>
    <t>SO_NO</t>
  </si>
  <si>
    <t>SO_NOLN</t>
  </si>
  <si>
    <t>CUSPO_NO</t>
  </si>
  <si>
    <t xml:space="preserve"> </t>
  </si>
  <si>
    <t>ใบส่งของ / ใบแจ้งหนี้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</si>
</sst>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/mmm/yyyy;@"/>
    <numFmt numFmtId="165" formatCode="[$-409]d\-mmm\-yyyy;@"/>
    <numFmt numFmtId="166" formatCode="dd\ /\ mm\ /\ yyyy"/>
    <numFmt numFmtId="167" formatCode="_-* #,##0.00_-;\-* #,##0.00_-;_-* &quot;-&quot;??_-;_-@_-"/>
  </numFmts>
  <fonts count="12" x14ac:knownFonts="1">
    <font>
      <sz val="11"/>
      <color rgb="FF000000"/>
      <name val="Calibri"/>
    </font>
    <font>
      <sz val="14"/>
      <color rgb="FF000000"/>
      <name val="Calibri"/>
    </font>
    <font>
      <sz val="10"/>
      <color rgb="FF000000"/>
      <name val="Calibri"/>
    </font>
    <font>
      <b/>
      <sz val="16"/>
      <color rgb="FF000000"/>
      <name val="Calibri"/>
    </font>
    <font>
      <b/>
      <sz val="15"/>
      <color rgb="FF000000"/>
      <name val="Calibri"/>
    </font>
    <font>
      <sz val="15"/>
      <color rgb="FF000000"/>
      <name val="Calibri"/>
    </font>
    <font>
      <sz val="18"/>
      <color rgb="FF000000"/>
      <name val="Calibri"/>
    </font>
    <font>
      <u/>
      <sz val="10"/>
      <color rgb="FF000000"/>
      <name val="Calibri"/>
    </font>
    <font>
      <sz val="9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ADADA"/>
        <bgColor rgb="FFFFFFFF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59">
    <xf numFmtId="0" fontId="0" fillId="2" borderId="0" xfId="0" applyFill="1"/>
    <xf numFmtId="0" fontId="1" fillId="2" borderId="0" xfId="0" applyFont="1" applyFill="1"/>
    <xf numFmtId="4" fontId="1" fillId="2" borderId="0" xfId="0" applyNumberFormat="1" applyFont="1" applyFill="1"/>
    <xf numFmtId="49" fontId="0" fillId="2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4" fontId="0" fillId="2" borderId="0" xfId="0" applyNumberFormat="1" applyFill="1"/>
    <xf numFmtId="0" fontId="0" fillId="2" borderId="0" xfId="0" applyFill="1" applyAlignment="1">
      <alignment vertical="center"/>
    </xf>
    <xf numFmtId="4" fontId="0" fillId="2" borderId="0" xfId="0" applyNumberFormat="1" applyFill="1" applyAlignment="1">
      <alignment vertical="center"/>
    </xf>
    <xf numFmtId="0" fontId="3" fillId="2" borderId="0" xfId="0" applyFont="1" applyFill="1" applyAlignment="1">
      <alignment horizontal="left" indent="2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top"/>
    </xf>
    <xf numFmtId="4" fontId="6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4" fontId="1" fillId="2" borderId="0" xfId="0" applyNumberFormat="1" applyFont="1" applyFill="1" applyAlignment="1">
      <alignment vertical="top"/>
    </xf>
    <xf numFmtId="39" fontId="1" fillId="2" borderId="0" xfId="0" applyNumberFormat="1" applyFont="1" applyFill="1" applyAlignment="1">
      <alignment vertical="top"/>
    </xf>
    <xf numFmtId="0" fontId="2" fillId="2" borderId="0" xfId="0" applyFont="1" applyFill="1" applyAlignment="1">
      <alignment horizontal="left" vertical="center" indent="3"/>
    </xf>
    <xf numFmtId="0" fontId="0" fillId="2" borderId="3" xfId="0" applyFill="1" applyBorder="1"/>
    <xf numFmtId="0" fontId="0" fillId="2" borderId="4" xfId="0" applyFill="1" applyBorder="1"/>
    <xf numFmtId="0" fontId="4" fillId="2" borderId="5" xfId="0" applyFont="1" applyFill="1" applyBorder="1" applyAlignment="1">
      <alignment horizontal="left" vertical="center"/>
    </xf>
    <xf numFmtId="0" fontId="0" fillId="2" borderId="6" xfId="0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/>
    </xf>
    <xf numFmtId="0" fontId="8" fillId="2" borderId="0" xfId="0" applyFont="1" applyFill="1" applyAlignment="1">
      <alignment horizontal="left" indent="4"/>
    </xf>
    <xf numFmtId="0" fontId="8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indent="3"/>
    </xf>
    <xf numFmtId="0" fontId="9" fillId="2" borderId="0" xfId="0" applyFont="1" applyFill="1" applyAlignment="1">
      <alignment horizontal="left" indent="2"/>
    </xf>
    <xf numFmtId="0" fontId="2" fillId="2" borderId="6" xfId="0" applyFont="1" applyFill="1" applyBorder="1"/>
    <xf numFmtId="0" fontId="9" fillId="2" borderId="6" xfId="0" applyFont="1" applyFill="1" applyBorder="1" applyAlignment="1">
      <alignment horizontal="left" indent="2"/>
    </xf>
    <xf numFmtId="14" fontId="2" fillId="2" borderId="6" xfId="0" applyNumberFormat="1" applyFont="1" applyFill="1" applyBorder="1" applyAlignment="1">
      <alignment vertical="top"/>
    </xf>
    <xf numFmtId="1" fontId="2" fillId="2" borderId="6" xfId="0" applyNumberFormat="1" applyFont="1" applyFill="1" applyBorder="1" applyAlignment="1">
      <alignment vertical="top"/>
    </xf>
    <xf numFmtId="0" fontId="7" fillId="2" borderId="0" xfId="0" applyFont="1" applyFill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2" fillId="3" borderId="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164" fontId="2" fillId="2" borderId="2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top"/>
    </xf>
    <xf numFmtId="0" fontId="9" fillId="3" borderId="14" xfId="0" applyFont="1" applyFill="1" applyBorder="1" applyAlignment="1">
      <alignment horizontal="center" vertical="top"/>
    </xf>
    <xf numFmtId="0" fontId="9" fillId="3" borderId="13" xfId="0" applyFont="1" applyFill="1" applyBorder="1" applyAlignment="1">
      <alignment horizontal="center" vertical="top"/>
    </xf>
    <xf numFmtId="0" fontId="9" fillId="3" borderId="24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left" vertical="center" shrinkToFit="1"/>
    </xf>
    <xf numFmtId="0" fontId="2" fillId="2" borderId="17" xfId="0" applyFont="1" applyFill="1" applyBorder="1" applyAlignment="1">
      <alignment horizontal="left" vertical="center" shrinkToFit="1"/>
    </xf>
    <xf numFmtId="167" fontId="2" fillId="2" borderId="1" xfId="0" applyNumberFormat="1" applyFont="1" applyFill="1" applyBorder="1" applyAlignment="1">
      <alignment horizontal="right" vertical="center"/>
    </xf>
    <xf numFmtId="167" fontId="2" fillId="2" borderId="17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 vertical="center"/>
    </xf>
    <xf numFmtId="4" fontId="2" fillId="2" borderId="0" xfId="0" applyNumberFormat="1" applyFont="1" applyFill="1" applyAlignment="1">
      <alignment horizontal="right" vertical="center"/>
    </xf>
    <xf numFmtId="4" fontId="2" fillId="2" borderId="17" xfId="0" applyNumberFormat="1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shrinkToFit="1"/>
    </xf>
    <xf numFmtId="0" fontId="2" fillId="2" borderId="26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shrinkToFit="1"/>
    </xf>
    <xf numFmtId="0" fontId="2" fillId="2" borderId="15" xfId="0" applyFont="1" applyFill="1" applyBorder="1" applyAlignment="1">
      <alignment horizontal="left" vertical="center" shrinkToFit="1"/>
    </xf>
    <xf numFmtId="166" fontId="0" fillId="2" borderId="0" xfId="0" applyNumberFormat="1" applyFill="1" applyAlignment="1">
      <alignment horizontal="center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17" xfId="0" quotePrefix="1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67" fontId="2" fillId="2" borderId="2" xfId="0" applyNumberFormat="1" applyFont="1" applyFill="1" applyBorder="1" applyAlignment="1">
      <alignment horizontal="right" vertical="center"/>
    </xf>
    <xf numFmtId="167" fontId="2" fillId="2" borderId="15" xfId="0" applyNumberFormat="1" applyFont="1" applyFill="1" applyBorder="1" applyAlignment="1">
      <alignment horizontal="right" vertical="center"/>
    </xf>
    <xf numFmtId="4" fontId="2" fillId="2" borderId="2" xfId="0" applyNumberFormat="1" applyFont="1" applyFill="1" applyBorder="1" applyAlignment="1">
      <alignment horizontal="right" vertical="center"/>
    </xf>
    <xf numFmtId="4" fontId="2" fillId="2" borderId="6" xfId="0" applyNumberFormat="1" applyFont="1" applyFill="1" applyBorder="1" applyAlignment="1">
      <alignment horizontal="right" vertical="center"/>
    </xf>
    <xf numFmtId="4" fontId="2" fillId="2" borderId="15" xfId="0" applyNumberFormat="1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67" fontId="10" fillId="2" borderId="16" xfId="0" applyNumberFormat="1" applyFont="1" applyFill="1" applyBorder="1" applyAlignment="1">
      <alignment horizontal="right" vertical="center"/>
    </xf>
    <xf numFmtId="167" fontId="10" fillId="2" borderId="13" xfId="0" applyNumberFormat="1" applyFont="1" applyFill="1" applyBorder="1" applyAlignment="1">
      <alignment horizontal="right" vertical="center"/>
    </xf>
    <xf numFmtId="167" fontId="10" fillId="2" borderId="14" xfId="0" applyNumberFormat="1" applyFont="1" applyFill="1" applyBorder="1" applyAlignment="1">
      <alignment horizontal="right" vertical="center"/>
    </xf>
    <xf numFmtId="167" fontId="10" fillId="2" borderId="2" xfId="0" applyNumberFormat="1" applyFont="1" applyFill="1" applyBorder="1" applyAlignment="1">
      <alignment horizontal="right" vertical="center"/>
    </xf>
    <xf numFmtId="167" fontId="10" fillId="2" borderId="6" xfId="0" applyNumberFormat="1" applyFont="1" applyFill="1" applyBorder="1" applyAlignment="1">
      <alignment horizontal="right" vertical="center"/>
    </xf>
    <xf numFmtId="167" fontId="10" fillId="2" borderId="15" xfId="0" applyNumberFormat="1" applyFont="1" applyFill="1" applyBorder="1" applyAlignment="1">
      <alignment horizontal="right" vertical="center"/>
    </xf>
    <xf numFmtId="0" fontId="9" fillId="3" borderId="16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" xfId="0" quotePrefix="1" applyFont="1" applyFill="1" applyBorder="1" applyAlignment="1">
      <alignment horizontal="left" vertical="center"/>
    </xf>
    <xf numFmtId="0" fontId="2" fillId="2" borderId="6" xfId="0" quotePrefix="1" applyFont="1" applyFill="1" applyBorder="1" applyAlignment="1">
      <alignment horizontal="left" vertical="center"/>
    </xf>
    <xf numFmtId="0" fontId="2" fillId="2" borderId="15" xfId="0" quotePrefix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right" vertical="center"/>
    </xf>
    <xf numFmtId="0" fontId="8" fillId="2" borderId="0" xfId="0" applyFont="1" applyFill="1" applyAlignment="1">
      <alignment horizontal="center"/>
    </xf>
    <xf numFmtId="0" fontId="2" fillId="2" borderId="13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13" xfId="0" quotePrefix="1" applyFont="1" applyFill="1" applyBorder="1" applyAlignment="1">
      <alignment horizontal="center" vertical="center"/>
    </xf>
    <xf numFmtId="0" fontId="2" fillId="2" borderId="14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2" fillId="2" borderId="15" xfId="0" quotePrefix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 wrapText="1"/>
    </xf>
    <xf numFmtId="165" fontId="2" fillId="2" borderId="14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165" fontId="2" fillId="2" borderId="15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/>
    </xf>
    <xf numFmtId="167" fontId="10" fillId="2" borderId="1" xfId="0" applyNumberFormat="1" applyFont="1" applyFill="1" applyBorder="1" applyAlignment="1">
      <alignment horizontal="right" vertical="center"/>
    </xf>
    <xf numFmtId="167" fontId="10" fillId="2" borderId="0" xfId="0" applyNumberFormat="1" applyFont="1" applyFill="1" applyAlignment="1">
      <alignment horizontal="right" vertical="center"/>
    </xf>
    <xf numFmtId="167" fontId="10" fillId="2" borderId="17" xfId="0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3"/>
  <sheetViews>
    <sheetView tabSelected="1" topLeftCell="A4" workbookViewId="0">
      <selection activeCell="AC18" sqref="AC18"/>
    </sheetView>
  </sheetViews>
  <sheetFormatPr defaultRowHeight="15" x14ac:dyDescent="0.25"/>
  <cols>
    <col min="1" max="1" width="4.7109375" customWidth="1"/>
    <col min="2" max="2" width="6.28515625" customWidth="1"/>
    <col min="3" max="5" width="4.7109375" customWidth="1"/>
    <col min="6" max="6" width="2" customWidth="1"/>
    <col min="7" max="7" width="1.7109375" customWidth="1"/>
    <col min="8" max="8" width="8.28515625" customWidth="1"/>
    <col min="9" max="14" width="4.7109375" customWidth="1"/>
    <col min="15" max="15" width="7.7109375" customWidth="1"/>
    <col min="16" max="17" width="5.7109375" customWidth="1"/>
    <col min="18" max="18" width="4.7109375" customWidth="1"/>
    <col min="19" max="19" width="5" customWidth="1"/>
    <col min="20" max="20" width="3.7109375" customWidth="1"/>
    <col min="21" max="23" width="6.28515625" customWidth="1"/>
    <col min="24" max="28" width="4.7109375" customWidth="1"/>
    <col min="29" max="29" width="11.140625" style="6" customWidth="1"/>
    <col min="30" max="30" width="8.85546875" customWidth="1"/>
  </cols>
  <sheetData>
    <row r="1" spans="1:29" ht="21" customHeight="1" x14ac:dyDescent="0.25">
      <c r="A1" s="36" t="str">
        <f>IF(ISBLANK(DATA!$G1), "", DATA!$G1)</f>
        <v>COMKANA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9" ht="22.7" customHeight="1" x14ac:dyDescent="0.25">
      <c r="A2" s="37" t="str">
        <f>IF(ISBLANK(DATA!$F1), "", DATA!$F1)</f>
        <v>COMNAME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9" s="7" customFormat="1" ht="19.149999999999999" customHeight="1" x14ac:dyDescent="0.25">
      <c r="A3" s="38" t="str">
        <f>"Address : " &amp; IF(ISBLANK(DATA!$I1), "", DATA!$I1)</f>
        <v>Address : COMADDR2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AC3" s="8"/>
    </row>
    <row r="4" spans="1:29" s="7" customFormat="1" ht="19.149999999999999" customHeight="1" x14ac:dyDescent="0.25">
      <c r="A4" s="38" t="str">
        <f xml:space="preserve"> IF(ISBLANK(DATA!$H1), "", DATA!$H1)</f>
        <v>COMADDR1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AC4" s="8"/>
    </row>
    <row r="5" spans="1:29" s="7" customFormat="1" ht="19.149999999999999" customHeight="1" x14ac:dyDescent="0.25">
      <c r="A5" s="38" t="str">
        <f>IF(ISBLANK(DATA!$L1), "", "Phone: " &amp; DATA!$L1) &amp; IF(ISBLANK(DATA!$M1), "", "     Fax: "  &amp; DATA!$M1) &amp; IF(ISBLANK(DATA!$N1), "", "  เลขประจำตัวผู้เสียภาษีอากร(Tax ID : " &amp; DATA!$N1) &amp; ")"</f>
        <v>Phone: COMTEL     Fax: COMFAX  เลขประจำตัวผู้เสียภาษีอากร(Tax ID : COMTAXID)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AC5" s="8"/>
    </row>
    <row r="6" spans="1:29" ht="12" customHeight="1" x14ac:dyDescent="0.25"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29" ht="20.100000000000001" customHeight="1" x14ac:dyDescent="0.35">
      <c r="B7" s="9"/>
      <c r="G7" s="20"/>
      <c r="H7" s="140" t="s">
        <v>0</v>
      </c>
      <c r="I7" s="141"/>
      <c r="J7" s="141"/>
      <c r="K7" s="141"/>
      <c r="L7" s="141"/>
      <c r="M7" s="141"/>
      <c r="N7" s="141"/>
      <c r="O7" s="141"/>
      <c r="P7" s="141"/>
      <c r="Q7" s="141"/>
      <c r="R7" s="142"/>
      <c r="S7" s="19"/>
    </row>
    <row r="8" spans="1:29" ht="20.100000000000001" customHeight="1" x14ac:dyDescent="0.35">
      <c r="B8" s="9"/>
      <c r="G8" s="20"/>
      <c r="H8" s="143" t="s">
        <v>134</v>
      </c>
      <c r="I8" s="144"/>
      <c r="J8" s="144"/>
      <c r="K8" s="144"/>
      <c r="L8" s="144"/>
      <c r="M8" s="144"/>
      <c r="N8" s="144"/>
      <c r="O8" s="144"/>
      <c r="P8" s="144"/>
      <c r="Q8" s="144"/>
      <c r="R8" s="145"/>
      <c r="S8" s="19"/>
    </row>
    <row r="9" spans="1:29" ht="12" customHeight="1" x14ac:dyDescent="0.35">
      <c r="B9" s="9"/>
      <c r="G9" s="10"/>
      <c r="H9" s="10"/>
      <c r="I9" s="11"/>
      <c r="J9" s="11"/>
      <c r="K9" s="11"/>
      <c r="P9" s="21"/>
      <c r="Q9" s="21"/>
      <c r="R9" s="21"/>
      <c r="S9" s="21"/>
      <c r="T9" s="21"/>
      <c r="U9" s="21"/>
      <c r="V9" s="21"/>
      <c r="W9" s="21"/>
    </row>
    <row r="10" spans="1:29" x14ac:dyDescent="0.25">
      <c r="A10" s="39" t="s">
        <v>1</v>
      </c>
      <c r="B10" s="39"/>
      <c r="C10" s="39" t="str">
        <f>IF(ISBLANK(DATA!$Z$1), "", DATA!$Z$1)</f>
        <v>CUSTNAME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158" t="s">
        <v>2</v>
      </c>
      <c r="Q10" s="139"/>
      <c r="R10" s="139"/>
      <c r="S10" s="139"/>
      <c r="T10" s="146" t="str">
        <f>IF(ISBLANK(DATA!$P$1), "", DATA!$P$1)</f>
        <v>SALETRANNO</v>
      </c>
      <c r="U10" s="146"/>
      <c r="V10" s="146"/>
      <c r="W10" s="147"/>
    </row>
    <row r="11" spans="1:29" ht="20.25" customHeight="1" x14ac:dyDescent="0.25">
      <c r="A11" s="44" t="s">
        <v>3</v>
      </c>
      <c r="B11" s="44"/>
      <c r="C11" s="154" t="str">
        <f>IF(ISBLANK(DATA!$AA$1), "", DATA!$AA$1)</f>
        <v>CUSTADDR1</v>
      </c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61" t="s">
        <v>4</v>
      </c>
      <c r="Q11" s="62"/>
      <c r="R11" s="62"/>
      <c r="S11" s="62"/>
      <c r="T11" s="148"/>
      <c r="U11" s="148"/>
      <c r="V11" s="148"/>
      <c r="W11" s="149"/>
    </row>
    <row r="12" spans="1:29" ht="12" customHeight="1" x14ac:dyDescent="0.25">
      <c r="A12" s="5"/>
      <c r="B12" s="5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22"/>
      <c r="Q12" s="23"/>
      <c r="R12" s="22"/>
      <c r="S12" s="23"/>
      <c r="T12" s="24"/>
      <c r="U12" s="24"/>
      <c r="V12" s="24"/>
      <c r="W12" s="24"/>
    </row>
    <row r="13" spans="1:29" ht="20.100000000000001" customHeight="1" x14ac:dyDescent="0.25">
      <c r="A13" s="4"/>
      <c r="B13" s="29"/>
      <c r="C13" s="44" t="str">
        <f>IF(ISBLANK(DATA!$AE$1), "", IF(OR(DATA!$AE$1 = "00000", DATA!$AE$1 = "0"), "Head Office", "Branch No. " &amp; DATA!$AE$1))</f>
        <v>Branch No. CUSTBRANCHKBN</v>
      </c>
      <c r="D13" s="44"/>
      <c r="E13" s="44"/>
      <c r="F13" s="44"/>
      <c r="G13" s="44"/>
      <c r="H13" s="44"/>
      <c r="I13" s="44"/>
      <c r="J13" s="43" t="str">
        <f>IF(ISBLANK(DATA!$AF$1), "", "TAX ID: " &amp; DATA!$AF$1)</f>
        <v>TAX ID: CUSTTAXID</v>
      </c>
      <c r="K13" s="43"/>
      <c r="L13" s="43"/>
      <c r="M13" s="43"/>
      <c r="N13" s="43"/>
      <c r="O13" s="43"/>
      <c r="P13" s="63" t="s">
        <v>5</v>
      </c>
      <c r="Q13" s="64"/>
      <c r="R13" s="64"/>
      <c r="S13" s="64"/>
      <c r="T13" s="150" t="str">
        <f>IF(ISBLANK(DATA!$R$1), "", IF(LEN(DATA!$R$1) = 8, DATE(LEFT(DATA!$R$1, 4), MID(DATA!$R$1, 5, 2), RIGHT(DATA!$R$1, 2)), DATA!$R$1))</f>
        <v>SALETRANINSPDT</v>
      </c>
      <c r="U13" s="150"/>
      <c r="V13" s="150"/>
      <c r="W13" s="151"/>
    </row>
    <row r="14" spans="1:29" ht="20.100000000000001" customHeight="1" x14ac:dyDescent="0.25">
      <c r="A14" s="4"/>
      <c r="B14" s="29"/>
      <c r="D14" s="4" t="s">
        <v>6</v>
      </c>
      <c r="E14" s="44" t="str">
        <f>IF(ISBLANK(DATA!$AB$1), "", DATA!$AB$1)</f>
        <v>ESTCUSTEL</v>
      </c>
      <c r="F14" s="44"/>
      <c r="G14" s="44"/>
      <c r="H14" s="44"/>
      <c r="I14" s="44"/>
      <c r="J14" s="4" t="s">
        <v>7</v>
      </c>
      <c r="K14" s="65" t="str">
        <f>IF(ISBLANK(DATA!$AC$1), "", DATA!$AC$1)</f>
        <v>ESTCUSFAX</v>
      </c>
      <c r="L14" s="65"/>
      <c r="M14" s="65"/>
      <c r="N14" s="65"/>
      <c r="O14" s="65"/>
      <c r="P14" s="45" t="s">
        <v>8</v>
      </c>
      <c r="Q14" s="46"/>
      <c r="R14" s="46"/>
      <c r="S14" s="46"/>
      <c r="T14" s="152"/>
      <c r="U14" s="152"/>
      <c r="V14" s="152"/>
      <c r="W14" s="153"/>
    </row>
    <row r="15" spans="1:29" ht="4.9000000000000004" customHeight="1" x14ac:dyDescent="0.25">
      <c r="A15" s="30"/>
      <c r="B15" s="31"/>
      <c r="C15" s="3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73"/>
      <c r="Q15" s="73"/>
      <c r="R15" s="73"/>
      <c r="S15" s="73"/>
      <c r="T15" s="32"/>
      <c r="U15" s="33"/>
      <c r="V15" s="32"/>
      <c r="W15" s="32"/>
    </row>
    <row r="16" spans="1:29" ht="15" customHeight="1" x14ac:dyDescent="0.25">
      <c r="A16" s="47" t="s">
        <v>9</v>
      </c>
      <c r="B16" s="48"/>
      <c r="C16" s="48"/>
      <c r="D16" s="48"/>
      <c r="E16" s="48"/>
      <c r="F16" s="48"/>
      <c r="G16" s="49"/>
      <c r="H16" s="47" t="s">
        <v>10</v>
      </c>
      <c r="I16" s="48"/>
      <c r="J16" s="48"/>
      <c r="K16" s="48"/>
      <c r="L16" s="48"/>
      <c r="M16" s="48"/>
      <c r="N16" s="48"/>
      <c r="O16" s="49"/>
      <c r="P16" s="47" t="s">
        <v>11</v>
      </c>
      <c r="Q16" s="48"/>
      <c r="R16" s="48"/>
      <c r="S16" s="49"/>
      <c r="T16" s="47" t="s">
        <v>12</v>
      </c>
      <c r="U16" s="48"/>
      <c r="V16" s="48"/>
      <c r="W16" s="49"/>
    </row>
    <row r="17" spans="1:30" x14ac:dyDescent="0.25">
      <c r="A17" s="55" t="s">
        <v>13</v>
      </c>
      <c r="B17" s="56"/>
      <c r="C17" s="56"/>
      <c r="D17" s="56"/>
      <c r="E17" s="56"/>
      <c r="F17" s="56"/>
      <c r="G17" s="57"/>
      <c r="H17" s="66"/>
      <c r="I17" s="67"/>
      <c r="J17" s="67"/>
      <c r="K17" s="67"/>
      <c r="L17" s="67"/>
      <c r="M17" s="67"/>
      <c r="N17" s="67"/>
      <c r="O17" s="68"/>
      <c r="P17" s="55" t="s">
        <v>14</v>
      </c>
      <c r="Q17" s="56"/>
      <c r="R17" s="56"/>
      <c r="S17" s="57"/>
      <c r="T17" s="55" t="s">
        <v>15</v>
      </c>
      <c r="U17" s="56"/>
      <c r="V17" s="56"/>
      <c r="W17" s="57"/>
    </row>
    <row r="18" spans="1:30" s="1" customFormat="1" ht="28.15" customHeight="1" x14ac:dyDescent="0.3">
      <c r="A18" s="58"/>
      <c r="B18" s="59"/>
      <c r="C18" s="59"/>
      <c r="D18" s="59"/>
      <c r="E18" s="59"/>
      <c r="F18" s="59"/>
      <c r="G18" s="60"/>
      <c r="H18" s="50" t="str">
        <f>IF(ISBLANK(DATA!$AL$1), "", DATA!$AL$1)</f>
        <v>SALECUSMEMO</v>
      </c>
      <c r="I18" s="51"/>
      <c r="J18" s="51"/>
      <c r="K18" s="51"/>
      <c r="L18" s="51"/>
      <c r="M18" s="51"/>
      <c r="N18" s="51"/>
      <c r="O18" s="52"/>
      <c r="P18" s="53" t="str">
        <f>IF(ISBLANK(DATA!$AK$1), "", DATA!$AK$1 &amp; " Days")</f>
        <v>SALETERM Days</v>
      </c>
      <c r="Q18" s="53"/>
      <c r="R18" s="53"/>
      <c r="S18" s="53"/>
      <c r="T18" s="54" t="e">
        <f>IF(ISBLANK(DATA!$AK$1), $T$13, DATA!$AK$1 + $T$13)</f>
        <v>#VALUE!</v>
      </c>
      <c r="U18" s="54"/>
      <c r="V18" s="54"/>
      <c r="W18" s="54"/>
      <c r="AC18" s="2"/>
    </row>
    <row r="19" spans="1:30" s="12" customFormat="1" ht="15" customHeight="1" x14ac:dyDescent="0.25">
      <c r="A19" s="69" t="s">
        <v>16</v>
      </c>
      <c r="B19" s="70"/>
      <c r="C19" s="69" t="s">
        <v>17</v>
      </c>
      <c r="D19" s="71"/>
      <c r="E19" s="71"/>
      <c r="F19" s="71"/>
      <c r="G19" s="72"/>
      <c r="H19" s="71" t="s">
        <v>18</v>
      </c>
      <c r="I19" s="71"/>
      <c r="J19" s="71"/>
      <c r="K19" s="71"/>
      <c r="L19" s="71"/>
      <c r="M19" s="71"/>
      <c r="N19" s="71"/>
      <c r="O19" s="70"/>
      <c r="P19" s="69" t="s">
        <v>19</v>
      </c>
      <c r="Q19" s="70"/>
      <c r="R19" s="69" t="s">
        <v>20</v>
      </c>
      <c r="S19" s="71"/>
      <c r="T19" s="70"/>
      <c r="U19" s="69" t="s">
        <v>21</v>
      </c>
      <c r="V19" s="71"/>
      <c r="W19" s="70"/>
      <c r="AC19" s="13"/>
    </row>
    <row r="20" spans="1:30" s="12" customFormat="1" ht="15" customHeight="1" x14ac:dyDescent="0.25">
      <c r="A20" s="40" t="s">
        <v>22</v>
      </c>
      <c r="B20" s="41"/>
      <c r="C20" s="40" t="s">
        <v>23</v>
      </c>
      <c r="D20" s="42"/>
      <c r="E20" s="42"/>
      <c r="F20" s="42"/>
      <c r="G20" s="86"/>
      <c r="H20" s="42" t="s">
        <v>24</v>
      </c>
      <c r="I20" s="42"/>
      <c r="J20" s="42"/>
      <c r="K20" s="42"/>
      <c r="L20" s="42"/>
      <c r="M20" s="42"/>
      <c r="N20" s="42"/>
      <c r="O20" s="41"/>
      <c r="P20" s="40" t="s">
        <v>25</v>
      </c>
      <c r="Q20" s="41"/>
      <c r="R20" s="40" t="s">
        <v>26</v>
      </c>
      <c r="S20" s="42"/>
      <c r="T20" s="41"/>
      <c r="U20" s="40" t="s">
        <v>27</v>
      </c>
      <c r="V20" s="42"/>
      <c r="W20" s="41"/>
      <c r="AC20" s="13"/>
    </row>
    <row r="21" spans="1:30" s="14" customFormat="1" ht="18" customHeight="1" x14ac:dyDescent="0.25">
      <c r="A21" s="93"/>
      <c r="B21" s="94"/>
      <c r="C21" s="87"/>
      <c r="D21" s="64"/>
      <c r="E21" s="64"/>
      <c r="F21" s="64"/>
      <c r="G21" s="88"/>
      <c r="H21" s="95"/>
      <c r="I21" s="95"/>
      <c r="J21" s="95"/>
      <c r="K21" s="95"/>
      <c r="L21" s="95"/>
      <c r="M21" s="95"/>
      <c r="N21" s="95"/>
      <c r="O21" s="96"/>
      <c r="P21" s="83"/>
      <c r="Q21" s="83"/>
      <c r="R21" s="83"/>
      <c r="S21" s="83"/>
      <c r="T21" s="83"/>
      <c r="U21" s="83"/>
      <c r="V21" s="83"/>
      <c r="W21" s="83"/>
      <c r="AC21" s="15"/>
    </row>
    <row r="22" spans="1:30" s="14" customFormat="1" ht="18" customHeight="1" x14ac:dyDescent="0.25">
      <c r="A22" s="74" t="str">
        <f>IF(ISBLANK(DATA!$BQ1), "", DATA!$BQ1)</f>
        <v>SL_ROWNO</v>
      </c>
      <c r="B22" s="75"/>
      <c r="C22" s="89" t="str">
        <f>IF(ISBLANK(DATA!$BR1), "", DATA!$BR1)</f>
        <v>SL_ITEMCD</v>
      </c>
      <c r="D22" s="76"/>
      <c r="E22" s="76"/>
      <c r="F22" s="76"/>
      <c r="G22" s="90"/>
      <c r="H22" s="76" t="str">
        <f>IF(ISBLANK(DATA!$BT1), "", DATA!$BT1)</f>
        <v>SL_ITEMNAME</v>
      </c>
      <c r="I22" s="76"/>
      <c r="J22" s="76"/>
      <c r="K22" s="76"/>
      <c r="L22" s="76"/>
      <c r="M22" s="76"/>
      <c r="N22" s="76"/>
      <c r="O22" s="77"/>
      <c r="P22" s="78" t="str">
        <f>IF(ISBLANK(DATA!$BV1), "", DATA!$BV1)</f>
        <v>SL_QTY</v>
      </c>
      <c r="Q22" s="79"/>
      <c r="R22" s="80" t="str">
        <f>IF(ISBLANK(DATA!$BY1), "", DATA!$BY1)</f>
        <v>SL_UNITPRC</v>
      </c>
      <c r="S22" s="81"/>
      <c r="T22" s="82"/>
      <c r="U22" s="80" t="str">
        <f>IF(ISBLANK(DATA!$CA1), "", DATA!$CA1)</f>
        <v>SL_AMT</v>
      </c>
      <c r="V22" s="81"/>
      <c r="W22" s="82"/>
      <c r="AC22" s="15"/>
    </row>
    <row r="23" spans="1:30" s="14" customFormat="1" ht="18" customHeight="1" x14ac:dyDescent="0.25">
      <c r="A23" s="84"/>
      <c r="B23" s="85"/>
      <c r="C23" s="91"/>
      <c r="D23" s="44"/>
      <c r="E23" s="44"/>
      <c r="F23" s="44"/>
      <c r="G23" s="92"/>
      <c r="H23" s="34" t="str">
        <f>IF(ISBLANK(DATA!$BU1), "", "Remark:")</f>
        <v>Remark:</v>
      </c>
      <c r="I23" s="76" t="str">
        <f>IF(ISBLANK(DATA!$BU1), "", DATA!$BU1)</f>
        <v>SL_ITEMREM</v>
      </c>
      <c r="J23" s="76"/>
      <c r="K23" s="76"/>
      <c r="L23" s="76"/>
      <c r="M23" s="76"/>
      <c r="N23" s="76"/>
      <c r="O23" s="77"/>
      <c r="P23" s="78"/>
      <c r="Q23" s="79"/>
      <c r="R23" s="80"/>
      <c r="S23" s="81"/>
      <c r="T23" s="82"/>
      <c r="U23" s="80"/>
      <c r="V23" s="81"/>
      <c r="W23" s="82"/>
      <c r="AC23" s="15"/>
    </row>
    <row r="24" spans="1:30" s="14" customFormat="1" ht="18" customHeight="1" x14ac:dyDescent="0.25">
      <c r="A24" s="74" t="str">
        <f>IF(ISBLANK(DATA!$BQ2), "", DATA!$BQ2)</f>
        <v/>
      </c>
      <c r="B24" s="75"/>
      <c r="C24" s="89" t="str">
        <f>IF(ISBLANK(DATA!$BR2), "", DATA!$BR2)</f>
        <v/>
      </c>
      <c r="D24" s="76"/>
      <c r="E24" s="76"/>
      <c r="F24" s="76"/>
      <c r="G24" s="90"/>
      <c r="H24" s="76" t="str">
        <f>IF(ISBLANK(DATA!$BT2), "", DATA!$BT2)</f>
        <v/>
      </c>
      <c r="I24" s="76"/>
      <c r="J24" s="76"/>
      <c r="K24" s="76"/>
      <c r="L24" s="76"/>
      <c r="M24" s="76"/>
      <c r="N24" s="76"/>
      <c r="O24" s="77"/>
      <c r="P24" s="78" t="str">
        <f>IF(ISBLANK(DATA!$BV2), "", DATA!$BV2)</f>
        <v/>
      </c>
      <c r="Q24" s="79"/>
      <c r="R24" s="80" t="str">
        <f>IF(ISBLANK(DATA!$BY2), "", DATA!$BY2)</f>
        <v/>
      </c>
      <c r="S24" s="81"/>
      <c r="T24" s="82"/>
      <c r="U24" s="80" t="str">
        <f>IF(ISBLANK(DATA!$CA2), "", DATA!$CA2)</f>
        <v/>
      </c>
      <c r="V24" s="81"/>
      <c r="W24" s="82"/>
      <c r="AC24" s="15"/>
    </row>
    <row r="25" spans="1:30" s="14" customFormat="1" ht="18" customHeight="1" x14ac:dyDescent="0.25">
      <c r="A25" s="84"/>
      <c r="B25" s="85"/>
      <c r="C25" s="91"/>
      <c r="D25" s="44"/>
      <c r="E25" s="44"/>
      <c r="F25" s="44"/>
      <c r="G25" s="92"/>
      <c r="H25" s="34" t="str">
        <f>IF(ISBLANK(DATA!$BU2), "", "Remark:")</f>
        <v/>
      </c>
      <c r="I25" s="76" t="str">
        <f>IF(ISBLANK(DATA!$BU2), "", DATA!$BU2)</f>
        <v/>
      </c>
      <c r="J25" s="76"/>
      <c r="K25" s="76"/>
      <c r="L25" s="76"/>
      <c r="M25" s="76"/>
      <c r="N25" s="76"/>
      <c r="O25" s="77"/>
      <c r="P25" s="78"/>
      <c r="Q25" s="79"/>
      <c r="R25" s="80"/>
      <c r="S25" s="81"/>
      <c r="T25" s="82"/>
      <c r="U25" s="80"/>
      <c r="V25" s="81"/>
      <c r="W25" s="82"/>
      <c r="AC25" s="15"/>
    </row>
    <row r="26" spans="1:30" s="14" customFormat="1" ht="18" customHeight="1" x14ac:dyDescent="0.25">
      <c r="A26" s="74" t="str">
        <f>IF(ISBLANK(DATA!$BQ3), "", DATA!$BQ3)</f>
        <v/>
      </c>
      <c r="B26" s="75"/>
      <c r="C26" s="89" t="str">
        <f>IF(ISBLANK(DATA!$BR3), "", DATA!$BR3)</f>
        <v/>
      </c>
      <c r="D26" s="76"/>
      <c r="E26" s="76"/>
      <c r="F26" s="76"/>
      <c r="G26" s="90"/>
      <c r="H26" s="76" t="str">
        <f>IF(ISBLANK(DATA!$BT3), "", DATA!$BT3)</f>
        <v/>
      </c>
      <c r="I26" s="76"/>
      <c r="J26" s="76"/>
      <c r="K26" s="76"/>
      <c r="L26" s="76"/>
      <c r="M26" s="76"/>
      <c r="N26" s="76"/>
      <c r="O26" s="77"/>
      <c r="P26" s="78" t="str">
        <f>IF(ISBLANK(DATA!$BV3), "", DATA!$BV3)</f>
        <v/>
      </c>
      <c r="Q26" s="79"/>
      <c r="R26" s="80" t="str">
        <f>IF(ISBLANK(DATA!$BY3), "", DATA!$BY3)</f>
        <v/>
      </c>
      <c r="S26" s="81"/>
      <c r="T26" s="82"/>
      <c r="U26" s="80" t="str">
        <f>IF(ISBLANK(DATA!$CA3), "", DATA!$CA3)</f>
        <v/>
      </c>
      <c r="V26" s="81"/>
      <c r="W26" s="82"/>
      <c r="AC26" s="15"/>
      <c r="AD26" s="16"/>
    </row>
    <row r="27" spans="1:30" s="14" customFormat="1" ht="18" customHeight="1" x14ac:dyDescent="0.25">
      <c r="A27" s="84"/>
      <c r="B27" s="85"/>
      <c r="C27" s="91"/>
      <c r="D27" s="44"/>
      <c r="E27" s="44"/>
      <c r="F27" s="44"/>
      <c r="G27" s="92"/>
      <c r="H27" s="34" t="str">
        <f>IF(ISBLANK(DATA!$BU3), "", "Remark:")</f>
        <v/>
      </c>
      <c r="I27" s="76" t="str">
        <f>IF(ISBLANK(DATA!$BU3), "", DATA!$BU3)</f>
        <v/>
      </c>
      <c r="J27" s="76"/>
      <c r="K27" s="76"/>
      <c r="L27" s="76"/>
      <c r="M27" s="76"/>
      <c r="N27" s="76"/>
      <c r="O27" s="77"/>
      <c r="P27" s="78"/>
      <c r="Q27" s="79"/>
      <c r="R27" s="80"/>
      <c r="S27" s="81"/>
      <c r="T27" s="82"/>
      <c r="U27" s="80"/>
      <c r="V27" s="81"/>
      <c r="W27" s="82"/>
      <c r="AC27" s="15"/>
    </row>
    <row r="28" spans="1:30" s="14" customFormat="1" ht="18" customHeight="1" x14ac:dyDescent="0.25">
      <c r="A28" s="74" t="str">
        <f>IF(ISBLANK(DATA!$BQ4), "", DATA!$BQ4)</f>
        <v/>
      </c>
      <c r="B28" s="75"/>
      <c r="C28" s="89" t="str">
        <f>IF(ISBLANK(DATA!$BR4), "", DATA!$BR4)</f>
        <v/>
      </c>
      <c r="D28" s="76"/>
      <c r="E28" s="76"/>
      <c r="F28" s="76"/>
      <c r="G28" s="90"/>
      <c r="H28" s="76" t="str">
        <f>IF(ISBLANK(DATA!$BT4), "", DATA!$BT4)</f>
        <v/>
      </c>
      <c r="I28" s="76"/>
      <c r="J28" s="76"/>
      <c r="K28" s="76"/>
      <c r="L28" s="76"/>
      <c r="M28" s="76"/>
      <c r="N28" s="76"/>
      <c r="O28" s="77"/>
      <c r="P28" s="78" t="str">
        <f>IF(ISBLANK(DATA!$BV4), "", DATA!$BV4)</f>
        <v/>
      </c>
      <c r="Q28" s="79"/>
      <c r="R28" s="80" t="str">
        <f>IF(ISBLANK(DATA!$BY4), "", DATA!$BY4)</f>
        <v/>
      </c>
      <c r="S28" s="81"/>
      <c r="T28" s="82"/>
      <c r="U28" s="80" t="str">
        <f>IF(ISBLANK(DATA!$CA4), "", DATA!$CA4)</f>
        <v/>
      </c>
      <c r="V28" s="81"/>
      <c r="W28" s="82"/>
      <c r="AC28" s="15"/>
    </row>
    <row r="29" spans="1:30" s="14" customFormat="1" ht="18" customHeight="1" x14ac:dyDescent="0.25">
      <c r="A29" s="84"/>
      <c r="B29" s="85"/>
      <c r="C29" s="91"/>
      <c r="D29" s="44"/>
      <c r="E29" s="44"/>
      <c r="F29" s="44"/>
      <c r="G29" s="92"/>
      <c r="H29" s="34" t="str">
        <f>IF(ISBLANK(DATA!$BU4), "", "Remark:")</f>
        <v/>
      </c>
      <c r="I29" s="76" t="str">
        <f>IF(ISBLANK(DATA!$BU4), "", DATA!$BU4)</f>
        <v/>
      </c>
      <c r="J29" s="76"/>
      <c r="K29" s="76"/>
      <c r="L29" s="76"/>
      <c r="M29" s="76"/>
      <c r="N29" s="76"/>
      <c r="O29" s="77"/>
      <c r="P29" s="78"/>
      <c r="Q29" s="79"/>
      <c r="R29" s="80"/>
      <c r="S29" s="81"/>
      <c r="T29" s="82"/>
      <c r="U29" s="80"/>
      <c r="V29" s="81"/>
      <c r="W29" s="82"/>
      <c r="AC29" s="15"/>
    </row>
    <row r="30" spans="1:30" s="14" customFormat="1" ht="18" customHeight="1" x14ac:dyDescent="0.25">
      <c r="A30" s="74" t="str">
        <f>IF(ISBLANK(DATA!$BQ5), "", DATA!$BQ5)</f>
        <v/>
      </c>
      <c r="B30" s="75"/>
      <c r="C30" s="89" t="str">
        <f>IF(ISBLANK(DATA!$BR5), "", DATA!$BR5)</f>
        <v/>
      </c>
      <c r="D30" s="76"/>
      <c r="E30" s="76"/>
      <c r="F30" s="76"/>
      <c r="G30" s="90"/>
      <c r="H30" s="76" t="str">
        <f>IF(ISBLANK(DATA!$BQ5), IF(DATA!$CI$1 = "T", "NON BOI", ""), IF(ISBLANK(DATA!$BT5), "", DATA!$BT5))</f>
        <v/>
      </c>
      <c r="I30" s="76"/>
      <c r="J30" s="76"/>
      <c r="K30" s="76"/>
      <c r="L30" s="76"/>
      <c r="M30" s="76"/>
      <c r="N30" s="76"/>
      <c r="O30" s="77"/>
      <c r="P30" s="78" t="str">
        <f>IF(ISBLANK(DATA!$BV5), "", DATA!$BV5)</f>
        <v/>
      </c>
      <c r="Q30" s="79"/>
      <c r="R30" s="80" t="str">
        <f>IF(ISBLANK(DATA!$BY5), "", DATA!$BY5)</f>
        <v/>
      </c>
      <c r="S30" s="81"/>
      <c r="T30" s="82"/>
      <c r="U30" s="80" t="str">
        <f>IF(ISBLANK(DATA!$CA5), "", DATA!$CA5)</f>
        <v/>
      </c>
      <c r="V30" s="81"/>
      <c r="W30" s="82"/>
      <c r="AC30" s="15"/>
    </row>
    <row r="31" spans="1:30" s="14" customFormat="1" ht="18" customHeight="1" x14ac:dyDescent="0.25">
      <c r="A31" s="55"/>
      <c r="B31" s="57"/>
      <c r="C31" s="103"/>
      <c r="D31" s="104"/>
      <c r="E31" s="104"/>
      <c r="F31" s="104"/>
      <c r="G31" s="105"/>
      <c r="H31" s="35" t="str">
        <f>IF(ISBLANK(DATA!$BU5), "", "Remark:")</f>
        <v/>
      </c>
      <c r="I31" s="97" t="str">
        <f>IF(ISBLANK(DATA!$BQ5), IF(DATA!$CI$1 = "T", "กรุณาหัก ณ ที่จ่าย", ""), IF(ISBLANK(DATA!$BU5), "", DATA!$BU5))</f>
        <v/>
      </c>
      <c r="J31" s="97"/>
      <c r="K31" s="97"/>
      <c r="L31" s="97"/>
      <c r="M31" s="97"/>
      <c r="N31" s="97"/>
      <c r="O31" s="98"/>
      <c r="P31" s="106"/>
      <c r="Q31" s="107"/>
      <c r="R31" s="108"/>
      <c r="S31" s="109"/>
      <c r="T31" s="110"/>
      <c r="U31" s="108"/>
      <c r="V31" s="109"/>
      <c r="W31" s="110"/>
      <c r="AC31" s="15"/>
    </row>
    <row r="32" spans="1:30" ht="18" customHeight="1" x14ac:dyDescent="0.25">
      <c r="A32" s="100" t="s">
        <v>28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2"/>
      <c r="P32" s="111" t="s">
        <v>29</v>
      </c>
      <c r="Q32" s="112"/>
      <c r="R32" s="112"/>
      <c r="S32" s="112"/>
      <c r="T32" s="113"/>
      <c r="U32" s="155" t="str">
        <f>IF(ISBLANK(DATA!$BD$1), "", DATA!$BD$1)</f>
        <v>S_TTL</v>
      </c>
      <c r="V32" s="156"/>
      <c r="W32" s="157"/>
    </row>
    <row r="33" spans="1:26" ht="18" customHeight="1" x14ac:dyDescent="0.25">
      <c r="A33" s="100" t="str">
        <f>IF(ISBLANK(DATA!$F1), "", "  - กรณีชำระเงินด้วยเช็ค กรุณาขีดคร่อมในนาม " &amp; DATA!$F1)</f>
        <v xml:space="preserve">  - กรณีชำระเงินด้วยเช็ค กรุณาขีดคร่อมในนาม COMNAME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2"/>
      <c r="P33" s="114"/>
      <c r="Q33" s="115"/>
      <c r="R33" s="115"/>
      <c r="S33" s="115"/>
      <c r="T33" s="116"/>
      <c r="U33" s="120"/>
      <c r="V33" s="121"/>
      <c r="W33" s="122"/>
    </row>
    <row r="34" spans="1:26" ht="18" customHeight="1" x14ac:dyDescent="0.25">
      <c r="A34" s="100" t="s">
        <v>30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132"/>
      <c r="P34" s="129" t="s">
        <v>31</v>
      </c>
      <c r="Q34" s="130"/>
      <c r="R34" s="130"/>
      <c r="S34" s="130"/>
      <c r="T34" s="131"/>
      <c r="U34" s="117" t="str">
        <f>IF(ISBLANK(DATA!$BJ$1), "", DATA!$BJ$1)</f>
        <v>VATAMOUNT1</v>
      </c>
      <c r="V34" s="118"/>
      <c r="W34" s="119"/>
    </row>
    <row r="35" spans="1:26" ht="18" customHeight="1" x14ac:dyDescent="0.25">
      <c r="A35" s="133" t="s">
        <v>32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5"/>
      <c r="P35" s="114"/>
      <c r="Q35" s="115"/>
      <c r="R35" s="115"/>
      <c r="S35" s="115"/>
      <c r="T35" s="116"/>
      <c r="U35" s="120"/>
      <c r="V35" s="121"/>
      <c r="W35" s="122"/>
    </row>
    <row r="36" spans="1:26" ht="18" customHeight="1" x14ac:dyDescent="0.25">
      <c r="A36" s="123" t="e">
        <f>IF(ISBLANK(DATA!$BM$1), "", IF(INT(DATA!$BK$1) = VALUE(DATA!$BK$1), DATA!BM1 &amp; " ONLY",  DATA!$BM$1))</f>
        <v>#VALUE!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5"/>
      <c r="P36" s="129" t="s">
        <v>33</v>
      </c>
      <c r="Q36" s="130"/>
      <c r="R36" s="130"/>
      <c r="S36" s="130"/>
      <c r="T36" s="131"/>
      <c r="U36" s="117" t="str">
        <f>IF(ISBLANK(DATA!$BK$1), "", DATA!$BK$1)</f>
        <v>T_AMOUNT</v>
      </c>
      <c r="V36" s="118"/>
      <c r="W36" s="119"/>
    </row>
    <row r="37" spans="1:26" ht="18" customHeight="1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8"/>
      <c r="P37" s="114"/>
      <c r="Q37" s="115"/>
      <c r="R37" s="115"/>
      <c r="S37" s="115"/>
      <c r="T37" s="116"/>
      <c r="U37" s="120"/>
      <c r="V37" s="121"/>
      <c r="W37" s="122"/>
    </row>
    <row r="38" spans="1:26" x14ac:dyDescent="0.25">
      <c r="A38" s="139" t="s">
        <v>34</v>
      </c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</row>
    <row r="39" spans="1:26" x14ac:dyDescent="0.25">
      <c r="A39" s="44" t="s">
        <v>35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</row>
    <row r="40" spans="1:26" ht="7.9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6" ht="18.399999999999999" customHeight="1" x14ac:dyDescent="0.25">
      <c r="A41" s="56"/>
      <c r="B41" s="56"/>
      <c r="C41" s="56"/>
      <c r="D41" s="56"/>
      <c r="E41" s="56"/>
      <c r="F41" s="56"/>
      <c r="G41" s="56"/>
      <c r="H41" s="5" t="s">
        <v>36</v>
      </c>
      <c r="I41" s="56"/>
      <c r="J41" s="56"/>
      <c r="K41" s="56"/>
      <c r="L41" s="56"/>
      <c r="M41" s="56"/>
      <c r="N41" s="56"/>
      <c r="O41" s="4"/>
      <c r="P41" s="4"/>
      <c r="Q41" s="17"/>
      <c r="R41" s="56"/>
      <c r="S41" s="56"/>
      <c r="T41" s="56"/>
      <c r="U41" s="56"/>
      <c r="V41" s="56"/>
    </row>
    <row r="42" spans="1:26" ht="20.25" customHeight="1" x14ac:dyDescent="0.25">
      <c r="A42" s="138" t="s">
        <v>37</v>
      </c>
      <c r="B42" s="138"/>
      <c r="C42" s="138"/>
      <c r="D42" s="138"/>
      <c r="E42" s="138"/>
      <c r="F42" s="138"/>
      <c r="G42" s="138"/>
      <c r="H42" s="25"/>
      <c r="I42" s="138" t="s">
        <v>38</v>
      </c>
      <c r="J42" s="138"/>
      <c r="K42" s="138"/>
      <c r="L42" s="138"/>
      <c r="M42" s="138"/>
      <c r="N42" s="138"/>
      <c r="O42" s="26"/>
      <c r="P42" s="27"/>
      <c r="Q42" s="28"/>
      <c r="R42" s="138" t="s">
        <v>39</v>
      </c>
      <c r="S42" s="138"/>
      <c r="T42" s="138"/>
      <c r="U42" s="138"/>
      <c r="V42" s="138"/>
      <c r="W42" s="7"/>
      <c r="Y42" s="7"/>
      <c r="Z42" s="7"/>
    </row>
    <row r="43" spans="1:26" ht="20.45" customHeight="1" x14ac:dyDescent="0.25">
      <c r="A43" s="65" t="s">
        <v>40</v>
      </c>
      <c r="B43" s="65"/>
      <c r="C43" s="65"/>
      <c r="D43" s="65"/>
      <c r="E43" s="65"/>
      <c r="F43" s="65"/>
      <c r="G43" s="65"/>
      <c r="H43" s="136" t="s">
        <v>41</v>
      </c>
      <c r="I43" s="136"/>
      <c r="J43" s="136"/>
      <c r="K43" s="136"/>
      <c r="L43" s="136"/>
      <c r="M43" s="136"/>
      <c r="N43" s="136"/>
      <c r="O43" s="4"/>
      <c r="P43" s="4"/>
      <c r="Q43" s="137" t="s">
        <v>42</v>
      </c>
      <c r="R43" s="137"/>
      <c r="S43" s="99" t="str">
        <f>IF(ISBLANK(DATA!$R$1), "", IF(LEN(DATA!$R$1) = 8, DATE(LEFT(DATA!$R$1, 4), MID(DATA!$R$1, 5, 2), RIGHT(DATA!$R$1, 2)), DATA!$R$1))</f>
        <v>SALETRANINSPDT</v>
      </c>
      <c r="T43" s="99"/>
      <c r="U43" s="99"/>
      <c r="V43" s="99"/>
    </row>
  </sheetData>
  <sheetProtection formatCells="0" formatColumns="0" formatRows="0" insertColumns="0" insertRows="0" insertHyperlinks="0" deleteColumns="0" deleteRows="0" sort="0" autoFilter="0" pivotTables="0"/>
  <mergeCells count="134">
    <mergeCell ref="A39:W39"/>
    <mergeCell ref="P34:T35"/>
    <mergeCell ref="A28:B28"/>
    <mergeCell ref="C28:G28"/>
    <mergeCell ref="C22:G22"/>
    <mergeCell ref="H7:R7"/>
    <mergeCell ref="H8:R8"/>
    <mergeCell ref="T10:W11"/>
    <mergeCell ref="T13:W14"/>
    <mergeCell ref="C11:O12"/>
    <mergeCell ref="U32:W33"/>
    <mergeCell ref="U27:W27"/>
    <mergeCell ref="H28:O28"/>
    <mergeCell ref="C23:G23"/>
    <mergeCell ref="C24:G24"/>
    <mergeCell ref="U25:W25"/>
    <mergeCell ref="R22:T22"/>
    <mergeCell ref="U22:W22"/>
    <mergeCell ref="P10:S10"/>
    <mergeCell ref="U28:W28"/>
    <mergeCell ref="P28:Q28"/>
    <mergeCell ref="P27:Q27"/>
    <mergeCell ref="U31:W31"/>
    <mergeCell ref="A29:B29"/>
    <mergeCell ref="S43:V43"/>
    <mergeCell ref="A33:O33"/>
    <mergeCell ref="A31:B31"/>
    <mergeCell ref="C31:G31"/>
    <mergeCell ref="P31:Q31"/>
    <mergeCell ref="R31:T31"/>
    <mergeCell ref="A32:O32"/>
    <mergeCell ref="P32:T33"/>
    <mergeCell ref="U34:W35"/>
    <mergeCell ref="A36:O37"/>
    <mergeCell ref="P36:T37"/>
    <mergeCell ref="U36:W37"/>
    <mergeCell ref="A34:O34"/>
    <mergeCell ref="A35:O35"/>
    <mergeCell ref="H43:N43"/>
    <mergeCell ref="Q43:R43"/>
    <mergeCell ref="A41:G41"/>
    <mergeCell ref="I41:N41"/>
    <mergeCell ref="R41:V41"/>
    <mergeCell ref="A43:G43"/>
    <mergeCell ref="A42:G42"/>
    <mergeCell ref="I42:N42"/>
    <mergeCell ref="R42:V42"/>
    <mergeCell ref="A38:W38"/>
    <mergeCell ref="P29:Q29"/>
    <mergeCell ref="R29:T29"/>
    <mergeCell ref="U29:W29"/>
    <mergeCell ref="C29:G29"/>
    <mergeCell ref="A30:B30"/>
    <mergeCell ref="H30:O30"/>
    <mergeCell ref="P30:Q30"/>
    <mergeCell ref="I29:O29"/>
    <mergeCell ref="I31:O31"/>
    <mergeCell ref="R30:T30"/>
    <mergeCell ref="U30:W30"/>
    <mergeCell ref="C30:G30"/>
    <mergeCell ref="R27:T27"/>
    <mergeCell ref="R28:T28"/>
    <mergeCell ref="A27:B27"/>
    <mergeCell ref="C27:G27"/>
    <mergeCell ref="I27:O27"/>
    <mergeCell ref="A26:B26"/>
    <mergeCell ref="H26:O26"/>
    <mergeCell ref="P26:Q26"/>
    <mergeCell ref="R26:T26"/>
    <mergeCell ref="U26:W26"/>
    <mergeCell ref="C26:G26"/>
    <mergeCell ref="A25:B25"/>
    <mergeCell ref="P25:Q25"/>
    <mergeCell ref="R25:T25"/>
    <mergeCell ref="I25:O25"/>
    <mergeCell ref="C25:G25"/>
    <mergeCell ref="A21:B21"/>
    <mergeCell ref="H21:O21"/>
    <mergeCell ref="P21:Q21"/>
    <mergeCell ref="R21:T21"/>
    <mergeCell ref="U19:W19"/>
    <mergeCell ref="A24:B24"/>
    <mergeCell ref="H24:O24"/>
    <mergeCell ref="P24:Q24"/>
    <mergeCell ref="R24:T24"/>
    <mergeCell ref="U21:W21"/>
    <mergeCell ref="U24:W24"/>
    <mergeCell ref="A23:B23"/>
    <mergeCell ref="P23:Q23"/>
    <mergeCell ref="R23:T23"/>
    <mergeCell ref="U23:W23"/>
    <mergeCell ref="I23:O23"/>
    <mergeCell ref="A22:B22"/>
    <mergeCell ref="H22:O22"/>
    <mergeCell ref="P22:Q22"/>
    <mergeCell ref="U20:W20"/>
    <mergeCell ref="H20:O20"/>
    <mergeCell ref="C20:G20"/>
    <mergeCell ref="C21:G21"/>
    <mergeCell ref="K14:O14"/>
    <mergeCell ref="H16:O17"/>
    <mergeCell ref="A19:B19"/>
    <mergeCell ref="C19:G19"/>
    <mergeCell ref="H19:O19"/>
    <mergeCell ref="P19:Q19"/>
    <mergeCell ref="R19:T19"/>
    <mergeCell ref="P15:S15"/>
    <mergeCell ref="A16:G16"/>
    <mergeCell ref="P16:S16"/>
    <mergeCell ref="P17:S17"/>
    <mergeCell ref="A1:W1"/>
    <mergeCell ref="A2:W2"/>
    <mergeCell ref="A3:W3"/>
    <mergeCell ref="A4:W4"/>
    <mergeCell ref="A5:W5"/>
    <mergeCell ref="A10:B10"/>
    <mergeCell ref="C10:O10"/>
    <mergeCell ref="A20:B20"/>
    <mergeCell ref="P20:Q20"/>
    <mergeCell ref="R20:T20"/>
    <mergeCell ref="J13:O13"/>
    <mergeCell ref="C13:I13"/>
    <mergeCell ref="P14:S14"/>
    <mergeCell ref="E14:I14"/>
    <mergeCell ref="T16:W16"/>
    <mergeCell ref="H18:O18"/>
    <mergeCell ref="P18:S18"/>
    <mergeCell ref="T18:W18"/>
    <mergeCell ref="A17:G17"/>
    <mergeCell ref="A18:G18"/>
    <mergeCell ref="T17:W17"/>
    <mergeCell ref="A11:B11"/>
    <mergeCell ref="P11:S11"/>
    <mergeCell ref="P13:S13"/>
  </mergeCells>
  <printOptions horizontalCentered="1"/>
  <pageMargins left="0.31496062992126" right="0.31496062992126" top="0.31496062992126" bottom="0.19685039370078999" header="0.31496062992126" footer="0.31496062992126"/>
  <pageSetup paperSize="9" scale="8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topLeftCell="BO1" workbookViewId="0">
      <selection activeCell="H14" sqref="H14"/>
    </sheetView>
  </sheetViews>
  <sheetFormatPr defaultRowHeight="15" x14ac:dyDescent="0.25"/>
  <cols>
    <col min="6" max="6" width="10.28515625" customWidth="1"/>
    <col min="7" max="7" width="9.7109375" customWidth="1"/>
    <col min="8" max="9" width="10.7109375" customWidth="1"/>
    <col min="10" max="10" width="14.140625" customWidth="1"/>
    <col min="11" max="11" width="12" customWidth="1"/>
    <col min="12" max="12" width="8" customWidth="1"/>
    <col min="14" max="14" width="10" customWidth="1"/>
    <col min="17" max="17" width="15.7109375" customWidth="1"/>
    <col min="18" max="18" width="15.5703125" customWidth="1"/>
    <col min="62" max="62" width="12.7109375" bestFit="1" customWidth="1"/>
    <col min="63" max="63" width="13.85546875" bestFit="1" customWidth="1"/>
    <col min="64" max="64" width="14.7109375" bestFit="1" customWidth="1"/>
    <col min="65" max="65" width="14.5703125" bestFit="1" customWidth="1"/>
    <col min="66" max="66" width="44.140625" bestFit="1" customWidth="1"/>
    <col min="69" max="69" width="17.7109375" bestFit="1" customWidth="1"/>
    <col min="70" max="70" width="11.140625" bestFit="1" customWidth="1"/>
    <col min="71" max="71" width="10.5703125" bestFit="1" customWidth="1"/>
    <col min="73" max="73" width="13.7109375" bestFit="1" customWidth="1"/>
  </cols>
  <sheetData>
    <row r="1" spans="1:90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99</v>
      </c>
      <c r="BA1" t="s">
        <v>100</v>
      </c>
      <c r="BB1" t="s">
        <v>101</v>
      </c>
      <c r="BC1" t="s">
        <v>102</v>
      </c>
      <c r="BD1" t="s">
        <v>103</v>
      </c>
      <c r="BE1" t="s">
        <v>104</v>
      </c>
      <c r="BF1" t="s">
        <v>105</v>
      </c>
      <c r="BG1" t="s">
        <v>106</v>
      </c>
      <c r="BH1" t="s">
        <v>107</v>
      </c>
      <c r="BI1" t="s">
        <v>108</v>
      </c>
      <c r="BJ1" t="s">
        <v>109</v>
      </c>
      <c r="BK1" t="s">
        <v>110</v>
      </c>
      <c r="BL1" t="s">
        <v>111</v>
      </c>
      <c r="BM1" t="s">
        <v>112</v>
      </c>
      <c r="BN1" t="s">
        <v>113</v>
      </c>
      <c r="BO1" t="s">
        <v>114</v>
      </c>
      <c r="BP1" t="s">
        <v>115</v>
      </c>
      <c r="BQ1" t="s">
        <v>116</v>
      </c>
      <c r="BR1" t="s">
        <v>117</v>
      </c>
      <c r="BS1" t="s">
        <v>118</v>
      </c>
      <c r="BT1" t="s">
        <v>119</v>
      </c>
      <c r="BU1" t="s">
        <v>120</v>
      </c>
      <c r="BV1" t="s">
        <v>121</v>
      </c>
      <c r="BW1" t="s">
        <v>122</v>
      </c>
      <c r="BX1" t="s">
        <v>123</v>
      </c>
      <c r="BY1" t="s">
        <v>124</v>
      </c>
      <c r="BZ1" t="s">
        <v>125</v>
      </c>
      <c r="CA1" t="s">
        <v>126</v>
      </c>
      <c r="CB1" t="s">
        <v>127</v>
      </c>
      <c r="CC1" t="s">
        <v>128</v>
      </c>
      <c r="CD1" t="s">
        <v>129</v>
      </c>
      <c r="CE1" t="s">
        <v>130</v>
      </c>
      <c r="CF1" t="s">
        <v>131</v>
      </c>
      <c r="CG1" t="s">
        <v>132</v>
      </c>
      <c r="CH1" t="s">
        <v>43</v>
      </c>
      <c r="CI1" t="s">
        <v>44</v>
      </c>
      <c r="CJ1" t="s">
        <v>45</v>
      </c>
      <c r="CK1" t="s">
        <v>46</v>
      </c>
      <c r="CL1" t="s">
        <v>47</v>
      </c>
    </row>
    <row r="2" spans="1:90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CA2" s="3"/>
      <c r="CB2" s="3"/>
    </row>
    <row r="11" spans="1:90" x14ac:dyDescent="0.25">
      <c r="BH11" t="s">
        <v>133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LAYOUT</vt:lpstr>
      <vt:lpstr>DATA</vt:lpstr>
      <vt:lpstr>LAYOUT!Print_Area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Somwang T</dc:creator>
  <cp:keywords/>
  <dc:description/>
  <cp:lastModifiedBy>Programmer01 C2w</cp:lastModifiedBy>
  <dcterms:created xsi:type="dcterms:W3CDTF">2023-03-03T03:55:30Z</dcterms:created>
  <dcterms:modified xsi:type="dcterms:W3CDTF">2024-10-01T03:51:44Z</dcterms:modified>
  <cp:category/>
</cp:coreProperties>
</file>