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<sst xmlns="http://schemas.openxmlformats.org/spreadsheetml/2006/main" count="39" uniqueCount="23">
  <si>
    <t>Es la mas cercana</t>
  </si>
  <si>
    <t>Modelo exponencial</t>
  </si>
  <si>
    <t>x</t>
  </si>
  <si>
    <t>y</t>
  </si>
  <si>
    <t>ln y</t>
  </si>
  <si>
    <t>x*ln y</t>
  </si>
  <si>
    <t>x^2</t>
  </si>
  <si>
    <t>a1</t>
  </si>
  <si>
    <t>alfa</t>
  </si>
  <si>
    <t>a0</t>
  </si>
  <si>
    <t>beta</t>
  </si>
  <si>
    <t>Sumatoria</t>
  </si>
  <si>
    <t>Promedio</t>
  </si>
  <si>
    <t>Razon de crecimiento</t>
  </si>
  <si>
    <t>1/x</t>
  </si>
  <si>
    <t>1/y</t>
  </si>
  <si>
    <t>1/x * 1/y</t>
  </si>
  <si>
    <t>1/x^2</t>
  </si>
  <si>
    <t>Ecuacion de potencias</t>
  </si>
  <si>
    <t>log(x)</t>
  </si>
  <si>
    <t>log(y)</t>
  </si>
  <si>
    <t>log(x)*log(y)</t>
  </si>
  <si>
    <t>log(x)^2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</si>
</sst>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/>
    <font>
      <sz val="11.0"/>
      <name val="Calibri"/>
    </font>
    <font>
      <sz val="11.0"/>
      <color theme="1"/>
    </font>
    <font>
      <sz val="11.0"/>
      <color rgb="FF000000"/>
      <name val="Inconsolata"/>
    </font>
    <font>
      <sz val="11.0"/>
      <color rgb="FF11A9CC"/>
      <name val="Inconsolata"/>
    </font>
    <font>
      <sz val="11.0"/>
      <color theme="1"/>
      <name val="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center" vertical="center"/>
    </xf>
    <xf borderId="4" fillId="0" fontId="2" numFmtId="0" xfId="0" applyAlignment="1" applyBorder="1" applyFont="1">
      <alignment readingOrder="0"/>
    </xf>
    <xf borderId="4" fillId="3" fontId="5" numFmtId="0" xfId="0" applyBorder="1" applyFill="1" applyFont="1"/>
    <xf borderId="4" fillId="0" fontId="1" numFmtId="0" xfId="0" applyBorder="1" applyFont="1"/>
    <xf borderId="4" fillId="3" fontId="6" numFmtId="0" xfId="0" applyBorder="1" applyFont="1"/>
    <xf borderId="4" fillId="3" fontId="5" numFmtId="0" xfId="0" applyAlignment="1" applyBorder="1" applyFont="1">
      <alignment readingOrder="0"/>
    </xf>
    <xf borderId="4" fillId="0" fontId="2" numFmtId="0" xfId="0" applyBorder="1" applyFont="1"/>
    <xf borderId="1" fillId="0" fontId="7" numFmtId="0" xfId="0" applyAlignment="1" applyBorder="1" applyFont="1">
      <alignment horizontal="center" readingOrder="0" vertical="bottom"/>
    </xf>
    <xf borderId="5" fillId="0" fontId="8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3" fillId="0" fontId="3" numFmtId="0" xfId="0" applyAlignment="1" applyBorder="1" applyFont="1">
      <alignment horizontal="right" vertical="bottom"/>
    </xf>
    <xf borderId="6" fillId="0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horizontal="right" vertical="bottom"/>
    </xf>
    <xf borderId="6" fillId="0" fontId="7" numFmtId="0" xfId="0" applyAlignment="1" applyBorder="1" applyFont="1">
      <alignment horizontal="right" vertical="bottom"/>
    </xf>
    <xf borderId="7" fillId="0" fontId="7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7">
      <c r="C7" s="1" t="s">
        <v>0</v>
      </c>
    </row>
    <row r="8">
      <c r="C8" s="2" t="s">
        <v>1</v>
      </c>
      <c r="D8" s="3"/>
      <c r="E8" s="3"/>
      <c r="F8" s="3"/>
      <c r="G8" s="4"/>
    </row>
    <row r="9">
      <c r="C9" s="5" t="s">
        <v>2</v>
      </c>
      <c r="D9" s="5" t="s">
        <v>3</v>
      </c>
      <c r="E9" s="6" t="s">
        <v>4</v>
      </c>
      <c r="F9" s="7" t="s">
        <v>5</v>
      </c>
      <c r="G9" s="8" t="s">
        <v>6</v>
      </c>
      <c r="I9" s="9" t="s">
        <v>7</v>
      </c>
      <c r="J9" s="10">
        <f>(8*F18-C18*E18)/(8*G18-C18^2)</f>
        <v>0.07056567311</v>
      </c>
      <c r="L9" s="9" t="s">
        <v>8</v>
      </c>
      <c r="M9" s="11">
        <f>EXP(J10)</f>
        <v>6.942194066</v>
      </c>
    </row>
    <row r="10">
      <c r="C10" s="5">
        <v>1.0</v>
      </c>
      <c r="D10" s="5">
        <v>7.5</v>
      </c>
      <c r="E10" s="11">
        <f t="shared" ref="E10:E17" si="1">LN(D10)</f>
        <v>2.014903021</v>
      </c>
      <c r="F10" s="11">
        <f t="shared" ref="F10:F17" si="2">C10*E10</f>
        <v>2.014903021</v>
      </c>
      <c r="G10" s="11">
        <f t="shared" ref="G10:G17" si="3">C10^2</f>
        <v>1</v>
      </c>
      <c r="I10" s="9" t="s">
        <v>9</v>
      </c>
      <c r="J10" s="12">
        <f>E19-J9*C19</f>
        <v>1.937617872</v>
      </c>
      <c r="L10" s="9" t="s">
        <v>10</v>
      </c>
      <c r="M10" s="13">
        <v>0.07056567311</v>
      </c>
    </row>
    <row r="11">
      <c r="C11" s="5">
        <v>2.0</v>
      </c>
      <c r="D11" s="5">
        <v>8.0</v>
      </c>
      <c r="E11" s="11">
        <f t="shared" si="1"/>
        <v>2.079441542</v>
      </c>
      <c r="F11" s="11">
        <f t="shared" si="2"/>
        <v>4.158883083</v>
      </c>
      <c r="G11" s="11">
        <f t="shared" si="3"/>
        <v>4</v>
      </c>
    </row>
    <row r="12">
      <c r="C12" s="5">
        <v>3.0</v>
      </c>
      <c r="D12" s="5">
        <v>8.5</v>
      </c>
      <c r="E12" s="11">
        <f t="shared" si="1"/>
        <v>2.140066163</v>
      </c>
      <c r="F12" s="11">
        <f t="shared" si="2"/>
        <v>6.42019849</v>
      </c>
      <c r="G12" s="11">
        <f t="shared" si="3"/>
        <v>9</v>
      </c>
    </row>
    <row r="13">
      <c r="C13" s="5">
        <v>4.0</v>
      </c>
      <c r="D13" s="5">
        <v>9.2</v>
      </c>
      <c r="E13" s="11">
        <f t="shared" si="1"/>
        <v>2.219203484</v>
      </c>
      <c r="F13" s="11">
        <f t="shared" si="2"/>
        <v>8.876813936</v>
      </c>
      <c r="G13" s="11">
        <f t="shared" si="3"/>
        <v>16</v>
      </c>
    </row>
    <row r="14">
      <c r="C14" s="5">
        <v>5.0</v>
      </c>
      <c r="D14" s="5">
        <v>9.9</v>
      </c>
      <c r="E14" s="11">
        <f t="shared" si="1"/>
        <v>2.292534757</v>
      </c>
      <c r="F14" s="11">
        <f t="shared" si="2"/>
        <v>11.46267379</v>
      </c>
      <c r="G14" s="11">
        <f t="shared" si="3"/>
        <v>25</v>
      </c>
    </row>
    <row r="15">
      <c r="C15" s="5">
        <v>6.0</v>
      </c>
      <c r="D15" s="5">
        <v>10.5</v>
      </c>
      <c r="E15" s="11">
        <f t="shared" si="1"/>
        <v>2.351375257</v>
      </c>
      <c r="F15" s="11">
        <f t="shared" si="2"/>
        <v>14.10825154</v>
      </c>
      <c r="G15" s="11">
        <f t="shared" si="3"/>
        <v>36</v>
      </c>
    </row>
    <row r="16">
      <c r="C16" s="5">
        <v>7.0</v>
      </c>
      <c r="D16" s="5">
        <v>11.5</v>
      </c>
      <c r="E16" s="11">
        <f t="shared" si="1"/>
        <v>2.442347035</v>
      </c>
      <c r="F16" s="11">
        <f t="shared" si="2"/>
        <v>17.09642925</v>
      </c>
      <c r="G16" s="11">
        <f t="shared" si="3"/>
        <v>49</v>
      </c>
    </row>
    <row r="17">
      <c r="C17" s="5">
        <v>8.0</v>
      </c>
      <c r="D17" s="5">
        <v>12.2</v>
      </c>
      <c r="E17" s="11">
        <f t="shared" si="1"/>
        <v>2.501435952</v>
      </c>
      <c r="F17" s="11">
        <f t="shared" si="2"/>
        <v>20.01148761</v>
      </c>
      <c r="G17" s="11">
        <f t="shared" si="3"/>
        <v>64</v>
      </c>
    </row>
    <row r="18">
      <c r="B18" s="9" t="s">
        <v>11</v>
      </c>
      <c r="C18" s="11">
        <f>SUM(C10:C17)</f>
        <v>36</v>
      </c>
      <c r="D18" s="11"/>
      <c r="E18" s="11">
        <f t="shared" ref="E18:G18" si="4">SUM(E10:E17)</f>
        <v>18.04130721</v>
      </c>
      <c r="F18" s="11">
        <f t="shared" si="4"/>
        <v>84.14964072</v>
      </c>
      <c r="G18" s="11">
        <f t="shared" si="4"/>
        <v>204</v>
      </c>
    </row>
    <row r="19">
      <c r="B19" s="9" t="s">
        <v>12</v>
      </c>
      <c r="C19" s="11">
        <f>AVERAGE(C10:C17)</f>
        <v>4.5</v>
      </c>
      <c r="D19" s="14"/>
      <c r="E19" s="11">
        <f>AVERAGE(E10:E17)</f>
        <v>2.255163401</v>
      </c>
      <c r="F19" s="11"/>
      <c r="G19" s="11"/>
    </row>
    <row r="21">
      <c r="C21" s="15" t="s">
        <v>13</v>
      </c>
      <c r="D21" s="3"/>
      <c r="E21" s="3"/>
      <c r="F21" s="3"/>
      <c r="G21" s="3"/>
      <c r="H21" s="4"/>
    </row>
    <row r="22">
      <c r="B22" s="16"/>
      <c r="C22" s="5" t="s">
        <v>2</v>
      </c>
      <c r="D22" s="5" t="s">
        <v>3</v>
      </c>
      <c r="E22" s="9" t="s">
        <v>14</v>
      </c>
      <c r="F22" s="9" t="s">
        <v>15</v>
      </c>
      <c r="G22" s="9" t="s">
        <v>16</v>
      </c>
      <c r="H22" s="13" t="s">
        <v>17</v>
      </c>
      <c r="J22" s="9" t="s">
        <v>7</v>
      </c>
      <c r="K22" s="11">
        <f>(8*G31-E31*F31)/(8*H31-E31^2)</f>
        <v>0.05337973518</v>
      </c>
      <c r="M22" s="9" t="s">
        <v>8</v>
      </c>
      <c r="N22" s="11">
        <f>1/K23</f>
        <v>11.35122933</v>
      </c>
    </row>
    <row r="23">
      <c r="B23" s="17"/>
      <c r="C23" s="5">
        <v>1.0</v>
      </c>
      <c r="D23" s="5">
        <v>7.5</v>
      </c>
      <c r="E23" s="11">
        <f t="shared" ref="E23:F23" si="5">1/C23</f>
        <v>1</v>
      </c>
      <c r="F23" s="11">
        <f t="shared" si="5"/>
        <v>0.1333333333</v>
      </c>
      <c r="G23" s="11">
        <f t="shared" ref="G23:G30" si="7">E23*F23</f>
        <v>0.1333333333</v>
      </c>
      <c r="H23" s="11">
        <f t="shared" ref="H23:H30" si="8">1/POWER(C23,2)</f>
        <v>1</v>
      </c>
      <c r="J23" s="9" t="s">
        <v>9</v>
      </c>
      <c r="K23" s="12">
        <f>F32-K22*E32</f>
        <v>0.08809618511</v>
      </c>
      <c r="M23" s="9" t="s">
        <v>10</v>
      </c>
      <c r="N23" s="11">
        <f>K22/K23</f>
        <v>0.6059256154</v>
      </c>
    </row>
    <row r="24">
      <c r="B24" s="17"/>
      <c r="C24" s="5">
        <v>2.0</v>
      </c>
      <c r="D24" s="5">
        <v>8.0</v>
      </c>
      <c r="E24" s="11">
        <f t="shared" ref="E24:F24" si="6">1/C24</f>
        <v>0.5</v>
      </c>
      <c r="F24" s="11">
        <f t="shared" si="6"/>
        <v>0.125</v>
      </c>
      <c r="G24" s="11">
        <f t="shared" si="7"/>
        <v>0.0625</v>
      </c>
      <c r="H24" s="11">
        <f t="shared" si="8"/>
        <v>0.25</v>
      </c>
    </row>
    <row r="25">
      <c r="B25" s="17"/>
      <c r="C25" s="5">
        <v>3.0</v>
      </c>
      <c r="D25" s="5">
        <v>8.5</v>
      </c>
      <c r="E25" s="11">
        <f t="shared" ref="E25:F25" si="9">1/C25</f>
        <v>0.3333333333</v>
      </c>
      <c r="F25" s="11">
        <f t="shared" si="9"/>
        <v>0.1176470588</v>
      </c>
      <c r="G25" s="11">
        <f t="shared" si="7"/>
        <v>0.03921568627</v>
      </c>
      <c r="H25" s="11">
        <f t="shared" si="8"/>
        <v>0.1111111111</v>
      </c>
    </row>
    <row r="26">
      <c r="B26" s="17"/>
      <c r="C26" s="5">
        <v>4.0</v>
      </c>
      <c r="D26" s="5">
        <v>9.2</v>
      </c>
      <c r="E26" s="11">
        <f t="shared" ref="E26:F26" si="10">1/C26</f>
        <v>0.25</v>
      </c>
      <c r="F26" s="11">
        <f t="shared" si="10"/>
        <v>0.1086956522</v>
      </c>
      <c r="G26" s="11">
        <f t="shared" si="7"/>
        <v>0.02717391304</v>
      </c>
      <c r="H26" s="11">
        <f t="shared" si="8"/>
        <v>0.0625</v>
      </c>
    </row>
    <row r="27">
      <c r="B27" s="17"/>
      <c r="C27" s="5">
        <v>5.0</v>
      </c>
      <c r="D27" s="5">
        <v>9.9</v>
      </c>
      <c r="E27" s="11">
        <f t="shared" ref="E27:F27" si="11">1/C27</f>
        <v>0.2</v>
      </c>
      <c r="F27" s="11">
        <f t="shared" si="11"/>
        <v>0.101010101</v>
      </c>
      <c r="G27" s="11">
        <f t="shared" si="7"/>
        <v>0.0202020202</v>
      </c>
      <c r="H27" s="11">
        <f t="shared" si="8"/>
        <v>0.04</v>
      </c>
    </row>
    <row r="28">
      <c r="B28" s="17"/>
      <c r="C28" s="5">
        <v>6.0</v>
      </c>
      <c r="D28" s="5">
        <v>10.5</v>
      </c>
      <c r="E28" s="11">
        <f t="shared" ref="E28:F28" si="12">1/C28</f>
        <v>0.1666666667</v>
      </c>
      <c r="F28" s="11">
        <f t="shared" si="12"/>
        <v>0.09523809524</v>
      </c>
      <c r="G28" s="11">
        <f t="shared" si="7"/>
        <v>0.01587301587</v>
      </c>
      <c r="H28" s="11">
        <f t="shared" si="8"/>
        <v>0.02777777778</v>
      </c>
    </row>
    <row r="29">
      <c r="B29" s="17"/>
      <c r="C29" s="5">
        <v>7.0</v>
      </c>
      <c r="D29" s="5">
        <v>11.5</v>
      </c>
      <c r="E29" s="11">
        <f t="shared" ref="E29:F29" si="13">1/C29</f>
        <v>0.1428571429</v>
      </c>
      <c r="F29" s="11">
        <f t="shared" si="13"/>
        <v>0.08695652174</v>
      </c>
      <c r="G29" s="11">
        <f t="shared" si="7"/>
        <v>0.01242236025</v>
      </c>
      <c r="H29" s="11">
        <f t="shared" si="8"/>
        <v>0.02040816327</v>
      </c>
    </row>
    <row r="30">
      <c r="B30" s="17"/>
      <c r="C30" s="5">
        <v>8.0</v>
      </c>
      <c r="D30" s="5">
        <v>12.2</v>
      </c>
      <c r="E30" s="11">
        <f t="shared" ref="E30:F30" si="14">1/C30</f>
        <v>0.125</v>
      </c>
      <c r="F30" s="11">
        <f t="shared" si="14"/>
        <v>0.08196721311</v>
      </c>
      <c r="G30" s="11">
        <f t="shared" si="7"/>
        <v>0.01024590164</v>
      </c>
      <c r="H30" s="11">
        <f t="shared" si="8"/>
        <v>0.015625</v>
      </c>
    </row>
    <row r="31">
      <c r="B31" s="18" t="s">
        <v>11</v>
      </c>
      <c r="C31" s="18"/>
      <c r="D31" s="18"/>
      <c r="E31" s="11">
        <f t="shared" ref="E31:H31" si="15">SUM(E23:E30)</f>
        <v>2.717857143</v>
      </c>
      <c r="F31" s="11">
        <f t="shared" si="15"/>
        <v>0.8498479754</v>
      </c>
      <c r="G31" s="11">
        <f t="shared" si="15"/>
        <v>0.3209662306</v>
      </c>
      <c r="H31" s="11">
        <f t="shared" si="15"/>
        <v>1.527422052</v>
      </c>
    </row>
    <row r="32">
      <c r="B32" s="18" t="s">
        <v>12</v>
      </c>
      <c r="C32" s="18"/>
      <c r="D32" s="18"/>
      <c r="E32" s="11">
        <f t="shared" ref="E32:H32" si="16">AVERAGE(E23:E30)</f>
        <v>0.3397321429</v>
      </c>
      <c r="F32" s="11">
        <f t="shared" si="16"/>
        <v>0.1062309969</v>
      </c>
      <c r="G32" s="11">
        <f t="shared" si="16"/>
        <v>0.04012077883</v>
      </c>
      <c r="H32" s="11">
        <f t="shared" si="16"/>
        <v>0.1909277565</v>
      </c>
    </row>
    <row r="33">
      <c r="C33" s="19"/>
      <c r="D33" s="19"/>
    </row>
    <row r="34">
      <c r="C34" s="2" t="s">
        <v>18</v>
      </c>
      <c r="D34" s="3"/>
      <c r="E34" s="3"/>
      <c r="F34" s="3"/>
      <c r="G34" s="3"/>
      <c r="H34" s="4"/>
    </row>
    <row r="35">
      <c r="C35" s="5" t="s">
        <v>2</v>
      </c>
      <c r="D35" s="20" t="s">
        <v>3</v>
      </c>
      <c r="E35" s="9" t="s">
        <v>19</v>
      </c>
      <c r="F35" s="9" t="s">
        <v>20</v>
      </c>
      <c r="G35" s="9" t="s">
        <v>21</v>
      </c>
      <c r="H35" s="9" t="s">
        <v>22</v>
      </c>
      <c r="J35" s="9" t="s">
        <v>7</v>
      </c>
      <c r="K35" s="10">
        <f>(8*G44-E44*F44)/(8*H44-E44^2)</f>
        <v>0.2341051344</v>
      </c>
      <c r="M35" s="9" t="s">
        <v>8</v>
      </c>
      <c r="N35" s="10">
        <f>POWER(10,K36)</f>
        <v>6.992508789</v>
      </c>
    </row>
    <row r="36">
      <c r="C36" s="21">
        <v>1.0</v>
      </c>
      <c r="D36" s="22">
        <v>7.5</v>
      </c>
      <c r="E36" s="11">
        <f t="shared" ref="E36:F36" si="17">LOG(C36)</f>
        <v>0</v>
      </c>
      <c r="F36" s="11">
        <f t="shared" si="17"/>
        <v>0.8750612634</v>
      </c>
      <c r="G36" s="11">
        <f t="shared" ref="G36:G43" si="19">E36*F36</f>
        <v>0</v>
      </c>
      <c r="H36" s="11">
        <f t="shared" ref="H36:H43" si="20">POWER(E36,2)</f>
        <v>0</v>
      </c>
      <c r="J36" s="9" t="s">
        <v>9</v>
      </c>
      <c r="K36" s="11">
        <f>F45-K35*E45</f>
        <v>0.8446330209</v>
      </c>
      <c r="M36" s="9" t="s">
        <v>10</v>
      </c>
      <c r="N36" s="11">
        <f>K35</f>
        <v>0.2341051344</v>
      </c>
    </row>
    <row r="37">
      <c r="C37" s="21">
        <v>2.0</v>
      </c>
      <c r="D37" s="22">
        <v>8.0</v>
      </c>
      <c r="E37" s="11">
        <f t="shared" ref="E37:F37" si="18">LOG(C37)</f>
        <v>0.3010299957</v>
      </c>
      <c r="F37" s="11">
        <f t="shared" si="18"/>
        <v>0.903089987</v>
      </c>
      <c r="G37" s="11">
        <f t="shared" si="19"/>
        <v>0.2718571749</v>
      </c>
      <c r="H37" s="11">
        <f t="shared" si="20"/>
        <v>0.09061905829</v>
      </c>
    </row>
    <row r="38">
      <c r="C38" s="21">
        <v>3.0</v>
      </c>
      <c r="D38" s="22">
        <v>8.5</v>
      </c>
      <c r="E38" s="11">
        <f t="shared" ref="E38:F38" si="21">LOG(C38)</f>
        <v>0.4771212547</v>
      </c>
      <c r="F38" s="11">
        <f t="shared" si="21"/>
        <v>0.9294189257</v>
      </c>
      <c r="G38" s="11">
        <f t="shared" si="19"/>
        <v>0.443445524</v>
      </c>
      <c r="H38" s="11">
        <f t="shared" si="20"/>
        <v>0.2276446917</v>
      </c>
    </row>
    <row r="39">
      <c r="C39" s="21">
        <v>4.0</v>
      </c>
      <c r="D39" s="22">
        <v>9.2</v>
      </c>
      <c r="E39" s="11">
        <f t="shared" ref="E39:F39" si="22">LOG(C39)</f>
        <v>0.6020599913</v>
      </c>
      <c r="F39" s="11">
        <f t="shared" si="22"/>
        <v>0.9637878273</v>
      </c>
      <c r="G39" s="11">
        <f t="shared" si="19"/>
        <v>0.580258091</v>
      </c>
      <c r="H39" s="11">
        <f t="shared" si="20"/>
        <v>0.3624762332</v>
      </c>
    </row>
    <row r="40">
      <c r="C40" s="21">
        <v>5.0</v>
      </c>
      <c r="D40" s="22">
        <v>9.9</v>
      </c>
      <c r="E40" s="11">
        <f t="shared" ref="E40:F40" si="23">LOG(C40)</f>
        <v>0.6989700043</v>
      </c>
      <c r="F40" s="11">
        <f t="shared" si="23"/>
        <v>0.9956351946</v>
      </c>
      <c r="G40" s="11">
        <f t="shared" si="19"/>
        <v>0.6959191363</v>
      </c>
      <c r="H40" s="11">
        <f t="shared" si="20"/>
        <v>0.488559067</v>
      </c>
    </row>
    <row r="41">
      <c r="C41" s="23">
        <v>6.0</v>
      </c>
      <c r="D41" s="24">
        <v>10.5</v>
      </c>
      <c r="E41" s="11">
        <f t="shared" ref="E41:F41" si="24">LOG(C41)</f>
        <v>0.7781512504</v>
      </c>
      <c r="F41" s="11">
        <f t="shared" si="24"/>
        <v>1.021189299</v>
      </c>
      <c r="G41" s="11">
        <f t="shared" si="19"/>
        <v>0.7946397299</v>
      </c>
      <c r="H41" s="11">
        <f t="shared" si="20"/>
        <v>0.6055193685</v>
      </c>
    </row>
    <row r="42">
      <c r="C42" s="23">
        <v>7.0</v>
      </c>
      <c r="D42" s="24">
        <v>11.5</v>
      </c>
      <c r="E42" s="11">
        <f t="shared" ref="E42:F42" si="25">LOG(C42)</f>
        <v>0.84509804</v>
      </c>
      <c r="F42" s="11">
        <f t="shared" si="25"/>
        <v>1.06069784</v>
      </c>
      <c r="G42" s="11">
        <f t="shared" si="19"/>
        <v>0.8963936659</v>
      </c>
      <c r="H42" s="11">
        <f t="shared" si="20"/>
        <v>0.7141906972</v>
      </c>
    </row>
    <row r="43">
      <c r="C43" s="23">
        <v>8.0</v>
      </c>
      <c r="D43" s="24">
        <v>12.2</v>
      </c>
      <c r="E43" s="11">
        <f t="shared" ref="E43:F43" si="26">LOG(C43)</f>
        <v>0.903089987</v>
      </c>
      <c r="F43" s="11">
        <f t="shared" si="26"/>
        <v>1.086359831</v>
      </c>
      <c r="G43" s="11">
        <f t="shared" si="19"/>
        <v>0.9810806854</v>
      </c>
      <c r="H43" s="11">
        <f t="shared" si="20"/>
        <v>0.8155715246</v>
      </c>
    </row>
    <row r="44">
      <c r="B44" s="9" t="s">
        <v>11</v>
      </c>
      <c r="C44" s="11"/>
      <c r="D44" s="11"/>
      <c r="E44" s="11">
        <f t="shared" ref="E44:H44" si="27">SUM(E36:E43)</f>
        <v>4.605520523</v>
      </c>
      <c r="F44" s="11">
        <f t="shared" si="27"/>
        <v>7.835240168</v>
      </c>
      <c r="G44" s="11">
        <f t="shared" si="27"/>
        <v>4.663594007</v>
      </c>
      <c r="H44" s="11">
        <f t="shared" si="27"/>
        <v>3.30458064</v>
      </c>
    </row>
    <row r="45">
      <c r="B45" s="9" t="s">
        <v>12</v>
      </c>
      <c r="C45" s="11"/>
      <c r="D45" s="11"/>
      <c r="E45" s="11">
        <f t="shared" ref="E45:H45" si="28">AVERAGE(E36:E43)</f>
        <v>0.5756900654</v>
      </c>
      <c r="F45" s="11">
        <f t="shared" si="28"/>
        <v>0.979405021</v>
      </c>
      <c r="G45" s="11">
        <f t="shared" si="28"/>
        <v>0.5829492509</v>
      </c>
      <c r="H45" s="11">
        <f t="shared" si="28"/>
        <v>0.4130725801</v>
      </c>
    </row>
  </sheetData>
  <mergeCells count="4">
    <mergeCell ref="C8:G8"/>
    <mergeCell ref="C21:H21"/>
    <mergeCell ref="C34:H34"/>
    <mergeCell ref="C7:G7"/>
  </mergeCells>
  <drawing r:id="rId1"/>
</worksheet>
</file>