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Weekly Summary" sheetId="2" r:id="rId5"/>
    <sheet state="visible" name="Daily totals" sheetId="3" r:id="rId6"/>
  </sheets>
  <definedNames/>
  <calcPr/>
</workbook>
</file>

<file path=xl/sharedStrings.xml><?xml version="1.0" encoding="utf-8"?>
<sst xmlns="http://schemas.openxmlformats.org/spreadsheetml/2006/main" count="62" uniqueCount="39">
  <si>
    <t xml:space="preserve">MyFitnessPal Dashboard </t>
  </si>
  <si>
    <t>KPIs</t>
  </si>
  <si>
    <t>Total Days Logged</t>
  </si>
  <si>
    <t>Average of weekly calorie averages</t>
  </si>
  <si>
    <t>Average of weekly protein averages</t>
  </si>
  <si>
    <t>Weeks that hit calorie goal (&lt;1900)</t>
  </si>
  <si>
    <t>Weeks that hit protein goal (&lt;110)</t>
  </si>
  <si>
    <t>Week</t>
  </si>
  <si>
    <t>Start Date</t>
  </si>
  <si>
    <t>End Date</t>
  </si>
  <si>
    <t>Days Logged</t>
  </si>
  <si>
    <t>Avg Calories</t>
  </si>
  <si>
    <t>Avg Carbs</t>
  </si>
  <si>
    <t>Avg Fat</t>
  </si>
  <si>
    <t>Avg Protein</t>
  </si>
  <si>
    <t>Avg Cholesterol</t>
  </si>
  <si>
    <t>Avg Sodium</t>
  </si>
  <si>
    <t>Avg Sugar</t>
  </si>
  <si>
    <t>Avg Fiber</t>
  </si>
  <si>
    <t>Days on target</t>
  </si>
  <si>
    <t>Date</t>
  </si>
  <si>
    <t>Logged Food?</t>
  </si>
  <si>
    <t>Calories</t>
  </si>
  <si>
    <t>Carbs</t>
  </si>
  <si>
    <t>Fat</t>
  </si>
  <si>
    <t>Protein</t>
  </si>
  <si>
    <t>Cholest</t>
  </si>
  <si>
    <t>Sodium</t>
  </si>
  <si>
    <t>Sugar</t>
  </si>
  <si>
    <t>Fiber</t>
  </si>
  <si>
    <t>Calorie Goal met?</t>
  </si>
  <si>
    <t>Protein Goal met?</t>
  </si>
  <si>
    <t>Count Days Logged</t>
  </si>
  <si>
    <t>Calorie Goal</t>
  </si>
  <si>
    <t>Protein Goal</t>
  </si>
  <si>
    <t>N</t>
  </si>
  <si>
    <t>&lt;1900cals</t>
  </si>
  <si>
    <t>≥110g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</si>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</sst>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"/>
    <numFmt numFmtId="165" formatCode="0.0"/>
    <numFmt numFmtId="166" formatCode="dd/MM/yyyy"/>
    <numFmt numFmtId="167" formatCode="d&quot;/&quot;m&quot;/&quot;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165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5" numFmtId="164" xfId="0" applyAlignment="1" applyBorder="1" applyFont="1" applyNumberFormat="1">
      <alignment horizontal="center"/>
    </xf>
    <xf borderId="1" fillId="2" fontId="4" numFmtId="0" xfId="0" applyAlignment="1" applyBorder="1" applyFont="1">
      <alignment horizontal="center"/>
    </xf>
    <xf borderId="1" fillId="0" fontId="5" numFmtId="166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0" xfId="0" applyAlignment="1" applyFont="1">
      <alignment horizontal="center" vertical="bottom"/>
    </xf>
    <xf borderId="0" fillId="0" fontId="5" numFmtId="166" xfId="0" applyAlignment="1" applyFont="1" applyNumberFormat="1">
      <alignment horizontal="center" vertical="bottom"/>
    </xf>
    <xf borderId="0" fillId="0" fontId="5" numFmtId="167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Weekly Averages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'Weekly Summary'!$E$1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'Weekly Summary'!$A$3:$A$28</c:f>
            </c:strRef>
          </c:cat>
          <c:val>
            <c:numRef>
              <c:f>'Weekly Summary'!$E$2:$E$1000</c:f>
              <c:numCache/>
            </c:numRef>
          </c:val>
          <c:smooth val="0"/>
        </c:ser>
        <c:ser>
          <c:idx val="1"/>
          <c:order val="1"/>
          <c:tx>
            <c:strRef>
              <c:f>'Weekly Summary'!$H$1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'Weekly Summary'!$A$3:$A$28</c:f>
            </c:strRef>
          </c:cat>
          <c:val>
            <c:numRef>
              <c:f>'Weekly Summary'!$H$2:$H$1000</c:f>
              <c:numCache/>
            </c:numRef>
          </c:val>
          <c:smooth val="0"/>
        </c:ser>
        <c:axId val="2138065533"/>
        <c:axId val="2134160620"/>
      </c:lineChart>
      <c:catAx>
        <c:axId val="2138065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Week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34160620"/>
      </c:catAx>
      <c:valAx>
        <c:axId val="213416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Amounts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3806553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Weeks Meeting Nutrition Goals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Dashboard!$B$8:$B$9</c:f>
            </c:strRef>
          </c:cat>
          <c:val>
            <c:numRef>
              <c:f>Dashboard!$C$8:$C$9</c:f>
              <c:numCache/>
            </c:numRef>
          </c:val>
        </c:ser>
        <c:axId val="1594526797"/>
        <c:axId val="431779353"/>
      </c:barChart>
      <c:catAx>
        <c:axId val="159452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779353"/>
      </c:catAx>
      <c:valAx>
        <c:axId val="431779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4526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3</xdr:row>
      <xdr:rowOff>57150</xdr:rowOff>
    </xdr:from>
    <xdr:ext cx="4457700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9</xdr:row>
      <xdr:rowOff>190500</xdr:rowOff>
    </xdr:from>
    <xdr:ext cx="4133850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36.0"/>
    <col customWidth="1" min="3" max="3" width="10.88"/>
    <col customWidth="1" min="4" max="4" width="7.0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 t="s">
        <v>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4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5" t="s">
        <v>2</v>
      </c>
      <c r="C5" s="6">
        <f>COUNTIF('Daily totals'!C2:C1004, "Y")</f>
        <v>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/>
      <c r="B6" s="5" t="s">
        <v>3</v>
      </c>
      <c r="C6" s="7">
        <f>AVERAGE('Weekly Summary'!E3:E1004)</f>
        <v>1677.968254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/>
      <c r="B7" s="5" t="s">
        <v>4</v>
      </c>
      <c r="C7" s="7">
        <f>AVERAGE('Weekly Summary'!H2:H1004)</f>
        <v>105.0952381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/>
      <c r="B8" s="5" t="s">
        <v>5</v>
      </c>
      <c r="C8" s="6">
        <f>countif('Weekly Summary'!E2:E1004,"&lt;=1900")</f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/>
      <c r="B9" s="5" t="s">
        <v>6</v>
      </c>
      <c r="C9" s="6">
        <f>countif('Weekly Summary'!H3:H1004,"&lt;=110")</f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mergeCells count="1">
    <mergeCell ref="B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75"/>
    <col customWidth="1" min="13" max="13" width="15.13"/>
  </cols>
  <sheetData>
    <row r="1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26.0</v>
      </c>
      <c r="B2" s="11">
        <v>45830.0</v>
      </c>
      <c r="C2" s="11">
        <v>45836.0</v>
      </c>
      <c r="D2" s="10">
        <v>4.0</v>
      </c>
      <c r="E2" s="12">
        <f>AVERAGE('Daily totals'!D4:D7)</f>
        <v>1679.25</v>
      </c>
      <c r="F2" s="12">
        <f>AVERAGE('Daily totals'!E4:E7)</f>
        <v>156.75</v>
      </c>
      <c r="G2" s="12">
        <f>AVERAGE('Daily totals'!F4:F7)</f>
        <v>68.25</v>
      </c>
      <c r="H2" s="12">
        <f>AVERAGE('Daily totals'!G4:G7)</f>
        <v>101.5</v>
      </c>
      <c r="I2" s="12">
        <f>AVERAGE('Daily totals'!H4:H7)</f>
        <v>112.75</v>
      </c>
      <c r="J2" s="12">
        <f>AVERAGE('Daily totals'!I4:I7)</f>
        <v>1293.5</v>
      </c>
      <c r="K2" s="12">
        <f>AVERAGE('Daily totals'!J4:J7)</f>
        <v>29.75</v>
      </c>
      <c r="L2" s="12">
        <f>AVERAGE('Daily totals'!K4:K7)</f>
        <v>21.75</v>
      </c>
      <c r="M2" s="13">
        <f>COUNTIF('Daily totals'!L2:L25, "Yes")</f>
        <v>21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0">
        <v>27.0</v>
      </c>
      <c r="B3" s="15">
        <f t="shared" ref="B3:C3" si="1">B2+7</f>
        <v>45837</v>
      </c>
      <c r="C3" s="15">
        <f t="shared" si="1"/>
        <v>45843</v>
      </c>
      <c r="D3" s="10">
        <v>6.0</v>
      </c>
      <c r="E3" s="12">
        <f>AVERAGE('Daily totals'!D10:D15)</f>
        <v>1669.333333</v>
      </c>
      <c r="F3" s="12">
        <f>AVERAGE('Daily totals'!E10:E15)</f>
        <v>164</v>
      </c>
      <c r="G3" s="12">
        <f>AVERAGE('Daily totals'!F10:F15)</f>
        <v>64.5</v>
      </c>
      <c r="H3" s="12">
        <f>AVERAGE('Daily totals'!G10:G15)</f>
        <v>113.8333333</v>
      </c>
      <c r="I3" s="12">
        <f>AVERAGE('Daily totals'!H10:H15)</f>
        <v>31.33333333</v>
      </c>
      <c r="J3" s="12">
        <f>AVERAGE('Daily totals'!I10:I15)</f>
        <v>1664.833333</v>
      </c>
      <c r="K3" s="12">
        <f>AVERAGE('Daily totals'!J10:J15)</f>
        <v>51.83333333</v>
      </c>
      <c r="L3" s="12">
        <f>AVERAGE('Daily totals'!K10:K15)</f>
        <v>17.33333333</v>
      </c>
      <c r="M3" s="1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0">
        <v>28.0</v>
      </c>
      <c r="B4" s="15">
        <f t="shared" ref="B4:C4" si="2">B3+7</f>
        <v>45844</v>
      </c>
      <c r="C4" s="15">
        <f t="shared" si="2"/>
        <v>45850</v>
      </c>
      <c r="D4" s="10">
        <v>7.0</v>
      </c>
      <c r="E4" s="12">
        <f>average('Daily totals'!D16:D22)</f>
        <v>1543.571429</v>
      </c>
      <c r="F4" s="12">
        <f>average('Daily totals'!E16:E22)</f>
        <v>159.2857143</v>
      </c>
      <c r="G4" s="12">
        <f>average('Daily totals'!F16:F22)</f>
        <v>51.85714286</v>
      </c>
      <c r="H4" s="12">
        <f>average('Daily totals'!G16:G22)</f>
        <v>110.7142857</v>
      </c>
      <c r="I4" s="12">
        <f>average('Daily totals'!H16:H22)</f>
        <v>21.14285714</v>
      </c>
      <c r="J4" s="12">
        <f>average('Daily totals'!I16:I22)</f>
        <v>1047.428571</v>
      </c>
      <c r="K4" s="12">
        <f>average('Daily totals'!J16:J22)</f>
        <v>38</v>
      </c>
      <c r="L4" s="12">
        <f>average('Daily totals'!K16:K22)</f>
        <v>18</v>
      </c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0">
        <v>29.0</v>
      </c>
      <c r="B5" s="15">
        <f t="shared" ref="B5:C5" si="3">B4+7</f>
        <v>45851</v>
      </c>
      <c r="C5" s="15">
        <f t="shared" si="3"/>
        <v>45857</v>
      </c>
      <c r="D5" s="10">
        <v>3.0</v>
      </c>
      <c r="E5" s="12">
        <f>average('Daily totals'!D23:D25)</f>
        <v>1821</v>
      </c>
      <c r="F5" s="12">
        <f>average('Daily totals'!E23:E25)</f>
        <v>176.6666667</v>
      </c>
      <c r="G5" s="12">
        <f>average('Daily totals'!F23:F25)</f>
        <v>82</v>
      </c>
      <c r="H5" s="12">
        <f>average('Daily totals'!G23:G25)</f>
        <v>94.33333333</v>
      </c>
      <c r="I5" s="12">
        <f>average('Daily totals'!H23:H25)</f>
        <v>24</v>
      </c>
      <c r="J5" s="12">
        <f>average('Daily totals'!I23:I25)</f>
        <v>755</v>
      </c>
      <c r="K5" s="12">
        <f>average('Daily totals'!J23:J25)</f>
        <v>52.33333333</v>
      </c>
      <c r="L5" s="12">
        <f>average('Daily totals'!K23:K25)</f>
        <v>15</v>
      </c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0">
        <v>30.0</v>
      </c>
      <c r="B6" s="15">
        <f t="shared" ref="B6:C6" si="4">B5+7</f>
        <v>45858</v>
      </c>
      <c r="C6" s="15">
        <f t="shared" si="4"/>
        <v>45864</v>
      </c>
      <c r="D6" s="13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0">
        <v>31.0</v>
      </c>
      <c r="B7" s="15">
        <f t="shared" ref="B7:C7" si="5">B6+7</f>
        <v>45865</v>
      </c>
      <c r="C7" s="15">
        <f t="shared" si="5"/>
        <v>45871</v>
      </c>
      <c r="D7" s="13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3">
        <f t="shared" ref="A8:A28" si="7">A7+1</f>
        <v>32</v>
      </c>
      <c r="B8" s="15">
        <f t="shared" ref="B8:C8" si="6">B7+7</f>
        <v>45872</v>
      </c>
      <c r="C8" s="15">
        <f t="shared" si="6"/>
        <v>45878</v>
      </c>
      <c r="D8" s="13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3">
        <f t="shared" si="7"/>
        <v>33</v>
      </c>
      <c r="B9" s="15">
        <f t="shared" ref="B9:C9" si="8">B8+7</f>
        <v>45879</v>
      </c>
      <c r="C9" s="15">
        <f t="shared" si="8"/>
        <v>45885</v>
      </c>
      <c r="D9" s="13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3">
        <f t="shared" si="7"/>
        <v>34</v>
      </c>
      <c r="B10" s="15">
        <f t="shared" ref="B10:C10" si="9">B9+7</f>
        <v>45886</v>
      </c>
      <c r="C10" s="15">
        <f t="shared" si="9"/>
        <v>45892</v>
      </c>
      <c r="D10" s="13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3">
        <f t="shared" si="7"/>
        <v>35</v>
      </c>
      <c r="B11" s="15">
        <f t="shared" ref="B11:C11" si="10">B10+7</f>
        <v>45893</v>
      </c>
      <c r="C11" s="15">
        <f t="shared" si="10"/>
        <v>45899</v>
      </c>
      <c r="D11" s="13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3">
        <f t="shared" si="7"/>
        <v>36</v>
      </c>
      <c r="B12" s="15">
        <f t="shared" ref="B12:C12" si="11">B11+7</f>
        <v>45900</v>
      </c>
      <c r="C12" s="15">
        <f t="shared" si="11"/>
        <v>45906</v>
      </c>
      <c r="D12" s="13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3">
        <f t="shared" si="7"/>
        <v>37</v>
      </c>
      <c r="B13" s="15">
        <f t="shared" ref="B13:C13" si="12">B12+7</f>
        <v>45907</v>
      </c>
      <c r="C13" s="15">
        <f t="shared" si="12"/>
        <v>45913</v>
      </c>
      <c r="D13" s="13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3">
        <f t="shared" si="7"/>
        <v>38</v>
      </c>
      <c r="B14" s="15">
        <f t="shared" ref="B14:C14" si="13">B13+7</f>
        <v>45914</v>
      </c>
      <c r="C14" s="15">
        <f t="shared" si="13"/>
        <v>45920</v>
      </c>
      <c r="D14" s="13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3">
        <f t="shared" si="7"/>
        <v>39</v>
      </c>
      <c r="B15" s="15">
        <f t="shared" ref="B15:C15" si="14">B14+7</f>
        <v>45921</v>
      </c>
      <c r="C15" s="15">
        <f t="shared" si="14"/>
        <v>45927</v>
      </c>
      <c r="D15" s="13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3">
        <f t="shared" si="7"/>
        <v>40</v>
      </c>
      <c r="B16" s="15">
        <f t="shared" ref="B16:C16" si="15">B15+7</f>
        <v>45928</v>
      </c>
      <c r="C16" s="15">
        <f t="shared" si="15"/>
        <v>45934</v>
      </c>
      <c r="D16" s="13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3">
        <f t="shared" si="7"/>
        <v>41</v>
      </c>
      <c r="B17" s="15">
        <f t="shared" ref="B17:C17" si="16">B16+7</f>
        <v>45935</v>
      </c>
      <c r="C17" s="15">
        <f t="shared" si="16"/>
        <v>45941</v>
      </c>
      <c r="D17" s="13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3">
        <f t="shared" si="7"/>
        <v>42</v>
      </c>
      <c r="B18" s="15">
        <f t="shared" ref="B18:C18" si="17">B17+7</f>
        <v>45942</v>
      </c>
      <c r="C18" s="15">
        <f t="shared" si="17"/>
        <v>45948</v>
      </c>
      <c r="D18" s="13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3">
        <f t="shared" si="7"/>
        <v>43</v>
      </c>
      <c r="B19" s="15">
        <f t="shared" ref="B19:C19" si="18">B18+7</f>
        <v>45949</v>
      </c>
      <c r="C19" s="15">
        <f t="shared" si="18"/>
        <v>45955</v>
      </c>
      <c r="D19" s="13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3">
        <f t="shared" si="7"/>
        <v>44</v>
      </c>
      <c r="B20" s="15">
        <f t="shared" ref="B20:C20" si="19">B19+7</f>
        <v>45956</v>
      </c>
      <c r="C20" s="15">
        <f t="shared" si="19"/>
        <v>45962</v>
      </c>
      <c r="D20" s="13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3">
        <f t="shared" si="7"/>
        <v>45</v>
      </c>
      <c r="B21" s="15">
        <f t="shared" ref="B21:C21" si="20">B20+7</f>
        <v>45963</v>
      </c>
      <c r="C21" s="15">
        <f t="shared" si="20"/>
        <v>45969</v>
      </c>
      <c r="D21" s="13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3">
        <f t="shared" si="7"/>
        <v>46</v>
      </c>
      <c r="B22" s="15">
        <f t="shared" ref="B22:C22" si="21">B21+7</f>
        <v>45970</v>
      </c>
      <c r="C22" s="15">
        <f t="shared" si="21"/>
        <v>45976</v>
      </c>
      <c r="D22" s="13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3">
        <f t="shared" si="7"/>
        <v>47</v>
      </c>
      <c r="B23" s="15">
        <f t="shared" ref="B23:C23" si="22">B22+7</f>
        <v>45977</v>
      </c>
      <c r="C23" s="15">
        <f t="shared" si="22"/>
        <v>45983</v>
      </c>
      <c r="D23" s="13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3">
        <f t="shared" si="7"/>
        <v>48</v>
      </c>
      <c r="B24" s="15">
        <f t="shared" ref="B24:C24" si="23">B23+7</f>
        <v>45984</v>
      </c>
      <c r="C24" s="15">
        <f t="shared" si="23"/>
        <v>45990</v>
      </c>
      <c r="D24" s="13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3">
        <f t="shared" si="7"/>
        <v>49</v>
      </c>
      <c r="B25" s="15">
        <f t="shared" ref="B25:C25" si="24">B24+7</f>
        <v>45991</v>
      </c>
      <c r="C25" s="15">
        <f t="shared" si="24"/>
        <v>45997</v>
      </c>
      <c r="D25" s="13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3">
        <f t="shared" si="7"/>
        <v>50</v>
      </c>
      <c r="B26" s="15">
        <f t="shared" ref="B26:C26" si="25">B25+7</f>
        <v>45998</v>
      </c>
      <c r="C26" s="15">
        <f t="shared" si="25"/>
        <v>46004</v>
      </c>
      <c r="D26" s="13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3">
        <f t="shared" si="7"/>
        <v>51</v>
      </c>
      <c r="B27" s="15">
        <f t="shared" ref="B27:C27" si="26">B26+7</f>
        <v>46005</v>
      </c>
      <c r="C27" s="15">
        <f t="shared" si="26"/>
        <v>46011</v>
      </c>
      <c r="D27" s="13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3">
        <f t="shared" si="7"/>
        <v>52</v>
      </c>
      <c r="B28" s="15">
        <f t="shared" ref="B28:C28" si="27">B27+7</f>
        <v>46012</v>
      </c>
      <c r="C28" s="15">
        <f t="shared" si="27"/>
        <v>46018</v>
      </c>
      <c r="D28" s="13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13"/>
    <col customWidth="1" min="13" max="13" width="16.75"/>
    <col customWidth="1" min="15" max="15" width="16.75"/>
  </cols>
  <sheetData>
    <row r="1">
      <c r="A1" s="16" t="s">
        <v>20</v>
      </c>
      <c r="B1" s="16" t="s">
        <v>7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I1" s="16" t="s">
        <v>27</v>
      </c>
      <c r="J1" s="16" t="s">
        <v>28</v>
      </c>
      <c r="K1" s="16" t="s">
        <v>29</v>
      </c>
      <c r="L1" s="8" t="s">
        <v>30</v>
      </c>
      <c r="M1" s="5" t="s">
        <v>31</v>
      </c>
      <c r="N1" s="9"/>
      <c r="O1" s="16" t="s">
        <v>32</v>
      </c>
      <c r="P1" s="16" t="s">
        <v>33</v>
      </c>
      <c r="Q1" s="16" t="s">
        <v>34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>
      <c r="A2" s="17">
        <v>45830.0</v>
      </c>
      <c r="B2" s="18">
        <v>26.0</v>
      </c>
      <c r="C2" s="18" t="s">
        <v>35</v>
      </c>
      <c r="D2" s="18">
        <v>0.0</v>
      </c>
      <c r="E2" s="18">
        <v>0.0</v>
      </c>
      <c r="F2" s="18">
        <v>0.0</v>
      </c>
      <c r="G2" s="18">
        <v>0.0</v>
      </c>
      <c r="H2" s="18">
        <v>0.0</v>
      </c>
      <c r="I2" s="18">
        <v>0.0</v>
      </c>
      <c r="J2" s="18">
        <v>0.0</v>
      </c>
      <c r="K2" s="18">
        <v>0.0</v>
      </c>
      <c r="L2" s="13" t="str">
        <f>IF('Daily totals'!D2&lt;=1900, "Yes", "No")</f>
        <v>Yes</v>
      </c>
      <c r="M2" s="13" t="str">
        <f>IF('Daily totals'!G2&lt;=110, "Yes", "No")</f>
        <v>Yes</v>
      </c>
      <c r="N2" s="14"/>
      <c r="O2" s="13">
        <f>COUNTIF(C2:C1028, "Y")</f>
        <v>20</v>
      </c>
      <c r="P2" s="18" t="s">
        <v>36</v>
      </c>
      <c r="Q2" s="18" t="s">
        <v>37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</row>
    <row r="3">
      <c r="A3" s="17">
        <v>45831.0</v>
      </c>
      <c r="B3" s="18">
        <v>26.0</v>
      </c>
      <c r="C3" s="18" t="s">
        <v>35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3" t="str">
        <f>IF('Daily totals'!D3&lt;=1900, "Yes", "No")</f>
        <v>Yes</v>
      </c>
      <c r="M3" s="13" t="str">
        <f>IF('Daily totals'!G3&lt;=110, "Yes", "No")</f>
        <v>Yes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>
      <c r="A4" s="17">
        <v>45832.0</v>
      </c>
      <c r="B4" s="18">
        <v>26.0</v>
      </c>
      <c r="C4" s="18" t="s">
        <v>38</v>
      </c>
      <c r="D4" s="13">
        <v>1841.0</v>
      </c>
      <c r="E4" s="18">
        <v>181.0</v>
      </c>
      <c r="F4" s="18">
        <v>79.0</v>
      </c>
      <c r="G4" s="18">
        <v>108.0</v>
      </c>
      <c r="H4" s="18">
        <v>149.0</v>
      </c>
      <c r="I4" s="18">
        <v>614.0</v>
      </c>
      <c r="J4" s="18">
        <v>37.0</v>
      </c>
      <c r="K4" s="18">
        <v>25.0</v>
      </c>
      <c r="L4" s="13" t="str">
        <f>IF('Daily totals'!D4&lt;=1900, "Yes", "No")</f>
        <v>Yes</v>
      </c>
      <c r="M4" s="13" t="str">
        <f>IF('Daily totals'!G4&lt;=110, "Yes", "No")</f>
        <v>Yes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>
      <c r="A5" s="17">
        <v>45833.0</v>
      </c>
      <c r="B5" s="18">
        <v>26.0</v>
      </c>
      <c r="C5" s="18" t="s">
        <v>38</v>
      </c>
      <c r="D5" s="18">
        <v>1814.0</v>
      </c>
      <c r="E5" s="18">
        <v>180.0</v>
      </c>
      <c r="F5" s="18">
        <v>67.0</v>
      </c>
      <c r="G5" s="18">
        <v>120.0</v>
      </c>
      <c r="H5" s="18">
        <v>302.0</v>
      </c>
      <c r="I5" s="18">
        <v>540.0</v>
      </c>
      <c r="J5" s="18">
        <v>35.0</v>
      </c>
      <c r="K5" s="18">
        <v>21.0</v>
      </c>
      <c r="L5" s="13" t="str">
        <f>IF('Daily totals'!D5&lt;=1900, "Yes", "No")</f>
        <v>Yes</v>
      </c>
      <c r="M5" s="13" t="str">
        <f>IF('Daily totals'!G5&lt;=110, "Yes", "No")</f>
        <v>No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>
      <c r="A6" s="17">
        <v>45834.0</v>
      </c>
      <c r="B6" s="18">
        <v>26.0</v>
      </c>
      <c r="C6" s="18" t="s">
        <v>38</v>
      </c>
      <c r="D6" s="18">
        <v>1738.0</v>
      </c>
      <c r="E6" s="18">
        <v>164.0</v>
      </c>
      <c r="F6" s="18">
        <v>70.0</v>
      </c>
      <c r="G6" s="18">
        <v>91.0</v>
      </c>
      <c r="H6" s="18">
        <v>0.0</v>
      </c>
      <c r="I6" s="18">
        <v>2638.0</v>
      </c>
      <c r="J6" s="18">
        <v>31.0</v>
      </c>
      <c r="K6" s="18">
        <v>25.0</v>
      </c>
      <c r="L6" s="13" t="str">
        <f>IF('Daily totals'!D6&lt;=1900, "Yes", "No")</f>
        <v>Yes</v>
      </c>
      <c r="M6" s="13" t="str">
        <f>IF('Daily totals'!G6&lt;=110, "Yes", "No")</f>
        <v>Yes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>
      <c r="A7" s="17">
        <v>45835.0</v>
      </c>
      <c r="B7" s="18">
        <v>26.0</v>
      </c>
      <c r="C7" s="18" t="s">
        <v>38</v>
      </c>
      <c r="D7" s="18">
        <v>1324.0</v>
      </c>
      <c r="E7" s="18">
        <v>102.0</v>
      </c>
      <c r="F7" s="18">
        <v>57.0</v>
      </c>
      <c r="G7" s="18">
        <v>87.0</v>
      </c>
      <c r="H7" s="18">
        <v>0.0</v>
      </c>
      <c r="I7" s="18">
        <v>1382.0</v>
      </c>
      <c r="J7" s="18">
        <v>16.0</v>
      </c>
      <c r="K7" s="18">
        <v>16.0</v>
      </c>
      <c r="L7" s="13" t="str">
        <f>IF('Daily totals'!D7&lt;=1900, "Yes", "No")</f>
        <v>Yes</v>
      </c>
      <c r="M7" s="13" t="str">
        <f>IF('Daily totals'!G7&lt;=110, "Yes", "No")</f>
        <v>Yes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>
      <c r="A8" s="17">
        <v>45836.0</v>
      </c>
      <c r="B8" s="18">
        <v>26.0</v>
      </c>
      <c r="C8" s="18" t="s">
        <v>35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3" t="str">
        <f>IF('Daily totals'!D8&lt;=1900, "Yes", "No")</f>
        <v>Yes</v>
      </c>
      <c r="M8" s="13" t="str">
        <f>IF('Daily totals'!G8&lt;=110, "Yes", "No")</f>
        <v>Yes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>
      <c r="A9" s="17">
        <v>45837.0</v>
      </c>
      <c r="B9" s="18">
        <v>27.0</v>
      </c>
      <c r="C9" s="18" t="s">
        <v>35</v>
      </c>
      <c r="D9" s="18">
        <v>0.0</v>
      </c>
      <c r="E9" s="18">
        <v>0.0</v>
      </c>
      <c r="F9" s="18">
        <v>0.0</v>
      </c>
      <c r="G9" s="18">
        <v>0.0</v>
      </c>
      <c r="H9" s="18">
        <v>0.0</v>
      </c>
      <c r="I9" s="18">
        <v>0.0</v>
      </c>
      <c r="J9" s="18">
        <v>0.0</v>
      </c>
      <c r="K9" s="18">
        <v>0.0</v>
      </c>
      <c r="L9" s="13" t="str">
        <f>IF('Daily totals'!D9&lt;=1900, "Yes", "No")</f>
        <v>Yes</v>
      </c>
      <c r="M9" s="13" t="str">
        <f>IF('Daily totals'!G9&lt;=110, "Yes", "No")</f>
        <v>Yes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>
      <c r="A10" s="17">
        <v>45838.0</v>
      </c>
      <c r="B10" s="18">
        <v>27.0</v>
      </c>
      <c r="C10" s="18" t="s">
        <v>38</v>
      </c>
      <c r="D10" s="18">
        <v>1779.0</v>
      </c>
      <c r="E10" s="18">
        <v>166.0</v>
      </c>
      <c r="F10" s="18">
        <v>81.0</v>
      </c>
      <c r="G10" s="18">
        <v>112.0</v>
      </c>
      <c r="H10" s="18">
        <v>0.0</v>
      </c>
      <c r="I10" s="18">
        <v>1056.0</v>
      </c>
      <c r="J10" s="18">
        <v>49.0</v>
      </c>
      <c r="K10" s="18">
        <v>17.0</v>
      </c>
      <c r="L10" s="13" t="str">
        <f>IF('Daily totals'!D10&lt;=1900, "Yes", "No")</f>
        <v>Yes</v>
      </c>
      <c r="M10" s="13" t="str">
        <f>IF('Daily totals'!G10&lt;=110, "Yes", "No")</f>
        <v>No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>
      <c r="A11" s="17">
        <v>45839.0</v>
      </c>
      <c r="B11" s="18">
        <v>27.0</v>
      </c>
      <c r="C11" s="18" t="s">
        <v>38</v>
      </c>
      <c r="D11" s="18">
        <v>1809.0</v>
      </c>
      <c r="E11" s="18">
        <v>225.0</v>
      </c>
      <c r="F11" s="18">
        <v>57.0</v>
      </c>
      <c r="G11" s="18">
        <v>101.0</v>
      </c>
      <c r="H11" s="18">
        <v>5.0</v>
      </c>
      <c r="I11" s="18">
        <v>1824.0</v>
      </c>
      <c r="J11" s="18">
        <v>84.0</v>
      </c>
      <c r="K11" s="18">
        <v>22.0</v>
      </c>
      <c r="L11" s="13" t="str">
        <f>IF('Daily totals'!D11&lt;=1900, "Yes", "No")</f>
        <v>Yes</v>
      </c>
      <c r="M11" s="13" t="str">
        <f>IF('Daily totals'!G11&lt;=110, "Yes", "No")</f>
        <v>Yes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>
      <c r="A12" s="17">
        <v>45840.0</v>
      </c>
      <c r="B12" s="18">
        <v>27.0</v>
      </c>
      <c r="C12" s="18" t="s">
        <v>38</v>
      </c>
      <c r="D12" s="18">
        <v>1730.0</v>
      </c>
      <c r="E12" s="18">
        <v>176.0</v>
      </c>
      <c r="F12" s="18">
        <v>62.0</v>
      </c>
      <c r="G12" s="18">
        <v>121.0</v>
      </c>
      <c r="H12" s="18">
        <v>73.0</v>
      </c>
      <c r="I12" s="18">
        <v>2157.0</v>
      </c>
      <c r="J12" s="18">
        <v>53.0</v>
      </c>
      <c r="K12" s="18">
        <v>21.0</v>
      </c>
      <c r="L12" s="13" t="str">
        <f>IF('Daily totals'!D12&lt;=1900, "Yes", "No")</f>
        <v>Yes</v>
      </c>
      <c r="M12" s="13" t="str">
        <f>IF('Daily totals'!G12&lt;=110, "Yes", "No")</f>
        <v>No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>
      <c r="A13" s="17">
        <v>45841.0</v>
      </c>
      <c r="B13" s="18">
        <v>27.0</v>
      </c>
      <c r="C13" s="18" t="s">
        <v>38</v>
      </c>
      <c r="D13" s="18">
        <v>1786.0</v>
      </c>
      <c r="E13" s="18">
        <v>172.0</v>
      </c>
      <c r="F13" s="18">
        <v>76.0</v>
      </c>
      <c r="G13" s="18">
        <v>111.0</v>
      </c>
      <c r="H13" s="18">
        <v>73.0</v>
      </c>
      <c r="I13" s="18">
        <v>1777.0</v>
      </c>
      <c r="J13" s="18">
        <v>56.0</v>
      </c>
      <c r="K13" s="18">
        <v>14.0</v>
      </c>
      <c r="L13" s="13" t="str">
        <f>IF('Daily totals'!D13&lt;=1900, "Yes", "No")</f>
        <v>Yes</v>
      </c>
      <c r="M13" s="13" t="str">
        <f>IF('Daily totals'!G13&lt;=110, "Yes", "No")</f>
        <v>No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>
      <c r="A14" s="17">
        <v>45842.0</v>
      </c>
      <c r="B14" s="18">
        <v>27.0</v>
      </c>
      <c r="C14" s="18" t="s">
        <v>38</v>
      </c>
      <c r="D14" s="18">
        <v>2328.0</v>
      </c>
      <c r="E14" s="18">
        <v>206.0</v>
      </c>
      <c r="F14" s="18">
        <v>82.0</v>
      </c>
      <c r="G14" s="18">
        <v>183.0</v>
      </c>
      <c r="H14" s="18">
        <v>37.0</v>
      </c>
      <c r="I14" s="18">
        <v>3065.0</v>
      </c>
      <c r="J14" s="18">
        <v>65.0</v>
      </c>
      <c r="K14" s="18">
        <v>17.0</v>
      </c>
      <c r="L14" s="13" t="str">
        <f>IF('Daily totals'!D14&lt;=1900, "Yes", "No")</f>
        <v>No</v>
      </c>
      <c r="M14" s="13" t="str">
        <f>IF('Daily totals'!G14&lt;=110, "Yes", "No")</f>
        <v>No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>
      <c r="A15" s="17">
        <v>45843.0</v>
      </c>
      <c r="B15" s="18">
        <v>27.0</v>
      </c>
      <c r="C15" s="18" t="s">
        <v>38</v>
      </c>
      <c r="D15" s="18">
        <v>584.0</v>
      </c>
      <c r="E15" s="18">
        <v>39.0</v>
      </c>
      <c r="F15" s="18">
        <v>29.0</v>
      </c>
      <c r="G15" s="18">
        <v>55.0</v>
      </c>
      <c r="H15" s="18">
        <v>0.0</v>
      </c>
      <c r="I15" s="18">
        <v>110.0</v>
      </c>
      <c r="J15" s="18">
        <v>4.0</v>
      </c>
      <c r="K15" s="18">
        <v>13.0</v>
      </c>
      <c r="L15" s="13" t="str">
        <f>IF('Daily totals'!D15&lt;=1900, "Yes", "No")</f>
        <v>Yes</v>
      </c>
      <c r="M15" s="13" t="str">
        <f>IF('Daily totals'!G15&lt;=110, "Yes", "No")</f>
        <v>Yes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>
      <c r="A16" s="17">
        <v>45844.0</v>
      </c>
      <c r="B16" s="18">
        <v>28.0</v>
      </c>
      <c r="C16" s="18" t="s">
        <v>38</v>
      </c>
      <c r="D16" s="18">
        <v>1629.0</v>
      </c>
      <c r="E16" s="18">
        <v>202.0</v>
      </c>
      <c r="F16" s="18">
        <v>56.0</v>
      </c>
      <c r="G16" s="18">
        <v>92.0</v>
      </c>
      <c r="H16" s="18">
        <v>0.0</v>
      </c>
      <c r="I16" s="18">
        <v>1433.0</v>
      </c>
      <c r="J16" s="18">
        <v>36.0</v>
      </c>
      <c r="K16" s="18">
        <v>26.0</v>
      </c>
      <c r="L16" s="13" t="str">
        <f>IF('Daily totals'!D16&lt;=1900, "Yes", "No")</f>
        <v>Yes</v>
      </c>
      <c r="M16" s="13" t="str">
        <f>IF('Daily totals'!G16&lt;=110, "Yes", "No")</f>
        <v>Yes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>
      <c r="A17" s="17">
        <v>45845.0</v>
      </c>
      <c r="B17" s="18">
        <v>28.0</v>
      </c>
      <c r="C17" s="18" t="s">
        <v>38</v>
      </c>
      <c r="D17" s="18">
        <v>1943.0</v>
      </c>
      <c r="E17" s="18">
        <v>185.0</v>
      </c>
      <c r="F17" s="18">
        <v>59.0</v>
      </c>
      <c r="G17" s="18">
        <v>157.0</v>
      </c>
      <c r="H17" s="18">
        <v>0.0</v>
      </c>
      <c r="I17" s="18">
        <v>1859.0</v>
      </c>
      <c r="J17" s="18">
        <v>48.0</v>
      </c>
      <c r="K17" s="18">
        <v>22.0</v>
      </c>
      <c r="L17" s="13" t="str">
        <f>IF('Daily totals'!D17&lt;=1900, "Yes", "No")</f>
        <v>No</v>
      </c>
      <c r="M17" s="13" t="str">
        <f>IF('Daily totals'!G17&lt;=110, "Yes", "No")</f>
        <v>No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>
      <c r="A18" s="17">
        <v>45846.0</v>
      </c>
      <c r="B18" s="18">
        <v>28.0</v>
      </c>
      <c r="C18" s="18" t="s">
        <v>38</v>
      </c>
      <c r="D18" s="18">
        <v>1755.0</v>
      </c>
      <c r="E18" s="18">
        <v>173.0</v>
      </c>
      <c r="F18" s="18">
        <v>63.0</v>
      </c>
      <c r="G18" s="18">
        <v>130.0</v>
      </c>
      <c r="H18" s="18">
        <v>148.0</v>
      </c>
      <c r="I18" s="18">
        <v>2415.0</v>
      </c>
      <c r="J18" s="18">
        <v>29.0</v>
      </c>
      <c r="K18" s="18">
        <v>25.0</v>
      </c>
      <c r="L18" s="13" t="str">
        <f>IF('Daily totals'!D18&lt;=1900, "Yes", "No")</f>
        <v>Yes</v>
      </c>
      <c r="M18" s="13" t="str">
        <f>IF('Daily totals'!G18&lt;=110, "Yes", "No")</f>
        <v>No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>
      <c r="A19" s="17">
        <v>45847.0</v>
      </c>
      <c r="B19" s="18">
        <v>28.0</v>
      </c>
      <c r="C19" s="18" t="s">
        <v>38</v>
      </c>
      <c r="D19" s="18">
        <v>1762.0</v>
      </c>
      <c r="E19" s="18">
        <v>138.0</v>
      </c>
      <c r="F19" s="18">
        <v>72.0</v>
      </c>
      <c r="G19" s="18">
        <v>144.0</v>
      </c>
      <c r="H19" s="18">
        <v>0.0</v>
      </c>
      <c r="I19" s="18">
        <v>366.0</v>
      </c>
      <c r="J19" s="18">
        <v>44.0</v>
      </c>
      <c r="K19" s="18">
        <v>19.0</v>
      </c>
      <c r="L19" s="13" t="str">
        <f>IF('Daily totals'!D19&lt;=1900, "Yes", "No")</f>
        <v>Yes</v>
      </c>
      <c r="M19" s="13" t="str">
        <f>IF('Daily totals'!G19&lt;=110, "Yes", "No")</f>
        <v>No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>
      <c r="A20" s="17">
        <v>45848.0</v>
      </c>
      <c r="B20" s="18">
        <v>28.0</v>
      </c>
      <c r="C20" s="18" t="s">
        <v>38</v>
      </c>
      <c r="D20" s="18">
        <v>1591.0</v>
      </c>
      <c r="E20" s="18">
        <v>141.0</v>
      </c>
      <c r="F20" s="18">
        <v>60.0</v>
      </c>
      <c r="G20" s="18">
        <v>126.0</v>
      </c>
      <c r="H20" s="18">
        <v>0.0</v>
      </c>
      <c r="I20" s="18">
        <v>691.0</v>
      </c>
      <c r="J20" s="18">
        <v>31.0</v>
      </c>
      <c r="K20" s="18">
        <v>19.0</v>
      </c>
      <c r="L20" s="13" t="str">
        <f>IF('Daily totals'!D20&lt;=1900, "Yes", "No")</f>
        <v>Yes</v>
      </c>
      <c r="M20" s="13" t="str">
        <f>IF('Daily totals'!G20&lt;=110, "Yes", "No")</f>
        <v>No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>
      <c r="A21" s="17">
        <v>45849.0</v>
      </c>
      <c r="B21" s="18">
        <v>28.0</v>
      </c>
      <c r="C21" s="18" t="s">
        <v>38</v>
      </c>
      <c r="D21" s="18">
        <v>1064.0</v>
      </c>
      <c r="E21" s="18">
        <v>115.0</v>
      </c>
      <c r="F21" s="18">
        <v>32.0</v>
      </c>
      <c r="G21" s="18">
        <v>76.0</v>
      </c>
      <c r="H21" s="18">
        <v>0.0</v>
      </c>
      <c r="I21" s="18">
        <v>90.0</v>
      </c>
      <c r="J21" s="18">
        <v>36.0</v>
      </c>
      <c r="K21" s="18">
        <v>12.0</v>
      </c>
      <c r="L21" s="13" t="str">
        <f>IF('Daily totals'!D21&lt;=1900, "Yes", "No")</f>
        <v>Yes</v>
      </c>
      <c r="M21" s="13" t="str">
        <f>IF('Daily totals'!G21&lt;=110, "Yes", "No")</f>
        <v>Yes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>
      <c r="A22" s="17">
        <v>45850.0</v>
      </c>
      <c r="B22" s="18">
        <v>28.0</v>
      </c>
      <c r="C22" s="18" t="s">
        <v>38</v>
      </c>
      <c r="D22" s="18">
        <v>1061.0</v>
      </c>
      <c r="E22" s="18">
        <v>161.0</v>
      </c>
      <c r="F22" s="18">
        <v>21.0</v>
      </c>
      <c r="G22" s="18">
        <v>50.0</v>
      </c>
      <c r="H22" s="18">
        <v>0.0</v>
      </c>
      <c r="I22" s="18">
        <v>478.0</v>
      </c>
      <c r="J22" s="18">
        <v>42.0</v>
      </c>
      <c r="K22" s="18">
        <v>3.0</v>
      </c>
      <c r="L22" s="13" t="str">
        <f>IF('Daily totals'!D22&lt;=1900, "Yes", "No")</f>
        <v>Yes</v>
      </c>
      <c r="M22" s="13" t="str">
        <f>IF('Daily totals'!G22&lt;=110, "Yes", "No")</f>
        <v>Yes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>
      <c r="A23" s="17">
        <v>45851.0</v>
      </c>
      <c r="B23" s="18">
        <v>29.0</v>
      </c>
      <c r="C23" s="18" t="s">
        <v>38</v>
      </c>
      <c r="D23" s="18">
        <v>1765.0</v>
      </c>
      <c r="E23" s="18">
        <v>177.0</v>
      </c>
      <c r="F23" s="18">
        <v>73.0</v>
      </c>
      <c r="G23" s="18">
        <v>105.0</v>
      </c>
      <c r="H23" s="18">
        <v>72.0</v>
      </c>
      <c r="I23" s="18">
        <v>998.0</v>
      </c>
      <c r="J23" s="18">
        <v>71.0</v>
      </c>
      <c r="K23" s="18">
        <v>17.0</v>
      </c>
      <c r="L23" s="13" t="str">
        <f>IF('Daily totals'!D23&lt;=1900, "Yes", "No")</f>
        <v>Yes</v>
      </c>
      <c r="M23" s="13" t="str">
        <f>IF('Daily totals'!G23&lt;=110, "Yes", "No")</f>
        <v>Yes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>
      <c r="A24" s="17">
        <v>45852.0</v>
      </c>
      <c r="B24" s="18">
        <v>29.0</v>
      </c>
      <c r="C24" s="18" t="s">
        <v>38</v>
      </c>
      <c r="D24" s="18">
        <v>1765.0</v>
      </c>
      <c r="E24" s="18">
        <v>188.0</v>
      </c>
      <c r="F24" s="18">
        <v>78.0</v>
      </c>
      <c r="G24" s="18">
        <v>74.0</v>
      </c>
      <c r="H24" s="18">
        <v>0.0</v>
      </c>
      <c r="I24" s="18">
        <v>979.0</v>
      </c>
      <c r="J24" s="18">
        <v>53.0</v>
      </c>
      <c r="K24" s="18">
        <v>13.0</v>
      </c>
      <c r="L24" s="13" t="str">
        <f>IF('Daily totals'!D24&lt;=1900, "Yes", "No")</f>
        <v>Yes</v>
      </c>
      <c r="M24" s="13" t="str">
        <f>IF('Daily totals'!G24&lt;=110, "Yes", "No")</f>
        <v>Yes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>
      <c r="A25" s="17">
        <v>45853.0</v>
      </c>
      <c r="B25" s="18">
        <v>29.0</v>
      </c>
      <c r="C25" s="18" t="s">
        <v>38</v>
      </c>
      <c r="D25" s="18">
        <v>1933.0</v>
      </c>
      <c r="E25" s="18">
        <v>165.0</v>
      </c>
      <c r="F25" s="18">
        <v>95.0</v>
      </c>
      <c r="G25" s="18">
        <v>104.0</v>
      </c>
      <c r="H25" s="18">
        <v>0.0</v>
      </c>
      <c r="I25" s="18">
        <v>288.0</v>
      </c>
      <c r="J25" s="18">
        <v>33.0</v>
      </c>
      <c r="K25" s="18">
        <v>15.0</v>
      </c>
      <c r="L25" s="13" t="str">
        <f>IF('Daily totals'!D25&lt;=1900, "Yes", "No")</f>
        <v>No</v>
      </c>
      <c r="M25" s="13" t="str">
        <f>IF('Daily totals'!G25&lt;=110, "Yes", "No")</f>
        <v>Yes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>
      <c r="A27" s="19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>
      <c r="A28" s="19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>
      <c r="A29" s="19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>
      <c r="A30" s="19"/>
      <c r="B30" s="14"/>
      <c r="C30" s="14"/>
      <c r="D30" s="14"/>
      <c r="E30" s="14"/>
      <c r="F30" s="14"/>
      <c r="G30" s="14"/>
      <c r="H30" s="14"/>
      <c r="I30" s="14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>
      <c r="A31" s="19"/>
      <c r="B31" s="14"/>
      <c r="C31" s="14"/>
      <c r="D31" s="14"/>
      <c r="E31" s="14"/>
      <c r="F31" s="14"/>
      <c r="G31" s="14"/>
      <c r="H31" s="14"/>
      <c r="I31" s="14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</row>
    <row r="32">
      <c r="A32" s="19"/>
      <c r="B32" s="14"/>
      <c r="C32" s="14"/>
      <c r="D32" s="14"/>
      <c r="E32" s="14"/>
      <c r="F32" s="14"/>
      <c r="G32" s="14"/>
      <c r="H32" s="14"/>
      <c r="I32" s="14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</row>
    <row r="33">
      <c r="A33" s="19"/>
      <c r="B33" s="14"/>
      <c r="C33" s="14"/>
      <c r="D33" s="14"/>
      <c r="E33" s="14"/>
      <c r="F33" s="14"/>
      <c r="G33" s="14"/>
      <c r="H33" s="14"/>
      <c r="I33" s="14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</row>
    <row r="34">
      <c r="A34" s="19"/>
      <c r="B34" s="14"/>
      <c r="C34" s="14"/>
      <c r="D34" s="14"/>
      <c r="E34" s="14"/>
      <c r="F34" s="14"/>
      <c r="G34" s="14"/>
      <c r="H34" s="14"/>
      <c r="I34" s="14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</row>
    <row r="35">
      <c r="A35" s="19"/>
      <c r="B35" s="14"/>
      <c r="C35" s="14"/>
      <c r="D35" s="14"/>
      <c r="E35" s="14"/>
      <c r="F35" s="14"/>
      <c r="G35" s="14"/>
      <c r="H35" s="14"/>
      <c r="I35" s="14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22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22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22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22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22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22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22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22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22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22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</row>
    <row r="1018">
      <c r="A1018" s="14"/>
      <c r="B1018" s="14"/>
      <c r="C1018" s="14"/>
      <c r="D1018" s="14"/>
      <c r="E1018" s="14"/>
      <c r="F1018" s="14"/>
      <c r="G1018" s="14"/>
      <c r="H1018" s="14"/>
      <c r="I1018" s="14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</row>
    <row r="1019">
      <c r="A1019" s="14"/>
      <c r="B1019" s="14"/>
      <c r="C1019" s="14"/>
      <c r="D1019" s="14"/>
      <c r="E1019" s="14"/>
      <c r="F1019" s="14"/>
      <c r="G1019" s="14"/>
      <c r="H1019" s="14"/>
      <c r="I1019" s="14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</row>
    <row r="1020">
      <c r="A1020" s="14"/>
      <c r="B1020" s="14"/>
      <c r="C1020" s="14"/>
      <c r="D1020" s="14"/>
      <c r="E1020" s="14"/>
      <c r="F1020" s="14"/>
      <c r="G1020" s="14"/>
      <c r="H1020" s="14"/>
      <c r="I1020" s="14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</row>
    <row r="1021">
      <c r="A1021" s="14"/>
      <c r="B1021" s="14"/>
      <c r="C1021" s="14"/>
      <c r="D1021" s="14"/>
      <c r="E1021" s="14"/>
      <c r="F1021" s="14"/>
      <c r="G1021" s="14"/>
      <c r="H1021" s="14"/>
      <c r="I1021" s="14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</row>
    <row r="1022">
      <c r="A1022" s="14"/>
      <c r="B1022" s="14"/>
      <c r="C1022" s="14"/>
      <c r="D1022" s="14"/>
      <c r="E1022" s="14"/>
      <c r="F1022" s="14"/>
      <c r="G1022" s="14"/>
      <c r="H1022" s="14"/>
      <c r="I1022" s="14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</row>
    <row r="1023">
      <c r="A1023" s="14"/>
      <c r="B1023" s="14"/>
      <c r="C1023" s="14"/>
      <c r="D1023" s="14"/>
      <c r="E1023" s="14"/>
      <c r="F1023" s="14"/>
      <c r="G1023" s="14"/>
      <c r="H1023" s="14"/>
      <c r="I1023" s="14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</row>
    <row r="1024">
      <c r="A1024" s="14"/>
      <c r="B1024" s="14"/>
      <c r="C1024" s="14"/>
      <c r="D1024" s="14"/>
      <c r="E1024" s="14"/>
      <c r="F1024" s="14"/>
      <c r="G1024" s="14"/>
      <c r="H1024" s="14"/>
      <c r="I1024" s="14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</row>
    <row r="1025">
      <c r="A1025" s="14"/>
      <c r="B1025" s="14"/>
      <c r="C1025" s="14"/>
      <c r="D1025" s="14"/>
      <c r="E1025" s="14"/>
      <c r="F1025" s="14"/>
      <c r="G1025" s="14"/>
      <c r="H1025" s="14"/>
      <c r="I1025" s="14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</row>
    <row r="1026">
      <c r="A1026" s="14"/>
      <c r="B1026" s="14"/>
      <c r="C1026" s="14"/>
      <c r="D1026" s="14"/>
      <c r="E1026" s="14"/>
      <c r="F1026" s="14"/>
      <c r="G1026" s="14"/>
      <c r="H1026" s="14"/>
      <c r="I1026" s="14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</row>
    <row r="1027">
      <c r="A1027" s="14"/>
      <c r="B1027" s="14"/>
      <c r="C1027" s="14"/>
      <c r="D1027" s="14"/>
      <c r="E1027" s="14"/>
      <c r="F1027" s="14"/>
      <c r="G1027" s="14"/>
      <c r="H1027" s="14"/>
      <c r="I1027" s="14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</row>
    <row r="1028">
      <c r="A1028" s="14"/>
      <c r="B1028" s="14"/>
      <c r="C1028" s="14"/>
      <c r="D1028" s="14"/>
      <c r="E1028" s="14"/>
      <c r="F1028" s="14"/>
      <c r="G1028" s="14"/>
      <c r="H1028" s="14"/>
      <c r="I1028" s="14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</row>
  </sheetData>
  <drawing r:id="rId1"/>
</worksheet>
</file>