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GitHub\DAT601\"/>
    </mc:Choice>
  </mc:AlternateContent>
  <xr:revisionPtr revIDLastSave="0" documentId="13_ncr:1_{C2608981-5F4E-4B61-A242-F6C7CDCBF45E}" xr6:coauthVersionLast="45" xr6:coauthVersionMax="45" xr10:uidLastSave="{00000000-0000-0000-0000-000000000000}"/>
  <bookViews>
    <workbookView xWindow="17976" yWindow="3024" windowWidth="15336" windowHeight="7920" xr2:uid="{63194D84-6449-4E61-ADF5-CF5CE7706D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" i="1" l="1"/>
  <c r="N6" i="1" s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I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I56" i="1"/>
  <c r="G57" i="1"/>
  <c r="H57" i="1"/>
  <c r="W6" i="1"/>
  <c r="X6" i="1" s="1"/>
  <c r="V6" i="1"/>
  <c r="H6" i="1"/>
  <c r="I17" i="1" s="1"/>
  <c r="G6" i="1"/>
  <c r="I48" i="1" l="1"/>
  <c r="I44" i="1"/>
  <c r="I52" i="1"/>
  <c r="I36" i="1"/>
  <c r="I32" i="1"/>
  <c r="I53" i="1"/>
  <c r="I45" i="1"/>
  <c r="I37" i="1"/>
  <c r="I29" i="1"/>
  <c r="I21" i="1"/>
  <c r="I13" i="1"/>
  <c r="I9" i="1"/>
  <c r="I54" i="1"/>
  <c r="I50" i="1"/>
  <c r="I46" i="1"/>
  <c r="I42" i="1"/>
  <c r="I38" i="1"/>
  <c r="I34" i="1"/>
  <c r="I30" i="1"/>
  <c r="I26" i="1"/>
  <c r="I22" i="1"/>
  <c r="I18" i="1"/>
  <c r="I14" i="1"/>
  <c r="I10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28" i="1"/>
  <c r="I24" i="1"/>
  <c r="I20" i="1"/>
  <c r="I16" i="1"/>
  <c r="I12" i="1"/>
  <c r="I8" i="1"/>
  <c r="I57" i="1"/>
  <c r="I49" i="1"/>
  <c r="I41" i="1"/>
  <c r="I33" i="1"/>
  <c r="I25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I6" i="1"/>
  <c r="Y6" i="1" l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7" i="1"/>
  <c r="J43" i="1"/>
  <c r="J51" i="1"/>
  <c r="J57" i="1"/>
  <c r="J45" i="1"/>
  <c r="J53" i="1"/>
  <c r="J47" i="1"/>
  <c r="J55" i="1"/>
  <c r="J49" i="1"/>
  <c r="J6" i="1"/>
  <c r="L6" i="1" l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52" i="1"/>
  <c r="L54" i="1"/>
  <c r="L56" i="1"/>
  <c r="L41" i="1"/>
  <c r="L49" i="1"/>
  <c r="L57" i="1"/>
  <c r="L39" i="1"/>
  <c r="L43" i="1"/>
  <c r="L51" i="1"/>
  <c r="L37" i="1"/>
  <c r="L45" i="1"/>
  <c r="L53" i="1"/>
  <c r="L55" i="1"/>
  <c r="L35" i="1"/>
  <c r="L47" i="1"/>
  <c r="M6" i="1" l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50" i="1"/>
  <c r="M44" i="1"/>
  <c r="M52" i="1"/>
  <c r="M46" i="1"/>
  <c r="M54" i="1"/>
  <c r="M48" i="1"/>
  <c r="M56" i="1"/>
  <c r="B2" i="1" l="1"/>
  <c r="O9" i="1"/>
  <c r="O18" i="1"/>
  <c r="O56" i="1"/>
  <c r="O52" i="1"/>
  <c r="O48" i="1"/>
  <c r="O44" i="1"/>
  <c r="O40" i="1"/>
  <c r="O36" i="1"/>
  <c r="O32" i="1"/>
  <c r="O19" i="1"/>
  <c r="O20" i="1"/>
  <c r="O29" i="1"/>
  <c r="O13" i="1"/>
  <c r="O30" i="1"/>
  <c r="O14" i="1"/>
  <c r="O55" i="1"/>
  <c r="O51" i="1"/>
  <c r="O47" i="1"/>
  <c r="O43" i="1"/>
  <c r="O39" i="1"/>
  <c r="O35" i="1"/>
  <c r="O31" i="1"/>
  <c r="O15" i="1"/>
  <c r="O16" i="1"/>
  <c r="O25" i="1"/>
  <c r="O26" i="1"/>
  <c r="O10" i="1"/>
  <c r="O54" i="1"/>
  <c r="O50" i="1"/>
  <c r="O46" i="1"/>
  <c r="O42" i="1"/>
  <c r="O38" i="1"/>
  <c r="O34" i="1"/>
  <c r="O27" i="1"/>
  <c r="O11" i="1"/>
  <c r="O28" i="1"/>
  <c r="O12" i="1"/>
  <c r="O21" i="1"/>
  <c r="O22" i="1"/>
  <c r="O57" i="1"/>
  <c r="O53" i="1"/>
  <c r="O49" i="1"/>
  <c r="O45" i="1"/>
  <c r="O41" i="1"/>
  <c r="O37" i="1"/>
  <c r="O33" i="1"/>
  <c r="O23" i="1"/>
  <c r="O7" i="1"/>
  <c r="O24" i="1"/>
  <c r="O8" i="1"/>
  <c r="O17" i="1"/>
  <c r="O6" i="1"/>
</calcChain>
</file>

<file path=xl/sharedStrings.xml><?xml version="1.0" encoding="utf-8"?>
<sst xmlns="http://schemas.openxmlformats.org/spreadsheetml/2006/main" count="233" uniqueCount="73">
  <si>
    <t>Number of Rows</t>
  </si>
  <si>
    <t>Number of Cols</t>
  </si>
  <si>
    <t>Fixed Data Size</t>
  </si>
  <si>
    <t>Var Col Count</t>
  </si>
  <si>
    <t>Var Size</t>
  </si>
  <si>
    <t>Null Bitmap</t>
  </si>
  <si>
    <t>Var Data Size</t>
  </si>
  <si>
    <t>Row Size</t>
  </si>
  <si>
    <t>Rows Per Page</t>
  </si>
  <si>
    <t>Average Binary Size Per Row</t>
  </si>
  <si>
    <t>Number of Pages</t>
  </si>
  <si>
    <t>Table Size (bytes)</t>
  </si>
  <si>
    <t>Total Index Size (bytes)</t>
  </si>
  <si>
    <t>Total Size (bytes)</t>
  </si>
  <si>
    <t>Index Name</t>
  </si>
  <si>
    <t>Table Name</t>
  </si>
  <si>
    <t>Total Index Size</t>
  </si>
  <si>
    <t>PK_AWBuildVersion_SystemInformationID</t>
  </si>
  <si>
    <t>dbo.AWBuildVersion</t>
  </si>
  <si>
    <t>Total Size Of Database (MB)</t>
  </si>
  <si>
    <t>tlbCountry</t>
  </si>
  <si>
    <t>tblZone</t>
  </si>
  <si>
    <t>tblCondition</t>
  </si>
  <si>
    <t>tblBTDatabox</t>
  </si>
  <si>
    <t>tblScientificData</t>
  </si>
  <si>
    <t>tblPart</t>
  </si>
  <si>
    <t>tblVideoStream</t>
  </si>
  <si>
    <t>tblPostCode</t>
  </si>
  <si>
    <t>tblAddress</t>
  </si>
  <si>
    <t>tblSupplier</t>
  </si>
  <si>
    <t>tblAccount</t>
  </si>
  <si>
    <t>tblStaff</t>
  </si>
  <si>
    <t>tblDirector</t>
  </si>
  <si>
    <t>tblAdministrationExecutive</t>
  </si>
  <si>
    <t>tblSalesperson</t>
  </si>
  <si>
    <t>tblMaintenancePerson</t>
  </si>
  <si>
    <t>tblCustomer</t>
  </si>
  <si>
    <t>tblPayment</t>
  </si>
  <si>
    <t>tblDroneOwner</t>
  </si>
  <si>
    <t>tblDrone</t>
  </si>
  <si>
    <t>tblContractee</t>
  </si>
  <si>
    <t>tblSubscriber</t>
  </si>
  <si>
    <t>tblSubscription</t>
  </si>
  <si>
    <t>tblGold</t>
  </si>
  <si>
    <t>tblPlatinum</t>
  </si>
  <si>
    <t>tblSuperPlatinum</t>
  </si>
  <si>
    <t>tblSubscriptionPriceChange</t>
  </si>
  <si>
    <t>tblGoldPriceChange</t>
  </si>
  <si>
    <t>tblPlatinumPriceChange</t>
  </si>
  <si>
    <t>tblSuperPlatinumPriceChange</t>
  </si>
  <si>
    <t>tblBTDataboxPart</t>
  </si>
  <si>
    <t>tblBTDataboxZone</t>
  </si>
  <si>
    <t>tblStore</t>
  </si>
  <si>
    <t>tblStoreSalesPerson</t>
  </si>
  <si>
    <t>tblSale</t>
  </si>
  <si>
    <t>tblVideoStreamViewer</t>
  </si>
  <si>
    <t>tblVideoStreamController</t>
  </si>
  <si>
    <t>tblMaintenance</t>
  </si>
  <si>
    <t>tblMaintenancePart</t>
  </si>
  <si>
    <t>tblPartSupplier</t>
  </si>
  <si>
    <t>tblOrder</t>
  </si>
  <si>
    <t>tblOrderItem</t>
  </si>
  <si>
    <t>tblZoneCountry</t>
  </si>
  <si>
    <t>tblZoneCondition</t>
  </si>
  <si>
    <t>tblSubscriptionZone</t>
  </si>
  <si>
    <t>tblSubscriptionBTDatabox</t>
  </si>
  <si>
    <t>tblContract</t>
  </si>
  <si>
    <t>tblContractedBTDatabox</t>
  </si>
  <si>
    <t>tblContractedZone</t>
  </si>
  <si>
    <t>tblContractScientificData</t>
  </si>
  <si>
    <t>tblOwnsDataRights</t>
  </si>
  <si>
    <t>tblOwnsVideoRights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</si>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</sst>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Fill="1"/>
    <xf numFmtId="0" fontId="1" fillId="0" borderId="0" xfId="0" applyFont="1" applyFill="1" applyAlignment="1">
      <alignment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A975-4DDF-4D98-BED5-8CE7095E7915}">
  <dimension ref="A2:Z58"/>
  <sheetViews>
    <sheetView tabSelected="1" topLeftCell="J1" zoomScale="85" zoomScaleNormal="85" workbookViewId="0">
      <selection activeCell="L8" sqref="L8"/>
    </sheetView>
  </sheetViews>
  <sheetFormatPr defaultRowHeight="14.4" x14ac:dyDescent="0.3"/>
  <cols>
    <col min="1" max="1" width="25.109375" bestFit="1" customWidth="1"/>
    <col min="2" max="2" width="14.77734375" bestFit="1" customWidth="1"/>
    <col min="3" max="3" width="13.77734375" bestFit="1" customWidth="1"/>
    <col min="4" max="4" width="13.21875" bestFit="1" customWidth="1"/>
    <col min="5" max="5" width="12.21875" bestFit="1" customWidth="1"/>
    <col min="6" max="6" width="7.33203125" bestFit="1" customWidth="1"/>
    <col min="7" max="7" width="10.44140625" bestFit="1" customWidth="1"/>
    <col min="8" max="8" width="11.6640625" bestFit="1" customWidth="1"/>
    <col min="10" max="10" width="12.88671875" bestFit="1" customWidth="1"/>
    <col min="11" max="11" width="25.33203125" bestFit="1" customWidth="1"/>
    <col min="12" max="13" width="15" bestFit="1" customWidth="1"/>
    <col min="14" max="14" width="19.77734375" bestFit="1" customWidth="1"/>
    <col min="15" max="15" width="14.77734375" bestFit="1" customWidth="1"/>
    <col min="16" max="16" width="40.44140625" customWidth="1"/>
    <col min="17" max="17" width="17.88671875" bestFit="1" customWidth="1"/>
    <col min="18" max="18" width="13.77734375" bestFit="1" customWidth="1"/>
    <col min="19" max="19" width="13.21875" bestFit="1" customWidth="1"/>
    <col min="20" max="20" width="12.21875" bestFit="1" customWidth="1"/>
    <col min="22" max="22" width="10.77734375" bestFit="1" customWidth="1"/>
    <col min="23" max="23" width="11.6640625" bestFit="1" customWidth="1"/>
    <col min="24" max="24" width="8.21875" bestFit="1" customWidth="1"/>
    <col min="25" max="25" width="12.88671875" bestFit="1" customWidth="1"/>
    <col min="26" max="26" width="13.77734375" bestFit="1" customWidth="1"/>
  </cols>
  <sheetData>
    <row r="2" spans="1:26" x14ac:dyDescent="0.3">
      <c r="A2" t="s">
        <v>19</v>
      </c>
      <c r="B2">
        <f>CEILING(SUM($M$5:$M$69) / 1048576, 1)</f>
        <v>2</v>
      </c>
    </row>
    <row r="5" spans="1:26" x14ac:dyDescent="0.3">
      <c r="A5" s="2" t="s">
        <v>15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</v>
      </c>
      <c r="S5" t="s">
        <v>2</v>
      </c>
      <c r="T5" t="s">
        <v>3</v>
      </c>
      <c r="U5" t="s">
        <v>4</v>
      </c>
      <c r="V5" t="s">
        <v>5</v>
      </c>
      <c r="W5" t="s">
        <v>6</v>
      </c>
      <c r="X5" t="s">
        <v>7</v>
      </c>
      <c r="Y5" t="s">
        <v>8</v>
      </c>
      <c r="Z5" t="s">
        <v>16</v>
      </c>
    </row>
    <row r="6" spans="1:26" x14ac:dyDescent="0.3">
      <c r="A6" s="2" t="s">
        <v>20</v>
      </c>
      <c r="B6">
        <v>245</v>
      </c>
      <c r="C6">
        <v>2</v>
      </c>
      <c r="D6">
        <v>4</v>
      </c>
      <c r="E6">
        <v>1</v>
      </c>
      <c r="F6">
        <v>64</v>
      </c>
      <c r="G6">
        <f>2+(($C$6+7)/8)</f>
        <v>3.125</v>
      </c>
      <c r="H6">
        <f>2+$F$6+($E$6*2)</f>
        <v>68</v>
      </c>
      <c r="I6">
        <f>$D$6+$H$6+$G$6+4</f>
        <v>79.125</v>
      </c>
      <c r="J6">
        <f>8096/($I$6 + 2)</f>
        <v>99.79661016949153</v>
      </c>
      <c r="K6">
        <v>0</v>
      </c>
      <c r="L6">
        <f>CEILING($B$6/$J$6,1)</f>
        <v>3</v>
      </c>
      <c r="M6">
        <f>(8192*$L$6)+($K$6*$B$6)</f>
        <v>24576</v>
      </c>
      <c r="N6" t="e">
        <f ca="1">SUM($Z$6:$Z$6)</f>
        <v>#NAME?</v>
      </c>
      <c r="O6" t="e">
        <f ca="1">$N$6+$M$6</f>
        <v>#NAME?</v>
      </c>
      <c r="P6" t="s">
        <v>17</v>
      </c>
      <c r="Q6" t="s">
        <v>18</v>
      </c>
      <c r="R6">
        <v>1</v>
      </c>
      <c r="S6">
        <v>1</v>
      </c>
      <c r="T6">
        <v>0</v>
      </c>
      <c r="U6">
        <v>0</v>
      </c>
      <c r="V6">
        <f>2+(($R$6+7)/8)</f>
        <v>3</v>
      </c>
      <c r="W6">
        <f>2+$U$6+($T$6*2)</f>
        <v>2</v>
      </c>
      <c r="X6">
        <f>$S$6+$W$6+$V$6+4</f>
        <v>10</v>
      </c>
      <c r="Y6">
        <f>8096/($I$6 + 2)</f>
        <v>99.79661016949153</v>
      </c>
      <c r="Z6" t="e">
        <f ca="1">CalculateClusteredIndexSize($B$6, $Y$6)</f>
        <v>#NAME?</v>
      </c>
    </row>
    <row r="7" spans="1:26" x14ac:dyDescent="0.3">
      <c r="A7" s="2" t="s">
        <v>21</v>
      </c>
      <c r="B7" s="1">
        <v>10000000</v>
      </c>
      <c r="C7">
        <v>5</v>
      </c>
      <c r="D7">
        <v>4</v>
      </c>
      <c r="E7" t="s">
        <v>72</v>
      </c>
      <c r="F7" t="s">
        <v>72</v>
      </c>
      <c r="G7">
        <f t="shared" ref="G7:G57" si="0">2+(($C$6+7)/8)</f>
        <v>3.125</v>
      </c>
      <c r="H7">
        <f t="shared" ref="H7:H57" si="1">2+$F$6+($E$6*2)</f>
        <v>68</v>
      </c>
      <c r="I7">
        <f t="shared" ref="I7:I57" si="2">$D$6+$H$6+$G$6+4</f>
        <v>79.125</v>
      </c>
      <c r="J7">
        <f t="shared" ref="J7:J57" si="3">8096/($I$6 + 2)</f>
        <v>99.79661016949153</v>
      </c>
      <c r="K7">
        <v>1</v>
      </c>
      <c r="L7">
        <f t="shared" ref="L7:L57" si="4">CEILING($B$6/$J$6,1)</f>
        <v>3</v>
      </c>
      <c r="M7">
        <f t="shared" ref="M7:M57" si="5">(8192*$L$6)+($K$6*$B$6)</f>
        <v>24576</v>
      </c>
      <c r="N7" t="e">
        <f t="shared" ref="N7:N57" ca="1" si="6">SUM($Z$6:$Z$6)</f>
        <v>#NAME?</v>
      </c>
      <c r="O7" t="e">
        <f t="shared" ref="O7:O57" ca="1" si="7">$N$6+$M$6</f>
        <v>#NAME?</v>
      </c>
    </row>
    <row r="8" spans="1:26" x14ac:dyDescent="0.3">
      <c r="A8" s="2" t="s">
        <v>22</v>
      </c>
      <c r="B8">
        <v>6</v>
      </c>
      <c r="C8">
        <v>3</v>
      </c>
      <c r="D8" t="s">
        <v>72</v>
      </c>
      <c r="E8" t="s">
        <v>72</v>
      </c>
      <c r="F8" t="s">
        <v>72</v>
      </c>
      <c r="G8">
        <f t="shared" si="0"/>
        <v>3.125</v>
      </c>
      <c r="H8">
        <f t="shared" si="1"/>
        <v>68</v>
      </c>
      <c r="I8">
        <f t="shared" si="2"/>
        <v>79.125</v>
      </c>
      <c r="J8">
        <f t="shared" si="3"/>
        <v>99.79661016949153</v>
      </c>
      <c r="K8">
        <v>2</v>
      </c>
      <c r="L8">
        <f t="shared" si="4"/>
        <v>3</v>
      </c>
      <c r="M8">
        <f t="shared" si="5"/>
        <v>24576</v>
      </c>
      <c r="N8" t="e">
        <f t="shared" ca="1" si="6"/>
        <v>#NAME?</v>
      </c>
      <c r="O8" t="e">
        <f t="shared" ca="1" si="7"/>
        <v>#NAME?</v>
      </c>
    </row>
    <row r="9" spans="1:26" x14ac:dyDescent="0.3">
      <c r="A9" s="2" t="s">
        <v>23</v>
      </c>
      <c r="B9" s="1">
        <v>50000</v>
      </c>
      <c r="C9">
        <v>6</v>
      </c>
      <c r="D9" t="s">
        <v>72</v>
      </c>
      <c r="E9" t="s">
        <v>72</v>
      </c>
      <c r="F9" t="s">
        <v>72</v>
      </c>
      <c r="G9">
        <f t="shared" si="0"/>
        <v>3.125</v>
      </c>
      <c r="H9">
        <f t="shared" si="1"/>
        <v>68</v>
      </c>
      <c r="I9">
        <f t="shared" si="2"/>
        <v>79.125</v>
      </c>
      <c r="J9">
        <f t="shared" si="3"/>
        <v>99.79661016949153</v>
      </c>
      <c r="K9">
        <v>3</v>
      </c>
      <c r="L9">
        <f t="shared" si="4"/>
        <v>3</v>
      </c>
      <c r="M9">
        <f t="shared" si="5"/>
        <v>24576</v>
      </c>
      <c r="N9" t="e">
        <f t="shared" ca="1" si="6"/>
        <v>#NAME?</v>
      </c>
      <c r="O9" t="e">
        <f t="shared" ca="1" si="7"/>
        <v>#NAME?</v>
      </c>
    </row>
    <row r="10" spans="1:26" x14ac:dyDescent="0.3">
      <c r="A10" s="2" t="s">
        <v>24</v>
      </c>
      <c r="B10" s="1">
        <v>250000000</v>
      </c>
      <c r="C10">
        <v>9</v>
      </c>
      <c r="D10" t="s">
        <v>72</v>
      </c>
      <c r="E10" t="s">
        <v>72</v>
      </c>
      <c r="F10" t="s">
        <v>72</v>
      </c>
      <c r="G10">
        <f t="shared" si="0"/>
        <v>3.125</v>
      </c>
      <c r="H10">
        <f t="shared" si="1"/>
        <v>68</v>
      </c>
      <c r="I10">
        <f t="shared" si="2"/>
        <v>79.125</v>
      </c>
      <c r="J10">
        <f t="shared" si="3"/>
        <v>99.79661016949153</v>
      </c>
      <c r="K10">
        <v>4</v>
      </c>
      <c r="L10">
        <f t="shared" si="4"/>
        <v>3</v>
      </c>
      <c r="M10">
        <f t="shared" si="5"/>
        <v>24576</v>
      </c>
      <c r="N10" t="e">
        <f t="shared" ca="1" si="6"/>
        <v>#NAME?</v>
      </c>
      <c r="O10" t="e">
        <f t="shared" ca="1" si="7"/>
        <v>#NAME?</v>
      </c>
    </row>
    <row r="11" spans="1:26" x14ac:dyDescent="0.3">
      <c r="A11" s="2" t="s">
        <v>25</v>
      </c>
      <c r="B11" s="1">
        <v>100</v>
      </c>
      <c r="C11">
        <v>4</v>
      </c>
      <c r="D11" t="s">
        <v>72</v>
      </c>
      <c r="E11" t="s">
        <v>72</v>
      </c>
      <c r="F11" t="s">
        <v>72</v>
      </c>
      <c r="G11">
        <f t="shared" si="0"/>
        <v>3.125</v>
      </c>
      <c r="H11">
        <f t="shared" si="1"/>
        <v>68</v>
      </c>
      <c r="I11">
        <f t="shared" si="2"/>
        <v>79.125</v>
      </c>
      <c r="J11">
        <f t="shared" si="3"/>
        <v>99.79661016949153</v>
      </c>
      <c r="K11">
        <v>5</v>
      </c>
      <c r="L11">
        <f t="shared" si="4"/>
        <v>3</v>
      </c>
      <c r="M11">
        <f t="shared" si="5"/>
        <v>24576</v>
      </c>
      <c r="N11" t="e">
        <f t="shared" ca="1" si="6"/>
        <v>#NAME?</v>
      </c>
      <c r="O11" t="e">
        <f t="shared" ca="1" si="7"/>
        <v>#NAME?</v>
      </c>
    </row>
    <row r="12" spans="1:26" x14ac:dyDescent="0.3">
      <c r="A12" s="2" t="s">
        <v>26</v>
      </c>
      <c r="B12" s="1">
        <v>420000</v>
      </c>
      <c r="C12">
        <v>5</v>
      </c>
      <c r="D12" t="s">
        <v>72</v>
      </c>
      <c r="E12" t="s">
        <v>72</v>
      </c>
      <c r="F12" t="s">
        <v>72</v>
      </c>
      <c r="G12">
        <f t="shared" si="0"/>
        <v>3.125</v>
      </c>
      <c r="H12">
        <f t="shared" si="1"/>
        <v>68</v>
      </c>
      <c r="I12">
        <f t="shared" si="2"/>
        <v>79.125</v>
      </c>
      <c r="J12">
        <f t="shared" si="3"/>
        <v>99.79661016949153</v>
      </c>
      <c r="K12">
        <v>6</v>
      </c>
      <c r="L12">
        <f t="shared" si="4"/>
        <v>3</v>
      </c>
      <c r="M12">
        <f t="shared" si="5"/>
        <v>24576</v>
      </c>
      <c r="N12" t="e">
        <f t="shared" ca="1" si="6"/>
        <v>#NAME?</v>
      </c>
      <c r="O12" t="e">
        <f t="shared" ca="1" si="7"/>
        <v>#NAME?</v>
      </c>
    </row>
    <row r="13" spans="1:26" x14ac:dyDescent="0.3">
      <c r="A13" s="2" t="s">
        <v>27</v>
      </c>
      <c r="B13" s="1">
        <v>25000</v>
      </c>
      <c r="C13">
        <v>4</v>
      </c>
      <c r="D13" t="s">
        <v>72</v>
      </c>
      <c r="E13" t="s">
        <v>72</v>
      </c>
      <c r="F13" t="s">
        <v>72</v>
      </c>
      <c r="G13">
        <f t="shared" si="0"/>
        <v>3.125</v>
      </c>
      <c r="H13">
        <f t="shared" si="1"/>
        <v>68</v>
      </c>
      <c r="I13">
        <f t="shared" si="2"/>
        <v>79.125</v>
      </c>
      <c r="J13">
        <f t="shared" si="3"/>
        <v>99.79661016949153</v>
      </c>
      <c r="K13">
        <v>7</v>
      </c>
      <c r="L13">
        <f t="shared" si="4"/>
        <v>3</v>
      </c>
      <c r="M13">
        <f t="shared" si="5"/>
        <v>24576</v>
      </c>
      <c r="N13" t="e">
        <f t="shared" ca="1" si="6"/>
        <v>#NAME?</v>
      </c>
      <c r="O13" t="e">
        <f t="shared" ca="1" si="7"/>
        <v>#NAME?</v>
      </c>
    </row>
    <row r="14" spans="1:26" x14ac:dyDescent="0.3">
      <c r="A14" s="2" t="s">
        <v>28</v>
      </c>
      <c r="B14" s="1">
        <v>563100</v>
      </c>
      <c r="C14">
        <v>5</v>
      </c>
      <c r="D14" t="s">
        <v>72</v>
      </c>
      <c r="E14" t="s">
        <v>72</v>
      </c>
      <c r="F14" t="s">
        <v>72</v>
      </c>
      <c r="G14">
        <f t="shared" si="0"/>
        <v>3.125</v>
      </c>
      <c r="H14">
        <f t="shared" si="1"/>
        <v>68</v>
      </c>
      <c r="I14">
        <f t="shared" si="2"/>
        <v>79.125</v>
      </c>
      <c r="J14">
        <f t="shared" si="3"/>
        <v>99.79661016949153</v>
      </c>
      <c r="K14">
        <v>8</v>
      </c>
      <c r="L14">
        <f t="shared" si="4"/>
        <v>3</v>
      </c>
      <c r="M14">
        <f t="shared" si="5"/>
        <v>24576</v>
      </c>
      <c r="N14" t="e">
        <f t="shared" ca="1" si="6"/>
        <v>#NAME?</v>
      </c>
      <c r="O14" t="e">
        <f t="shared" ca="1" si="7"/>
        <v>#NAME?</v>
      </c>
    </row>
    <row r="15" spans="1:26" x14ac:dyDescent="0.3">
      <c r="A15" s="2" t="s">
        <v>29</v>
      </c>
      <c r="B15" s="1">
        <v>70</v>
      </c>
      <c r="C15">
        <v>6</v>
      </c>
      <c r="D15" t="s">
        <v>72</v>
      </c>
      <c r="E15" t="s">
        <v>72</v>
      </c>
      <c r="F15" t="s">
        <v>72</v>
      </c>
      <c r="G15">
        <f t="shared" si="0"/>
        <v>3.125</v>
      </c>
      <c r="H15">
        <f t="shared" si="1"/>
        <v>68</v>
      </c>
      <c r="I15">
        <f t="shared" si="2"/>
        <v>79.125</v>
      </c>
      <c r="J15">
        <f t="shared" si="3"/>
        <v>99.79661016949153</v>
      </c>
      <c r="K15">
        <v>9</v>
      </c>
      <c r="L15">
        <f t="shared" si="4"/>
        <v>3</v>
      </c>
      <c r="M15">
        <f t="shared" si="5"/>
        <v>24576</v>
      </c>
      <c r="N15" t="e">
        <f t="shared" ca="1" si="6"/>
        <v>#NAME?</v>
      </c>
      <c r="O15" t="e">
        <f t="shared" ca="1" si="7"/>
        <v>#NAME?</v>
      </c>
    </row>
    <row r="16" spans="1:26" x14ac:dyDescent="0.3">
      <c r="A16" s="2" t="s">
        <v>30</v>
      </c>
      <c r="B16" s="1">
        <v>562100</v>
      </c>
      <c r="C16">
        <v>5</v>
      </c>
      <c r="D16" t="s">
        <v>72</v>
      </c>
      <c r="E16" t="s">
        <v>72</v>
      </c>
      <c r="F16" t="s">
        <v>72</v>
      </c>
      <c r="G16">
        <f t="shared" si="0"/>
        <v>3.125</v>
      </c>
      <c r="H16">
        <f t="shared" si="1"/>
        <v>68</v>
      </c>
      <c r="I16">
        <f t="shared" si="2"/>
        <v>79.125</v>
      </c>
      <c r="J16">
        <f t="shared" si="3"/>
        <v>99.79661016949153</v>
      </c>
      <c r="K16">
        <v>10</v>
      </c>
      <c r="L16">
        <f t="shared" si="4"/>
        <v>3</v>
      </c>
      <c r="M16">
        <f t="shared" si="5"/>
        <v>24576</v>
      </c>
      <c r="N16" t="e">
        <f t="shared" ca="1" si="6"/>
        <v>#NAME?</v>
      </c>
      <c r="O16" t="e">
        <f t="shared" ca="1" si="7"/>
        <v>#NAME?</v>
      </c>
    </row>
    <row r="17" spans="1:15" x14ac:dyDescent="0.3">
      <c r="A17" s="2" t="s">
        <v>31</v>
      </c>
      <c r="B17" s="1">
        <v>1000</v>
      </c>
      <c r="C17">
        <v>6</v>
      </c>
      <c r="D17" t="s">
        <v>72</v>
      </c>
      <c r="E17" t="s">
        <v>72</v>
      </c>
      <c r="F17" t="s">
        <v>72</v>
      </c>
      <c r="G17">
        <f t="shared" si="0"/>
        <v>3.125</v>
      </c>
      <c r="H17">
        <f t="shared" si="1"/>
        <v>68</v>
      </c>
      <c r="I17">
        <f t="shared" si="2"/>
        <v>79.125</v>
      </c>
      <c r="J17">
        <f t="shared" si="3"/>
        <v>99.79661016949153</v>
      </c>
      <c r="K17">
        <v>11</v>
      </c>
      <c r="L17">
        <f t="shared" si="4"/>
        <v>3</v>
      </c>
      <c r="M17">
        <f t="shared" si="5"/>
        <v>24576</v>
      </c>
      <c r="N17" t="e">
        <f t="shared" ca="1" si="6"/>
        <v>#NAME?</v>
      </c>
      <c r="O17" t="e">
        <f t="shared" ca="1" si="7"/>
        <v>#NAME?</v>
      </c>
    </row>
    <row r="18" spans="1:15" x14ac:dyDescent="0.3">
      <c r="A18" s="2" t="s">
        <v>32</v>
      </c>
      <c r="B18" s="1">
        <v>10</v>
      </c>
      <c r="C18">
        <v>2</v>
      </c>
      <c r="D18" t="s">
        <v>72</v>
      </c>
      <c r="E18" t="s">
        <v>72</v>
      </c>
      <c r="F18" t="s">
        <v>72</v>
      </c>
      <c r="G18">
        <f t="shared" si="0"/>
        <v>3.125</v>
      </c>
      <c r="H18">
        <f t="shared" si="1"/>
        <v>68</v>
      </c>
      <c r="I18">
        <f t="shared" si="2"/>
        <v>79.125</v>
      </c>
      <c r="J18">
        <f t="shared" si="3"/>
        <v>99.79661016949153</v>
      </c>
      <c r="K18">
        <v>12</v>
      </c>
      <c r="L18">
        <f t="shared" si="4"/>
        <v>3</v>
      </c>
      <c r="M18">
        <f t="shared" si="5"/>
        <v>24576</v>
      </c>
      <c r="N18" t="e">
        <f t="shared" ca="1" si="6"/>
        <v>#NAME?</v>
      </c>
      <c r="O18" t="e">
        <f t="shared" ca="1" si="7"/>
        <v>#NAME?</v>
      </c>
    </row>
    <row r="19" spans="1:15" x14ac:dyDescent="0.3">
      <c r="A19" s="2" t="s">
        <v>33</v>
      </c>
      <c r="B19" s="1">
        <v>500</v>
      </c>
      <c r="C19">
        <v>2</v>
      </c>
      <c r="D19" t="s">
        <v>72</v>
      </c>
      <c r="E19" t="s">
        <v>72</v>
      </c>
      <c r="F19" t="s">
        <v>72</v>
      </c>
      <c r="G19">
        <f t="shared" si="0"/>
        <v>3.125</v>
      </c>
      <c r="H19">
        <f t="shared" si="1"/>
        <v>68</v>
      </c>
      <c r="I19">
        <f t="shared" si="2"/>
        <v>79.125</v>
      </c>
      <c r="J19">
        <f t="shared" si="3"/>
        <v>99.79661016949153</v>
      </c>
      <c r="K19">
        <v>13</v>
      </c>
      <c r="L19">
        <f t="shared" si="4"/>
        <v>3</v>
      </c>
      <c r="M19">
        <f t="shared" si="5"/>
        <v>24576</v>
      </c>
      <c r="N19" t="e">
        <f t="shared" ca="1" si="6"/>
        <v>#NAME?</v>
      </c>
      <c r="O19" t="e">
        <f t="shared" ca="1" si="7"/>
        <v>#NAME?</v>
      </c>
    </row>
    <row r="20" spans="1:15" x14ac:dyDescent="0.3">
      <c r="A20" s="2" t="s">
        <v>34</v>
      </c>
      <c r="B20" s="1">
        <v>200</v>
      </c>
      <c r="C20">
        <v>2</v>
      </c>
      <c r="D20" t="s">
        <v>72</v>
      </c>
      <c r="E20" t="s">
        <v>72</v>
      </c>
      <c r="F20" t="s">
        <v>72</v>
      </c>
      <c r="G20">
        <f t="shared" si="0"/>
        <v>3.125</v>
      </c>
      <c r="H20">
        <f t="shared" si="1"/>
        <v>68</v>
      </c>
      <c r="I20">
        <f t="shared" si="2"/>
        <v>79.125</v>
      </c>
      <c r="J20">
        <f t="shared" si="3"/>
        <v>99.79661016949153</v>
      </c>
      <c r="K20">
        <v>14</v>
      </c>
      <c r="L20">
        <f t="shared" si="4"/>
        <v>3</v>
      </c>
      <c r="M20">
        <f t="shared" si="5"/>
        <v>24576</v>
      </c>
      <c r="N20" t="e">
        <f t="shared" ca="1" si="6"/>
        <v>#NAME?</v>
      </c>
      <c r="O20" t="e">
        <f t="shared" ca="1" si="7"/>
        <v>#NAME?</v>
      </c>
    </row>
    <row r="21" spans="1:15" x14ac:dyDescent="0.3">
      <c r="A21" s="2" t="s">
        <v>35</v>
      </c>
      <c r="B21" s="1">
        <v>290</v>
      </c>
      <c r="C21">
        <v>2</v>
      </c>
      <c r="D21" t="s">
        <v>72</v>
      </c>
      <c r="E21" t="s">
        <v>72</v>
      </c>
      <c r="F21" t="s">
        <v>72</v>
      </c>
      <c r="G21">
        <f t="shared" si="0"/>
        <v>3.125</v>
      </c>
      <c r="H21">
        <f t="shared" si="1"/>
        <v>68</v>
      </c>
      <c r="I21">
        <f t="shared" si="2"/>
        <v>79.125</v>
      </c>
      <c r="J21">
        <f t="shared" si="3"/>
        <v>99.79661016949153</v>
      </c>
      <c r="K21">
        <v>15</v>
      </c>
      <c r="L21">
        <f t="shared" si="4"/>
        <v>3</v>
      </c>
      <c r="M21">
        <f t="shared" si="5"/>
        <v>24576</v>
      </c>
      <c r="N21" t="e">
        <f t="shared" ca="1" si="6"/>
        <v>#NAME?</v>
      </c>
      <c r="O21" t="e">
        <f t="shared" ca="1" si="7"/>
        <v>#NAME?</v>
      </c>
    </row>
    <row r="22" spans="1:15" x14ac:dyDescent="0.3">
      <c r="A22" s="2" t="s">
        <v>36</v>
      </c>
      <c r="B22">
        <v>502000</v>
      </c>
      <c r="C22">
        <v>2</v>
      </c>
      <c r="D22" t="s">
        <v>72</v>
      </c>
      <c r="E22" t="s">
        <v>72</v>
      </c>
      <c r="F22" t="s">
        <v>72</v>
      </c>
      <c r="G22">
        <f t="shared" si="0"/>
        <v>3.125</v>
      </c>
      <c r="H22">
        <f t="shared" si="1"/>
        <v>68</v>
      </c>
      <c r="I22">
        <f t="shared" si="2"/>
        <v>79.125</v>
      </c>
      <c r="J22">
        <f t="shared" si="3"/>
        <v>99.79661016949153</v>
      </c>
      <c r="K22">
        <v>16</v>
      </c>
      <c r="L22">
        <f t="shared" si="4"/>
        <v>3</v>
      </c>
      <c r="M22">
        <f t="shared" si="5"/>
        <v>24576</v>
      </c>
      <c r="N22" t="e">
        <f t="shared" ca="1" si="6"/>
        <v>#NAME?</v>
      </c>
      <c r="O22" t="e">
        <f t="shared" ca="1" si="7"/>
        <v>#NAME?</v>
      </c>
    </row>
    <row r="23" spans="1:15" x14ac:dyDescent="0.3">
      <c r="A23" s="2" t="s">
        <v>37</v>
      </c>
      <c r="B23">
        <v>502000</v>
      </c>
      <c r="C23">
        <v>5</v>
      </c>
      <c r="D23" t="s">
        <v>72</v>
      </c>
      <c r="E23" t="s">
        <v>72</v>
      </c>
      <c r="F23" t="s">
        <v>72</v>
      </c>
      <c r="G23">
        <f t="shared" si="0"/>
        <v>3.125</v>
      </c>
      <c r="H23">
        <f t="shared" si="1"/>
        <v>68</v>
      </c>
      <c r="I23">
        <f t="shared" si="2"/>
        <v>79.125</v>
      </c>
      <c r="J23">
        <f t="shared" si="3"/>
        <v>99.79661016949153</v>
      </c>
      <c r="K23">
        <v>17</v>
      </c>
      <c r="L23">
        <f t="shared" si="4"/>
        <v>3</v>
      </c>
      <c r="M23">
        <f t="shared" si="5"/>
        <v>24576</v>
      </c>
      <c r="N23" t="e">
        <f t="shared" ca="1" si="6"/>
        <v>#NAME?</v>
      </c>
      <c r="O23" t="e">
        <f t="shared" ca="1" si="7"/>
        <v>#NAME?</v>
      </c>
    </row>
    <row r="24" spans="1:15" x14ac:dyDescent="0.3">
      <c r="A24" s="2" t="s">
        <v>38</v>
      </c>
      <c r="B24" s="1">
        <v>40000</v>
      </c>
      <c r="C24">
        <v>2</v>
      </c>
      <c r="D24" t="s">
        <v>72</v>
      </c>
      <c r="E24" t="s">
        <v>72</v>
      </c>
      <c r="F24" t="s">
        <v>72</v>
      </c>
      <c r="G24">
        <f t="shared" si="0"/>
        <v>3.125</v>
      </c>
      <c r="H24">
        <f t="shared" si="1"/>
        <v>68</v>
      </c>
      <c r="I24">
        <f t="shared" si="2"/>
        <v>79.125</v>
      </c>
      <c r="J24">
        <f t="shared" si="3"/>
        <v>99.79661016949153</v>
      </c>
      <c r="K24">
        <v>18</v>
      </c>
      <c r="L24">
        <f t="shared" si="4"/>
        <v>3</v>
      </c>
      <c r="M24">
        <f t="shared" si="5"/>
        <v>24576</v>
      </c>
      <c r="N24" t="e">
        <f t="shared" ca="1" si="6"/>
        <v>#NAME?</v>
      </c>
      <c r="O24" t="e">
        <f t="shared" ca="1" si="7"/>
        <v>#NAME?</v>
      </c>
    </row>
    <row r="25" spans="1:15" x14ac:dyDescent="0.3">
      <c r="A25" s="2" t="s">
        <v>39</v>
      </c>
      <c r="B25" s="1">
        <v>50000</v>
      </c>
      <c r="C25">
        <v>5</v>
      </c>
      <c r="D25" t="s">
        <v>72</v>
      </c>
      <c r="E25" t="s">
        <v>72</v>
      </c>
      <c r="F25" t="s">
        <v>72</v>
      </c>
      <c r="G25">
        <f t="shared" si="0"/>
        <v>3.125</v>
      </c>
      <c r="H25">
        <f t="shared" si="1"/>
        <v>68</v>
      </c>
      <c r="I25">
        <f t="shared" si="2"/>
        <v>79.125</v>
      </c>
      <c r="J25">
        <f t="shared" si="3"/>
        <v>99.79661016949153</v>
      </c>
      <c r="K25">
        <v>19</v>
      </c>
      <c r="L25">
        <f t="shared" si="4"/>
        <v>3</v>
      </c>
      <c r="M25">
        <f t="shared" si="5"/>
        <v>24576</v>
      </c>
      <c r="N25" t="e">
        <f t="shared" ca="1" si="6"/>
        <v>#NAME?</v>
      </c>
      <c r="O25" t="e">
        <f t="shared" ca="1" si="7"/>
        <v>#NAME?</v>
      </c>
    </row>
    <row r="26" spans="1:15" x14ac:dyDescent="0.3">
      <c r="A26" s="2" t="s">
        <v>40</v>
      </c>
      <c r="B26">
        <v>2000</v>
      </c>
      <c r="C26">
        <v>2</v>
      </c>
      <c r="D26" t="s">
        <v>72</v>
      </c>
      <c r="E26" t="s">
        <v>72</v>
      </c>
      <c r="F26" t="s">
        <v>72</v>
      </c>
      <c r="G26">
        <f t="shared" si="0"/>
        <v>3.125</v>
      </c>
      <c r="H26">
        <f t="shared" si="1"/>
        <v>68</v>
      </c>
      <c r="I26">
        <f t="shared" si="2"/>
        <v>79.125</v>
      </c>
      <c r="J26">
        <f t="shared" si="3"/>
        <v>99.79661016949153</v>
      </c>
      <c r="K26">
        <v>20</v>
      </c>
      <c r="L26">
        <f t="shared" si="4"/>
        <v>3</v>
      </c>
      <c r="M26">
        <f t="shared" si="5"/>
        <v>24576</v>
      </c>
      <c r="N26" t="e">
        <f t="shared" ca="1" si="6"/>
        <v>#NAME?</v>
      </c>
      <c r="O26" t="e">
        <f t="shared" ca="1" si="7"/>
        <v>#NAME?</v>
      </c>
    </row>
    <row r="27" spans="1:15" x14ac:dyDescent="0.3">
      <c r="A27" s="2" t="s">
        <v>41</v>
      </c>
      <c r="B27" s="1">
        <v>500000</v>
      </c>
      <c r="C27">
        <v>2</v>
      </c>
      <c r="D27" t="s">
        <v>72</v>
      </c>
      <c r="E27" t="s">
        <v>72</v>
      </c>
      <c r="F27" t="s">
        <v>72</v>
      </c>
      <c r="G27">
        <f t="shared" si="0"/>
        <v>3.125</v>
      </c>
      <c r="H27">
        <f t="shared" si="1"/>
        <v>68</v>
      </c>
      <c r="I27">
        <f t="shared" si="2"/>
        <v>79.125</v>
      </c>
      <c r="J27">
        <f t="shared" si="3"/>
        <v>99.79661016949153</v>
      </c>
      <c r="K27">
        <v>21</v>
      </c>
      <c r="L27">
        <f t="shared" si="4"/>
        <v>3</v>
      </c>
      <c r="M27">
        <f t="shared" si="5"/>
        <v>24576</v>
      </c>
      <c r="N27" t="e">
        <f t="shared" ca="1" si="6"/>
        <v>#NAME?</v>
      </c>
      <c r="O27" t="e">
        <f t="shared" ca="1" si="7"/>
        <v>#NAME?</v>
      </c>
    </row>
    <row r="28" spans="1:15" x14ac:dyDescent="0.3">
      <c r="A28" s="2" t="s">
        <v>42</v>
      </c>
      <c r="B28" s="1">
        <v>500000</v>
      </c>
      <c r="C28">
        <v>2</v>
      </c>
      <c r="D28" t="s">
        <v>72</v>
      </c>
      <c r="E28" t="s">
        <v>72</v>
      </c>
      <c r="F28" t="s">
        <v>72</v>
      </c>
      <c r="G28">
        <f t="shared" si="0"/>
        <v>3.125</v>
      </c>
      <c r="H28">
        <f t="shared" si="1"/>
        <v>68</v>
      </c>
      <c r="I28">
        <f t="shared" si="2"/>
        <v>79.125</v>
      </c>
      <c r="J28">
        <f t="shared" si="3"/>
        <v>99.79661016949153</v>
      </c>
      <c r="K28">
        <v>22</v>
      </c>
      <c r="L28">
        <f t="shared" si="4"/>
        <v>3</v>
      </c>
      <c r="M28">
        <f t="shared" si="5"/>
        <v>24576</v>
      </c>
      <c r="N28" t="e">
        <f t="shared" ca="1" si="6"/>
        <v>#NAME?</v>
      </c>
      <c r="O28" t="e">
        <f t="shared" ca="1" si="7"/>
        <v>#NAME?</v>
      </c>
    </row>
    <row r="29" spans="1:15" x14ac:dyDescent="0.3">
      <c r="A29" s="2" t="s">
        <v>43</v>
      </c>
      <c r="B29" s="1">
        <v>100000</v>
      </c>
      <c r="C29">
        <v>2</v>
      </c>
      <c r="D29" t="s">
        <v>72</v>
      </c>
      <c r="E29" t="s">
        <v>72</v>
      </c>
      <c r="F29" t="s">
        <v>72</v>
      </c>
      <c r="G29">
        <f t="shared" si="0"/>
        <v>3.125</v>
      </c>
      <c r="H29">
        <f t="shared" si="1"/>
        <v>68</v>
      </c>
      <c r="I29">
        <f t="shared" si="2"/>
        <v>79.125</v>
      </c>
      <c r="J29">
        <f t="shared" si="3"/>
        <v>99.79661016949153</v>
      </c>
      <c r="K29">
        <v>23</v>
      </c>
      <c r="L29">
        <f t="shared" si="4"/>
        <v>3</v>
      </c>
      <c r="M29">
        <f t="shared" si="5"/>
        <v>24576</v>
      </c>
      <c r="N29" t="e">
        <f t="shared" ca="1" si="6"/>
        <v>#NAME?</v>
      </c>
      <c r="O29" t="e">
        <f t="shared" ca="1" si="7"/>
        <v>#NAME?</v>
      </c>
    </row>
    <row r="30" spans="1:15" x14ac:dyDescent="0.3">
      <c r="A30" s="2" t="s">
        <v>44</v>
      </c>
      <c r="B30" s="1">
        <v>2500</v>
      </c>
      <c r="C30">
        <v>2</v>
      </c>
      <c r="D30" t="s">
        <v>72</v>
      </c>
      <c r="E30" t="s">
        <v>72</v>
      </c>
      <c r="F30" t="s">
        <v>72</v>
      </c>
      <c r="G30">
        <f t="shared" si="0"/>
        <v>3.125</v>
      </c>
      <c r="H30">
        <f t="shared" si="1"/>
        <v>68</v>
      </c>
      <c r="I30">
        <f t="shared" si="2"/>
        <v>79.125</v>
      </c>
      <c r="J30">
        <f t="shared" si="3"/>
        <v>99.79661016949153</v>
      </c>
      <c r="K30">
        <v>24</v>
      </c>
      <c r="L30">
        <f t="shared" si="4"/>
        <v>3</v>
      </c>
      <c r="M30">
        <f t="shared" si="5"/>
        <v>24576</v>
      </c>
      <c r="N30" t="e">
        <f t="shared" ca="1" si="6"/>
        <v>#NAME?</v>
      </c>
      <c r="O30" t="e">
        <f t="shared" ca="1" si="7"/>
        <v>#NAME?</v>
      </c>
    </row>
    <row r="31" spans="1:15" x14ac:dyDescent="0.3">
      <c r="A31" s="2" t="s">
        <v>45</v>
      </c>
      <c r="B31" s="1">
        <v>100</v>
      </c>
      <c r="C31">
        <v>2</v>
      </c>
      <c r="D31" t="s">
        <v>72</v>
      </c>
      <c r="E31" t="s">
        <v>72</v>
      </c>
      <c r="F31" t="s">
        <v>72</v>
      </c>
      <c r="G31">
        <f t="shared" si="0"/>
        <v>3.125</v>
      </c>
      <c r="H31">
        <f t="shared" si="1"/>
        <v>68</v>
      </c>
      <c r="I31">
        <f t="shared" si="2"/>
        <v>79.125</v>
      </c>
      <c r="J31">
        <f t="shared" si="3"/>
        <v>99.79661016949153</v>
      </c>
      <c r="K31">
        <v>25</v>
      </c>
      <c r="L31">
        <f t="shared" si="4"/>
        <v>3</v>
      </c>
      <c r="M31">
        <f t="shared" si="5"/>
        <v>24576</v>
      </c>
      <c r="N31" t="e">
        <f t="shared" ca="1" si="6"/>
        <v>#NAME?</v>
      </c>
      <c r="O31" t="e">
        <f t="shared" ca="1" si="7"/>
        <v>#NAME?</v>
      </c>
    </row>
    <row r="32" spans="1:15" x14ac:dyDescent="0.3">
      <c r="A32" s="2" t="s">
        <v>46</v>
      </c>
      <c r="B32" s="1">
        <v>500000</v>
      </c>
      <c r="C32">
        <v>6</v>
      </c>
      <c r="D32" t="s">
        <v>72</v>
      </c>
      <c r="E32" t="s">
        <v>72</v>
      </c>
      <c r="F32" t="s">
        <v>72</v>
      </c>
      <c r="G32">
        <f t="shared" si="0"/>
        <v>3.125</v>
      </c>
      <c r="H32">
        <f t="shared" si="1"/>
        <v>68</v>
      </c>
      <c r="I32">
        <f t="shared" si="2"/>
        <v>79.125</v>
      </c>
      <c r="J32">
        <f t="shared" si="3"/>
        <v>99.79661016949153</v>
      </c>
      <c r="K32">
        <v>26</v>
      </c>
      <c r="L32">
        <f t="shared" si="4"/>
        <v>3</v>
      </c>
      <c r="M32">
        <f t="shared" si="5"/>
        <v>24576</v>
      </c>
      <c r="N32" t="e">
        <f t="shared" ca="1" si="6"/>
        <v>#NAME?</v>
      </c>
      <c r="O32" t="e">
        <f t="shared" ca="1" si="7"/>
        <v>#NAME?</v>
      </c>
    </row>
    <row r="33" spans="1:15" x14ac:dyDescent="0.3">
      <c r="A33" s="2" t="s">
        <v>47</v>
      </c>
      <c r="B33" s="1">
        <v>100000</v>
      </c>
      <c r="C33">
        <v>6</v>
      </c>
      <c r="D33" t="s">
        <v>72</v>
      </c>
      <c r="E33" t="s">
        <v>72</v>
      </c>
      <c r="F33" t="s">
        <v>72</v>
      </c>
      <c r="G33">
        <f t="shared" si="0"/>
        <v>3.125</v>
      </c>
      <c r="H33">
        <f t="shared" si="1"/>
        <v>68</v>
      </c>
      <c r="I33">
        <f t="shared" si="2"/>
        <v>79.125</v>
      </c>
      <c r="J33">
        <f t="shared" si="3"/>
        <v>99.79661016949153</v>
      </c>
      <c r="K33">
        <v>27</v>
      </c>
      <c r="L33">
        <f t="shared" si="4"/>
        <v>3</v>
      </c>
      <c r="M33">
        <f t="shared" si="5"/>
        <v>24576</v>
      </c>
      <c r="N33" t="e">
        <f t="shared" ca="1" si="6"/>
        <v>#NAME?</v>
      </c>
      <c r="O33" t="e">
        <f t="shared" ca="1" si="7"/>
        <v>#NAME?</v>
      </c>
    </row>
    <row r="34" spans="1:15" x14ac:dyDescent="0.3">
      <c r="A34" s="2" t="s">
        <v>48</v>
      </c>
      <c r="B34" s="1">
        <v>2500</v>
      </c>
      <c r="C34">
        <v>6</v>
      </c>
      <c r="D34" t="s">
        <v>72</v>
      </c>
      <c r="E34" t="s">
        <v>72</v>
      </c>
      <c r="F34" t="s">
        <v>72</v>
      </c>
      <c r="G34">
        <f t="shared" si="0"/>
        <v>3.125</v>
      </c>
      <c r="H34">
        <f t="shared" si="1"/>
        <v>68</v>
      </c>
      <c r="I34">
        <f t="shared" si="2"/>
        <v>79.125</v>
      </c>
      <c r="J34">
        <f t="shared" si="3"/>
        <v>99.79661016949153</v>
      </c>
      <c r="K34">
        <v>28</v>
      </c>
      <c r="L34">
        <f t="shared" si="4"/>
        <v>3</v>
      </c>
      <c r="M34">
        <f t="shared" si="5"/>
        <v>24576</v>
      </c>
      <c r="N34" t="e">
        <f t="shared" ca="1" si="6"/>
        <v>#NAME?</v>
      </c>
      <c r="O34" t="e">
        <f t="shared" ca="1" si="7"/>
        <v>#NAME?</v>
      </c>
    </row>
    <row r="35" spans="1:15" x14ac:dyDescent="0.3">
      <c r="A35" s="2" t="s">
        <v>49</v>
      </c>
      <c r="B35" s="1">
        <v>100</v>
      </c>
      <c r="C35">
        <v>6</v>
      </c>
      <c r="D35" t="s">
        <v>72</v>
      </c>
      <c r="E35" t="s">
        <v>72</v>
      </c>
      <c r="F35" t="s">
        <v>72</v>
      </c>
      <c r="G35">
        <f t="shared" si="0"/>
        <v>3.125</v>
      </c>
      <c r="H35">
        <f t="shared" si="1"/>
        <v>68</v>
      </c>
      <c r="I35">
        <f t="shared" si="2"/>
        <v>79.125</v>
      </c>
      <c r="J35">
        <f t="shared" si="3"/>
        <v>99.79661016949153</v>
      </c>
      <c r="K35">
        <v>29</v>
      </c>
      <c r="L35">
        <f t="shared" si="4"/>
        <v>3</v>
      </c>
      <c r="M35">
        <f t="shared" si="5"/>
        <v>24576</v>
      </c>
      <c r="N35" t="e">
        <f t="shared" ca="1" si="6"/>
        <v>#NAME?</v>
      </c>
      <c r="O35" t="e">
        <f t="shared" ca="1" si="7"/>
        <v>#NAME?</v>
      </c>
    </row>
    <row r="36" spans="1:15" x14ac:dyDescent="0.3">
      <c r="A36" s="2" t="s">
        <v>50</v>
      </c>
      <c r="B36" s="1">
        <v>100000</v>
      </c>
      <c r="C36">
        <v>2</v>
      </c>
      <c r="D36" t="s">
        <v>72</v>
      </c>
      <c r="E36" t="s">
        <v>72</v>
      </c>
      <c r="F36" t="s">
        <v>72</v>
      </c>
      <c r="G36">
        <f t="shared" si="0"/>
        <v>3.125</v>
      </c>
      <c r="H36">
        <f t="shared" si="1"/>
        <v>68</v>
      </c>
      <c r="I36">
        <f t="shared" si="2"/>
        <v>79.125</v>
      </c>
      <c r="J36">
        <f t="shared" si="3"/>
        <v>99.79661016949153</v>
      </c>
      <c r="K36">
        <v>30</v>
      </c>
      <c r="L36">
        <f t="shared" si="4"/>
        <v>3</v>
      </c>
      <c r="M36">
        <f t="shared" si="5"/>
        <v>24576</v>
      </c>
      <c r="N36" t="e">
        <f t="shared" ca="1" si="6"/>
        <v>#NAME?</v>
      </c>
      <c r="O36" t="e">
        <f t="shared" ca="1" si="7"/>
        <v>#NAME?</v>
      </c>
    </row>
    <row r="37" spans="1:15" x14ac:dyDescent="0.3">
      <c r="A37" s="2" t="s">
        <v>51</v>
      </c>
      <c r="B37" s="1">
        <v>60000</v>
      </c>
      <c r="C37">
        <v>2</v>
      </c>
      <c r="D37" t="s">
        <v>72</v>
      </c>
      <c r="E37" t="s">
        <v>72</v>
      </c>
      <c r="F37" t="s">
        <v>72</v>
      </c>
      <c r="G37">
        <f t="shared" si="0"/>
        <v>3.125</v>
      </c>
      <c r="H37">
        <f t="shared" si="1"/>
        <v>68</v>
      </c>
      <c r="I37">
        <f t="shared" si="2"/>
        <v>79.125</v>
      </c>
      <c r="J37">
        <f t="shared" si="3"/>
        <v>99.79661016949153</v>
      </c>
      <c r="K37">
        <v>31</v>
      </c>
      <c r="L37">
        <f t="shared" si="4"/>
        <v>3</v>
      </c>
      <c r="M37">
        <f t="shared" si="5"/>
        <v>24576</v>
      </c>
      <c r="N37" t="e">
        <f t="shared" ca="1" si="6"/>
        <v>#NAME?</v>
      </c>
      <c r="O37" t="e">
        <f t="shared" ca="1" si="7"/>
        <v>#NAME?</v>
      </c>
    </row>
    <row r="38" spans="1:15" x14ac:dyDescent="0.3">
      <c r="A38" s="2" t="s">
        <v>52</v>
      </c>
      <c r="B38" s="1">
        <v>1000</v>
      </c>
      <c r="C38">
        <v>4</v>
      </c>
      <c r="D38" t="s">
        <v>72</v>
      </c>
      <c r="E38" t="s">
        <v>72</v>
      </c>
      <c r="F38" t="s">
        <v>72</v>
      </c>
      <c r="G38">
        <f t="shared" si="0"/>
        <v>3.125</v>
      </c>
      <c r="H38">
        <f t="shared" si="1"/>
        <v>68</v>
      </c>
      <c r="I38">
        <f t="shared" si="2"/>
        <v>79.125</v>
      </c>
      <c r="J38">
        <f t="shared" si="3"/>
        <v>99.79661016949153</v>
      </c>
      <c r="K38">
        <v>32</v>
      </c>
      <c r="L38">
        <f t="shared" si="4"/>
        <v>3</v>
      </c>
      <c r="M38">
        <f t="shared" si="5"/>
        <v>24576</v>
      </c>
      <c r="N38" t="e">
        <f t="shared" ca="1" si="6"/>
        <v>#NAME?</v>
      </c>
      <c r="O38" t="e">
        <f t="shared" ca="1" si="7"/>
        <v>#NAME?</v>
      </c>
    </row>
    <row r="39" spans="1:15" x14ac:dyDescent="0.3">
      <c r="A39" s="2" t="s">
        <v>53</v>
      </c>
      <c r="B39" s="1">
        <v>250</v>
      </c>
      <c r="C39">
        <v>2</v>
      </c>
      <c r="D39" t="s">
        <v>72</v>
      </c>
      <c r="E39" t="s">
        <v>72</v>
      </c>
      <c r="F39" t="s">
        <v>72</v>
      </c>
      <c r="G39">
        <f t="shared" si="0"/>
        <v>3.125</v>
      </c>
      <c r="H39">
        <f t="shared" si="1"/>
        <v>68</v>
      </c>
      <c r="I39">
        <f t="shared" si="2"/>
        <v>79.125</v>
      </c>
      <c r="J39">
        <f t="shared" si="3"/>
        <v>99.79661016949153</v>
      </c>
      <c r="K39">
        <v>33</v>
      </c>
      <c r="L39">
        <f t="shared" si="4"/>
        <v>3</v>
      </c>
      <c r="M39">
        <f t="shared" si="5"/>
        <v>24576</v>
      </c>
      <c r="N39" t="e">
        <f t="shared" ca="1" si="6"/>
        <v>#NAME?</v>
      </c>
      <c r="O39" t="e">
        <f t="shared" ca="1" si="7"/>
        <v>#NAME?</v>
      </c>
    </row>
    <row r="40" spans="1:15" x14ac:dyDescent="0.3">
      <c r="A40" s="2" t="s">
        <v>54</v>
      </c>
      <c r="B40" s="1">
        <v>500000</v>
      </c>
      <c r="C40">
        <v>3</v>
      </c>
      <c r="D40" t="s">
        <v>72</v>
      </c>
      <c r="E40" t="s">
        <v>72</v>
      </c>
      <c r="F40" t="s">
        <v>72</v>
      </c>
      <c r="G40">
        <f t="shared" si="0"/>
        <v>3.125</v>
      </c>
      <c r="H40">
        <f t="shared" si="1"/>
        <v>68</v>
      </c>
      <c r="I40">
        <f t="shared" si="2"/>
        <v>79.125</v>
      </c>
      <c r="J40">
        <f t="shared" si="3"/>
        <v>99.79661016949153</v>
      </c>
      <c r="K40">
        <v>34</v>
      </c>
      <c r="L40">
        <f t="shared" si="4"/>
        <v>3</v>
      </c>
      <c r="M40">
        <f t="shared" si="5"/>
        <v>24576</v>
      </c>
      <c r="N40" t="e">
        <f t="shared" ca="1" si="6"/>
        <v>#NAME?</v>
      </c>
      <c r="O40" t="e">
        <f t="shared" ca="1" si="7"/>
        <v>#NAME?</v>
      </c>
    </row>
    <row r="41" spans="1:15" x14ac:dyDescent="0.3">
      <c r="A41" s="2" t="s">
        <v>55</v>
      </c>
      <c r="B41" s="1">
        <v>3739482745</v>
      </c>
      <c r="C41">
        <v>2</v>
      </c>
      <c r="D41" t="s">
        <v>72</v>
      </c>
      <c r="E41" t="s">
        <v>72</v>
      </c>
      <c r="F41" t="s">
        <v>72</v>
      </c>
      <c r="G41">
        <f t="shared" si="0"/>
        <v>3.125</v>
      </c>
      <c r="H41">
        <f t="shared" si="1"/>
        <v>68</v>
      </c>
      <c r="I41">
        <f t="shared" si="2"/>
        <v>79.125</v>
      </c>
      <c r="J41">
        <f t="shared" si="3"/>
        <v>99.79661016949153</v>
      </c>
      <c r="K41">
        <v>35</v>
      </c>
      <c r="L41">
        <f t="shared" si="4"/>
        <v>3</v>
      </c>
      <c r="M41">
        <f t="shared" si="5"/>
        <v>24576</v>
      </c>
      <c r="N41" t="e">
        <f t="shared" ca="1" si="6"/>
        <v>#NAME?</v>
      </c>
      <c r="O41" t="e">
        <f t="shared" ca="1" si="7"/>
        <v>#NAME?</v>
      </c>
    </row>
    <row r="42" spans="1:15" x14ac:dyDescent="0.3">
      <c r="A42" s="2" t="s">
        <v>56</v>
      </c>
      <c r="B42" s="1">
        <v>23465</v>
      </c>
      <c r="C42">
        <v>5</v>
      </c>
      <c r="D42" t="s">
        <v>72</v>
      </c>
      <c r="E42" t="s">
        <v>72</v>
      </c>
      <c r="F42" t="s">
        <v>72</v>
      </c>
      <c r="G42">
        <f t="shared" si="0"/>
        <v>3.125</v>
      </c>
      <c r="H42">
        <f t="shared" si="1"/>
        <v>68</v>
      </c>
      <c r="I42">
        <f t="shared" si="2"/>
        <v>79.125</v>
      </c>
      <c r="J42">
        <f t="shared" si="3"/>
        <v>99.79661016949153</v>
      </c>
      <c r="K42">
        <v>36</v>
      </c>
      <c r="L42">
        <f t="shared" si="4"/>
        <v>3</v>
      </c>
      <c r="M42">
        <f t="shared" si="5"/>
        <v>24576</v>
      </c>
      <c r="N42" t="e">
        <f t="shared" ca="1" si="6"/>
        <v>#NAME?</v>
      </c>
      <c r="O42" t="e">
        <f t="shared" ca="1" si="7"/>
        <v>#NAME?</v>
      </c>
    </row>
    <row r="43" spans="1:15" x14ac:dyDescent="0.3">
      <c r="A43" s="2" t="s">
        <v>57</v>
      </c>
      <c r="B43" s="1">
        <v>98765432</v>
      </c>
      <c r="C43">
        <v>5</v>
      </c>
      <c r="D43" t="s">
        <v>72</v>
      </c>
      <c r="E43" t="s">
        <v>72</v>
      </c>
      <c r="F43" t="s">
        <v>72</v>
      </c>
      <c r="G43">
        <f t="shared" si="0"/>
        <v>3.125</v>
      </c>
      <c r="H43">
        <f t="shared" si="1"/>
        <v>68</v>
      </c>
      <c r="I43">
        <f t="shared" si="2"/>
        <v>79.125</v>
      </c>
      <c r="J43">
        <f t="shared" si="3"/>
        <v>99.79661016949153</v>
      </c>
      <c r="K43">
        <v>37</v>
      </c>
      <c r="L43">
        <f t="shared" si="4"/>
        <v>3</v>
      </c>
      <c r="M43">
        <f t="shared" si="5"/>
        <v>24576</v>
      </c>
      <c r="N43" t="e">
        <f t="shared" ca="1" si="6"/>
        <v>#NAME?</v>
      </c>
      <c r="O43" t="e">
        <f t="shared" ca="1" si="7"/>
        <v>#NAME?</v>
      </c>
    </row>
    <row r="44" spans="1:15" x14ac:dyDescent="0.3">
      <c r="A44" s="2" t="s">
        <v>58</v>
      </c>
      <c r="B44" s="1">
        <v>32455345</v>
      </c>
      <c r="C44">
        <v>2</v>
      </c>
      <c r="D44" t="s">
        <v>72</v>
      </c>
      <c r="E44" t="s">
        <v>72</v>
      </c>
      <c r="F44" t="s">
        <v>72</v>
      </c>
      <c r="G44">
        <f t="shared" si="0"/>
        <v>3.125</v>
      </c>
      <c r="H44">
        <f t="shared" si="1"/>
        <v>68</v>
      </c>
      <c r="I44">
        <f t="shared" si="2"/>
        <v>79.125</v>
      </c>
      <c r="J44">
        <f t="shared" si="3"/>
        <v>99.79661016949153</v>
      </c>
      <c r="K44">
        <v>38</v>
      </c>
      <c r="L44">
        <f t="shared" si="4"/>
        <v>3</v>
      </c>
      <c r="M44">
        <f t="shared" si="5"/>
        <v>24576</v>
      </c>
      <c r="N44" t="e">
        <f t="shared" ca="1" si="6"/>
        <v>#NAME?</v>
      </c>
      <c r="O44" t="e">
        <f t="shared" ca="1" si="7"/>
        <v>#NAME?</v>
      </c>
    </row>
    <row r="45" spans="1:15" x14ac:dyDescent="0.3">
      <c r="A45" s="3" t="s">
        <v>59</v>
      </c>
      <c r="B45" s="1">
        <v>150</v>
      </c>
      <c r="C45">
        <v>2</v>
      </c>
      <c r="D45" t="s">
        <v>72</v>
      </c>
      <c r="E45" t="s">
        <v>72</v>
      </c>
      <c r="F45" t="s">
        <v>72</v>
      </c>
      <c r="G45">
        <f t="shared" si="0"/>
        <v>3.125</v>
      </c>
      <c r="H45">
        <f t="shared" si="1"/>
        <v>68</v>
      </c>
      <c r="I45">
        <f t="shared" si="2"/>
        <v>79.125</v>
      </c>
      <c r="J45">
        <f t="shared" si="3"/>
        <v>99.79661016949153</v>
      </c>
      <c r="K45">
        <v>39</v>
      </c>
      <c r="L45">
        <f t="shared" si="4"/>
        <v>3</v>
      </c>
      <c r="M45">
        <f t="shared" si="5"/>
        <v>24576</v>
      </c>
      <c r="N45" t="e">
        <f t="shared" ca="1" si="6"/>
        <v>#NAME?</v>
      </c>
      <c r="O45" t="e">
        <f t="shared" ca="1" si="7"/>
        <v>#NAME?</v>
      </c>
    </row>
    <row r="46" spans="1:15" x14ac:dyDescent="0.3">
      <c r="A46" s="4" t="s">
        <v>60</v>
      </c>
      <c r="B46" s="1">
        <v>23366548</v>
      </c>
      <c r="C46">
        <v>3</v>
      </c>
      <c r="D46" t="s">
        <v>72</v>
      </c>
      <c r="E46" t="s">
        <v>72</v>
      </c>
      <c r="F46" t="s">
        <v>72</v>
      </c>
      <c r="G46">
        <f t="shared" si="0"/>
        <v>3.125</v>
      </c>
      <c r="H46">
        <f t="shared" si="1"/>
        <v>68</v>
      </c>
      <c r="I46">
        <f t="shared" si="2"/>
        <v>79.125</v>
      </c>
      <c r="J46">
        <f t="shared" si="3"/>
        <v>99.79661016949153</v>
      </c>
      <c r="K46">
        <v>40</v>
      </c>
      <c r="L46">
        <f t="shared" si="4"/>
        <v>3</v>
      </c>
      <c r="M46">
        <f t="shared" si="5"/>
        <v>24576</v>
      </c>
      <c r="N46" t="e">
        <f t="shared" ca="1" si="6"/>
        <v>#NAME?</v>
      </c>
      <c r="O46" t="e">
        <f t="shared" ca="1" si="7"/>
        <v>#NAME?</v>
      </c>
    </row>
    <row r="47" spans="1:15" x14ac:dyDescent="0.3">
      <c r="A47" s="2" t="s">
        <v>61</v>
      </c>
      <c r="B47" s="1">
        <v>32455345</v>
      </c>
      <c r="C47">
        <v>3</v>
      </c>
      <c r="D47" t="s">
        <v>72</v>
      </c>
      <c r="E47" t="s">
        <v>72</v>
      </c>
      <c r="F47" t="s">
        <v>72</v>
      </c>
      <c r="G47">
        <f t="shared" si="0"/>
        <v>3.125</v>
      </c>
      <c r="H47">
        <f t="shared" si="1"/>
        <v>68</v>
      </c>
      <c r="I47">
        <f t="shared" si="2"/>
        <v>79.125</v>
      </c>
      <c r="J47">
        <f t="shared" si="3"/>
        <v>99.79661016949153</v>
      </c>
      <c r="K47">
        <v>41</v>
      </c>
      <c r="L47">
        <f t="shared" si="4"/>
        <v>3</v>
      </c>
      <c r="M47">
        <f t="shared" si="5"/>
        <v>24576</v>
      </c>
      <c r="N47" t="e">
        <f t="shared" ca="1" si="6"/>
        <v>#NAME?</v>
      </c>
      <c r="O47" t="e">
        <f t="shared" ca="1" si="7"/>
        <v>#NAME?</v>
      </c>
    </row>
    <row r="48" spans="1:15" x14ac:dyDescent="0.3">
      <c r="A48" s="2" t="s">
        <v>62</v>
      </c>
      <c r="B48" s="1">
        <v>100000000</v>
      </c>
      <c r="C48">
        <v>2</v>
      </c>
      <c r="D48" t="s">
        <v>72</v>
      </c>
      <c r="E48" t="s">
        <v>72</v>
      </c>
      <c r="F48" t="s">
        <v>72</v>
      </c>
      <c r="G48">
        <f t="shared" si="0"/>
        <v>3.125</v>
      </c>
      <c r="H48">
        <f t="shared" si="1"/>
        <v>68</v>
      </c>
      <c r="I48">
        <f t="shared" si="2"/>
        <v>79.125</v>
      </c>
      <c r="J48">
        <f t="shared" si="3"/>
        <v>99.79661016949153</v>
      </c>
      <c r="K48">
        <v>42</v>
      </c>
      <c r="L48">
        <f t="shared" si="4"/>
        <v>3</v>
      </c>
      <c r="M48">
        <f t="shared" si="5"/>
        <v>24576</v>
      </c>
      <c r="N48" t="e">
        <f t="shared" ca="1" si="6"/>
        <v>#NAME?</v>
      </c>
      <c r="O48" t="e">
        <f t="shared" ca="1" si="7"/>
        <v>#NAME?</v>
      </c>
    </row>
    <row r="49" spans="1:15" x14ac:dyDescent="0.3">
      <c r="A49" s="2" t="s">
        <v>63</v>
      </c>
      <c r="B49" s="1">
        <v>12399570</v>
      </c>
      <c r="C49">
        <v>2</v>
      </c>
      <c r="D49" t="s">
        <v>72</v>
      </c>
      <c r="E49" t="s">
        <v>72</v>
      </c>
      <c r="F49" t="s">
        <v>72</v>
      </c>
      <c r="G49">
        <f t="shared" si="0"/>
        <v>3.125</v>
      </c>
      <c r="H49">
        <f t="shared" si="1"/>
        <v>68</v>
      </c>
      <c r="I49">
        <f t="shared" si="2"/>
        <v>79.125</v>
      </c>
      <c r="J49">
        <f t="shared" si="3"/>
        <v>99.79661016949153</v>
      </c>
      <c r="K49">
        <v>43</v>
      </c>
      <c r="L49">
        <f t="shared" si="4"/>
        <v>3</v>
      </c>
      <c r="M49">
        <f t="shared" si="5"/>
        <v>24576</v>
      </c>
      <c r="N49" t="e">
        <f t="shared" ca="1" si="6"/>
        <v>#NAME?</v>
      </c>
      <c r="O49" t="e">
        <f t="shared" ca="1" si="7"/>
        <v>#NAME?</v>
      </c>
    </row>
    <row r="50" spans="1:15" x14ac:dyDescent="0.3">
      <c r="A50" s="2" t="s">
        <v>64</v>
      </c>
      <c r="B50" s="1">
        <v>600000</v>
      </c>
      <c r="C50">
        <v>2</v>
      </c>
      <c r="D50" t="s">
        <v>72</v>
      </c>
      <c r="E50" t="s">
        <v>72</v>
      </c>
      <c r="F50" t="s">
        <v>72</v>
      </c>
      <c r="G50">
        <f t="shared" si="0"/>
        <v>3.125</v>
      </c>
      <c r="H50">
        <f t="shared" si="1"/>
        <v>68</v>
      </c>
      <c r="I50">
        <f t="shared" si="2"/>
        <v>79.125</v>
      </c>
      <c r="J50">
        <f t="shared" si="3"/>
        <v>99.79661016949153</v>
      </c>
      <c r="K50">
        <v>44</v>
      </c>
      <c r="L50">
        <f t="shared" si="4"/>
        <v>3</v>
      </c>
      <c r="M50">
        <f t="shared" si="5"/>
        <v>24576</v>
      </c>
      <c r="N50" t="e">
        <f t="shared" ca="1" si="6"/>
        <v>#NAME?</v>
      </c>
      <c r="O50" t="e">
        <f t="shared" ca="1" si="7"/>
        <v>#NAME?</v>
      </c>
    </row>
    <row r="51" spans="1:15" x14ac:dyDescent="0.3">
      <c r="A51" s="2" t="s">
        <v>65</v>
      </c>
      <c r="B51" s="1">
        <v>1000000</v>
      </c>
      <c r="C51">
        <v>2</v>
      </c>
      <c r="D51" t="s">
        <v>72</v>
      </c>
      <c r="E51" t="s">
        <v>72</v>
      </c>
      <c r="F51" t="s">
        <v>72</v>
      </c>
      <c r="G51">
        <f t="shared" si="0"/>
        <v>3.125</v>
      </c>
      <c r="H51">
        <f t="shared" si="1"/>
        <v>68</v>
      </c>
      <c r="I51">
        <f t="shared" si="2"/>
        <v>79.125</v>
      </c>
      <c r="J51">
        <f t="shared" si="3"/>
        <v>99.79661016949153</v>
      </c>
      <c r="K51">
        <v>45</v>
      </c>
      <c r="L51">
        <f t="shared" si="4"/>
        <v>3</v>
      </c>
      <c r="M51">
        <f t="shared" si="5"/>
        <v>24576</v>
      </c>
      <c r="N51" t="e">
        <f t="shared" ca="1" si="6"/>
        <v>#NAME?</v>
      </c>
      <c r="O51" t="e">
        <f t="shared" ca="1" si="7"/>
        <v>#NAME?</v>
      </c>
    </row>
    <row r="52" spans="1:15" x14ac:dyDescent="0.3">
      <c r="A52" s="2" t="s">
        <v>66</v>
      </c>
      <c r="B52" s="1">
        <v>87</v>
      </c>
      <c r="C52">
        <v>6</v>
      </c>
      <c r="D52" t="s">
        <v>72</v>
      </c>
      <c r="E52" t="s">
        <v>72</v>
      </c>
      <c r="F52" t="s">
        <v>72</v>
      </c>
      <c r="G52">
        <f t="shared" si="0"/>
        <v>3.125</v>
      </c>
      <c r="H52">
        <f t="shared" si="1"/>
        <v>68</v>
      </c>
      <c r="I52">
        <f t="shared" si="2"/>
        <v>79.125</v>
      </c>
      <c r="J52">
        <f t="shared" si="3"/>
        <v>99.79661016949153</v>
      </c>
      <c r="K52">
        <v>46</v>
      </c>
      <c r="L52">
        <f t="shared" si="4"/>
        <v>3</v>
      </c>
      <c r="M52">
        <f t="shared" si="5"/>
        <v>24576</v>
      </c>
      <c r="N52" t="e">
        <f t="shared" ca="1" si="6"/>
        <v>#NAME?</v>
      </c>
      <c r="O52" t="e">
        <f t="shared" ca="1" si="7"/>
        <v>#NAME?</v>
      </c>
    </row>
    <row r="53" spans="1:15" x14ac:dyDescent="0.3">
      <c r="A53" s="2" t="s">
        <v>67</v>
      </c>
      <c r="B53" s="1">
        <v>12000</v>
      </c>
      <c r="C53">
        <v>2</v>
      </c>
      <c r="D53" t="s">
        <v>72</v>
      </c>
      <c r="E53" t="s">
        <v>72</v>
      </c>
      <c r="F53" t="s">
        <v>72</v>
      </c>
      <c r="G53">
        <f t="shared" si="0"/>
        <v>3.125</v>
      </c>
      <c r="H53">
        <f t="shared" si="1"/>
        <v>68</v>
      </c>
      <c r="I53">
        <f t="shared" si="2"/>
        <v>79.125</v>
      </c>
      <c r="J53">
        <f t="shared" si="3"/>
        <v>99.79661016949153</v>
      </c>
      <c r="K53">
        <v>47</v>
      </c>
      <c r="L53">
        <f t="shared" si="4"/>
        <v>3</v>
      </c>
      <c r="M53">
        <f t="shared" si="5"/>
        <v>24576</v>
      </c>
      <c r="N53" t="e">
        <f t="shared" ca="1" si="6"/>
        <v>#NAME?</v>
      </c>
      <c r="O53" t="e">
        <f t="shared" ca="1" si="7"/>
        <v>#NAME?</v>
      </c>
    </row>
    <row r="54" spans="1:15" x14ac:dyDescent="0.3">
      <c r="A54" s="2" t="s">
        <v>68</v>
      </c>
      <c r="B54" s="1">
        <v>10000</v>
      </c>
      <c r="C54">
        <v>2</v>
      </c>
      <c r="D54" t="s">
        <v>72</v>
      </c>
      <c r="E54" t="s">
        <v>72</v>
      </c>
      <c r="F54" t="s">
        <v>72</v>
      </c>
      <c r="G54">
        <f t="shared" si="0"/>
        <v>3.125</v>
      </c>
      <c r="H54">
        <f t="shared" si="1"/>
        <v>68</v>
      </c>
      <c r="I54">
        <f t="shared" si="2"/>
        <v>79.125</v>
      </c>
      <c r="J54">
        <f t="shared" si="3"/>
        <v>99.79661016949153</v>
      </c>
      <c r="K54">
        <v>48</v>
      </c>
      <c r="L54">
        <f t="shared" si="4"/>
        <v>3</v>
      </c>
      <c r="M54">
        <f t="shared" si="5"/>
        <v>24576</v>
      </c>
      <c r="N54" t="e">
        <f t="shared" ca="1" si="6"/>
        <v>#NAME?</v>
      </c>
      <c r="O54" t="e">
        <f t="shared" ca="1" si="7"/>
        <v>#NAME?</v>
      </c>
    </row>
    <row r="55" spans="1:15" x14ac:dyDescent="0.3">
      <c r="A55" s="2" t="s">
        <v>69</v>
      </c>
      <c r="B55" s="1">
        <v>400000</v>
      </c>
      <c r="C55">
        <v>3</v>
      </c>
      <c r="D55" t="s">
        <v>72</v>
      </c>
      <c r="E55" t="s">
        <v>72</v>
      </c>
      <c r="F55" t="s">
        <v>72</v>
      </c>
      <c r="G55">
        <f t="shared" si="0"/>
        <v>3.125</v>
      </c>
      <c r="H55">
        <f t="shared" si="1"/>
        <v>68</v>
      </c>
      <c r="I55">
        <f t="shared" si="2"/>
        <v>79.125</v>
      </c>
      <c r="J55">
        <f t="shared" si="3"/>
        <v>99.79661016949153</v>
      </c>
      <c r="K55">
        <v>49</v>
      </c>
      <c r="L55">
        <f t="shared" si="4"/>
        <v>3</v>
      </c>
      <c r="M55">
        <f t="shared" si="5"/>
        <v>24576</v>
      </c>
      <c r="N55" t="e">
        <f t="shared" ca="1" si="6"/>
        <v>#NAME?</v>
      </c>
      <c r="O55" t="e">
        <f t="shared" ca="1" si="7"/>
        <v>#NAME?</v>
      </c>
    </row>
    <row r="56" spans="1:15" x14ac:dyDescent="0.3">
      <c r="A56" s="2" t="s">
        <v>70</v>
      </c>
      <c r="B56" s="1">
        <v>200000</v>
      </c>
      <c r="C56">
        <v>2</v>
      </c>
      <c r="D56" t="s">
        <v>72</v>
      </c>
      <c r="E56" t="s">
        <v>72</v>
      </c>
      <c r="F56" t="s">
        <v>72</v>
      </c>
      <c r="G56">
        <f t="shared" si="0"/>
        <v>3.125</v>
      </c>
      <c r="H56">
        <f t="shared" si="1"/>
        <v>68</v>
      </c>
      <c r="I56">
        <f t="shared" si="2"/>
        <v>79.125</v>
      </c>
      <c r="J56">
        <f t="shared" si="3"/>
        <v>99.79661016949153</v>
      </c>
      <c r="K56">
        <v>50</v>
      </c>
      <c r="L56">
        <f t="shared" si="4"/>
        <v>3</v>
      </c>
      <c r="M56">
        <f t="shared" si="5"/>
        <v>24576</v>
      </c>
      <c r="N56" t="e">
        <f t="shared" ca="1" si="6"/>
        <v>#NAME?</v>
      </c>
      <c r="O56" t="e">
        <f t="shared" ca="1" si="7"/>
        <v>#NAME?</v>
      </c>
    </row>
    <row r="57" spans="1:15" x14ac:dyDescent="0.3">
      <c r="A57" s="2" t="s">
        <v>71</v>
      </c>
      <c r="B57" s="1">
        <v>100000</v>
      </c>
      <c r="C57">
        <v>2</v>
      </c>
      <c r="D57" t="s">
        <v>72</v>
      </c>
      <c r="E57" t="s">
        <v>72</v>
      </c>
      <c r="F57" t="s">
        <v>72</v>
      </c>
      <c r="G57">
        <f t="shared" si="0"/>
        <v>3.125</v>
      </c>
      <c r="H57">
        <f t="shared" si="1"/>
        <v>68</v>
      </c>
      <c r="I57">
        <f t="shared" si="2"/>
        <v>79.125</v>
      </c>
      <c r="J57">
        <f t="shared" si="3"/>
        <v>99.79661016949153</v>
      </c>
      <c r="K57">
        <v>51</v>
      </c>
      <c r="L57">
        <f t="shared" si="4"/>
        <v>3</v>
      </c>
      <c r="M57">
        <f t="shared" si="5"/>
        <v>24576</v>
      </c>
      <c r="N57" t="e">
        <f t="shared" ca="1" si="6"/>
        <v>#NAME?</v>
      </c>
      <c r="O57" t="e">
        <f t="shared" ca="1" si="7"/>
        <v>#NAME?</v>
      </c>
    </row>
    <row r="58" spans="1:15" x14ac:dyDescent="0.3">
      <c r="A5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2020-06-25T08:01:18Z</dcterms:created>
  <dcterms:modified xsi:type="dcterms:W3CDTF">2020-06-26T04:11:14Z</dcterms:modified>
</cp:coreProperties>
</file>