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BCEA439-17D7-4D02-9273-4E9F843F460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_all" sheetId="1" r:id="rId1"/>
    <sheet name="Macroinvertebrates" sheetId="9" r:id="rId2"/>
    <sheet name="Fishes" sheetId="8" r:id="rId3"/>
  </sheets>
  <definedNames>
    <definedName name="_xlnm._FilterDatabase" localSheetId="0" hidden="1">Data_all!$A$1:$AD$136</definedName>
    <definedName name="_xlnm._FilterDatabase" localSheetId="2" hidden="1">Fishes!$A$1:$AK$1</definedName>
    <definedName name="_xlnm._FilterDatabase" localSheetId="1" hidden="1">Macroinvertebrates!$A$1:$AV$1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E7" i="8"/>
  <c r="E16" i="8"/>
  <c r="AB136" i="1"/>
  <c r="AA136" i="1"/>
  <c r="AB135" i="1"/>
  <c r="AA135" i="1"/>
  <c r="AB134" i="1"/>
  <c r="AA134" i="1"/>
  <c r="AB133" i="1"/>
  <c r="AA133" i="1"/>
  <c r="AB47" i="1"/>
  <c r="AA47" i="1"/>
  <c r="AB46" i="1"/>
  <c r="AA46" i="1"/>
  <c r="AB45" i="1"/>
  <c r="AA45" i="1"/>
  <c r="AB132" i="1"/>
  <c r="AA132" i="1"/>
  <c r="T44" i="1"/>
  <c r="T43" i="1"/>
  <c r="T42" i="1"/>
  <c r="AB126" i="1"/>
  <c r="AA126" i="1"/>
  <c r="AB125" i="1"/>
  <c r="AA125" i="1"/>
  <c r="AB41" i="1"/>
  <c r="AA41" i="1"/>
  <c r="AB123" i="1"/>
  <c r="AA123" i="1"/>
  <c r="AB40" i="1"/>
  <c r="AA40" i="1"/>
  <c r="AB120" i="1"/>
  <c r="AA120" i="1"/>
  <c r="AB119" i="1"/>
  <c r="AA119" i="1"/>
  <c r="AB118" i="1"/>
  <c r="AA118" i="1"/>
  <c r="AB117" i="1"/>
  <c r="AA117" i="1"/>
  <c r="AB116" i="1"/>
  <c r="AA116" i="1"/>
  <c r="AB39" i="1"/>
  <c r="AA39" i="1"/>
  <c r="AB115" i="1"/>
  <c r="AA115" i="1"/>
  <c r="AB114" i="1"/>
  <c r="AA114" i="1"/>
  <c r="AB38" i="1"/>
  <c r="AA38" i="1"/>
  <c r="AB37" i="1"/>
  <c r="AA37" i="1"/>
  <c r="AB36" i="1"/>
  <c r="AA36" i="1"/>
  <c r="AB35" i="1"/>
  <c r="AA35" i="1"/>
  <c r="AB34" i="1"/>
  <c r="AA34" i="1"/>
  <c r="AB113" i="1"/>
  <c r="AA113" i="1"/>
  <c r="AB110" i="1"/>
  <c r="AA110" i="1"/>
  <c r="AB109" i="1"/>
  <c r="AA109" i="1"/>
  <c r="AB108" i="1"/>
  <c r="AA108" i="1"/>
  <c r="AB107" i="1"/>
  <c r="AA107" i="1"/>
  <c r="AB106" i="1"/>
  <c r="AA106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23" i="1"/>
  <c r="AA23" i="1"/>
  <c r="AB92" i="1"/>
  <c r="AA92" i="1"/>
  <c r="AB91" i="1"/>
  <c r="AA91" i="1"/>
  <c r="AB22" i="1"/>
  <c r="AA22" i="1"/>
  <c r="AB90" i="1"/>
  <c r="AA90" i="1"/>
  <c r="AB21" i="1"/>
  <c r="AA21" i="1"/>
  <c r="AB89" i="1"/>
  <c r="AA89" i="1"/>
  <c r="AB20" i="1"/>
  <c r="AA20" i="1"/>
  <c r="AB19" i="1"/>
  <c r="AA19" i="1"/>
  <c r="AB88" i="1"/>
  <c r="AA88" i="1"/>
  <c r="AB87" i="1"/>
  <c r="AA87" i="1"/>
  <c r="AB86" i="1"/>
  <c r="AA86" i="1"/>
  <c r="AB18" i="1"/>
  <c r="AA18" i="1"/>
  <c r="AB81" i="1"/>
  <c r="AA81" i="1"/>
  <c r="AB80" i="1"/>
  <c r="AA80" i="1"/>
  <c r="AB79" i="1"/>
  <c r="AA79" i="1"/>
  <c r="AB17" i="1"/>
  <c r="AA17" i="1"/>
  <c r="AB78" i="1"/>
  <c r="AA78" i="1"/>
  <c r="AB77" i="1"/>
  <c r="AA77" i="1"/>
  <c r="AB76" i="1"/>
  <c r="AA76" i="1"/>
  <c r="AB75" i="1"/>
  <c r="AA75" i="1"/>
  <c r="AB73" i="1"/>
  <c r="AA73" i="1"/>
  <c r="AB70" i="1"/>
  <c r="AA70" i="1"/>
  <c r="AB69" i="1"/>
  <c r="AA69" i="1"/>
  <c r="AB16" i="1"/>
  <c r="AA16" i="1"/>
  <c r="AB67" i="1"/>
  <c r="AA67" i="1"/>
  <c r="AB66" i="1"/>
  <c r="AA66" i="1"/>
  <c r="AB65" i="1"/>
  <c r="AA65" i="1"/>
  <c r="AB15" i="1"/>
  <c r="AA15" i="1"/>
  <c r="AB14" i="1"/>
  <c r="AA14" i="1"/>
  <c r="AB64" i="1"/>
  <c r="AA64" i="1"/>
  <c r="AB13" i="1"/>
  <c r="AA13" i="1"/>
  <c r="AB63" i="1"/>
  <c r="AA63" i="1"/>
  <c r="AB12" i="1"/>
  <c r="AA12" i="1"/>
  <c r="AB62" i="1"/>
  <c r="AA62" i="1"/>
  <c r="AB61" i="1"/>
  <c r="AA61" i="1"/>
  <c r="AB60" i="1"/>
  <c r="AA60" i="1"/>
  <c r="AB11" i="1"/>
  <c r="AA11" i="1"/>
  <c r="AB59" i="1"/>
  <c r="AA59" i="1"/>
  <c r="AB10" i="1"/>
  <c r="AA10" i="1"/>
  <c r="AB9" i="1"/>
  <c r="AA9" i="1"/>
  <c r="AB8" i="1"/>
  <c r="AA8" i="1"/>
  <c r="AB7" i="1"/>
  <c r="AA7" i="1"/>
  <c r="AB6" i="1"/>
  <c r="AA6" i="1"/>
  <c r="AB56" i="1"/>
  <c r="AA56" i="1"/>
  <c r="AB5" i="1"/>
  <c r="AA5" i="1"/>
  <c r="AB4" i="1"/>
  <c r="AA4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3" i="1"/>
  <c r="AA3" i="1"/>
  <c r="AB2" i="1"/>
  <c r="AA2" i="1"/>
</calcChain>
</file>

<file path=xl/sharedStrings.xml><?xml version="1.0" encoding="utf-8"?>
<sst xmlns="http://schemas.openxmlformats.org/spreadsheetml/2006/main" count="1884" uniqueCount="138">
  <si>
    <t>Florestal</t>
  </si>
  <si>
    <t>Riqueza</t>
  </si>
  <si>
    <t>Peixes</t>
  </si>
  <si>
    <t>Campestre</t>
  </si>
  <si>
    <t>ID</t>
  </si>
  <si>
    <t>Long</t>
  </si>
  <si>
    <t>Lat</t>
  </si>
  <si>
    <t>Authors</t>
  </si>
  <si>
    <t>Year</t>
  </si>
  <si>
    <t>Original_cover</t>
  </si>
  <si>
    <t>N_sample</t>
  </si>
  <si>
    <t>Organism_1</t>
  </si>
  <si>
    <t>Response_variable</t>
  </si>
  <si>
    <t>Tax_func</t>
  </si>
  <si>
    <t>Min_response</t>
  </si>
  <si>
    <t>Max_response</t>
  </si>
  <si>
    <t>Effect_func</t>
  </si>
  <si>
    <t>Year_field_sample</t>
  </si>
  <si>
    <t>Year_cover</t>
  </si>
  <si>
    <t>Land_use_class</t>
  </si>
  <si>
    <t>Min_land_use</t>
  </si>
  <si>
    <t>Max_land_use</t>
  </si>
  <si>
    <t>Min_catch</t>
  </si>
  <si>
    <t>Max_catch</t>
  </si>
  <si>
    <t>Mean_catch</t>
  </si>
  <si>
    <t>Effect_size</t>
  </si>
  <si>
    <t>-</t>
  </si>
  <si>
    <t>Taxonômica</t>
  </si>
  <si>
    <t>Agricultura</t>
  </si>
  <si>
    <t>Urbano</t>
  </si>
  <si>
    <t>sim</t>
  </si>
  <si>
    <t>Wang,_L.,_Lyons,_J.,_Kanehl,_P.,_Bannerman,_R.</t>
  </si>
  <si>
    <t>Wang,_L.,_Lyons,_J.,_Kanehi,_P.,_Bannerman,_R.,_Emmons,_E.</t>
  </si>
  <si>
    <t>Roy,_A.H.,_Freeman,_M.C.,_Freeman,_B.J.,_Wenger,_S.J.,_Ensign,_W.E.,_Meyer,_J.L.</t>
  </si>
  <si>
    <t>Fitzpatrick,_F.A.,_Scudder,_B.C.,_Lenz,_B.N.,_Sullivan,_D.J.</t>
  </si>
  <si>
    <t>Wang,_L.,_Lyons,_J.,_Kanehl,_P.</t>
  </si>
  <si>
    <t>Stewart,_J.S.,_Wang,_L.,_Lyons,_J.,_Horwatich,_J.A.,_Bannerman,_R.</t>
  </si>
  <si>
    <t>Helms,_B.S.,_Feminella,_J.W.,_Pan,_S.</t>
  </si>
  <si>
    <t>Roy,_A.H.,_Freeman,_B.J.,_Freeman,_M.C.</t>
  </si>
  <si>
    <t>Maloney,_K.O.,_Feminella,_J.W.,_Mitchell,_R.M.,_Miller,_S.A.,_Mulholland,_P.J.,_Houser,_J.N.</t>
  </si>
  <si>
    <t>Não_informa</t>
  </si>
  <si>
    <t>Helms,_B.S.,_Schoonover,_J.E.,_Feminella,_J.W.</t>
  </si>
  <si>
    <t>Ding,_S.,_Zhang,_Y.,_Liu,_B.,_Kong,_W.,_Meng,_W.</t>
  </si>
  <si>
    <t>Limburg,_K.E.,_Stainbrook,_K.M.,_Erickson,_J.D.,_Gowdy,_J.M.</t>
  </si>
  <si>
    <t>Wilson,_H.F.,_Xenopoulos,_M.A.</t>
  </si>
  <si>
    <t>Walters,_D.M.,_Freeman,_M.C.,_Leigh,_D.S.,_Freeman,_B.J.,_Pringle,_C.M.</t>
  </si>
  <si>
    <t>Sutela,_T.,_Vehanen,_T.</t>
  </si>
  <si>
    <t>Perkin,_J.S.,_Troia,_M.J.,_Shaw,_D.C.R.,_Gerken,_J.E.,_Gido,_K.B.</t>
  </si>
  <si>
    <t>Cookson,_N.,_Schorr,_M.S.</t>
  </si>
  <si>
    <t>Zhu,_R.,_Li,_Q.,_Wang,_W.,_Chu,_L.,_Yan,_Y.</t>
  </si>
  <si>
    <t>Camana,_M.,_Dala-Corte,_R.B.,_Collar,_F.C.,_Becker,_F.G.</t>
  </si>
  <si>
    <t>Zanini,_T.S.,_de_Queiroz,_T.M.,_Troy,_W.P.,_Nunes,_J.R.S.,_de_Lázari,_P.R.</t>
  </si>
  <si>
    <t>Sponseller,_R.A.,_Benfield,_E.F.,_Valett,_H.M.</t>
  </si>
  <si>
    <t>Macroinvertebrados</t>
  </si>
  <si>
    <t>Lammert,_M.,_Allan,_J.D.</t>
  </si>
  <si>
    <t>Roy,_A.H.,_Rosemond,_A.D.,_Paul,_M.J.,_Leigh,_D.S.,_Wallace,_J.B.</t>
  </si>
  <si>
    <t>Moore,_A.A.,_Palmer,_M.A.</t>
  </si>
  <si>
    <t>Jones_III,_E.B.D.,_Helfman,_G.S.,_Harper,_J.O.,_Bolstad,_P.V.</t>
  </si>
  <si>
    <t>Divesidade</t>
  </si>
  <si>
    <t>Morley,_S.A.,_Karr,_J.R.</t>
  </si>
  <si>
    <t>Nessimian,_J.L.,_Venticinque,_E.M.,_Zuanon,_J.,_De_Marco_Jr.,_P.,_Gordo,_M.,_Fidelis,_L.,_D'arc_Batista,_J.,_Juen,_L.</t>
  </si>
  <si>
    <t>Violin,_C.R.,_Cada,_P.,_Sudduth,_E.B.,_Hassett,_B.A.,_Penrose,_D.L.,_Bernhardt,_E.S.</t>
  </si>
  <si>
    <t>Niyogi,_D.K.,_Koren,_M.,_Arbuckle,_C.J.,_Townsend,_C.R.</t>
  </si>
  <si>
    <t>Walser,_C.A.,_Bart_Jr.,_H.L.</t>
  </si>
  <si>
    <t>Shanon_diversity</t>
  </si>
  <si>
    <t>Walsh,_C.J.</t>
  </si>
  <si>
    <t>Riqueza_de_Famílias</t>
  </si>
  <si>
    <t>Gutiérrez-Cánovas,_C.,_Millán,_A.,_Velasco,_J.,_Vaughan,_I.P.,_Ormerod,_S.J.</t>
  </si>
  <si>
    <t>Stepenuck,_K.F.,_Crunkilton,_R.L.,_Wang,_L.</t>
  </si>
  <si>
    <t>Walters,_D.M.,_Roy,_A.H.,_Leigh,_D.S.</t>
  </si>
  <si>
    <t>Wang,_B.,_Liu,_D.,_Liu,_S.,_Zhang,_Y.,_Lu,_D.,_Wang,_L.</t>
  </si>
  <si>
    <t>Collier,_K.J.</t>
  </si>
  <si>
    <t>Riqueza_de_EPT</t>
  </si>
  <si>
    <t>Ourso,_R.T.,_Frenzel,_S.A.</t>
  </si>
  <si>
    <t>1997_a_2005</t>
  </si>
  <si>
    <t>Li,_F.,_Chung,_N.,_Bae,_M.-J.,_Kwon,_Y.-S.,_Park,_Y.-S.</t>
  </si>
  <si>
    <t>Waite,_I.R.,_Brown,_L.R.,_Kennen,_J.G.,_May,_J.T.,_Cuffney,_T.F.,_Orlando,_J.L.,_Jones,_K.A.</t>
  </si>
  <si>
    <t>Herlihy,_A.T.,_Gerth,_W.J.,_Li,_J.,_Banks,_J.L.</t>
  </si>
  <si>
    <t>Zhang,_Y.,_Dudgeon,_D.,_Cheng,_D.,_Thoe,_W.,_Fok,_L.,_Wang,_Z.,_Lee,_J.H.W.</t>
  </si>
  <si>
    <t>Florestal/_Shurbland</t>
  </si>
  <si>
    <t>Iñiguez-Armijos,_C.,_Leiva,_A.,_Frede,_H.-G.,_Hampel,_H.,_Breuer,_L.</t>
  </si>
  <si>
    <t>Li,_F.,_Cai,_Q.,_Ye,_L.</t>
  </si>
  <si>
    <t>Herringshaw,_C.J.,_Stewart,_T.W.,_Thompson,_J.R.,_Anderson,_P.F.</t>
  </si>
  <si>
    <t>Carlson,_P.E.,_Johnson,_R.K.,_McKie,_B.G.</t>
  </si>
  <si>
    <t>Lear,_G.,_Dopheide,_A.,_Ancion,_P.,_Lewis,_G.D.</t>
  </si>
  <si>
    <t>King,_R.S.,_Scoggins,_M.,_Porras,_A.</t>
  </si>
  <si>
    <t>Robinson,_C.T.,_Schuwirth,_N.,_Baumgartner,_S.,_Stamm,_C.</t>
  </si>
  <si>
    <t>Pielou_divesity</t>
  </si>
  <si>
    <t>Trautwein,_C.,_Schinegger,_R.,_Schmutz,_S.</t>
  </si>
  <si>
    <t>Collier,_K.J.,_Clements,_B.L.</t>
  </si>
  <si>
    <t>Theodoropoulos,_C.,_Aspridis,_D.,_Iliopoulou-Georgudaki,_J.</t>
  </si>
  <si>
    <t>Li,_Z.,_Wang,_J.,_Liu,_Z.,_Meng,_X.,_Heino,_J.,_Jiang,_X.,_Xiong,_X.,_Jiang,_X.,_Xie,_Z.</t>
  </si>
  <si>
    <t>Carter,_J.L.,_Fend,_S.V.</t>
  </si>
  <si>
    <t>Campestre/Shurbland</t>
  </si>
  <si>
    <t>Riqueza_rarefeita</t>
  </si>
  <si>
    <t>Filgueira,_R.,_Chapman,_J.M.,_Suski,_C.D.,_Cooke,_S.J.</t>
  </si>
  <si>
    <t>Olson,_A.R.,_Stewart,_T.W.,_Thompson,_J.R.</t>
  </si>
  <si>
    <t>Schnier,_S.,_Cai,_X.,_Cao,_Y.</t>
  </si>
  <si>
    <t>Kim,_D.-H.,_Chon,_T.-S.,_Kwak,_G.-S.,_Lee,_S.-B.,_Park,_Y.-S.</t>
  </si>
  <si>
    <t>Li,_S.,_Yang,_W.,_Wang,_L.,_Chen,_K.,_Xu,_S.,_Wang,_B.</t>
  </si>
  <si>
    <t>Schneid,_B.P.,_Anderson,_C.J.,_Feminella,_J.W.</t>
  </si>
  <si>
    <t>Schneider,_C.,_Ekschmitt,_K.,_Wolters,_V.,_Birkhofer,_K.</t>
  </si>
  <si>
    <t>Mwaijengo,_G.,_Msigwa,_A.,_Njau,_K.N.,_Brendonck,_L.,_Vanschoenwinkel,_B.</t>
  </si>
  <si>
    <t>Zhang,_Y.,_Jia,_X.,_Lin,_J.,_Qian,_C.,_Gao,_X.,_Ding,_S.</t>
  </si>
  <si>
    <t>2019b</t>
  </si>
  <si>
    <t>Silva-Araújo,_M.,_Silva-Junior,_E.F.,_Neres-Lima,_V.,_Feijó-Lima,_R.,_Tromboni,_F.,_Lourenço-Amorim,_C.,_Thomas,_S.A.,_Moulton,_T.P.,_Zandonà,_E.</t>
  </si>
  <si>
    <t>Scott,_C.G.,_McCord,_S.B.</t>
  </si>
  <si>
    <t>Leitão, R.P., Zuanon, J., Mouillot, D., Leal, C.G., Hughes, R.M., Kaufmann, P.R., Villéger, S., Pompeu, P.S., Kasper, D., de Paula, F.R., Ferraz, S.F.B., Gardner, T.A.</t>
  </si>
  <si>
    <t>Chadwick, M.A., Dobberfuhl, D.R., Benke, A.C., Huryn, A.D., Suberkropp, K., Thiele, J.E.</t>
  </si>
  <si>
    <t>Burcher, C.L., Valett, H.M., Benfield, E.F.</t>
  </si>
  <si>
    <t>Couceiro, S.R.M., Hamada, N., Luz, S.L.B., Forsberg, B.R., Pimentel, T.P.</t>
  </si>
  <si>
    <t>Dala-Corte, R.B., Giam, X., Olden, J.D., Becker, F.G., Guimarães, T.D.F., Melo, A.S.</t>
  </si>
  <si>
    <t>Carroll, G.D., Jackson, C.R.</t>
  </si>
  <si>
    <t>Peralta, E.M., Batucan, L.S., De Jesus, I.B.B., Triño, E.M.C., Uehara, Y., Ishida, T., Kobayashi, Y., Ko, C.-Y., Iwata, T., Borja, A.S., Briones, J.C.A., Papa, R.D.S., Magbanua, F.S., Okuda, N.</t>
  </si>
  <si>
    <t>Ishiyama, N., Miura, K., Inoue, T., Sueyoshi, M., Nakamura, F.</t>
  </si>
  <si>
    <t>Arizono 1995; Himiyama 1995</t>
  </si>
  <si>
    <t>Shanon diversity</t>
  </si>
  <si>
    <t>Simpson diversity</t>
  </si>
  <si>
    <t>NA</t>
  </si>
  <si>
    <t>Temp_media</t>
  </si>
  <si>
    <t>Precipitacao</t>
  </si>
  <si>
    <t>Temp_sazonal</t>
  </si>
  <si>
    <t>Prec_sazonal</t>
  </si>
  <si>
    <t>Range</t>
  </si>
  <si>
    <t>Position</t>
  </si>
  <si>
    <t>Historic_land</t>
  </si>
  <si>
    <t>Transition</t>
  </si>
  <si>
    <t>Foragr</t>
  </si>
  <si>
    <t>Forurb</t>
  </si>
  <si>
    <t>Openurb</t>
  </si>
  <si>
    <t>Openagr</t>
  </si>
  <si>
    <t>Couceiro,_S.R.M.,_Hamada,_N.,_Luz,_S.L.B.,_Forsberg,_B.R.,_Pimentel,_T.P.</t>
  </si>
  <si>
    <t>Carroll,_G.D.,_Jackson,_C.R.</t>
  </si>
  <si>
    <t>Chadwick,_M.A.,_Dobberfuhl,_D.R.,_Benke,_A.C.,_Huryn,_A.D.,_Suberkropp,_K.,_Thiele,_J.E.</t>
  </si>
  <si>
    <t>Peralta,_E.M.,_Batucan,_L.S.,_De_Jesus,_I.B.B.,_Triño,_E.M.C.,_Uehara,_Y.,_Ishida,_T.,_Kobayashi,_Y.,_Ko,_C.-Y.,_Iwata,_T.,_Borja,_A.S.,_Briones,_J.C.A.,_Papa,_R.D.S.,_Magbanua,_F.S.,_Okuda,_N.</t>
  </si>
  <si>
    <t>Burcher,_C.L.,_Valett,_H.M.,_Benfield,_E.F.</t>
  </si>
  <si>
    <t>Topography</t>
  </si>
  <si>
    <t>openagr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</si>
</sst>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"/>
  <sheetViews>
    <sheetView zoomScale="85" zoomScaleNormal="85" workbookViewId="0">
      <pane xSplit="1" ySplit="1" topLeftCell="N29" activePane="bottomRight" state="frozen"/>
      <selection pane="topRight" activeCell="B1" sqref="B1"/>
      <selection pane="bottomLeft" activeCell="A2" sqref="A2"/>
      <selection pane="bottomRight" sqref="A1:AD47"/>
    </sheetView>
  </sheetViews>
  <sheetFormatPr defaultColWidth="9.109375" defaultRowHeight="14.4" x14ac:dyDescent="0.3"/>
  <cols>
    <col min="1" max="1" width="5" style="1" bestFit="1" customWidth="1"/>
    <col min="2" max="2" width="15.109375" style="1" customWidth="1"/>
    <col min="3" max="3" width="5" style="1" bestFit="1" customWidth="1"/>
    <col min="4" max="4" width="14" style="1" customWidth="1"/>
    <col min="5" max="5" width="9.88671875" style="1" bestFit="1" customWidth="1"/>
    <col min="6" max="6" width="19.109375" style="1" bestFit="1" customWidth="1"/>
    <col min="7" max="7" width="11.44140625" style="1" bestFit="1" customWidth="1"/>
    <col min="8" max="8" width="19" style="1" customWidth="1"/>
    <col min="9" max="9" width="11.5546875" style="1" bestFit="1" customWidth="1"/>
    <col min="10" max="10" width="13.88671875" style="1" bestFit="1" customWidth="1"/>
    <col min="11" max="11" width="14.109375" style="1" bestFit="1" customWidth="1"/>
    <col min="12" max="12" width="12.5546875" style="1" bestFit="1" customWidth="1"/>
    <col min="13" max="13" width="17.88671875" style="1" bestFit="1" customWidth="1"/>
    <col min="14" max="14" width="23" style="1" bestFit="1" customWidth="1"/>
    <col min="15" max="15" width="17.33203125" style="1" bestFit="1" customWidth="1"/>
    <col min="16" max="16" width="14.5546875" style="1" bestFit="1" customWidth="1"/>
    <col min="17" max="17" width="13.6640625" style="1" bestFit="1" customWidth="1"/>
    <col min="18" max="18" width="14" style="1" bestFit="1" customWidth="1"/>
    <col min="19" max="19" width="15.44140625" style="1" bestFit="1" customWidth="1"/>
    <col min="20" max="20" width="10.109375" style="1" bestFit="1" customWidth="1"/>
    <col min="21" max="21" width="10.44140625" style="1" bestFit="1" customWidth="1"/>
    <col min="22" max="22" width="11.6640625" style="1" bestFit="1" customWidth="1"/>
    <col min="23" max="23" width="22.88671875" style="1" customWidth="1"/>
    <col min="24" max="24" width="17.5546875" style="1" bestFit="1" customWidth="1"/>
    <col min="25" max="25" width="10.5546875" style="1" bestFit="1" customWidth="1"/>
    <col min="26" max="26" width="7.109375" style="1" bestFit="1" customWidth="1"/>
    <col min="27" max="27" width="13.44140625" style="1" bestFit="1" customWidth="1"/>
    <col min="28" max="28" width="12.5546875" style="1" bestFit="1" customWidth="1"/>
    <col min="29" max="29" width="8.88671875"/>
    <col min="31" max="16384" width="9.109375" style="1"/>
  </cols>
  <sheetData>
    <row r="1" spans="1:36" x14ac:dyDescent="0.3">
      <c r="A1" s="2" t="s">
        <v>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  <c r="T1" s="3" t="s">
        <v>25</v>
      </c>
      <c r="U1" s="3" t="s">
        <v>5</v>
      </c>
      <c r="V1" s="3" t="s">
        <v>6</v>
      </c>
      <c r="W1" s="12" t="s">
        <v>119</v>
      </c>
      <c r="X1" s="12" t="s">
        <v>120</v>
      </c>
      <c r="Y1" s="12" t="s">
        <v>121</v>
      </c>
      <c r="Z1" s="12" t="s">
        <v>122</v>
      </c>
      <c r="AA1" s="12" t="s">
        <v>123</v>
      </c>
      <c r="AB1" s="12" t="s">
        <v>124</v>
      </c>
      <c r="AC1" s="12" t="s">
        <v>125</v>
      </c>
      <c r="AD1" s="12" t="s">
        <v>136</v>
      </c>
      <c r="AE1" s="4"/>
      <c r="AF1" s="4"/>
      <c r="AG1" s="4"/>
      <c r="AH1" s="4"/>
      <c r="AI1" s="4"/>
      <c r="AJ1" s="4"/>
    </row>
    <row r="2" spans="1:36" x14ac:dyDescent="0.3">
      <c r="A2" s="2">
        <v>3</v>
      </c>
      <c r="B2" s="2" t="s">
        <v>31</v>
      </c>
      <c r="C2" s="2">
        <v>2001</v>
      </c>
      <c r="D2" s="2" t="s">
        <v>0</v>
      </c>
      <c r="E2" s="2">
        <v>47</v>
      </c>
      <c r="F2" s="2" t="s">
        <v>2</v>
      </c>
      <c r="G2" s="2" t="s">
        <v>1</v>
      </c>
      <c r="H2" s="2" t="s">
        <v>27</v>
      </c>
      <c r="I2" s="2" t="s">
        <v>26</v>
      </c>
      <c r="J2" s="2" t="s">
        <v>26</v>
      </c>
      <c r="K2" s="2" t="s">
        <v>26</v>
      </c>
      <c r="L2" s="2">
        <v>1997</v>
      </c>
      <c r="M2" s="2">
        <v>1990</v>
      </c>
      <c r="N2" s="2" t="s">
        <v>28</v>
      </c>
      <c r="O2" s="2">
        <v>0</v>
      </c>
      <c r="P2" s="2">
        <v>89</v>
      </c>
      <c r="Q2" s="2">
        <v>6.5</v>
      </c>
      <c r="R2" s="2">
        <v>101.7</v>
      </c>
      <c r="S2" s="2" t="s">
        <v>26</v>
      </c>
      <c r="T2" s="2">
        <v>0.33</v>
      </c>
      <c r="U2" s="2">
        <v>-88.436072565255699</v>
      </c>
      <c r="V2" s="2">
        <v>42.727276768550702</v>
      </c>
      <c r="W2">
        <v>8.2867779428996737</v>
      </c>
      <c r="X2">
        <v>865.29365079365084</v>
      </c>
      <c r="Y2">
        <v>1033.354041205512</v>
      </c>
      <c r="Z2">
        <v>34.638905222453772</v>
      </c>
      <c r="AA2">
        <f>(P2-O2)</f>
        <v>89</v>
      </c>
      <c r="AB2">
        <f>AVERAGE(P2,O2)</f>
        <v>44.5</v>
      </c>
      <c r="AC2">
        <v>60</v>
      </c>
      <c r="AD2">
        <v>17.706191430000001</v>
      </c>
      <c r="AE2" s="4"/>
      <c r="AF2" s="4"/>
      <c r="AG2" s="4"/>
      <c r="AH2" s="4"/>
      <c r="AI2" s="4"/>
      <c r="AJ2" s="4"/>
    </row>
    <row r="3" spans="1:36" x14ac:dyDescent="0.3">
      <c r="A3" s="2">
        <v>3</v>
      </c>
      <c r="B3" s="2" t="s">
        <v>31</v>
      </c>
      <c r="C3" s="2">
        <v>2001</v>
      </c>
      <c r="D3" s="2" t="s">
        <v>0</v>
      </c>
      <c r="E3" s="2">
        <v>47</v>
      </c>
      <c r="F3" s="2" t="s">
        <v>2</v>
      </c>
      <c r="G3" s="2" t="s">
        <v>1</v>
      </c>
      <c r="H3" s="2" t="s">
        <v>27</v>
      </c>
      <c r="I3" s="2" t="s">
        <v>26</v>
      </c>
      <c r="J3" s="2" t="s">
        <v>26</v>
      </c>
      <c r="K3" s="2" t="s">
        <v>26</v>
      </c>
      <c r="L3" s="2">
        <v>1997</v>
      </c>
      <c r="M3" s="2">
        <v>1990</v>
      </c>
      <c r="N3" s="2" t="s">
        <v>29</v>
      </c>
      <c r="O3" s="2">
        <v>3</v>
      </c>
      <c r="P3" s="2">
        <v>97</v>
      </c>
      <c r="Q3" s="2">
        <v>6.5</v>
      </c>
      <c r="R3" s="2">
        <v>101.7</v>
      </c>
      <c r="S3" s="2" t="s">
        <v>26</v>
      </c>
      <c r="T3" s="2">
        <v>-0.35</v>
      </c>
      <c r="U3" s="2">
        <v>-88.436072565255699</v>
      </c>
      <c r="V3" s="2">
        <v>42.727276768550702</v>
      </c>
      <c r="W3">
        <v>8.2867779428996737</v>
      </c>
      <c r="X3">
        <v>865.29365079365084</v>
      </c>
      <c r="Y3">
        <v>1033.354041205512</v>
      </c>
      <c r="Z3">
        <v>34.638905222453772</v>
      </c>
      <c r="AA3">
        <f>(P3-O3)</f>
        <v>94</v>
      </c>
      <c r="AB3">
        <f>AVERAGE(P3,O3)</f>
        <v>50</v>
      </c>
      <c r="AC3">
        <v>60</v>
      </c>
      <c r="AD3">
        <v>17.706191430000001</v>
      </c>
      <c r="AE3" s="4"/>
      <c r="AF3" s="4"/>
      <c r="AG3" s="4"/>
      <c r="AH3" s="4"/>
      <c r="AI3" s="4"/>
      <c r="AJ3" s="4"/>
    </row>
    <row r="4" spans="1:36" x14ac:dyDescent="0.3">
      <c r="A4" s="2">
        <v>25</v>
      </c>
      <c r="B4" s="2" t="s">
        <v>57</v>
      </c>
      <c r="C4" s="2">
        <v>1999</v>
      </c>
      <c r="D4" s="2" t="s">
        <v>0</v>
      </c>
      <c r="E4" s="2">
        <v>12</v>
      </c>
      <c r="F4" s="2" t="s">
        <v>2</v>
      </c>
      <c r="G4" s="2" t="s">
        <v>58</v>
      </c>
      <c r="H4" s="2" t="s">
        <v>27</v>
      </c>
      <c r="I4" s="2" t="s">
        <v>26</v>
      </c>
      <c r="J4" s="2" t="s">
        <v>26</v>
      </c>
      <c r="K4" s="2" t="s">
        <v>26</v>
      </c>
      <c r="L4" s="2">
        <v>1996</v>
      </c>
      <c r="M4" s="2">
        <v>1990</v>
      </c>
      <c r="N4" s="2" t="s">
        <v>28</v>
      </c>
      <c r="O4" s="2">
        <v>0</v>
      </c>
      <c r="P4" s="2">
        <v>78</v>
      </c>
      <c r="Q4" s="2">
        <v>7.3</v>
      </c>
      <c r="R4" s="2">
        <v>49.3</v>
      </c>
      <c r="S4" s="2" t="s">
        <v>26</v>
      </c>
      <c r="T4" s="2">
        <v>0</v>
      </c>
      <c r="U4" s="2">
        <v>-83.454456147153707</v>
      </c>
      <c r="V4" s="2">
        <v>35.149743166273304</v>
      </c>
      <c r="W4">
        <v>13.196195978637141</v>
      </c>
      <c r="X4">
        <v>1530.605504587156</v>
      </c>
      <c r="Y4">
        <v>737.76617823609513</v>
      </c>
      <c r="Z4">
        <v>12.129478139614839</v>
      </c>
      <c r="AA4">
        <f>(P4-O4)</f>
        <v>78</v>
      </c>
      <c r="AB4">
        <f>AVERAGE(P4,O4)</f>
        <v>39</v>
      </c>
      <c r="AC4">
        <v>60</v>
      </c>
      <c r="AD4">
        <v>52.23676038</v>
      </c>
      <c r="AE4" s="4"/>
      <c r="AF4" s="4"/>
      <c r="AG4" s="4"/>
      <c r="AH4" s="4"/>
      <c r="AI4" s="4"/>
      <c r="AJ4" s="4"/>
    </row>
    <row r="5" spans="1:36" x14ac:dyDescent="0.3">
      <c r="A5" s="2">
        <v>25</v>
      </c>
      <c r="B5" s="2" t="s">
        <v>57</v>
      </c>
      <c r="C5" s="2">
        <v>1999</v>
      </c>
      <c r="D5" s="2" t="s">
        <v>0</v>
      </c>
      <c r="E5" s="2">
        <v>12</v>
      </c>
      <c r="F5" s="2" t="s">
        <v>2</v>
      </c>
      <c r="G5" s="2" t="s">
        <v>1</v>
      </c>
      <c r="H5" s="2" t="s">
        <v>27</v>
      </c>
      <c r="I5" s="2" t="s">
        <v>26</v>
      </c>
      <c r="J5" s="2" t="s">
        <v>26</v>
      </c>
      <c r="K5" s="2" t="s">
        <v>26</v>
      </c>
      <c r="L5" s="2">
        <v>1996</v>
      </c>
      <c r="M5" s="2">
        <v>1990</v>
      </c>
      <c r="N5" s="2" t="s">
        <v>28</v>
      </c>
      <c r="O5" s="2">
        <v>0</v>
      </c>
      <c r="P5" s="2">
        <v>78</v>
      </c>
      <c r="Q5" s="2">
        <v>7.3</v>
      </c>
      <c r="R5" s="2">
        <v>49.3</v>
      </c>
      <c r="S5" s="2" t="s">
        <v>26</v>
      </c>
      <c r="T5" s="2">
        <v>0</v>
      </c>
      <c r="U5" s="2">
        <v>-83.454456147153707</v>
      </c>
      <c r="V5" s="2">
        <v>35.149743166273304</v>
      </c>
      <c r="W5">
        <v>13.196195978637141</v>
      </c>
      <c r="X5">
        <v>1530.605504587156</v>
      </c>
      <c r="Y5">
        <v>737.76617823609513</v>
      </c>
      <c r="Z5">
        <v>12.129478139614839</v>
      </c>
      <c r="AA5">
        <f>(P5-O5)</f>
        <v>78</v>
      </c>
      <c r="AB5">
        <f>AVERAGE(P5,O5)</f>
        <v>39</v>
      </c>
      <c r="AC5">
        <v>60</v>
      </c>
      <c r="AD5">
        <v>52.23676038</v>
      </c>
      <c r="AE5" s="4"/>
      <c r="AF5" s="4"/>
      <c r="AG5" s="4"/>
      <c r="AH5" s="4"/>
      <c r="AI5" s="4"/>
      <c r="AJ5" s="4"/>
    </row>
    <row r="6" spans="1:36" x14ac:dyDescent="0.3">
      <c r="A6" s="2">
        <v>39</v>
      </c>
      <c r="B6" s="2" t="s">
        <v>32</v>
      </c>
      <c r="C6" s="2">
        <v>2000</v>
      </c>
      <c r="D6" s="2" t="s">
        <v>0</v>
      </c>
      <c r="E6" s="2">
        <v>43</v>
      </c>
      <c r="F6" s="2" t="s">
        <v>2</v>
      </c>
      <c r="G6" s="2" t="s">
        <v>1</v>
      </c>
      <c r="H6" s="2" t="s">
        <v>27</v>
      </c>
      <c r="I6" s="2">
        <v>0</v>
      </c>
      <c r="J6" s="2">
        <v>40</v>
      </c>
      <c r="K6" s="2" t="s">
        <v>30</v>
      </c>
      <c r="L6" s="2">
        <v>1975</v>
      </c>
      <c r="M6" s="2">
        <v>1970</v>
      </c>
      <c r="N6" s="2" t="s">
        <v>29</v>
      </c>
      <c r="O6" s="2">
        <v>0</v>
      </c>
      <c r="P6" s="2">
        <v>45</v>
      </c>
      <c r="Q6" s="2">
        <v>6.5</v>
      </c>
      <c r="R6" s="2">
        <v>101.7</v>
      </c>
      <c r="S6" s="2" t="s">
        <v>26</v>
      </c>
      <c r="T6" s="2">
        <v>-0.75</v>
      </c>
      <c r="U6" s="2">
        <v>-88.357708309980197</v>
      </c>
      <c r="V6" s="2">
        <v>42.713644706323997</v>
      </c>
      <c r="W6">
        <v>8.3489132896671467</v>
      </c>
      <c r="X6">
        <v>866.11382113821151</v>
      </c>
      <c r="Y6">
        <v>1024.247752119855</v>
      </c>
      <c r="Z6">
        <v>34.120996025519638</v>
      </c>
      <c r="AA6">
        <f>(P6-O6)</f>
        <v>45</v>
      </c>
      <c r="AB6">
        <f>AVERAGE(P6,O6)</f>
        <v>22.5</v>
      </c>
      <c r="AC6">
        <v>60</v>
      </c>
      <c r="AD6">
        <v>18.30594576</v>
      </c>
      <c r="AE6" s="4"/>
      <c r="AF6" s="4"/>
      <c r="AG6" s="4"/>
      <c r="AH6" s="4"/>
      <c r="AI6" s="4"/>
      <c r="AJ6" s="4"/>
    </row>
    <row r="7" spans="1:36" x14ac:dyDescent="0.3">
      <c r="A7" s="2">
        <v>39</v>
      </c>
      <c r="B7" s="2" t="s">
        <v>32</v>
      </c>
      <c r="C7" s="2">
        <v>2000</v>
      </c>
      <c r="D7" s="2" t="s">
        <v>0</v>
      </c>
      <c r="E7" s="2">
        <v>43</v>
      </c>
      <c r="F7" s="2" t="s">
        <v>2</v>
      </c>
      <c r="G7" s="2" t="s">
        <v>1</v>
      </c>
      <c r="H7" s="2" t="s">
        <v>27</v>
      </c>
      <c r="I7" s="2">
        <v>0</v>
      </c>
      <c r="J7" s="2">
        <v>40</v>
      </c>
      <c r="K7" s="2" t="s">
        <v>30</v>
      </c>
      <c r="L7" s="2">
        <v>1997</v>
      </c>
      <c r="M7" s="2">
        <v>1990</v>
      </c>
      <c r="N7" s="2" t="s">
        <v>29</v>
      </c>
      <c r="O7" s="2">
        <v>0</v>
      </c>
      <c r="P7" s="2">
        <v>45</v>
      </c>
      <c r="Q7" s="2">
        <v>6.5</v>
      </c>
      <c r="R7" s="2">
        <v>101.7</v>
      </c>
      <c r="S7" s="2" t="s">
        <v>26</v>
      </c>
      <c r="T7" s="2">
        <v>-0.72</v>
      </c>
      <c r="U7" s="2">
        <v>-88.357708309980197</v>
      </c>
      <c r="V7" s="2">
        <v>42.713644706323997</v>
      </c>
      <c r="W7">
        <v>8.3489132896671467</v>
      </c>
      <c r="X7">
        <v>866.11382113821151</v>
      </c>
      <c r="Y7">
        <v>1024.247752119855</v>
      </c>
      <c r="Z7">
        <v>34.120996025519638</v>
      </c>
      <c r="AA7">
        <f>(P7-O7)</f>
        <v>45</v>
      </c>
      <c r="AB7">
        <f>AVERAGE(P7,O7)</f>
        <v>22.5</v>
      </c>
      <c r="AC7">
        <v>60</v>
      </c>
      <c r="AD7">
        <v>18.30594576</v>
      </c>
      <c r="AE7" s="4"/>
      <c r="AF7" s="4"/>
      <c r="AG7" s="4"/>
      <c r="AH7" s="4"/>
      <c r="AI7" s="4"/>
      <c r="AJ7" s="4"/>
    </row>
    <row r="8" spans="1:36" x14ac:dyDescent="0.3">
      <c r="A8" s="2">
        <v>39</v>
      </c>
      <c r="B8" s="2" t="s">
        <v>32</v>
      </c>
      <c r="C8" s="2">
        <v>2000</v>
      </c>
      <c r="D8" s="2" t="s">
        <v>0</v>
      </c>
      <c r="E8" s="2">
        <v>43</v>
      </c>
      <c r="F8" s="2" t="s">
        <v>2</v>
      </c>
      <c r="G8" s="2" t="s">
        <v>1</v>
      </c>
      <c r="H8" s="2" t="s">
        <v>27</v>
      </c>
      <c r="I8" s="2">
        <v>0</v>
      </c>
      <c r="J8" s="2">
        <v>40</v>
      </c>
      <c r="K8" s="2" t="s">
        <v>30</v>
      </c>
      <c r="L8" s="2">
        <v>1997</v>
      </c>
      <c r="M8" s="2">
        <v>1990</v>
      </c>
      <c r="N8" s="2" t="s">
        <v>28</v>
      </c>
      <c r="O8" s="2">
        <v>0</v>
      </c>
      <c r="P8" s="2">
        <v>90</v>
      </c>
      <c r="Q8" s="2">
        <v>6.5</v>
      </c>
      <c r="R8" s="2">
        <v>101.7</v>
      </c>
      <c r="S8" s="2" t="s">
        <v>26</v>
      </c>
      <c r="T8" s="2">
        <v>0.65</v>
      </c>
      <c r="U8" s="2">
        <v>-88.357708309980197</v>
      </c>
      <c r="V8" s="2">
        <v>42.713644706323997</v>
      </c>
      <c r="W8">
        <v>8.3489132896671467</v>
      </c>
      <c r="X8">
        <v>866.11382113821151</v>
      </c>
      <c r="Y8">
        <v>1024.247752119855</v>
      </c>
      <c r="Z8">
        <v>34.120996025519638</v>
      </c>
      <c r="AA8">
        <f>(P8-O8)</f>
        <v>90</v>
      </c>
      <c r="AB8">
        <f>AVERAGE(P8,O8)</f>
        <v>45</v>
      </c>
      <c r="AC8">
        <v>60</v>
      </c>
      <c r="AD8">
        <v>18.30594576</v>
      </c>
      <c r="AE8" s="4"/>
      <c r="AF8" s="4"/>
      <c r="AG8" s="4"/>
      <c r="AH8" s="4"/>
      <c r="AI8" s="4"/>
      <c r="AJ8" s="4"/>
    </row>
    <row r="9" spans="1:36" x14ac:dyDescent="0.3">
      <c r="A9" s="2">
        <v>39</v>
      </c>
      <c r="B9" s="2" t="s">
        <v>32</v>
      </c>
      <c r="C9" s="2">
        <v>2000</v>
      </c>
      <c r="D9" s="2" t="s">
        <v>0</v>
      </c>
      <c r="E9" s="2">
        <v>43</v>
      </c>
      <c r="F9" s="2" t="s">
        <v>2</v>
      </c>
      <c r="G9" s="2" t="s">
        <v>1</v>
      </c>
      <c r="H9" s="2" t="s">
        <v>27</v>
      </c>
      <c r="I9" s="2">
        <v>0</v>
      </c>
      <c r="J9" s="2">
        <v>40</v>
      </c>
      <c r="K9" s="2" t="s">
        <v>30</v>
      </c>
      <c r="L9" s="2">
        <v>1975</v>
      </c>
      <c r="M9" s="2">
        <v>1970</v>
      </c>
      <c r="N9" s="2" t="s">
        <v>28</v>
      </c>
      <c r="O9" s="2">
        <v>0</v>
      </c>
      <c r="P9" s="2">
        <v>90</v>
      </c>
      <c r="Q9" s="2">
        <v>6.5</v>
      </c>
      <c r="R9" s="2">
        <v>101.7</v>
      </c>
      <c r="S9" s="2" t="s">
        <v>26</v>
      </c>
      <c r="T9" s="2">
        <v>0.66</v>
      </c>
      <c r="U9" s="2">
        <v>-88.357708309980197</v>
      </c>
      <c r="V9" s="2">
        <v>42.713644706323997</v>
      </c>
      <c r="W9">
        <v>8.3489132896671467</v>
      </c>
      <c r="X9">
        <v>866.11382113821151</v>
      </c>
      <c r="Y9">
        <v>1024.247752119855</v>
      </c>
      <c r="Z9">
        <v>34.120996025519638</v>
      </c>
      <c r="AA9">
        <f>(P9-O9)</f>
        <v>90</v>
      </c>
      <c r="AB9">
        <f>AVERAGE(P9,O9)</f>
        <v>45</v>
      </c>
      <c r="AC9">
        <v>60</v>
      </c>
      <c r="AD9">
        <v>18.30594576</v>
      </c>
      <c r="AE9" s="4"/>
      <c r="AF9" s="4"/>
      <c r="AG9" s="4"/>
      <c r="AH9" s="4"/>
      <c r="AI9" s="4"/>
      <c r="AJ9" s="4"/>
    </row>
    <row r="10" spans="1:36" x14ac:dyDescent="0.3">
      <c r="A10" s="2">
        <v>52</v>
      </c>
      <c r="B10" s="2" t="s">
        <v>33</v>
      </c>
      <c r="C10" s="2">
        <v>2005</v>
      </c>
      <c r="D10" s="2" t="s">
        <v>0</v>
      </c>
      <c r="E10" s="2">
        <v>30</v>
      </c>
      <c r="F10" s="2" t="s">
        <v>2</v>
      </c>
      <c r="G10" s="2" t="s">
        <v>1</v>
      </c>
      <c r="H10" s="2" t="s">
        <v>27</v>
      </c>
      <c r="I10" s="2" t="s">
        <v>26</v>
      </c>
      <c r="J10" s="2" t="s">
        <v>26</v>
      </c>
      <c r="K10" s="2" t="s">
        <v>30</v>
      </c>
      <c r="L10" s="2">
        <v>2003</v>
      </c>
      <c r="M10" s="2">
        <v>1999</v>
      </c>
      <c r="N10" s="2" t="s">
        <v>29</v>
      </c>
      <c r="O10" s="2">
        <v>1.7</v>
      </c>
      <c r="P10" s="2">
        <v>31</v>
      </c>
      <c r="Q10" s="2">
        <v>8.5</v>
      </c>
      <c r="R10" s="2">
        <v>19.8</v>
      </c>
      <c r="S10" s="2" t="s">
        <v>26</v>
      </c>
      <c r="T10" s="2">
        <v>-0.27</v>
      </c>
      <c r="U10" s="2">
        <v>-84.445360698962205</v>
      </c>
      <c r="V10" s="2">
        <v>34.101882819153097</v>
      </c>
      <c r="W10">
        <v>15.37929685266168</v>
      </c>
      <c r="X10">
        <v>1400.9549549549549</v>
      </c>
      <c r="Y10">
        <v>746.61089812957493</v>
      </c>
      <c r="Z10">
        <v>16.229797500747821</v>
      </c>
      <c r="AA10">
        <f>(P10-O10)</f>
        <v>29.3</v>
      </c>
      <c r="AB10">
        <f>AVERAGE(P10,O10)</f>
        <v>16.350000000000001</v>
      </c>
      <c r="AC10">
        <v>70</v>
      </c>
      <c r="AD10">
        <v>41.915604790000003</v>
      </c>
      <c r="AE10" s="4"/>
      <c r="AF10" s="4"/>
      <c r="AG10" s="4"/>
      <c r="AH10" s="4"/>
      <c r="AI10" s="4"/>
      <c r="AJ10" s="4"/>
    </row>
    <row r="11" spans="1:36" x14ac:dyDescent="0.3">
      <c r="A11" s="2">
        <v>87</v>
      </c>
      <c r="B11" s="2" t="s">
        <v>34</v>
      </c>
      <c r="C11" s="2">
        <v>2001</v>
      </c>
      <c r="D11" s="2" t="s">
        <v>0</v>
      </c>
      <c r="E11" s="2">
        <v>25</v>
      </c>
      <c r="F11" s="2" t="s">
        <v>2</v>
      </c>
      <c r="G11" s="2" t="s">
        <v>1</v>
      </c>
      <c r="H11" s="2" t="s">
        <v>27</v>
      </c>
      <c r="I11" s="2">
        <v>2</v>
      </c>
      <c r="J11" s="2">
        <v>20</v>
      </c>
      <c r="K11" s="2" t="s">
        <v>30</v>
      </c>
      <c r="L11" s="2">
        <v>1994</v>
      </c>
      <c r="M11" s="2">
        <v>1992</v>
      </c>
      <c r="N11" s="2" t="s">
        <v>28</v>
      </c>
      <c r="O11" s="2">
        <v>1</v>
      </c>
      <c r="P11" s="2">
        <v>83</v>
      </c>
      <c r="Q11" s="2" t="s">
        <v>26</v>
      </c>
      <c r="R11" s="2" t="s">
        <v>26</v>
      </c>
      <c r="S11" s="2" t="s">
        <v>26</v>
      </c>
      <c r="T11" s="2">
        <v>0.64</v>
      </c>
      <c r="U11" s="2">
        <v>-88.678854745671003</v>
      </c>
      <c r="V11" s="2">
        <v>43.920926054630598</v>
      </c>
      <c r="W11">
        <v>7.1663416201674099</v>
      </c>
      <c r="X11">
        <v>801.94488188976379</v>
      </c>
      <c r="Y11">
        <v>1084.5200310654529</v>
      </c>
      <c r="Z11">
        <v>38.539690363125537</v>
      </c>
      <c r="AA11">
        <f>(P11-O11)</f>
        <v>82</v>
      </c>
      <c r="AB11">
        <f>AVERAGE(P11,O11)</f>
        <v>42</v>
      </c>
      <c r="AC11">
        <v>60</v>
      </c>
      <c r="AD11">
        <v>16.307078579999999</v>
      </c>
      <c r="AE11" s="4"/>
      <c r="AF11" s="4"/>
      <c r="AG11" s="4"/>
      <c r="AH11" s="4"/>
      <c r="AI11" s="4"/>
      <c r="AJ11" s="4"/>
    </row>
    <row r="12" spans="1:36" x14ac:dyDescent="0.3">
      <c r="A12" s="2">
        <v>113</v>
      </c>
      <c r="B12" s="2" t="s">
        <v>63</v>
      </c>
      <c r="C12" s="2">
        <v>1999</v>
      </c>
      <c r="D12" s="2" t="s">
        <v>0</v>
      </c>
      <c r="E12" s="2">
        <v>14</v>
      </c>
      <c r="F12" s="2" t="s">
        <v>2</v>
      </c>
      <c r="G12" s="2" t="s">
        <v>64</v>
      </c>
      <c r="H12" s="2" t="s">
        <v>27</v>
      </c>
      <c r="I12" s="2">
        <v>2</v>
      </c>
      <c r="J12" s="2">
        <v>11</v>
      </c>
      <c r="K12" s="2" t="s">
        <v>26</v>
      </c>
      <c r="L12" s="2">
        <v>1995</v>
      </c>
      <c r="M12" s="2">
        <v>1991</v>
      </c>
      <c r="N12" s="2" t="s">
        <v>28</v>
      </c>
      <c r="O12" s="2">
        <v>12</v>
      </c>
      <c r="P12" s="2">
        <v>49</v>
      </c>
      <c r="Q12" s="2" t="s">
        <v>26</v>
      </c>
      <c r="R12" s="2" t="s">
        <v>26</v>
      </c>
      <c r="S12" s="2" t="s">
        <v>26</v>
      </c>
      <c r="T12" s="2">
        <v>-0.47</v>
      </c>
      <c r="U12" s="2">
        <v>-85.087420945210496</v>
      </c>
      <c r="V12" s="2">
        <v>32.727971019594897</v>
      </c>
      <c r="W12">
        <v>17.05932751568881</v>
      </c>
      <c r="X12">
        <v>1348.0090909090909</v>
      </c>
      <c r="Y12">
        <v>712.93886385830967</v>
      </c>
      <c r="Z12">
        <v>21.245345462452281</v>
      </c>
      <c r="AA12">
        <f>(P12-O12)</f>
        <v>37</v>
      </c>
      <c r="AB12">
        <f>AVERAGE(P12,O12)</f>
        <v>30.5</v>
      </c>
      <c r="AC12">
        <v>60</v>
      </c>
      <c r="AD12">
        <v>35.85939261</v>
      </c>
      <c r="AE12" s="4"/>
      <c r="AF12" s="4"/>
      <c r="AG12" s="4"/>
      <c r="AH12" s="4"/>
      <c r="AI12" s="4"/>
      <c r="AJ12" s="4"/>
    </row>
    <row r="13" spans="1:36" x14ac:dyDescent="0.3">
      <c r="A13">
        <v>116</v>
      </c>
      <c r="B13" t="s">
        <v>109</v>
      </c>
      <c r="C13">
        <v>2007</v>
      </c>
      <c r="D13" s="2" t="s">
        <v>0</v>
      </c>
      <c r="E13" s="2">
        <v>10</v>
      </c>
      <c r="F13" s="2" t="s">
        <v>2</v>
      </c>
      <c r="G13" s="2" t="s">
        <v>1</v>
      </c>
      <c r="H13" s="2" t="s">
        <v>27</v>
      </c>
      <c r="I13" s="2" t="s">
        <v>26</v>
      </c>
      <c r="J13" s="2" t="s">
        <v>26</v>
      </c>
      <c r="K13" s="2" t="s">
        <v>26</v>
      </c>
      <c r="L13" s="2">
        <v>2002</v>
      </c>
      <c r="M13" s="2">
        <v>1992</v>
      </c>
      <c r="N13" s="2" t="s">
        <v>28</v>
      </c>
      <c r="O13" s="2">
        <v>24</v>
      </c>
      <c r="P13" s="2">
        <v>55</v>
      </c>
      <c r="Q13" s="2" t="s">
        <v>26</v>
      </c>
      <c r="R13" s="2" t="s">
        <v>26</v>
      </c>
      <c r="S13" s="2" t="s">
        <v>26</v>
      </c>
      <c r="T13" s="5">
        <v>-0.71</v>
      </c>
      <c r="U13" s="2">
        <v>-83.328294515634795</v>
      </c>
      <c r="V13" s="2">
        <v>35.3426421754451</v>
      </c>
      <c r="W13">
        <v>13.011221378773181</v>
      </c>
      <c r="X13">
        <v>1490.7387387387389</v>
      </c>
      <c r="Y13">
        <v>742.89686378272802</v>
      </c>
      <c r="Z13">
        <v>12.0959367580242</v>
      </c>
      <c r="AA13">
        <f>(P13-O13)</f>
        <v>31</v>
      </c>
      <c r="AB13">
        <f>AVERAGE(P13,O13)</f>
        <v>39.5</v>
      </c>
      <c r="AC13">
        <v>70</v>
      </c>
      <c r="AD13">
        <v>50.181416749999997</v>
      </c>
      <c r="AE13" s="4"/>
      <c r="AF13" s="4"/>
      <c r="AG13" s="4"/>
      <c r="AH13" s="4"/>
      <c r="AI13" s="4"/>
      <c r="AJ13" s="4"/>
    </row>
    <row r="14" spans="1:36" x14ac:dyDescent="0.3">
      <c r="A14" s="2">
        <v>122</v>
      </c>
      <c r="B14" s="2" t="s">
        <v>35</v>
      </c>
      <c r="C14" s="2">
        <v>2003</v>
      </c>
      <c r="D14" s="2" t="s">
        <v>0</v>
      </c>
      <c r="E14" s="2">
        <v>39</v>
      </c>
      <c r="F14" s="2" t="s">
        <v>2</v>
      </c>
      <c r="G14" s="2" t="s">
        <v>1</v>
      </c>
      <c r="H14" s="2" t="s">
        <v>27</v>
      </c>
      <c r="I14" s="2" t="s">
        <v>26</v>
      </c>
      <c r="J14" s="2" t="s">
        <v>26</v>
      </c>
      <c r="K14" s="2" t="s">
        <v>26</v>
      </c>
      <c r="L14" s="2">
        <v>1997</v>
      </c>
      <c r="M14" s="2">
        <v>1992</v>
      </c>
      <c r="N14" s="2" t="s">
        <v>28</v>
      </c>
      <c r="O14" s="2">
        <v>1.4</v>
      </c>
      <c r="P14" s="2">
        <v>14.3</v>
      </c>
      <c r="Q14" s="2">
        <v>3.5</v>
      </c>
      <c r="R14" s="2">
        <v>153.1</v>
      </c>
      <c r="S14" s="2" t="s">
        <v>26</v>
      </c>
      <c r="T14" s="2">
        <v>0</v>
      </c>
      <c r="U14" s="2">
        <v>-91.5913410520902</v>
      </c>
      <c r="V14" s="2">
        <v>43.966224131317098</v>
      </c>
      <c r="W14">
        <v>6.9846236048720964</v>
      </c>
      <c r="X14">
        <v>829.08661417322833</v>
      </c>
      <c r="Y14">
        <v>1157.894198680488</v>
      </c>
      <c r="Z14">
        <v>47.641563896119123</v>
      </c>
      <c r="AA14">
        <f>(P14-O14)</f>
        <v>12.9</v>
      </c>
      <c r="AB14">
        <f>AVERAGE(P14,O14)</f>
        <v>7.8500000000000005</v>
      </c>
      <c r="AC14">
        <v>60</v>
      </c>
      <c r="AD14">
        <v>17.106640970000001</v>
      </c>
      <c r="AE14" s="4"/>
      <c r="AF14" s="4"/>
      <c r="AG14" s="4"/>
      <c r="AH14" s="4"/>
      <c r="AI14" s="4"/>
      <c r="AJ14" s="4"/>
    </row>
    <row r="15" spans="1:36" x14ac:dyDescent="0.3">
      <c r="A15" s="2">
        <v>122</v>
      </c>
      <c r="B15" s="2" t="s">
        <v>35</v>
      </c>
      <c r="C15" s="2">
        <v>2003</v>
      </c>
      <c r="D15" s="2" t="s">
        <v>0</v>
      </c>
      <c r="E15" s="2">
        <v>39</v>
      </c>
      <c r="F15" s="2" t="s">
        <v>2</v>
      </c>
      <c r="G15" s="2" t="s">
        <v>1</v>
      </c>
      <c r="H15" s="2" t="s">
        <v>27</v>
      </c>
      <c r="I15" s="2" t="s">
        <v>26</v>
      </c>
      <c r="J15" s="2" t="s">
        <v>26</v>
      </c>
      <c r="K15" s="2" t="s">
        <v>26</v>
      </c>
      <c r="L15" s="2">
        <v>1997</v>
      </c>
      <c r="M15" s="2">
        <v>1992</v>
      </c>
      <c r="N15" s="2" t="s">
        <v>29</v>
      </c>
      <c r="O15" s="2">
        <v>0.6</v>
      </c>
      <c r="P15" s="2">
        <v>85.7</v>
      </c>
      <c r="Q15" s="2">
        <v>3.5</v>
      </c>
      <c r="R15" s="2">
        <v>153.1</v>
      </c>
      <c r="S15" s="2" t="s">
        <v>26</v>
      </c>
      <c r="T15" s="2">
        <v>0</v>
      </c>
      <c r="U15" s="2">
        <v>-91.5913410520902</v>
      </c>
      <c r="V15" s="2">
        <v>43.966224131317098</v>
      </c>
      <c r="W15">
        <v>6.9846236048720964</v>
      </c>
      <c r="X15">
        <v>829.08661417322833</v>
      </c>
      <c r="Y15">
        <v>1157.894198680488</v>
      </c>
      <c r="Z15">
        <v>47.641563896119123</v>
      </c>
      <c r="AA15">
        <f>(P15-O15)</f>
        <v>85.100000000000009</v>
      </c>
      <c r="AB15">
        <f>AVERAGE(P15,O15)</f>
        <v>43.15</v>
      </c>
      <c r="AC15">
        <v>60</v>
      </c>
      <c r="AD15">
        <v>17.106640970000001</v>
      </c>
      <c r="AE15" s="4"/>
      <c r="AF15" s="4"/>
      <c r="AG15" s="4"/>
      <c r="AH15" s="4"/>
      <c r="AI15" s="4"/>
      <c r="AJ15" s="4"/>
    </row>
    <row r="16" spans="1:36" x14ac:dyDescent="0.3">
      <c r="A16" s="2">
        <v>138</v>
      </c>
      <c r="B16" s="2" t="s">
        <v>36</v>
      </c>
      <c r="C16" s="2">
        <v>2001</v>
      </c>
      <c r="D16" s="2" t="s">
        <v>0</v>
      </c>
      <c r="E16" s="2">
        <v>38</v>
      </c>
      <c r="F16" s="2" t="s">
        <v>2</v>
      </c>
      <c r="G16" s="2" t="s">
        <v>1</v>
      </c>
      <c r="H16" s="2" t="s">
        <v>27</v>
      </c>
      <c r="I16" s="2">
        <v>6</v>
      </c>
      <c r="J16" s="2">
        <v>21</v>
      </c>
      <c r="K16" s="2" t="s">
        <v>30</v>
      </c>
      <c r="L16" s="2">
        <v>1998</v>
      </c>
      <c r="M16" s="2">
        <v>1998</v>
      </c>
      <c r="N16" s="2" t="s">
        <v>29</v>
      </c>
      <c r="O16" s="2">
        <v>0.03</v>
      </c>
      <c r="P16" s="2">
        <v>14.8</v>
      </c>
      <c r="Q16" s="2" t="s">
        <v>26</v>
      </c>
      <c r="R16" s="2" t="s">
        <v>26</v>
      </c>
      <c r="S16" s="2" t="s">
        <v>26</v>
      </c>
      <c r="T16" s="2">
        <v>0</v>
      </c>
      <c r="U16" s="2">
        <v>-88.0558981249022</v>
      </c>
      <c r="V16" s="2">
        <v>43.7140892217665</v>
      </c>
      <c r="W16">
        <v>7.6901564447898556</v>
      </c>
      <c r="X16">
        <v>807.71653543307082</v>
      </c>
      <c r="Y16">
        <v>1007.243322657788</v>
      </c>
      <c r="Z16">
        <v>34.577904678705167</v>
      </c>
      <c r="AA16">
        <f>(P16-O16)</f>
        <v>14.770000000000001</v>
      </c>
      <c r="AB16">
        <f>AVERAGE(P16,O16)</f>
        <v>7.415</v>
      </c>
      <c r="AC16">
        <v>60</v>
      </c>
      <c r="AD16">
        <v>20.760195960000001</v>
      </c>
      <c r="AE16" s="4"/>
      <c r="AF16" s="4"/>
      <c r="AG16" s="4"/>
      <c r="AH16" s="4"/>
      <c r="AI16" s="4"/>
      <c r="AJ16" s="4"/>
    </row>
    <row r="17" spans="1:36" x14ac:dyDescent="0.3">
      <c r="A17" s="2">
        <v>250</v>
      </c>
      <c r="B17" s="2" t="s">
        <v>37</v>
      </c>
      <c r="C17" s="2">
        <v>2005</v>
      </c>
      <c r="D17" s="2" t="s">
        <v>0</v>
      </c>
      <c r="E17" s="2">
        <v>15</v>
      </c>
      <c r="F17" s="2" t="s">
        <v>2</v>
      </c>
      <c r="G17" s="2" t="s">
        <v>1</v>
      </c>
      <c r="H17" s="2" t="s">
        <v>27</v>
      </c>
      <c r="I17" s="2">
        <v>2</v>
      </c>
      <c r="J17" s="2">
        <v>16</v>
      </c>
      <c r="K17" s="2" t="s">
        <v>30</v>
      </c>
      <c r="L17" s="2">
        <v>2003</v>
      </c>
      <c r="M17" s="2">
        <v>2002</v>
      </c>
      <c r="N17" s="2" t="s">
        <v>29</v>
      </c>
      <c r="O17" s="2">
        <v>0.1</v>
      </c>
      <c r="P17" s="2">
        <v>48.9</v>
      </c>
      <c r="Q17" s="2">
        <v>4</v>
      </c>
      <c r="R17" s="2">
        <v>25</v>
      </c>
      <c r="S17" s="2" t="s">
        <v>26</v>
      </c>
      <c r="T17" s="2">
        <v>0</v>
      </c>
      <c r="U17" s="2">
        <v>-84.940934828013397</v>
      </c>
      <c r="V17" s="2">
        <v>32.796237557414699</v>
      </c>
      <c r="W17">
        <v>16.99702447432059</v>
      </c>
      <c r="X17">
        <v>1333.731481481482</v>
      </c>
      <c r="Y17">
        <v>714.32123367874715</v>
      </c>
      <c r="Z17">
        <v>21.068983996355971</v>
      </c>
      <c r="AA17">
        <f>(P17-O17)</f>
        <v>48.8</v>
      </c>
      <c r="AB17">
        <f>AVERAGE(P17,O17)</f>
        <v>24.5</v>
      </c>
      <c r="AC17">
        <v>70</v>
      </c>
      <c r="AD17">
        <v>34.03852938</v>
      </c>
      <c r="AE17" s="4"/>
      <c r="AF17" s="4"/>
      <c r="AG17" s="4"/>
      <c r="AH17" s="4"/>
      <c r="AI17" s="4"/>
      <c r="AJ17" s="4"/>
    </row>
    <row r="18" spans="1:36" x14ac:dyDescent="0.3">
      <c r="A18">
        <v>306</v>
      </c>
      <c r="B18" t="s">
        <v>107</v>
      </c>
      <c r="C18">
        <v>2018</v>
      </c>
      <c r="D18" s="2" t="s">
        <v>0</v>
      </c>
      <c r="E18" s="2">
        <v>49</v>
      </c>
      <c r="F18" s="2" t="s">
        <v>2</v>
      </c>
      <c r="G18" s="2" t="s">
        <v>1</v>
      </c>
      <c r="H18" s="2" t="s">
        <v>27</v>
      </c>
      <c r="I18" s="2">
        <v>1</v>
      </c>
      <c r="J18" s="2">
        <v>4.5</v>
      </c>
      <c r="K18" s="2" t="s">
        <v>26</v>
      </c>
      <c r="L18" s="2">
        <v>2010</v>
      </c>
      <c r="M18" s="2">
        <v>2010</v>
      </c>
      <c r="N18" s="2" t="s">
        <v>28</v>
      </c>
      <c r="O18" s="2">
        <v>0</v>
      </c>
      <c r="P18" s="2">
        <v>100</v>
      </c>
      <c r="Q18" s="2" t="s">
        <v>26</v>
      </c>
      <c r="R18" s="2" t="s">
        <v>26</v>
      </c>
      <c r="S18" s="2" t="s">
        <v>26</v>
      </c>
      <c r="T18" s="5">
        <v>0.33579999999999999</v>
      </c>
      <c r="U18" s="2">
        <v>-47.738172207666601</v>
      </c>
      <c r="V18" s="2">
        <v>-3.15027995229506</v>
      </c>
      <c r="W18">
        <v>26.065806168776291</v>
      </c>
      <c r="X18">
        <v>1993.549450549451</v>
      </c>
      <c r="Y18">
        <v>42.347658010629509</v>
      </c>
      <c r="Z18">
        <v>75.555197076483083</v>
      </c>
      <c r="AA18">
        <f>(P18-O18)</f>
        <v>100</v>
      </c>
      <c r="AB18">
        <f>AVERAGE(P18,O18)</f>
        <v>50</v>
      </c>
      <c r="AC18">
        <v>0</v>
      </c>
      <c r="AD18">
        <v>44.238655319999999</v>
      </c>
      <c r="AE18" s="4"/>
      <c r="AF18" s="4"/>
      <c r="AG18" s="4"/>
      <c r="AH18" s="4"/>
      <c r="AI18" s="4"/>
      <c r="AJ18" s="4"/>
    </row>
    <row r="19" spans="1:36" x14ac:dyDescent="0.3">
      <c r="A19" s="2">
        <v>447</v>
      </c>
      <c r="B19" s="2" t="s">
        <v>38</v>
      </c>
      <c r="C19" s="2">
        <v>2007</v>
      </c>
      <c r="D19" s="2" t="s">
        <v>0</v>
      </c>
      <c r="E19" s="2">
        <v>59</v>
      </c>
      <c r="F19" s="2" t="s">
        <v>2</v>
      </c>
      <c r="G19" s="2" t="s">
        <v>1</v>
      </c>
      <c r="H19" s="2" t="s">
        <v>27</v>
      </c>
      <c r="I19" s="2">
        <v>2</v>
      </c>
      <c r="J19" s="2">
        <v>8</v>
      </c>
      <c r="K19" s="2" t="s">
        <v>26</v>
      </c>
      <c r="L19" s="2">
        <v>2000</v>
      </c>
      <c r="M19" s="2">
        <v>2000</v>
      </c>
      <c r="N19" s="2" t="s">
        <v>28</v>
      </c>
      <c r="O19" s="2">
        <v>0.1</v>
      </c>
      <c r="P19" s="2">
        <v>31</v>
      </c>
      <c r="Q19" s="2">
        <v>5.4</v>
      </c>
      <c r="R19" s="2">
        <v>26.8</v>
      </c>
      <c r="S19" s="2">
        <v>13.1</v>
      </c>
      <c r="T19" s="2">
        <v>0.14000000000000001</v>
      </c>
      <c r="U19" s="2">
        <v>-83.717403337917602</v>
      </c>
      <c r="V19" s="2">
        <v>34.905344036258597</v>
      </c>
      <c r="W19">
        <v>13.65880289248058</v>
      </c>
      <c r="X19">
        <v>1547.223214285714</v>
      </c>
      <c r="Y19">
        <v>738.80865097045898</v>
      </c>
      <c r="Z19">
        <v>12.871956084455761</v>
      </c>
      <c r="AA19">
        <f>(P19-O19)</f>
        <v>30.9</v>
      </c>
      <c r="AB19">
        <f>AVERAGE(P19,O19)</f>
        <v>15.55</v>
      </c>
      <c r="AC19">
        <v>70</v>
      </c>
      <c r="AD19">
        <v>56.364712820000001</v>
      </c>
      <c r="AE19" s="4"/>
      <c r="AF19" s="4"/>
      <c r="AG19" s="4"/>
      <c r="AH19" s="4"/>
      <c r="AI19" s="4"/>
      <c r="AJ19" s="4"/>
    </row>
    <row r="20" spans="1:36" x14ac:dyDescent="0.3">
      <c r="A20" s="2">
        <v>447</v>
      </c>
      <c r="B20" s="2" t="s">
        <v>38</v>
      </c>
      <c r="C20" s="2">
        <v>2007</v>
      </c>
      <c r="D20" s="2" t="s">
        <v>0</v>
      </c>
      <c r="E20" s="2">
        <v>59</v>
      </c>
      <c r="F20" s="2" t="s">
        <v>2</v>
      </c>
      <c r="G20" s="2" t="s">
        <v>1</v>
      </c>
      <c r="H20" s="2" t="s">
        <v>27</v>
      </c>
      <c r="I20" s="2">
        <v>2</v>
      </c>
      <c r="J20" s="2">
        <v>8</v>
      </c>
      <c r="K20" s="2" t="s">
        <v>26</v>
      </c>
      <c r="L20" s="2">
        <v>2000</v>
      </c>
      <c r="M20" s="2">
        <v>2000</v>
      </c>
      <c r="N20" s="2" t="s">
        <v>29</v>
      </c>
      <c r="O20" s="2">
        <v>0.5</v>
      </c>
      <c r="P20" s="2">
        <v>65</v>
      </c>
      <c r="Q20" s="2">
        <v>5.4</v>
      </c>
      <c r="R20" s="2">
        <v>26.8</v>
      </c>
      <c r="S20" s="2">
        <v>13.1</v>
      </c>
      <c r="T20" s="2">
        <v>-0.09</v>
      </c>
      <c r="U20" s="2">
        <v>-83.717403337917602</v>
      </c>
      <c r="V20" s="2">
        <v>34.905344036258597</v>
      </c>
      <c r="W20">
        <v>13.65880289248058</v>
      </c>
      <c r="X20">
        <v>1547.223214285714</v>
      </c>
      <c r="Y20">
        <v>738.80865097045898</v>
      </c>
      <c r="Z20">
        <v>12.871956084455761</v>
      </c>
      <c r="AA20">
        <f>(P20-O20)</f>
        <v>64.5</v>
      </c>
      <c r="AB20">
        <f>AVERAGE(P20,O20)</f>
        <v>32.75</v>
      </c>
      <c r="AC20">
        <v>70</v>
      </c>
      <c r="AD20">
        <v>56.364712820000001</v>
      </c>
      <c r="AE20" s="4"/>
      <c r="AF20" s="4"/>
      <c r="AG20" s="4"/>
      <c r="AH20" s="4"/>
      <c r="AI20" s="4"/>
      <c r="AJ20" s="4"/>
    </row>
    <row r="21" spans="1:36" x14ac:dyDescent="0.3">
      <c r="A21" s="2">
        <v>459</v>
      </c>
      <c r="B21" t="s">
        <v>39</v>
      </c>
      <c r="C21" s="2">
        <v>2008</v>
      </c>
      <c r="D21" t="s">
        <v>79</v>
      </c>
      <c r="E21" s="2">
        <v>13</v>
      </c>
      <c r="F21" s="2" t="s">
        <v>2</v>
      </c>
      <c r="G21" s="2" t="s">
        <v>1</v>
      </c>
      <c r="H21" s="2" t="s">
        <v>27</v>
      </c>
      <c r="I21" s="2" t="s">
        <v>26</v>
      </c>
      <c r="J21" s="2" t="s">
        <v>26</v>
      </c>
      <c r="K21" s="2" t="s">
        <v>30</v>
      </c>
      <c r="L21" s="2">
        <v>2003</v>
      </c>
      <c r="M21" s="2">
        <v>1999</v>
      </c>
      <c r="N21" s="2" t="s">
        <v>28</v>
      </c>
      <c r="O21" s="2">
        <v>0</v>
      </c>
      <c r="P21" s="2">
        <v>100</v>
      </c>
      <c r="Q21" s="2">
        <v>0.33</v>
      </c>
      <c r="R21" s="2">
        <v>5.43</v>
      </c>
      <c r="S21" s="2" t="s">
        <v>26</v>
      </c>
      <c r="T21" s="2">
        <v>-0.62</v>
      </c>
      <c r="U21" s="2">
        <v>-84.832848281508703</v>
      </c>
      <c r="V21" s="2">
        <v>32.388655699885803</v>
      </c>
      <c r="W21">
        <v>17.545275292306581</v>
      </c>
      <c r="X21">
        <v>1307.566037735849</v>
      </c>
      <c r="Y21">
        <v>702.74318479142096</v>
      </c>
      <c r="Z21">
        <v>22.123443009718411</v>
      </c>
      <c r="AA21">
        <f>(P21-O21)</f>
        <v>100</v>
      </c>
      <c r="AB21">
        <f>AVERAGE(P21,O21)</f>
        <v>50</v>
      </c>
      <c r="AC21">
        <v>70</v>
      </c>
      <c r="AD21">
        <v>35.422285899999999</v>
      </c>
      <c r="AE21" s="4"/>
      <c r="AF21" s="4"/>
      <c r="AG21" s="4"/>
      <c r="AH21" s="4"/>
      <c r="AI21" s="4"/>
      <c r="AJ21" s="4"/>
    </row>
    <row r="22" spans="1:36" x14ac:dyDescent="0.3">
      <c r="A22" s="2">
        <v>507</v>
      </c>
      <c r="B22" s="2" t="s">
        <v>41</v>
      </c>
      <c r="C22" s="2">
        <v>2009</v>
      </c>
      <c r="D22" s="2" t="s">
        <v>0</v>
      </c>
      <c r="E22" s="2">
        <v>18</v>
      </c>
      <c r="F22" s="2" t="s">
        <v>2</v>
      </c>
      <c r="G22" s="2" t="s">
        <v>1</v>
      </c>
      <c r="H22" s="2" t="s">
        <v>27</v>
      </c>
      <c r="I22" s="2">
        <v>14</v>
      </c>
      <c r="J22" s="2">
        <v>64</v>
      </c>
      <c r="K22" s="2" t="s">
        <v>30</v>
      </c>
      <c r="L22" s="2">
        <v>2003</v>
      </c>
      <c r="M22" s="2">
        <v>2002</v>
      </c>
      <c r="N22" s="2" t="s">
        <v>29</v>
      </c>
      <c r="O22" s="2">
        <v>1.2</v>
      </c>
      <c r="P22" s="2">
        <v>40.4</v>
      </c>
      <c r="Q22" s="2">
        <v>4</v>
      </c>
      <c r="R22" s="2">
        <v>25</v>
      </c>
      <c r="S22" s="2" t="s">
        <v>26</v>
      </c>
      <c r="T22" s="2">
        <v>-0.74</v>
      </c>
      <c r="U22" s="2">
        <v>-84.845495468416104</v>
      </c>
      <c r="V22" s="2">
        <v>32.599862138791998</v>
      </c>
      <c r="W22">
        <v>17.281123656146931</v>
      </c>
      <c r="X22">
        <v>1312.5</v>
      </c>
      <c r="Y22">
        <v>708.60098784824584</v>
      </c>
      <c r="Z22">
        <v>21.6108913781508</v>
      </c>
      <c r="AA22">
        <f>(P22-O22)</f>
        <v>39.199999999999996</v>
      </c>
      <c r="AB22">
        <f>AVERAGE(P22,O22)</f>
        <v>20.8</v>
      </c>
      <c r="AC22">
        <v>70</v>
      </c>
      <c r="AD22">
        <v>34.569705229999997</v>
      </c>
      <c r="AE22" s="4"/>
      <c r="AF22" s="4"/>
      <c r="AG22" s="4"/>
      <c r="AH22" s="4"/>
      <c r="AI22" s="4"/>
      <c r="AJ22" s="4"/>
    </row>
    <row r="23" spans="1:36" x14ac:dyDescent="0.3">
      <c r="A23">
        <v>619</v>
      </c>
      <c r="B23" t="s">
        <v>111</v>
      </c>
      <c r="C23">
        <v>2016</v>
      </c>
      <c r="D23" s="2" t="s">
        <v>3</v>
      </c>
      <c r="E23" s="2">
        <v>54</v>
      </c>
      <c r="F23" s="2" t="s">
        <v>2</v>
      </c>
      <c r="G23" s="2" t="s">
        <v>1</v>
      </c>
      <c r="H23" s="2" t="s">
        <v>27</v>
      </c>
      <c r="I23" s="2" t="s">
        <v>26</v>
      </c>
      <c r="J23" s="2" t="s">
        <v>26</v>
      </c>
      <c r="K23" s="2" t="s">
        <v>26</v>
      </c>
      <c r="L23" s="2">
        <v>2014</v>
      </c>
      <c r="M23" s="2">
        <v>2010</v>
      </c>
      <c r="N23" s="2" t="s">
        <v>28</v>
      </c>
      <c r="O23" s="2">
        <v>0.3</v>
      </c>
      <c r="P23" s="2">
        <v>73.400000000000006</v>
      </c>
      <c r="Q23" s="2">
        <v>1.6</v>
      </c>
      <c r="R23" s="2">
        <v>148.1</v>
      </c>
      <c r="S23" s="2">
        <v>23.1</v>
      </c>
      <c r="T23" s="2">
        <v>-1.3800000000000007E-2</v>
      </c>
      <c r="U23" s="2">
        <v>-54.449138065527102</v>
      </c>
      <c r="V23" s="2">
        <v>-30.253019989359899</v>
      </c>
      <c r="W23">
        <v>19.270192779113199</v>
      </c>
      <c r="X23">
        <v>1588.0373831775701</v>
      </c>
      <c r="Y23">
        <v>418.06179838091413</v>
      </c>
      <c r="Z23">
        <v>7.5145762746579177</v>
      </c>
      <c r="AA23">
        <f>(P23-O23)</f>
        <v>73.100000000000009</v>
      </c>
      <c r="AB23">
        <f>AVERAGE(P23,O23)</f>
        <v>36.85</v>
      </c>
      <c r="AC23">
        <v>0</v>
      </c>
      <c r="AD23">
        <v>50.530998359999998</v>
      </c>
      <c r="AE23" s="4"/>
      <c r="AF23" s="4"/>
      <c r="AG23" s="4"/>
      <c r="AH23" s="4"/>
      <c r="AI23" s="4"/>
      <c r="AJ23" s="4"/>
    </row>
    <row r="24" spans="1:36" x14ac:dyDescent="0.3">
      <c r="A24" s="2">
        <v>807</v>
      </c>
      <c r="B24" s="2" t="s">
        <v>42</v>
      </c>
      <c r="C24" s="2">
        <v>2013</v>
      </c>
      <c r="D24" s="2" t="s">
        <v>0</v>
      </c>
      <c r="E24" s="2">
        <v>22</v>
      </c>
      <c r="F24" s="2" t="s">
        <v>2</v>
      </c>
      <c r="G24" s="2" t="s">
        <v>87</v>
      </c>
      <c r="H24" s="2" t="s">
        <v>27</v>
      </c>
      <c r="I24" s="2">
        <v>0.03</v>
      </c>
      <c r="J24" s="2">
        <v>0.92</v>
      </c>
      <c r="K24" s="2" t="s">
        <v>26</v>
      </c>
      <c r="L24" s="2">
        <v>2010</v>
      </c>
      <c r="M24" s="2">
        <v>2010</v>
      </c>
      <c r="N24" s="2" t="s">
        <v>29</v>
      </c>
      <c r="O24" s="2">
        <v>0</v>
      </c>
      <c r="P24" s="2">
        <v>10</v>
      </c>
      <c r="Q24" s="2" t="s">
        <v>26</v>
      </c>
      <c r="R24" s="2" t="s">
        <v>26</v>
      </c>
      <c r="S24" s="2" t="s">
        <v>26</v>
      </c>
      <c r="T24" s="2">
        <v>-0.16</v>
      </c>
      <c r="U24" s="2">
        <v>123.84525886989</v>
      </c>
      <c r="V24" s="2">
        <v>41.295062120187801</v>
      </c>
      <c r="W24">
        <v>7.1326321363449097</v>
      </c>
      <c r="X24">
        <v>800.73333333333335</v>
      </c>
      <c r="Y24">
        <v>1249.886005655924</v>
      </c>
      <c r="Z24">
        <v>103.85263156890871</v>
      </c>
      <c r="AA24">
        <f>(P24-O24)</f>
        <v>10</v>
      </c>
      <c r="AB24">
        <f>AVERAGE(P24,O24)</f>
        <v>5</v>
      </c>
      <c r="AC24">
        <v>70</v>
      </c>
      <c r="AD24">
        <v>77.63748416</v>
      </c>
      <c r="AE24" s="4"/>
      <c r="AF24" s="4"/>
      <c r="AG24" s="4"/>
      <c r="AH24" s="4"/>
      <c r="AI24" s="4"/>
      <c r="AJ24" s="4"/>
    </row>
    <row r="25" spans="1:36" x14ac:dyDescent="0.3">
      <c r="A25" s="2">
        <v>807</v>
      </c>
      <c r="B25" s="2" t="s">
        <v>42</v>
      </c>
      <c r="C25" s="2">
        <v>2013</v>
      </c>
      <c r="D25" s="2" t="s">
        <v>0</v>
      </c>
      <c r="E25" s="2">
        <v>22</v>
      </c>
      <c r="F25" s="2" t="s">
        <v>2</v>
      </c>
      <c r="G25" s="2" t="s">
        <v>64</v>
      </c>
      <c r="H25" s="2" t="s">
        <v>27</v>
      </c>
      <c r="I25" s="2">
        <v>0.03</v>
      </c>
      <c r="J25" s="2">
        <v>2.25</v>
      </c>
      <c r="K25" s="2" t="s">
        <v>26</v>
      </c>
      <c r="L25" s="2">
        <v>2010</v>
      </c>
      <c r="M25" s="2">
        <v>2010</v>
      </c>
      <c r="N25" s="2" t="s">
        <v>29</v>
      </c>
      <c r="O25" s="2">
        <v>0</v>
      </c>
      <c r="P25" s="2">
        <v>10</v>
      </c>
      <c r="Q25" s="2" t="s">
        <v>26</v>
      </c>
      <c r="R25" s="2" t="s">
        <v>26</v>
      </c>
      <c r="S25" s="2" t="s">
        <v>26</v>
      </c>
      <c r="T25" s="2">
        <v>-0.15</v>
      </c>
      <c r="U25" s="2">
        <v>123.84525886989</v>
      </c>
      <c r="V25" s="2">
        <v>41.295062120187801</v>
      </c>
      <c r="W25">
        <v>7.1326321363449097</v>
      </c>
      <c r="X25">
        <v>800.73333333333335</v>
      </c>
      <c r="Y25">
        <v>1249.886005655924</v>
      </c>
      <c r="Z25">
        <v>103.85263156890871</v>
      </c>
      <c r="AA25">
        <f>(P25-O25)</f>
        <v>10</v>
      </c>
      <c r="AB25">
        <f>AVERAGE(P25,O25)</f>
        <v>5</v>
      </c>
      <c r="AC25">
        <v>70</v>
      </c>
      <c r="AD25">
        <v>77.63748416</v>
      </c>
      <c r="AE25" s="4"/>
      <c r="AF25" s="4"/>
      <c r="AG25" s="4"/>
      <c r="AH25" s="4"/>
      <c r="AI25" s="4"/>
      <c r="AJ25" s="4"/>
    </row>
    <row r="26" spans="1:36" x14ac:dyDescent="0.3">
      <c r="A26" s="2">
        <v>807</v>
      </c>
      <c r="B26" s="2" t="s">
        <v>42</v>
      </c>
      <c r="C26" s="2">
        <v>2013</v>
      </c>
      <c r="D26" s="2" t="s">
        <v>0</v>
      </c>
      <c r="E26" s="2">
        <v>22</v>
      </c>
      <c r="F26" s="2" t="s">
        <v>2</v>
      </c>
      <c r="G26" s="2" t="s">
        <v>1</v>
      </c>
      <c r="H26" s="2" t="s">
        <v>27</v>
      </c>
      <c r="I26" s="2">
        <v>2</v>
      </c>
      <c r="J26" s="2">
        <v>9</v>
      </c>
      <c r="K26" s="2" t="s">
        <v>26</v>
      </c>
      <c r="L26" s="2">
        <v>2010</v>
      </c>
      <c r="M26" s="2">
        <v>2010</v>
      </c>
      <c r="N26" s="2" t="s">
        <v>29</v>
      </c>
      <c r="O26" s="2">
        <v>0</v>
      </c>
      <c r="P26" s="2">
        <v>10</v>
      </c>
      <c r="Q26" s="2" t="s">
        <v>26</v>
      </c>
      <c r="R26" s="2" t="s">
        <v>26</v>
      </c>
      <c r="S26" s="2" t="s">
        <v>26</v>
      </c>
      <c r="T26" s="2">
        <v>0.09</v>
      </c>
      <c r="U26" s="2">
        <v>123.84525886989</v>
      </c>
      <c r="V26" s="2">
        <v>41.295062120187801</v>
      </c>
      <c r="W26">
        <v>7.1326321363449097</v>
      </c>
      <c r="X26">
        <v>800.73333333333335</v>
      </c>
      <c r="Y26">
        <v>1249.886005655924</v>
      </c>
      <c r="Z26">
        <v>103.85263156890871</v>
      </c>
      <c r="AA26">
        <f>(P26-O26)</f>
        <v>10</v>
      </c>
      <c r="AB26">
        <f>AVERAGE(P26,O26)</f>
        <v>5</v>
      </c>
      <c r="AC26">
        <v>70</v>
      </c>
      <c r="AD26">
        <v>77.63748416</v>
      </c>
      <c r="AE26" s="4"/>
      <c r="AF26" s="4"/>
      <c r="AG26" s="4"/>
      <c r="AH26" s="4"/>
      <c r="AI26" s="4"/>
      <c r="AJ26" s="4"/>
    </row>
    <row r="27" spans="1:36" x14ac:dyDescent="0.3">
      <c r="A27" s="2">
        <v>807</v>
      </c>
      <c r="B27" s="2" t="s">
        <v>42</v>
      </c>
      <c r="C27" s="2">
        <v>2013</v>
      </c>
      <c r="D27" s="2" t="s">
        <v>0</v>
      </c>
      <c r="E27" s="2">
        <v>22</v>
      </c>
      <c r="F27" s="2" t="s">
        <v>2</v>
      </c>
      <c r="G27" s="2" t="s">
        <v>64</v>
      </c>
      <c r="H27" s="2" t="s">
        <v>27</v>
      </c>
      <c r="I27" s="2">
        <v>0.03</v>
      </c>
      <c r="J27" s="2">
        <v>2.25</v>
      </c>
      <c r="K27" s="2" t="s">
        <v>26</v>
      </c>
      <c r="L27" s="2">
        <v>2010</v>
      </c>
      <c r="M27" s="2">
        <v>2010</v>
      </c>
      <c r="N27" s="2" t="s">
        <v>28</v>
      </c>
      <c r="O27" s="2">
        <v>0</v>
      </c>
      <c r="P27" s="2">
        <v>78</v>
      </c>
      <c r="Q27" s="2" t="s">
        <v>26</v>
      </c>
      <c r="R27" s="2" t="s">
        <v>26</v>
      </c>
      <c r="S27" s="2" t="s">
        <v>26</v>
      </c>
      <c r="T27" s="2">
        <v>-0.28999999999999998</v>
      </c>
      <c r="U27" s="2">
        <v>123.84525886989</v>
      </c>
      <c r="V27" s="2">
        <v>41.295062120187801</v>
      </c>
      <c r="W27">
        <v>7.1326321363449097</v>
      </c>
      <c r="X27">
        <v>800.73333333333335</v>
      </c>
      <c r="Y27">
        <v>1249.886005655924</v>
      </c>
      <c r="Z27">
        <v>103.85263156890871</v>
      </c>
      <c r="AA27">
        <f>(P27-O27)</f>
        <v>78</v>
      </c>
      <c r="AB27">
        <f>AVERAGE(P27,O27)</f>
        <v>39</v>
      </c>
      <c r="AC27">
        <v>70</v>
      </c>
      <c r="AD27">
        <v>77.63748416</v>
      </c>
      <c r="AE27" s="4"/>
      <c r="AF27" s="4"/>
      <c r="AG27" s="4"/>
      <c r="AH27" s="4"/>
      <c r="AI27" s="4"/>
      <c r="AJ27" s="4"/>
    </row>
    <row r="28" spans="1:36" x14ac:dyDescent="0.3">
      <c r="A28" s="2">
        <v>807</v>
      </c>
      <c r="B28" s="2" t="s">
        <v>42</v>
      </c>
      <c r="C28" s="2">
        <v>2013</v>
      </c>
      <c r="D28" s="2" t="s">
        <v>0</v>
      </c>
      <c r="E28" s="2">
        <v>22</v>
      </c>
      <c r="F28" s="2" t="s">
        <v>2</v>
      </c>
      <c r="G28" s="2" t="s">
        <v>87</v>
      </c>
      <c r="H28" s="2" t="s">
        <v>27</v>
      </c>
      <c r="I28" s="2">
        <v>0.03</v>
      </c>
      <c r="J28" s="2">
        <v>0.92</v>
      </c>
      <c r="K28" s="2" t="s">
        <v>26</v>
      </c>
      <c r="L28" s="2">
        <v>2010</v>
      </c>
      <c r="M28" s="2">
        <v>2010</v>
      </c>
      <c r="N28" s="2" t="s">
        <v>28</v>
      </c>
      <c r="O28" s="2">
        <v>0</v>
      </c>
      <c r="P28" s="2">
        <v>78</v>
      </c>
      <c r="Q28" s="2" t="s">
        <v>26</v>
      </c>
      <c r="R28" s="2" t="s">
        <v>26</v>
      </c>
      <c r="S28" s="2" t="s">
        <v>26</v>
      </c>
      <c r="T28" s="2">
        <v>-0.2</v>
      </c>
      <c r="U28" s="2">
        <v>123.84525886989</v>
      </c>
      <c r="V28" s="2">
        <v>41.295062120187801</v>
      </c>
      <c r="W28">
        <v>7.1326321363449097</v>
      </c>
      <c r="X28">
        <v>800.73333333333335</v>
      </c>
      <c r="Y28">
        <v>1249.886005655924</v>
      </c>
      <c r="Z28">
        <v>103.85263156890871</v>
      </c>
      <c r="AA28">
        <f>(P28-O28)</f>
        <v>78</v>
      </c>
      <c r="AB28">
        <f>AVERAGE(P28,O28)</f>
        <v>39</v>
      </c>
      <c r="AC28">
        <v>70</v>
      </c>
      <c r="AD28">
        <v>77.63748416</v>
      </c>
      <c r="AE28" s="4"/>
      <c r="AF28" s="4"/>
      <c r="AG28" s="4"/>
      <c r="AH28" s="4"/>
      <c r="AI28" s="4"/>
      <c r="AJ28" s="4"/>
    </row>
    <row r="29" spans="1:36" x14ac:dyDescent="0.3">
      <c r="A29" s="2">
        <v>807</v>
      </c>
      <c r="B29" s="2" t="s">
        <v>42</v>
      </c>
      <c r="C29" s="2">
        <v>2013</v>
      </c>
      <c r="D29" s="2" t="s">
        <v>0</v>
      </c>
      <c r="E29" s="2">
        <v>22</v>
      </c>
      <c r="F29" s="2" t="s">
        <v>2</v>
      </c>
      <c r="G29" s="2" t="s">
        <v>1</v>
      </c>
      <c r="H29" s="2" t="s">
        <v>27</v>
      </c>
      <c r="I29" s="2">
        <v>2</v>
      </c>
      <c r="J29" s="2">
        <v>9</v>
      </c>
      <c r="K29" s="2" t="s">
        <v>26</v>
      </c>
      <c r="L29" s="2">
        <v>2010</v>
      </c>
      <c r="M29" s="2">
        <v>2010</v>
      </c>
      <c r="N29" s="2" t="s">
        <v>28</v>
      </c>
      <c r="O29" s="2">
        <v>0</v>
      </c>
      <c r="P29" s="2">
        <v>78</v>
      </c>
      <c r="Q29" s="2" t="s">
        <v>26</v>
      </c>
      <c r="R29" s="2" t="s">
        <v>26</v>
      </c>
      <c r="S29" s="2" t="s">
        <v>26</v>
      </c>
      <c r="T29" s="2">
        <v>0.22</v>
      </c>
      <c r="U29" s="2">
        <v>123.84525886989</v>
      </c>
      <c r="V29" s="2">
        <v>41.295062120187801</v>
      </c>
      <c r="W29">
        <v>7.1326321363449097</v>
      </c>
      <c r="X29">
        <v>800.73333333333335</v>
      </c>
      <c r="Y29">
        <v>1249.886005655924</v>
      </c>
      <c r="Z29">
        <v>103.85263156890871</v>
      </c>
      <c r="AA29">
        <f>(P29-O29)</f>
        <v>78</v>
      </c>
      <c r="AB29">
        <f>AVERAGE(P29,O29)</f>
        <v>39</v>
      </c>
      <c r="AC29">
        <v>70</v>
      </c>
      <c r="AD29">
        <v>77.63748416</v>
      </c>
      <c r="AE29" s="4"/>
      <c r="AF29" s="4"/>
      <c r="AG29" s="4"/>
      <c r="AH29" s="4"/>
      <c r="AI29" s="4"/>
      <c r="AJ29" s="4"/>
    </row>
    <row r="30" spans="1:36" x14ac:dyDescent="0.3">
      <c r="A30" s="2">
        <v>814</v>
      </c>
      <c r="B30" s="2" t="s">
        <v>88</v>
      </c>
      <c r="C30" s="2">
        <v>2012</v>
      </c>
      <c r="D30" s="2" t="s">
        <v>0</v>
      </c>
      <c r="E30" s="2">
        <v>249</v>
      </c>
      <c r="F30" s="2" t="s">
        <v>2</v>
      </c>
      <c r="G30" s="2" t="s">
        <v>1</v>
      </c>
      <c r="H30" s="2" t="s">
        <v>27</v>
      </c>
      <c r="I30" s="2" t="s">
        <v>26</v>
      </c>
      <c r="J30" s="2" t="s">
        <v>26</v>
      </c>
      <c r="K30" s="2" t="s">
        <v>30</v>
      </c>
      <c r="L30" s="2">
        <v>2003</v>
      </c>
      <c r="M30" s="2">
        <v>2000</v>
      </c>
      <c r="N30" s="2" t="s">
        <v>29</v>
      </c>
      <c r="O30" s="2">
        <v>0</v>
      </c>
      <c r="P30" s="2">
        <v>34</v>
      </c>
      <c r="Q30" s="2" t="s">
        <v>26</v>
      </c>
      <c r="R30" s="2" t="s">
        <v>26</v>
      </c>
      <c r="S30" s="2" t="s">
        <v>26</v>
      </c>
      <c r="T30" s="2">
        <v>0.13</v>
      </c>
      <c r="U30" s="2">
        <v>15.704927662290199</v>
      </c>
      <c r="V30" s="2">
        <v>48.213457164942497</v>
      </c>
      <c r="W30">
        <v>8.0735958336043545</v>
      </c>
      <c r="X30">
        <v>749.75182481751824</v>
      </c>
      <c r="Y30">
        <v>725.24648045449362</v>
      </c>
      <c r="Z30">
        <v>34.773424134637317</v>
      </c>
      <c r="AA30">
        <f>(P30-O30)</f>
        <v>34</v>
      </c>
      <c r="AB30">
        <f>AVERAGE(P30,O30)</f>
        <v>17</v>
      </c>
      <c r="AC30">
        <v>70</v>
      </c>
      <c r="AD30">
        <v>62.93294582</v>
      </c>
      <c r="AE30" s="4"/>
      <c r="AF30" s="4"/>
      <c r="AG30" s="4"/>
      <c r="AH30" s="4"/>
      <c r="AI30" s="4"/>
      <c r="AJ30" s="4"/>
    </row>
    <row r="31" spans="1:36" x14ac:dyDescent="0.3">
      <c r="A31" s="2">
        <v>814</v>
      </c>
      <c r="B31" s="2" t="s">
        <v>88</v>
      </c>
      <c r="C31" s="2">
        <v>2012</v>
      </c>
      <c r="D31" s="2" t="s">
        <v>0</v>
      </c>
      <c r="E31" s="2">
        <v>249</v>
      </c>
      <c r="F31" s="2" t="s">
        <v>2</v>
      </c>
      <c r="G31" s="2" t="s">
        <v>1</v>
      </c>
      <c r="H31" s="2" t="s">
        <v>27</v>
      </c>
      <c r="I31" s="2" t="s">
        <v>26</v>
      </c>
      <c r="J31" s="2" t="s">
        <v>26</v>
      </c>
      <c r="K31" s="2" t="s">
        <v>30</v>
      </c>
      <c r="L31" s="2">
        <v>2003</v>
      </c>
      <c r="M31" s="2">
        <v>2000</v>
      </c>
      <c r="N31" s="2" t="s">
        <v>28</v>
      </c>
      <c r="O31" s="2">
        <v>0</v>
      </c>
      <c r="P31" s="2">
        <v>82</v>
      </c>
      <c r="Q31" s="2" t="s">
        <v>26</v>
      </c>
      <c r="R31" s="2" t="s">
        <v>26</v>
      </c>
      <c r="S31" s="2" t="s">
        <v>26</v>
      </c>
      <c r="T31" s="2">
        <v>0.36</v>
      </c>
      <c r="U31" s="2">
        <v>15.704927662290199</v>
      </c>
      <c r="V31" s="2">
        <v>48.213457164942497</v>
      </c>
      <c r="W31">
        <v>8.0735958336043545</v>
      </c>
      <c r="X31">
        <v>749.75182481751824</v>
      </c>
      <c r="Y31">
        <v>725.24648045449362</v>
      </c>
      <c r="Z31">
        <v>34.773424134637317</v>
      </c>
      <c r="AA31">
        <f>(P31-O31)</f>
        <v>82</v>
      </c>
      <c r="AB31">
        <f>AVERAGE(P31,O31)</f>
        <v>41</v>
      </c>
      <c r="AC31">
        <v>70</v>
      </c>
      <c r="AD31">
        <v>62.93294582</v>
      </c>
      <c r="AE31" s="4"/>
      <c r="AF31" s="4"/>
      <c r="AG31" s="4"/>
      <c r="AH31" s="4"/>
      <c r="AI31" s="4"/>
      <c r="AJ31" s="4"/>
    </row>
    <row r="32" spans="1:36" x14ac:dyDescent="0.3">
      <c r="A32" s="2">
        <v>1138</v>
      </c>
      <c r="B32" t="s">
        <v>43</v>
      </c>
      <c r="C32" s="2">
        <v>2005</v>
      </c>
      <c r="D32" t="s">
        <v>0</v>
      </c>
      <c r="E32" s="2">
        <v>33</v>
      </c>
      <c r="F32" s="2" t="s">
        <v>2</v>
      </c>
      <c r="G32" s="2" t="s">
        <v>1</v>
      </c>
      <c r="H32" s="2" t="s">
        <v>27</v>
      </c>
      <c r="I32" s="2" t="s">
        <v>26</v>
      </c>
      <c r="J32" s="2" t="s">
        <v>26</v>
      </c>
      <c r="K32" s="2" t="s">
        <v>26</v>
      </c>
      <c r="L32" s="2">
        <v>2001</v>
      </c>
      <c r="M32" s="2">
        <v>1992</v>
      </c>
      <c r="N32" s="2" t="s">
        <v>28</v>
      </c>
      <c r="O32" s="2" t="s">
        <v>26</v>
      </c>
      <c r="P32" s="2" t="s">
        <v>26</v>
      </c>
      <c r="Q32" s="2" t="s">
        <v>26</v>
      </c>
      <c r="R32" s="2" t="s">
        <v>26</v>
      </c>
      <c r="S32" s="2" t="s">
        <v>26</v>
      </c>
      <c r="T32" s="2">
        <v>0.16</v>
      </c>
      <c r="U32" s="2">
        <v>-73.815635430313705</v>
      </c>
      <c r="V32" s="2">
        <v>41.543897058267198</v>
      </c>
      <c r="W32">
        <v>9.1912837698439915</v>
      </c>
      <c r="X32">
        <v>1184.933884297521</v>
      </c>
      <c r="Y32">
        <v>929.77901641593496</v>
      </c>
      <c r="Z32">
        <v>10.203571954049361</v>
      </c>
      <c r="AA32" t="s">
        <v>118</v>
      </c>
      <c r="AB32" t="s">
        <v>118</v>
      </c>
      <c r="AC32">
        <v>70</v>
      </c>
      <c r="AD32">
        <v>87.787766989999994</v>
      </c>
      <c r="AE32" s="4"/>
      <c r="AF32" s="4"/>
      <c r="AG32" s="4"/>
      <c r="AH32" s="4"/>
      <c r="AI32" s="4"/>
      <c r="AJ32" s="4"/>
    </row>
    <row r="33" spans="1:36" x14ac:dyDescent="0.3">
      <c r="A33" s="2">
        <v>1138</v>
      </c>
      <c r="B33" t="s">
        <v>43</v>
      </c>
      <c r="C33" s="2">
        <v>2005</v>
      </c>
      <c r="D33" t="s">
        <v>0</v>
      </c>
      <c r="E33" s="2">
        <v>33</v>
      </c>
      <c r="F33" s="2" t="s">
        <v>2</v>
      </c>
      <c r="G33" s="2" t="s">
        <v>1</v>
      </c>
      <c r="H33" s="2" t="s">
        <v>27</v>
      </c>
      <c r="I33" s="2" t="s">
        <v>26</v>
      </c>
      <c r="J33" s="2" t="s">
        <v>26</v>
      </c>
      <c r="K33" s="2" t="s">
        <v>26</v>
      </c>
      <c r="L33" s="2">
        <v>2001</v>
      </c>
      <c r="M33" s="2">
        <v>1992</v>
      </c>
      <c r="N33" s="2" t="s">
        <v>29</v>
      </c>
      <c r="O33" s="2" t="s">
        <v>26</v>
      </c>
      <c r="P33" s="2" t="s">
        <v>26</v>
      </c>
      <c r="Q33" s="2" t="s">
        <v>26</v>
      </c>
      <c r="R33" s="2" t="s">
        <v>26</v>
      </c>
      <c r="S33" s="2" t="s">
        <v>26</v>
      </c>
      <c r="T33" s="2">
        <v>0.15</v>
      </c>
      <c r="U33" s="2">
        <v>-73.815635430313705</v>
      </c>
      <c r="V33" s="2">
        <v>41.543897058267198</v>
      </c>
      <c r="W33">
        <v>9.1912837698439915</v>
      </c>
      <c r="X33">
        <v>1184.933884297521</v>
      </c>
      <c r="Y33">
        <v>929.77901641593496</v>
      </c>
      <c r="Z33">
        <v>10.203571954049361</v>
      </c>
      <c r="AA33" t="s">
        <v>118</v>
      </c>
      <c r="AB33" t="s">
        <v>118</v>
      </c>
      <c r="AC33">
        <v>70</v>
      </c>
      <c r="AD33">
        <v>87.787766989999994</v>
      </c>
      <c r="AE33" s="4"/>
      <c r="AF33" s="4"/>
      <c r="AG33" s="4"/>
      <c r="AH33" s="4"/>
      <c r="AI33" s="4"/>
      <c r="AJ33" s="4"/>
    </row>
    <row r="34" spans="1:36" x14ac:dyDescent="0.3">
      <c r="A34" s="2">
        <v>1243</v>
      </c>
      <c r="B34" s="2" t="s">
        <v>44</v>
      </c>
      <c r="C34" s="2">
        <v>2008</v>
      </c>
      <c r="D34" s="2" t="s">
        <v>0</v>
      </c>
      <c r="E34" s="2">
        <v>48</v>
      </c>
      <c r="F34" s="2" t="s">
        <v>2</v>
      </c>
      <c r="G34" s="2" t="s">
        <v>1</v>
      </c>
      <c r="H34" s="2" t="s">
        <v>27</v>
      </c>
      <c r="I34" s="2" t="s">
        <v>26</v>
      </c>
      <c r="J34" s="2" t="s">
        <v>26</v>
      </c>
      <c r="K34" s="2" t="s">
        <v>30</v>
      </c>
      <c r="L34" s="2">
        <v>2003</v>
      </c>
      <c r="M34" s="2">
        <v>2004</v>
      </c>
      <c r="N34" s="2" t="s">
        <v>28</v>
      </c>
      <c r="O34" s="2">
        <v>0.1</v>
      </c>
      <c r="P34" s="2">
        <v>87.3</v>
      </c>
      <c r="Q34" s="2">
        <v>4.4000000000000004</v>
      </c>
      <c r="R34" s="2">
        <v>570.1</v>
      </c>
      <c r="S34" s="2">
        <v>154</v>
      </c>
      <c r="T34" s="2">
        <v>-0.109</v>
      </c>
      <c r="U34" s="2">
        <v>-100.93346150255201</v>
      </c>
      <c r="V34" s="2">
        <v>50.324615824058903</v>
      </c>
      <c r="W34">
        <v>1.803642186735358</v>
      </c>
      <c r="X34">
        <v>481.3</v>
      </c>
      <c r="Y34">
        <v>1317.748645891462</v>
      </c>
      <c r="Z34">
        <v>55.84199583871024</v>
      </c>
      <c r="AA34">
        <f>(P34-O34)</f>
        <v>87.2</v>
      </c>
      <c r="AB34">
        <f>AVERAGE(P34,O34)</f>
        <v>43.699999999999996</v>
      </c>
      <c r="AC34">
        <v>70</v>
      </c>
      <c r="AD34">
        <v>14.167489679999999</v>
      </c>
      <c r="AE34" s="4"/>
      <c r="AF34" s="4"/>
      <c r="AG34" s="4"/>
      <c r="AH34" s="4"/>
      <c r="AI34" s="4"/>
      <c r="AJ34" s="4"/>
    </row>
    <row r="35" spans="1:36" x14ac:dyDescent="0.3">
      <c r="A35" s="2">
        <v>1248</v>
      </c>
      <c r="B35" s="2" t="s">
        <v>45</v>
      </c>
      <c r="C35" s="2">
        <v>2005</v>
      </c>
      <c r="D35" s="2" t="s">
        <v>0</v>
      </c>
      <c r="E35" s="2">
        <v>30</v>
      </c>
      <c r="F35" s="2" t="s">
        <v>2</v>
      </c>
      <c r="G35" s="2" t="s">
        <v>1</v>
      </c>
      <c r="H35" s="2" t="s">
        <v>27</v>
      </c>
      <c r="I35" s="2" t="s">
        <v>26</v>
      </c>
      <c r="J35" s="2" t="s">
        <v>26</v>
      </c>
      <c r="K35" s="2" t="s">
        <v>30</v>
      </c>
      <c r="L35" s="2">
        <v>1999</v>
      </c>
      <c r="M35" s="2">
        <v>1997</v>
      </c>
      <c r="N35" s="2" t="s">
        <v>29</v>
      </c>
      <c r="O35" s="2">
        <v>5</v>
      </c>
      <c r="P35" s="2">
        <v>37</v>
      </c>
      <c r="Q35" s="2">
        <v>11</v>
      </c>
      <c r="R35" s="2">
        <v>126</v>
      </c>
      <c r="S35" s="2" t="s">
        <v>26</v>
      </c>
      <c r="T35" s="2">
        <v>-0.63</v>
      </c>
      <c r="U35" s="2">
        <v>-84.471000856759503</v>
      </c>
      <c r="V35" s="2">
        <v>34.1342531931151</v>
      </c>
      <c r="W35">
        <v>15.3285187537517</v>
      </c>
      <c r="X35">
        <v>1406.4128440366969</v>
      </c>
      <c r="Y35">
        <v>747.78308497437627</v>
      </c>
      <c r="Z35">
        <v>16.162106041514541</v>
      </c>
      <c r="AA35">
        <f>(P35-O35)</f>
        <v>32</v>
      </c>
      <c r="AB35">
        <f>AVERAGE(P35,O35)</f>
        <v>21</v>
      </c>
      <c r="AC35">
        <v>70</v>
      </c>
      <c r="AD35">
        <v>42.264608840000001</v>
      </c>
    </row>
    <row r="36" spans="1:36" x14ac:dyDescent="0.3">
      <c r="A36" s="11">
        <v>1292</v>
      </c>
      <c r="B36" s="11" t="s">
        <v>46</v>
      </c>
      <c r="C36" s="11">
        <v>2010</v>
      </c>
      <c r="D36" s="2" t="s">
        <v>0</v>
      </c>
      <c r="E36" s="2">
        <v>108</v>
      </c>
      <c r="F36" s="2" t="s">
        <v>2</v>
      </c>
      <c r="G36" s="2" t="s">
        <v>1</v>
      </c>
      <c r="H36" s="2" t="s">
        <v>27</v>
      </c>
      <c r="I36" s="2" t="s">
        <v>26</v>
      </c>
      <c r="J36" s="2" t="s">
        <v>26</v>
      </c>
      <c r="K36" s="2" t="s">
        <v>30</v>
      </c>
      <c r="L36" s="2" t="s">
        <v>40</v>
      </c>
      <c r="M36" s="2" t="s">
        <v>40</v>
      </c>
      <c r="N36" s="2" t="s">
        <v>28</v>
      </c>
      <c r="O36" s="2">
        <v>0</v>
      </c>
      <c r="P36" s="2">
        <v>31</v>
      </c>
      <c r="Q36" s="2" t="s">
        <v>26</v>
      </c>
      <c r="R36" s="2" t="s">
        <v>26</v>
      </c>
      <c r="S36" s="2" t="s">
        <v>26</v>
      </c>
      <c r="T36" s="2">
        <v>-0.4</v>
      </c>
      <c r="U36" s="2">
        <v>26.942558831368501</v>
      </c>
      <c r="V36" s="2">
        <v>63.614522631852601</v>
      </c>
      <c r="W36">
        <v>2.264070028212013</v>
      </c>
      <c r="X36">
        <v>612.45365853658552</v>
      </c>
      <c r="Y36">
        <v>939.76548655440172</v>
      </c>
      <c r="Z36">
        <v>33.369351149768363</v>
      </c>
      <c r="AA36">
        <f>(P36-O36)</f>
        <v>31</v>
      </c>
      <c r="AB36">
        <f>AVERAGE(P36,O36)</f>
        <v>15.5</v>
      </c>
      <c r="AC36">
        <v>0</v>
      </c>
      <c r="AD36" t="s">
        <v>118</v>
      </c>
    </row>
    <row r="37" spans="1:36" x14ac:dyDescent="0.3">
      <c r="A37" s="11">
        <v>1328</v>
      </c>
      <c r="B37" s="11" t="s">
        <v>47</v>
      </c>
      <c r="C37" s="11">
        <v>2016</v>
      </c>
      <c r="D37" s="2" t="s">
        <v>3</v>
      </c>
      <c r="E37" s="2">
        <v>62</v>
      </c>
      <c r="F37" s="2" t="s">
        <v>2</v>
      </c>
      <c r="G37" s="2" t="s">
        <v>1</v>
      </c>
      <c r="H37" s="2" t="s">
        <v>27</v>
      </c>
      <c r="I37" s="2" t="s">
        <v>26</v>
      </c>
      <c r="J37" s="2" t="s">
        <v>26</v>
      </c>
      <c r="K37" s="2" t="s">
        <v>26</v>
      </c>
      <c r="L37" s="2">
        <v>2006</v>
      </c>
      <c r="M37" s="2">
        <v>2006</v>
      </c>
      <c r="N37" s="2" t="s">
        <v>28</v>
      </c>
      <c r="O37" s="2">
        <v>20</v>
      </c>
      <c r="P37" s="2">
        <v>80</v>
      </c>
      <c r="Q37" s="2" t="s">
        <v>26</v>
      </c>
      <c r="R37" s="2" t="s">
        <v>26</v>
      </c>
      <c r="S37" s="2" t="s">
        <v>26</v>
      </c>
      <c r="T37" s="2">
        <v>-0.31</v>
      </c>
      <c r="U37" s="2">
        <v>-96.470589211321197</v>
      </c>
      <c r="V37" s="2">
        <v>39.6208633285394</v>
      </c>
      <c r="W37">
        <v>11.81334284604606</v>
      </c>
      <c r="X37">
        <v>836.53389830508479</v>
      </c>
      <c r="Y37">
        <v>1046.1235641220869</v>
      </c>
      <c r="Z37">
        <v>52.261397507231123</v>
      </c>
      <c r="AA37">
        <f>(P37-O37)</f>
        <v>60</v>
      </c>
      <c r="AB37">
        <f>AVERAGE(P37,O37)</f>
        <v>50</v>
      </c>
      <c r="AC37">
        <v>80</v>
      </c>
      <c r="AD37">
        <v>16.352082100000001</v>
      </c>
    </row>
    <row r="38" spans="1:36" x14ac:dyDescent="0.3">
      <c r="A38" s="11">
        <v>1328</v>
      </c>
      <c r="B38" s="11" t="s">
        <v>47</v>
      </c>
      <c r="C38" s="11">
        <v>2016</v>
      </c>
      <c r="D38" s="2" t="s">
        <v>3</v>
      </c>
      <c r="E38" s="2">
        <v>42</v>
      </c>
      <c r="F38" s="2" t="s">
        <v>2</v>
      </c>
      <c r="G38" s="2" t="s">
        <v>1</v>
      </c>
      <c r="H38" s="2" t="s">
        <v>27</v>
      </c>
      <c r="I38" s="2">
        <v>2</v>
      </c>
      <c r="J38" s="2">
        <v>16</v>
      </c>
      <c r="K38" s="2" t="s">
        <v>26</v>
      </c>
      <c r="L38" s="2">
        <v>2006</v>
      </c>
      <c r="M38" s="2">
        <v>2006</v>
      </c>
      <c r="N38" s="2" t="s">
        <v>28</v>
      </c>
      <c r="O38" s="2">
        <v>20</v>
      </c>
      <c r="P38" s="2">
        <v>80</v>
      </c>
      <c r="Q38" s="2" t="s">
        <v>26</v>
      </c>
      <c r="R38" s="2" t="s">
        <v>26</v>
      </c>
      <c r="S38" s="2" t="s">
        <v>26</v>
      </c>
      <c r="T38" s="2">
        <v>-0.19</v>
      </c>
      <c r="U38" s="2">
        <v>-96.943352578881999</v>
      </c>
      <c r="V38" s="2">
        <v>37.2940120902636</v>
      </c>
      <c r="W38">
        <v>14.03058609209563</v>
      </c>
      <c r="X38">
        <v>873.00877192982455</v>
      </c>
      <c r="Y38">
        <v>980.82469792951611</v>
      </c>
      <c r="Z38">
        <v>42.79904158073559</v>
      </c>
      <c r="AA38">
        <f>(P38-O38)</f>
        <v>60</v>
      </c>
      <c r="AB38">
        <f>AVERAGE(P38,O38)</f>
        <v>50</v>
      </c>
      <c r="AC38">
        <v>80</v>
      </c>
      <c r="AD38">
        <v>12.195396069999999</v>
      </c>
    </row>
    <row r="39" spans="1:36" x14ac:dyDescent="0.3">
      <c r="A39" s="11">
        <v>1542</v>
      </c>
      <c r="B39" s="11" t="s">
        <v>95</v>
      </c>
      <c r="C39" s="11">
        <v>2016</v>
      </c>
      <c r="D39" s="2" t="s">
        <v>0</v>
      </c>
      <c r="E39" s="2">
        <v>6</v>
      </c>
      <c r="F39" s="2" t="s">
        <v>2</v>
      </c>
      <c r="G39" s="2" t="s">
        <v>64</v>
      </c>
      <c r="H39" s="2" t="s">
        <v>27</v>
      </c>
      <c r="I39" s="2">
        <v>0.9</v>
      </c>
      <c r="J39" s="2">
        <v>2.5</v>
      </c>
      <c r="K39" s="2" t="s">
        <v>26</v>
      </c>
      <c r="L39" s="2">
        <v>2012</v>
      </c>
      <c r="M39" s="2">
        <v>2012</v>
      </c>
      <c r="N39" s="2" t="s">
        <v>28</v>
      </c>
      <c r="O39" s="2">
        <v>33</v>
      </c>
      <c r="P39" s="2">
        <v>87</v>
      </c>
      <c r="Q39" s="2" t="s">
        <v>26</v>
      </c>
      <c r="R39" s="2" t="s">
        <v>26</v>
      </c>
      <c r="S39" s="2" t="s">
        <v>26</v>
      </c>
      <c r="T39" s="2">
        <v>0</v>
      </c>
      <c r="U39" s="2">
        <v>-77.0334996369386</v>
      </c>
      <c r="V39" s="2">
        <v>44.374914220151098</v>
      </c>
      <c r="W39">
        <v>6.6030663214623937</v>
      </c>
      <c r="X39">
        <v>944.515625</v>
      </c>
      <c r="Y39">
        <v>1022.664513111115</v>
      </c>
      <c r="Z39">
        <v>15.18205244094133</v>
      </c>
      <c r="AA39">
        <f>(P39-O39)</f>
        <v>54</v>
      </c>
      <c r="AB39">
        <f>AVERAGE(P39,O39)</f>
        <v>60</v>
      </c>
      <c r="AC39">
        <v>0</v>
      </c>
      <c r="AD39">
        <v>56.576680660000001</v>
      </c>
    </row>
    <row r="40" spans="1:36" x14ac:dyDescent="0.3">
      <c r="A40" s="11">
        <v>1650</v>
      </c>
      <c r="B40" s="11" t="s">
        <v>48</v>
      </c>
      <c r="C40" s="11">
        <v>2009</v>
      </c>
      <c r="D40" s="2" t="s">
        <v>0</v>
      </c>
      <c r="E40" s="2">
        <v>7</v>
      </c>
      <c r="F40" s="2" t="s">
        <v>2</v>
      </c>
      <c r="G40" s="2" t="s">
        <v>1</v>
      </c>
      <c r="H40" s="2" t="s">
        <v>27</v>
      </c>
      <c r="I40" s="2">
        <v>0.9</v>
      </c>
      <c r="J40" s="2">
        <v>6</v>
      </c>
      <c r="K40" s="2" t="s">
        <v>26</v>
      </c>
      <c r="L40" s="2">
        <v>2005</v>
      </c>
      <c r="M40" s="2">
        <v>2005</v>
      </c>
      <c r="N40" s="2" t="s">
        <v>29</v>
      </c>
      <c r="O40" s="2">
        <v>1.6</v>
      </c>
      <c r="P40" s="2">
        <v>19</v>
      </c>
      <c r="Q40" s="2">
        <v>1.81</v>
      </c>
      <c r="R40" s="2">
        <v>16.29</v>
      </c>
      <c r="S40" s="2" t="s">
        <v>26</v>
      </c>
      <c r="T40" s="2">
        <v>-0.75</v>
      </c>
      <c r="U40" s="2">
        <v>-85.083342585517599</v>
      </c>
      <c r="V40" s="2">
        <v>35.439143227289797</v>
      </c>
      <c r="W40">
        <v>13.88563362898025</v>
      </c>
      <c r="X40">
        <v>1464.407079646018</v>
      </c>
      <c r="Y40">
        <v>784.82974864318305</v>
      </c>
      <c r="Z40">
        <v>15.139019772014789</v>
      </c>
      <c r="AA40">
        <f>(P40-O40)</f>
        <v>17.399999999999999</v>
      </c>
      <c r="AB40">
        <f>AVERAGE(P40,O40)</f>
        <v>10.3</v>
      </c>
      <c r="AC40">
        <v>70</v>
      </c>
      <c r="AD40">
        <v>40.00737436</v>
      </c>
    </row>
    <row r="41" spans="1:36" x14ac:dyDescent="0.3">
      <c r="A41" s="11">
        <v>1837</v>
      </c>
      <c r="B41" s="11" t="s">
        <v>49</v>
      </c>
      <c r="C41" s="11">
        <v>2017</v>
      </c>
      <c r="D41" s="2" t="s">
        <v>0</v>
      </c>
      <c r="E41" s="2">
        <v>91</v>
      </c>
      <c r="F41" s="2" t="s">
        <v>2</v>
      </c>
      <c r="G41" s="2" t="s">
        <v>1</v>
      </c>
      <c r="H41" s="2" t="s">
        <v>27</v>
      </c>
      <c r="I41" s="2" t="s">
        <v>26</v>
      </c>
      <c r="J41" s="2" t="s">
        <v>26</v>
      </c>
      <c r="K41" s="2" t="s">
        <v>26</v>
      </c>
      <c r="L41" s="2">
        <v>2012</v>
      </c>
      <c r="M41" s="2">
        <v>2010</v>
      </c>
      <c r="N41" s="2" t="s">
        <v>29</v>
      </c>
      <c r="O41" s="2">
        <v>0.01</v>
      </c>
      <c r="P41" s="2">
        <v>29.86</v>
      </c>
      <c r="Q41" s="2" t="s">
        <v>26</v>
      </c>
      <c r="R41" s="2" t="s">
        <v>26</v>
      </c>
      <c r="S41" s="2" t="s">
        <v>26</v>
      </c>
      <c r="T41" s="2">
        <v>0.12</v>
      </c>
      <c r="U41" s="2">
        <v>118.45875756250901</v>
      </c>
      <c r="V41" s="2">
        <v>29.8381249006937</v>
      </c>
      <c r="W41">
        <v>15.292970376856189</v>
      </c>
      <c r="X41">
        <v>1603.107843137255</v>
      </c>
      <c r="Y41">
        <v>842.11912925570618</v>
      </c>
      <c r="Z41">
        <v>52.86580706577675</v>
      </c>
      <c r="AA41">
        <f>(P41-O41)</f>
        <v>29.849999999999998</v>
      </c>
      <c r="AB41">
        <f>AVERAGE(P41,O41)</f>
        <v>14.935</v>
      </c>
      <c r="AC41">
        <v>80</v>
      </c>
      <c r="AD41">
        <v>63.965807830000003</v>
      </c>
    </row>
    <row r="42" spans="1:36" x14ac:dyDescent="0.3">
      <c r="A42" s="7">
        <v>2516</v>
      </c>
      <c r="B42" s="7" t="s">
        <v>114</v>
      </c>
      <c r="C42" s="7">
        <v>2020</v>
      </c>
      <c r="D42" s="2" t="s">
        <v>0</v>
      </c>
      <c r="E42" s="2">
        <v>42</v>
      </c>
      <c r="F42" s="2" t="s">
        <v>2</v>
      </c>
      <c r="G42" s="2" t="s">
        <v>1</v>
      </c>
      <c r="H42" s="2" t="s">
        <v>27</v>
      </c>
      <c r="I42" s="2" t="s">
        <v>26</v>
      </c>
      <c r="J42" s="2" t="s">
        <v>26</v>
      </c>
      <c r="K42" s="2" t="s">
        <v>26</v>
      </c>
      <c r="L42" s="2">
        <v>2018</v>
      </c>
      <c r="M42" s="2" t="s">
        <v>115</v>
      </c>
      <c r="N42" s="2" t="s">
        <v>28</v>
      </c>
      <c r="O42" s="2" t="s">
        <v>26</v>
      </c>
      <c r="P42" s="2" t="s">
        <v>26</v>
      </c>
      <c r="Q42" s="2" t="s">
        <v>26</v>
      </c>
      <c r="R42" s="2" t="s">
        <v>26</v>
      </c>
      <c r="S42" s="2" t="s">
        <v>26</v>
      </c>
      <c r="T42" s="2">
        <f>0.74*0</f>
        <v>0</v>
      </c>
      <c r="U42" s="2">
        <v>145.030370694666</v>
      </c>
      <c r="V42" s="2">
        <v>43.319466718753098</v>
      </c>
      <c r="W42">
        <v>5.8960232856946124</v>
      </c>
      <c r="X42">
        <v>1076.282051282051</v>
      </c>
      <c r="Y42">
        <v>886.90405429937903</v>
      </c>
      <c r="Z42">
        <v>36.307807188767647</v>
      </c>
      <c r="AA42" t="s">
        <v>118</v>
      </c>
      <c r="AB42" t="s">
        <v>118</v>
      </c>
      <c r="AC42">
        <v>0</v>
      </c>
      <c r="AD42">
        <v>208.57375870000001</v>
      </c>
    </row>
    <row r="43" spans="1:36" x14ac:dyDescent="0.3">
      <c r="A43" s="7">
        <v>2516</v>
      </c>
      <c r="B43" s="7" t="s">
        <v>114</v>
      </c>
      <c r="C43" s="7">
        <v>2020</v>
      </c>
      <c r="D43" s="2" t="s">
        <v>0</v>
      </c>
      <c r="E43" s="2">
        <v>42</v>
      </c>
      <c r="F43" s="2" t="s">
        <v>2</v>
      </c>
      <c r="G43" s="2" t="s">
        <v>116</v>
      </c>
      <c r="H43" s="2" t="s">
        <v>27</v>
      </c>
      <c r="I43" s="2" t="s">
        <v>26</v>
      </c>
      <c r="J43" s="2" t="s">
        <v>26</v>
      </c>
      <c r="K43" s="2" t="s">
        <v>26</v>
      </c>
      <c r="L43" s="2">
        <v>2018</v>
      </c>
      <c r="M43" s="2" t="s">
        <v>115</v>
      </c>
      <c r="N43" s="2" t="s">
        <v>28</v>
      </c>
      <c r="O43" s="2" t="s">
        <v>26</v>
      </c>
      <c r="P43" s="2" t="s">
        <v>26</v>
      </c>
      <c r="Q43" s="2" t="s">
        <v>26</v>
      </c>
      <c r="R43" s="2" t="s">
        <v>26</v>
      </c>
      <c r="S43" s="2" t="s">
        <v>26</v>
      </c>
      <c r="T43" s="2">
        <f>-0.74*0.3</f>
        <v>-0.222</v>
      </c>
      <c r="U43" s="2">
        <v>145.030370694666</v>
      </c>
      <c r="V43" s="2">
        <v>43.319466718753098</v>
      </c>
      <c r="W43">
        <v>5.8960232856946124</v>
      </c>
      <c r="X43">
        <v>1076.282051282051</v>
      </c>
      <c r="Y43">
        <v>886.90405429937903</v>
      </c>
      <c r="Z43">
        <v>36.307807188767647</v>
      </c>
      <c r="AA43" t="s">
        <v>118</v>
      </c>
      <c r="AB43" t="s">
        <v>118</v>
      </c>
      <c r="AC43">
        <v>0</v>
      </c>
      <c r="AD43">
        <v>208.57375870000001</v>
      </c>
    </row>
    <row r="44" spans="1:36" x14ac:dyDescent="0.3">
      <c r="A44" s="7">
        <v>2516</v>
      </c>
      <c r="B44" s="7" t="s">
        <v>114</v>
      </c>
      <c r="C44" s="7">
        <v>2020</v>
      </c>
      <c r="D44" s="2" t="s">
        <v>0</v>
      </c>
      <c r="E44" s="2">
        <v>42</v>
      </c>
      <c r="F44" s="2" t="s">
        <v>2</v>
      </c>
      <c r="G44" s="2" t="s">
        <v>117</v>
      </c>
      <c r="H44" s="2" t="s">
        <v>27</v>
      </c>
      <c r="I44" s="2" t="s">
        <v>26</v>
      </c>
      <c r="J44" s="2" t="s">
        <v>26</v>
      </c>
      <c r="K44" s="2" t="s">
        <v>26</v>
      </c>
      <c r="L44" s="2">
        <v>2018</v>
      </c>
      <c r="M44" s="2" t="s">
        <v>115</v>
      </c>
      <c r="N44" s="2" t="s">
        <v>28</v>
      </c>
      <c r="O44" s="2" t="s">
        <v>26</v>
      </c>
      <c r="P44" s="2" t="s">
        <v>26</v>
      </c>
      <c r="Q44" s="2" t="s">
        <v>26</v>
      </c>
      <c r="R44" s="2" t="s">
        <v>26</v>
      </c>
      <c r="S44" s="2" t="s">
        <v>26</v>
      </c>
      <c r="T44" s="2">
        <f>-0.74*0.28</f>
        <v>-0.20720000000000002</v>
      </c>
      <c r="U44" s="2">
        <v>145.030370694666</v>
      </c>
      <c r="V44" s="2">
        <v>43.319466718753098</v>
      </c>
      <c r="W44">
        <v>5.8960232856946124</v>
      </c>
      <c r="X44">
        <v>1076.282051282051</v>
      </c>
      <c r="Y44">
        <v>886.90405429937903</v>
      </c>
      <c r="Z44">
        <v>36.307807188767647</v>
      </c>
      <c r="AA44" t="s">
        <v>118</v>
      </c>
      <c r="AB44" t="s">
        <v>118</v>
      </c>
      <c r="AC44">
        <v>0</v>
      </c>
      <c r="AD44">
        <v>208.57375870000001</v>
      </c>
    </row>
    <row r="45" spans="1:36" x14ac:dyDescent="0.3">
      <c r="A45" s="11">
        <v>2530</v>
      </c>
      <c r="B45" s="11" t="s">
        <v>50</v>
      </c>
      <c r="C45" s="11">
        <v>2020</v>
      </c>
      <c r="D45" s="2" t="s">
        <v>3</v>
      </c>
      <c r="E45" s="2">
        <v>60</v>
      </c>
      <c r="F45" s="2" t="s">
        <v>2</v>
      </c>
      <c r="G45" s="2" t="s">
        <v>1</v>
      </c>
      <c r="H45" s="2" t="s">
        <v>27</v>
      </c>
      <c r="I45" s="2" t="s">
        <v>26</v>
      </c>
      <c r="J45" s="2" t="s">
        <v>26</v>
      </c>
      <c r="K45" s="2" t="s">
        <v>26</v>
      </c>
      <c r="L45" s="2">
        <v>2014</v>
      </c>
      <c r="M45" s="2">
        <v>1993</v>
      </c>
      <c r="N45" s="2" t="s">
        <v>28</v>
      </c>
      <c r="O45" s="2">
        <v>0.1</v>
      </c>
      <c r="P45" s="2">
        <v>73.099999999999994</v>
      </c>
      <c r="Q45" s="2">
        <v>1.46</v>
      </c>
      <c r="R45" s="2">
        <v>48.72</v>
      </c>
      <c r="S45" s="2">
        <v>17.309999999999999</v>
      </c>
      <c r="T45" s="2">
        <v>-0.53</v>
      </c>
      <c r="U45" s="2">
        <v>-54.632689944269401</v>
      </c>
      <c r="V45" s="2">
        <v>-30.2011649188631</v>
      </c>
      <c r="W45">
        <v>19.278553717476981</v>
      </c>
      <c r="X45">
        <v>1596.180952380952</v>
      </c>
      <c r="Y45">
        <v>419.76458972749248</v>
      </c>
      <c r="Z45">
        <v>7.6670391219002862</v>
      </c>
      <c r="AA45">
        <f>(P45-O45)</f>
        <v>73</v>
      </c>
      <c r="AB45">
        <f>AVERAGE(P45,O45)</f>
        <v>36.599999999999994</v>
      </c>
      <c r="AC45">
        <v>0</v>
      </c>
      <c r="AD45">
        <v>47.767858820000001</v>
      </c>
    </row>
    <row r="46" spans="1:36" x14ac:dyDescent="0.3">
      <c r="A46" s="11">
        <v>2530</v>
      </c>
      <c r="B46" s="11" t="s">
        <v>50</v>
      </c>
      <c r="C46" s="11">
        <v>2020</v>
      </c>
      <c r="D46" s="2" t="s">
        <v>3</v>
      </c>
      <c r="E46" s="2">
        <v>60</v>
      </c>
      <c r="F46" s="2" t="s">
        <v>2</v>
      </c>
      <c r="G46" s="2" t="s">
        <v>1</v>
      </c>
      <c r="H46" s="2" t="s">
        <v>27</v>
      </c>
      <c r="I46" s="2" t="s">
        <v>26</v>
      </c>
      <c r="J46" s="2" t="s">
        <v>26</v>
      </c>
      <c r="K46" s="2" t="s">
        <v>26</v>
      </c>
      <c r="L46" s="2">
        <v>2014</v>
      </c>
      <c r="M46" s="2">
        <v>2013</v>
      </c>
      <c r="N46" s="2" t="s">
        <v>28</v>
      </c>
      <c r="O46" s="2">
        <v>0.3</v>
      </c>
      <c r="P46" s="2">
        <v>79.599999999999994</v>
      </c>
      <c r="Q46" s="2">
        <v>1.46</v>
      </c>
      <c r="R46" s="2">
        <v>48.72</v>
      </c>
      <c r="S46" s="2">
        <v>17.309999999999999</v>
      </c>
      <c r="T46" s="2">
        <v>-0.27</v>
      </c>
      <c r="U46" s="2">
        <v>-54.632689944269401</v>
      </c>
      <c r="V46" s="2">
        <v>-30.2011649188631</v>
      </c>
      <c r="W46">
        <v>19.278553717476981</v>
      </c>
      <c r="X46">
        <v>1596.180952380952</v>
      </c>
      <c r="Y46">
        <v>419.76458972749248</v>
      </c>
      <c r="Z46">
        <v>7.6670391219002862</v>
      </c>
      <c r="AA46">
        <f>(P46-O46)</f>
        <v>79.3</v>
      </c>
      <c r="AB46">
        <f>AVERAGE(P46,O46)</f>
        <v>39.949999999999996</v>
      </c>
      <c r="AC46">
        <v>0</v>
      </c>
      <c r="AD46">
        <v>47.767858820000001</v>
      </c>
    </row>
    <row r="47" spans="1:36" x14ac:dyDescent="0.3">
      <c r="A47" s="11">
        <v>2638</v>
      </c>
      <c r="B47" s="11" t="s">
        <v>51</v>
      </c>
      <c r="C47" s="11">
        <v>2017</v>
      </c>
      <c r="D47" s="2" t="s">
        <v>0</v>
      </c>
      <c r="E47" s="2">
        <v>9</v>
      </c>
      <c r="F47" s="2" t="s">
        <v>2</v>
      </c>
      <c r="G47" s="2" t="s">
        <v>1</v>
      </c>
      <c r="H47" s="2" t="s">
        <v>27</v>
      </c>
      <c r="I47" s="2">
        <v>8</v>
      </c>
      <c r="J47" s="2">
        <v>21</v>
      </c>
      <c r="K47" s="2" t="s">
        <v>26</v>
      </c>
      <c r="L47" s="2">
        <v>2013</v>
      </c>
      <c r="M47" s="2">
        <v>2013</v>
      </c>
      <c r="N47" s="2" t="s">
        <v>28</v>
      </c>
      <c r="O47" s="2">
        <v>2.3199999999999998</v>
      </c>
      <c r="P47" s="2">
        <v>99.97</v>
      </c>
      <c r="Q47" s="2" t="s">
        <v>26</v>
      </c>
      <c r="R47" s="2" t="s">
        <v>26</v>
      </c>
      <c r="S47" s="2" t="s">
        <v>26</v>
      </c>
      <c r="T47" s="2">
        <v>-8.9999999999999993E-3</v>
      </c>
      <c r="U47" s="2">
        <v>-57.572158419903602</v>
      </c>
      <c r="V47" s="2">
        <v>-14.5827054289296</v>
      </c>
      <c r="W47">
        <v>24.224404970804851</v>
      </c>
      <c r="X47">
        <v>1697.395833333333</v>
      </c>
      <c r="Y47">
        <v>116.4752094745636</v>
      </c>
      <c r="Z47">
        <v>73.010602593421936</v>
      </c>
      <c r="AA47">
        <f>(P47-O47)</f>
        <v>97.65</v>
      </c>
      <c r="AB47">
        <f>AVERAGE(P47,O47)</f>
        <v>51.144999999999996</v>
      </c>
      <c r="AC47">
        <v>0</v>
      </c>
      <c r="AD47">
        <v>44.323323440000003</v>
      </c>
    </row>
    <row r="48" spans="1:36" x14ac:dyDescent="0.3">
      <c r="A48" s="2">
        <v>6</v>
      </c>
      <c r="B48" s="2" t="s">
        <v>52</v>
      </c>
      <c r="C48" s="2">
        <v>2001</v>
      </c>
      <c r="D48" s="2" t="s">
        <v>0</v>
      </c>
      <c r="E48" s="2">
        <v>9</v>
      </c>
      <c r="F48" s="2" t="s">
        <v>53</v>
      </c>
      <c r="G48" s="2" t="s">
        <v>1</v>
      </c>
      <c r="H48" s="2" t="s">
        <v>27</v>
      </c>
      <c r="I48" s="2" t="s">
        <v>26</v>
      </c>
      <c r="J48" s="2" t="s">
        <v>26</v>
      </c>
      <c r="K48" s="2" t="s">
        <v>26</v>
      </c>
      <c r="L48" s="2">
        <v>1999</v>
      </c>
      <c r="M48" s="2">
        <v>1992</v>
      </c>
      <c r="N48" s="2" t="s">
        <v>28</v>
      </c>
      <c r="O48" s="2">
        <v>7.5</v>
      </c>
      <c r="P48" s="2">
        <v>41.4</v>
      </c>
      <c r="Q48" s="2" t="s">
        <v>26</v>
      </c>
      <c r="R48" s="2" t="s">
        <v>26</v>
      </c>
      <c r="S48" s="2" t="s">
        <v>26</v>
      </c>
      <c r="T48" s="2">
        <v>0</v>
      </c>
      <c r="U48" s="2">
        <v>-79.896049836862204</v>
      </c>
      <c r="V48" s="2">
        <v>37.206796896565301</v>
      </c>
      <c r="W48">
        <v>12.334983148072901</v>
      </c>
      <c r="X48">
        <v>1085.745614035088</v>
      </c>
      <c r="Y48">
        <v>803.15567766156119</v>
      </c>
      <c r="Z48">
        <v>11.520784294396121</v>
      </c>
      <c r="AA48">
        <f>(P48-O48)</f>
        <v>33.9</v>
      </c>
      <c r="AB48">
        <f>AVERAGE(P48,O48)</f>
        <v>24.45</v>
      </c>
      <c r="AC48">
        <v>60</v>
      </c>
      <c r="AD48">
        <v>51.766233970000002</v>
      </c>
    </row>
    <row r="49" spans="1:30" x14ac:dyDescent="0.3">
      <c r="A49" s="2">
        <v>8</v>
      </c>
      <c r="B49" s="2" t="s">
        <v>54</v>
      </c>
      <c r="C49" s="2">
        <v>1999</v>
      </c>
      <c r="D49" s="2" t="s">
        <v>0</v>
      </c>
      <c r="E49" s="2">
        <v>18</v>
      </c>
      <c r="F49" s="2" t="s">
        <v>53</v>
      </c>
      <c r="G49" s="2" t="s">
        <v>1</v>
      </c>
      <c r="H49" s="2" t="s">
        <v>27</v>
      </c>
      <c r="I49" s="2" t="s">
        <v>26</v>
      </c>
      <c r="J49" s="2" t="s">
        <v>26</v>
      </c>
      <c r="K49" s="2" t="s">
        <v>26</v>
      </c>
      <c r="L49" s="2" t="s">
        <v>40</v>
      </c>
      <c r="M49" s="2">
        <v>1983</v>
      </c>
      <c r="N49" s="2" t="s">
        <v>28</v>
      </c>
      <c r="O49" s="2">
        <v>0</v>
      </c>
      <c r="P49" s="2">
        <v>50</v>
      </c>
      <c r="Q49" s="2" t="s">
        <v>26</v>
      </c>
      <c r="R49" s="2" t="s">
        <v>26</v>
      </c>
      <c r="S49" s="2" t="s">
        <v>26</v>
      </c>
      <c r="T49" s="2">
        <v>-7.0000000000000007E-2</v>
      </c>
      <c r="U49" s="2">
        <v>-84.000486275174694</v>
      </c>
      <c r="V49" s="2">
        <v>41.8247708512381</v>
      </c>
      <c r="W49">
        <v>9.1822594034260714</v>
      </c>
      <c r="X49">
        <v>863.12068965517244</v>
      </c>
      <c r="Y49">
        <v>994.98561885439119</v>
      </c>
      <c r="Z49">
        <v>22.67902410441431</v>
      </c>
      <c r="AA49">
        <f>(P49-O49)</f>
        <v>50</v>
      </c>
      <c r="AB49">
        <f>AVERAGE(P49,O49)</f>
        <v>25</v>
      </c>
      <c r="AC49">
        <v>60</v>
      </c>
      <c r="AD49">
        <v>20.141881850000001</v>
      </c>
    </row>
    <row r="50" spans="1:30" x14ac:dyDescent="0.3">
      <c r="A50" s="2">
        <v>10</v>
      </c>
      <c r="B50" s="2" t="s">
        <v>55</v>
      </c>
      <c r="C50" s="2">
        <v>2003</v>
      </c>
      <c r="D50" s="2" t="s">
        <v>0</v>
      </c>
      <c r="E50" s="2">
        <v>30</v>
      </c>
      <c r="F50" s="2" t="s">
        <v>53</v>
      </c>
      <c r="G50" s="2" t="s">
        <v>1</v>
      </c>
      <c r="H50" s="2" t="s">
        <v>27</v>
      </c>
      <c r="I50" s="2">
        <v>3</v>
      </c>
      <c r="J50" s="2">
        <v>31</v>
      </c>
      <c r="K50" s="2" t="s">
        <v>26</v>
      </c>
      <c r="L50" s="2">
        <v>1999</v>
      </c>
      <c r="M50" s="2">
        <v>1997</v>
      </c>
      <c r="N50" s="2" t="s">
        <v>28</v>
      </c>
      <c r="O50" s="2">
        <v>6.5</v>
      </c>
      <c r="P50" s="2">
        <v>38.4</v>
      </c>
      <c r="Q50" s="2">
        <v>11.3</v>
      </c>
      <c r="R50" s="2">
        <v>125.7</v>
      </c>
      <c r="S50" s="2">
        <v>56.9</v>
      </c>
      <c r="T50" s="2">
        <v>-0.04</v>
      </c>
      <c r="U50" s="2">
        <v>-84.732938749394705</v>
      </c>
      <c r="V50" s="2">
        <v>34.480135097528397</v>
      </c>
      <c r="W50">
        <v>14.810612254672581</v>
      </c>
      <c r="X50">
        <v>1453.3611111111111</v>
      </c>
      <c r="Y50">
        <v>758.87016522442855</v>
      </c>
      <c r="Z50">
        <v>16.042336402116</v>
      </c>
      <c r="AA50">
        <f>(P50-O50)</f>
        <v>31.9</v>
      </c>
      <c r="AB50">
        <f>AVERAGE(P50,O50)</f>
        <v>22.45</v>
      </c>
      <c r="AC50">
        <v>60</v>
      </c>
      <c r="AD50">
        <v>43.012631489999997</v>
      </c>
    </row>
    <row r="51" spans="1:30" x14ac:dyDescent="0.3">
      <c r="A51" s="2">
        <v>10</v>
      </c>
      <c r="B51" s="2" t="s">
        <v>55</v>
      </c>
      <c r="C51" s="2">
        <v>2003</v>
      </c>
      <c r="D51" s="2" t="s">
        <v>0</v>
      </c>
      <c r="E51" s="2">
        <v>30</v>
      </c>
      <c r="F51" s="2" t="s">
        <v>53</v>
      </c>
      <c r="G51" s="2" t="s">
        <v>1</v>
      </c>
      <c r="H51" s="2" t="s">
        <v>27</v>
      </c>
      <c r="I51" s="2">
        <v>21</v>
      </c>
      <c r="J51" s="2">
        <v>62</v>
      </c>
      <c r="K51" s="2" t="s">
        <v>26</v>
      </c>
      <c r="L51" s="2">
        <v>1999</v>
      </c>
      <c r="M51" s="2">
        <v>1997</v>
      </c>
      <c r="N51" s="2" t="s">
        <v>28</v>
      </c>
      <c r="O51" s="2">
        <v>6.5</v>
      </c>
      <c r="P51" s="2">
        <v>38.4</v>
      </c>
      <c r="Q51" s="2">
        <v>11.3</v>
      </c>
      <c r="R51" s="2">
        <v>125.7</v>
      </c>
      <c r="S51" s="2">
        <v>56.9</v>
      </c>
      <c r="T51" s="2">
        <v>-0.01</v>
      </c>
      <c r="U51" s="2">
        <v>-84.732938749394705</v>
      </c>
      <c r="V51" s="2">
        <v>34.480135097528397</v>
      </c>
      <c r="W51">
        <v>14.810612254672581</v>
      </c>
      <c r="X51">
        <v>1453.3611111111111</v>
      </c>
      <c r="Y51">
        <v>758.87016522442855</v>
      </c>
      <c r="Z51">
        <v>16.042336402116</v>
      </c>
      <c r="AA51">
        <f>(P51-O51)</f>
        <v>31.9</v>
      </c>
      <c r="AB51">
        <f>AVERAGE(P51,O51)</f>
        <v>22.45</v>
      </c>
      <c r="AC51">
        <v>60</v>
      </c>
      <c r="AD51">
        <v>43.012631489999997</v>
      </c>
    </row>
    <row r="52" spans="1:30" x14ac:dyDescent="0.3">
      <c r="A52" s="2">
        <v>10</v>
      </c>
      <c r="B52" s="2" t="s">
        <v>55</v>
      </c>
      <c r="C52" s="2">
        <v>2003</v>
      </c>
      <c r="D52" s="2" t="s">
        <v>0</v>
      </c>
      <c r="E52" s="2">
        <v>30</v>
      </c>
      <c r="F52" s="2" t="s">
        <v>53</v>
      </c>
      <c r="G52" s="2" t="s">
        <v>1</v>
      </c>
      <c r="H52" s="2" t="s">
        <v>27</v>
      </c>
      <c r="I52" s="2">
        <v>3</v>
      </c>
      <c r="J52" s="2">
        <v>31</v>
      </c>
      <c r="K52" s="2" t="s">
        <v>26</v>
      </c>
      <c r="L52" s="2">
        <v>1999</v>
      </c>
      <c r="M52" s="2">
        <v>1997</v>
      </c>
      <c r="N52" s="2" t="s">
        <v>29</v>
      </c>
      <c r="O52" s="2">
        <v>4.9000000000000004</v>
      </c>
      <c r="P52" s="2">
        <v>60.7</v>
      </c>
      <c r="Q52" s="2">
        <v>11.3</v>
      </c>
      <c r="R52" s="2">
        <v>125.7</v>
      </c>
      <c r="S52" s="2">
        <v>56.9</v>
      </c>
      <c r="T52" s="2">
        <v>-0.31</v>
      </c>
      <c r="U52" s="2">
        <v>-84.732938749394705</v>
      </c>
      <c r="V52" s="2">
        <v>34.480135097528397</v>
      </c>
      <c r="W52">
        <v>14.810612254672581</v>
      </c>
      <c r="X52">
        <v>1453.3611111111111</v>
      </c>
      <c r="Y52">
        <v>758.87016522442855</v>
      </c>
      <c r="Z52">
        <v>16.042336402116</v>
      </c>
      <c r="AA52">
        <f>(P52-O52)</f>
        <v>55.800000000000004</v>
      </c>
      <c r="AB52">
        <f>AVERAGE(P52,O52)</f>
        <v>32.800000000000004</v>
      </c>
      <c r="AC52">
        <v>60</v>
      </c>
      <c r="AD52">
        <v>43.012631489999997</v>
      </c>
    </row>
    <row r="53" spans="1:30" x14ac:dyDescent="0.3">
      <c r="A53" s="2">
        <v>10</v>
      </c>
      <c r="B53" s="2" t="s">
        <v>55</v>
      </c>
      <c r="C53" s="2">
        <v>2003</v>
      </c>
      <c r="D53" s="2" t="s">
        <v>0</v>
      </c>
      <c r="E53" s="2">
        <v>30</v>
      </c>
      <c r="F53" s="2" t="s">
        <v>53</v>
      </c>
      <c r="G53" s="2" t="s">
        <v>1</v>
      </c>
      <c r="H53" s="2" t="s">
        <v>27</v>
      </c>
      <c r="I53" s="2">
        <v>21</v>
      </c>
      <c r="J53" s="2">
        <v>62</v>
      </c>
      <c r="K53" s="2" t="s">
        <v>26</v>
      </c>
      <c r="L53" s="2">
        <v>1999</v>
      </c>
      <c r="M53" s="2">
        <v>1997</v>
      </c>
      <c r="N53" s="2" t="s">
        <v>29</v>
      </c>
      <c r="O53" s="2">
        <v>4.9000000000000004</v>
      </c>
      <c r="P53" s="2">
        <v>60.7</v>
      </c>
      <c r="Q53" s="2">
        <v>11.3</v>
      </c>
      <c r="R53" s="2">
        <v>125.7</v>
      </c>
      <c r="S53" s="2">
        <v>56.9</v>
      </c>
      <c r="T53" s="2">
        <v>-0.28999999999999998</v>
      </c>
      <c r="U53" s="2">
        <v>-84.732938749394705</v>
      </c>
      <c r="V53" s="2">
        <v>34.480135097528397</v>
      </c>
      <c r="W53">
        <v>14.810612254672581</v>
      </c>
      <c r="X53">
        <v>1453.3611111111111</v>
      </c>
      <c r="Y53">
        <v>758.87016522442855</v>
      </c>
      <c r="Z53">
        <v>16.042336402116</v>
      </c>
      <c r="AA53">
        <f>(P53-O53)</f>
        <v>55.800000000000004</v>
      </c>
      <c r="AB53">
        <f>AVERAGE(P53,O53)</f>
        <v>32.800000000000004</v>
      </c>
      <c r="AC53">
        <v>60</v>
      </c>
      <c r="AD53">
        <v>43.012631489999997</v>
      </c>
    </row>
    <row r="54" spans="1:30" x14ac:dyDescent="0.3">
      <c r="A54" s="2">
        <v>23</v>
      </c>
      <c r="B54" s="2" t="s">
        <v>56</v>
      </c>
      <c r="C54" s="2">
        <v>2005</v>
      </c>
      <c r="D54" s="2" t="s">
        <v>0</v>
      </c>
      <c r="E54" s="2">
        <v>29</v>
      </c>
      <c r="F54" s="2" t="s">
        <v>53</v>
      </c>
      <c r="G54" s="2" t="s">
        <v>1</v>
      </c>
      <c r="H54" s="2" t="s">
        <v>27</v>
      </c>
      <c r="I54" s="2" t="s">
        <v>26</v>
      </c>
      <c r="J54" s="2" t="s">
        <v>26</v>
      </c>
      <c r="K54" s="2" t="s">
        <v>26</v>
      </c>
      <c r="L54" s="2">
        <v>2001</v>
      </c>
      <c r="M54" s="2">
        <v>1992</v>
      </c>
      <c r="N54" s="2" t="s">
        <v>29</v>
      </c>
      <c r="O54" s="2">
        <v>0</v>
      </c>
      <c r="P54" s="2">
        <v>60</v>
      </c>
      <c r="Q54" s="2">
        <v>2.7</v>
      </c>
      <c r="R54" s="2">
        <v>9.1999999999999993</v>
      </c>
      <c r="S54" s="2" t="s">
        <v>26</v>
      </c>
      <c r="T54" s="2">
        <v>-0.68</v>
      </c>
      <c r="U54" s="5">
        <v>-76.923828116832297</v>
      </c>
      <c r="V54" s="5">
        <v>38.731161289875402</v>
      </c>
      <c r="W54">
        <v>13.090840397710391</v>
      </c>
      <c r="X54">
        <v>1074.95652173913</v>
      </c>
      <c r="Y54">
        <v>862.54229205587637</v>
      </c>
      <c r="Z54">
        <v>11.33140825188678</v>
      </c>
      <c r="AA54">
        <f>(P54-O54)</f>
        <v>60</v>
      </c>
      <c r="AB54">
        <f>AVERAGE(P54,O54)</f>
        <v>30</v>
      </c>
      <c r="AC54">
        <v>70</v>
      </c>
      <c r="AD54">
        <v>102.81242450000001</v>
      </c>
    </row>
    <row r="55" spans="1:30" x14ac:dyDescent="0.3">
      <c r="A55" s="2">
        <v>23</v>
      </c>
      <c r="B55" s="2" t="s">
        <v>56</v>
      </c>
      <c r="C55" s="2">
        <v>2005</v>
      </c>
      <c r="D55" s="2" t="s">
        <v>0</v>
      </c>
      <c r="E55" s="2">
        <v>29</v>
      </c>
      <c r="F55" s="2" t="s">
        <v>53</v>
      </c>
      <c r="G55" s="2" t="s">
        <v>1</v>
      </c>
      <c r="H55" s="2" t="s">
        <v>27</v>
      </c>
      <c r="I55" s="2" t="s">
        <v>26</v>
      </c>
      <c r="J55" s="2" t="s">
        <v>26</v>
      </c>
      <c r="K55" s="2" t="s">
        <v>26</v>
      </c>
      <c r="L55" s="2">
        <v>2001</v>
      </c>
      <c r="M55" s="2">
        <v>1992</v>
      </c>
      <c r="N55" s="2" t="s">
        <v>28</v>
      </c>
      <c r="O55" s="2">
        <v>0</v>
      </c>
      <c r="P55" s="2">
        <v>77</v>
      </c>
      <c r="Q55" s="2">
        <v>2.7</v>
      </c>
      <c r="R55" s="2">
        <v>9.1999999999999993</v>
      </c>
      <c r="S55" s="2" t="s">
        <v>26</v>
      </c>
      <c r="T55" s="2">
        <v>0</v>
      </c>
      <c r="U55" s="5">
        <v>-76.923828116832297</v>
      </c>
      <c r="V55" s="5">
        <v>38.731161289875402</v>
      </c>
      <c r="W55">
        <v>13.090840397710391</v>
      </c>
      <c r="X55">
        <v>1074.95652173913</v>
      </c>
      <c r="Y55">
        <v>862.54229205587637</v>
      </c>
      <c r="Z55">
        <v>11.33140825188678</v>
      </c>
      <c r="AA55">
        <f>(P55-O55)</f>
        <v>77</v>
      </c>
      <c r="AB55">
        <f>AVERAGE(P55,O55)</f>
        <v>38.5</v>
      </c>
      <c r="AC55">
        <v>70</v>
      </c>
      <c r="AD55">
        <v>102.81242450000001</v>
      </c>
    </row>
    <row r="56" spans="1:30" x14ac:dyDescent="0.3">
      <c r="A56" s="2">
        <v>29</v>
      </c>
      <c r="B56" t="s">
        <v>59</v>
      </c>
      <c r="C56" s="2">
        <v>2002</v>
      </c>
      <c r="D56" t="s">
        <v>0</v>
      </c>
      <c r="E56" s="2">
        <v>34</v>
      </c>
      <c r="F56" s="2" t="s">
        <v>53</v>
      </c>
      <c r="G56" s="2" t="s">
        <v>1</v>
      </c>
      <c r="H56" s="2" t="s">
        <v>27</v>
      </c>
      <c r="I56" s="2" t="s">
        <v>26</v>
      </c>
      <c r="J56" s="2" t="s">
        <v>26</v>
      </c>
      <c r="K56" s="2" t="s">
        <v>26</v>
      </c>
      <c r="L56" s="2">
        <v>1998</v>
      </c>
      <c r="M56" s="2">
        <v>1998</v>
      </c>
      <c r="N56" s="2" t="s">
        <v>29</v>
      </c>
      <c r="O56" s="2">
        <v>15</v>
      </c>
      <c r="P56" s="2">
        <v>90</v>
      </c>
      <c r="Q56" s="2" t="s">
        <v>26</v>
      </c>
      <c r="R56" s="2" t="s">
        <v>26</v>
      </c>
      <c r="S56" s="2" t="s">
        <v>26</v>
      </c>
      <c r="T56" s="2">
        <v>-0.41</v>
      </c>
      <c r="U56" s="2">
        <v>-122.03070445939601</v>
      </c>
      <c r="V56" s="2">
        <v>47.648270662186903</v>
      </c>
      <c r="W56">
        <v>7.8388711113196159</v>
      </c>
      <c r="X56">
        <v>1579.961538461539</v>
      </c>
      <c r="Y56">
        <v>547.0148470365084</v>
      </c>
      <c r="Z56">
        <v>56.808510002723096</v>
      </c>
      <c r="AA56">
        <f>(P56-O56)</f>
        <v>75</v>
      </c>
      <c r="AB56">
        <f>AVERAGE(P56,O56)</f>
        <v>52.5</v>
      </c>
      <c r="AC56">
        <v>0</v>
      </c>
      <c r="AD56">
        <v>100.6907119</v>
      </c>
    </row>
    <row r="57" spans="1:30" x14ac:dyDescent="0.3">
      <c r="A57" s="2">
        <v>48</v>
      </c>
      <c r="B57" t="s">
        <v>60</v>
      </c>
      <c r="C57" s="2">
        <v>2008</v>
      </c>
      <c r="D57" t="s">
        <v>0</v>
      </c>
      <c r="E57" s="2">
        <v>20</v>
      </c>
      <c r="F57" s="2" t="s">
        <v>53</v>
      </c>
      <c r="G57" s="2" t="s">
        <v>1</v>
      </c>
      <c r="H57" s="2" t="s">
        <v>27</v>
      </c>
      <c r="I57" s="2" t="s">
        <v>26</v>
      </c>
      <c r="J57" s="2" t="s">
        <v>26</v>
      </c>
      <c r="K57" s="2" t="s">
        <v>26</v>
      </c>
      <c r="L57" s="2">
        <v>2001</v>
      </c>
      <c r="M57" s="2">
        <v>2001</v>
      </c>
      <c r="N57" s="2" t="s">
        <v>28</v>
      </c>
      <c r="O57" s="2" t="s">
        <v>26</v>
      </c>
      <c r="P57" s="2" t="s">
        <v>26</v>
      </c>
      <c r="Q57" s="2" t="s">
        <v>26</v>
      </c>
      <c r="R57" s="2" t="s">
        <v>26</v>
      </c>
      <c r="S57" s="2" t="s">
        <v>26</v>
      </c>
      <c r="T57" s="2">
        <v>0</v>
      </c>
      <c r="U57" s="2">
        <v>-60.149543343533402</v>
      </c>
      <c r="V57" s="2">
        <v>-1.97433119130239</v>
      </c>
      <c r="W57">
        <v>26.50550248649683</v>
      </c>
      <c r="X57">
        <v>2401.23595505618</v>
      </c>
      <c r="Y57">
        <v>44.196177236149822</v>
      </c>
      <c r="Z57">
        <v>38.298077186841653</v>
      </c>
      <c r="AA57" t="s">
        <v>118</v>
      </c>
      <c r="AB57" t="s">
        <v>118</v>
      </c>
      <c r="AC57">
        <v>0</v>
      </c>
      <c r="AD57">
        <v>43.703481969999999</v>
      </c>
    </row>
    <row r="58" spans="1:30" x14ac:dyDescent="0.3">
      <c r="A58" s="2">
        <v>48</v>
      </c>
      <c r="B58" t="s">
        <v>60</v>
      </c>
      <c r="C58" s="2">
        <v>2008</v>
      </c>
      <c r="D58" t="s">
        <v>0</v>
      </c>
      <c r="E58" s="2">
        <v>20</v>
      </c>
      <c r="F58" s="2" t="s">
        <v>53</v>
      </c>
      <c r="G58" s="2" t="s">
        <v>1</v>
      </c>
      <c r="H58" s="2" t="s">
        <v>27</v>
      </c>
      <c r="I58" s="2" t="s">
        <v>26</v>
      </c>
      <c r="J58" s="2" t="s">
        <v>26</v>
      </c>
      <c r="K58" s="2" t="s">
        <v>26</v>
      </c>
      <c r="L58" s="2">
        <v>2001</v>
      </c>
      <c r="M58" s="2">
        <v>2001</v>
      </c>
      <c r="N58" s="2" t="s">
        <v>28</v>
      </c>
      <c r="O58" s="2" t="s">
        <v>26</v>
      </c>
      <c r="P58" s="2" t="s">
        <v>26</v>
      </c>
      <c r="Q58" s="2" t="s">
        <v>26</v>
      </c>
      <c r="R58" s="2" t="s">
        <v>26</v>
      </c>
      <c r="S58" s="2" t="s">
        <v>26</v>
      </c>
      <c r="T58" s="2">
        <v>0</v>
      </c>
      <c r="U58" s="2">
        <v>-60.149543343533402</v>
      </c>
      <c r="V58" s="2">
        <v>-1.97433119130239</v>
      </c>
      <c r="W58">
        <v>26.50550248649683</v>
      </c>
      <c r="X58">
        <v>2401.23595505618</v>
      </c>
      <c r="Y58">
        <v>44.196177236149822</v>
      </c>
      <c r="Z58">
        <v>38.298077186841653</v>
      </c>
      <c r="AA58" t="s">
        <v>118</v>
      </c>
      <c r="AB58" t="s">
        <v>118</v>
      </c>
      <c r="AC58">
        <v>0</v>
      </c>
      <c r="AD58">
        <v>43.703481969999999</v>
      </c>
    </row>
    <row r="59" spans="1:30" x14ac:dyDescent="0.3">
      <c r="A59" s="2">
        <v>54</v>
      </c>
      <c r="B59" s="2" t="s">
        <v>61</v>
      </c>
      <c r="C59" s="2">
        <v>2011</v>
      </c>
      <c r="D59" s="2" t="s">
        <v>0</v>
      </c>
      <c r="E59" s="2">
        <v>12</v>
      </c>
      <c r="F59" s="2" t="s">
        <v>53</v>
      </c>
      <c r="G59" s="2" t="s">
        <v>1</v>
      </c>
      <c r="H59" s="2" t="s">
        <v>27</v>
      </c>
      <c r="I59" s="2">
        <v>0</v>
      </c>
      <c r="J59" s="2">
        <v>14</v>
      </c>
      <c r="K59" s="2" t="s">
        <v>26</v>
      </c>
      <c r="L59" s="2">
        <v>2002</v>
      </c>
      <c r="M59" s="2">
        <v>2001</v>
      </c>
      <c r="N59" s="2" t="s">
        <v>29</v>
      </c>
      <c r="O59" s="2">
        <v>0</v>
      </c>
      <c r="P59" s="2">
        <v>35</v>
      </c>
      <c r="Q59" s="2">
        <v>0.7</v>
      </c>
      <c r="R59" s="2">
        <v>7.6</v>
      </c>
      <c r="S59" s="2" t="s">
        <v>26</v>
      </c>
      <c r="T59" s="2">
        <v>-0.54</v>
      </c>
      <c r="U59" s="2">
        <v>-78.862897530357202</v>
      </c>
      <c r="V59" s="2">
        <v>35.916427727124997</v>
      </c>
      <c r="W59">
        <v>15.022346226514969</v>
      </c>
      <c r="X59">
        <v>1154.265486725664</v>
      </c>
      <c r="Y59">
        <v>788.25526036625411</v>
      </c>
      <c r="Z59">
        <v>13.82784870451531</v>
      </c>
      <c r="AA59">
        <f>(P59-O59)</f>
        <v>35</v>
      </c>
      <c r="AB59">
        <f>AVERAGE(P59,O59)</f>
        <v>17.5</v>
      </c>
      <c r="AC59">
        <v>70</v>
      </c>
      <c r="AD59">
        <v>47.332587760000003</v>
      </c>
    </row>
    <row r="60" spans="1:30" x14ac:dyDescent="0.3">
      <c r="A60" s="2">
        <v>96</v>
      </c>
      <c r="B60" t="s">
        <v>62</v>
      </c>
      <c r="C60" s="2">
        <v>2007</v>
      </c>
      <c r="D60" t="s">
        <v>3</v>
      </c>
      <c r="E60" s="2">
        <v>10</v>
      </c>
      <c r="F60" s="2" t="s">
        <v>53</v>
      </c>
      <c r="G60" s="2" t="s">
        <v>1</v>
      </c>
      <c r="H60" s="2" t="s">
        <v>27</v>
      </c>
      <c r="I60" s="2" t="s">
        <v>26</v>
      </c>
      <c r="J60" s="2">
        <v>10</v>
      </c>
      <c r="K60" s="2">
        <v>24</v>
      </c>
      <c r="L60" s="2">
        <v>2001</v>
      </c>
      <c r="M60" s="2">
        <v>1999</v>
      </c>
      <c r="N60" s="2" t="s">
        <v>28</v>
      </c>
      <c r="O60" s="2">
        <v>0</v>
      </c>
      <c r="P60" s="2">
        <v>100</v>
      </c>
      <c r="Q60" s="2" t="s">
        <v>26</v>
      </c>
      <c r="R60" s="2" t="s">
        <v>26</v>
      </c>
      <c r="S60" s="2" t="s">
        <v>26</v>
      </c>
      <c r="T60" s="2">
        <v>-0.26</v>
      </c>
      <c r="U60" s="2">
        <v>169.75053955998999</v>
      </c>
      <c r="V60" s="2">
        <v>-45.754609545703701</v>
      </c>
      <c r="W60">
        <v>8.7954907749010172</v>
      </c>
      <c r="X60">
        <v>1025.747826086957</v>
      </c>
      <c r="Y60">
        <v>396.88345230765958</v>
      </c>
      <c r="Z60">
        <v>18.199318355062729</v>
      </c>
      <c r="AA60">
        <f>(P60-O60)</f>
        <v>100</v>
      </c>
      <c r="AB60">
        <f>AVERAGE(P60,O60)</f>
        <v>50</v>
      </c>
      <c r="AC60">
        <v>0</v>
      </c>
      <c r="AD60">
        <v>98.695426490000003</v>
      </c>
    </row>
    <row r="61" spans="1:30" x14ac:dyDescent="0.3">
      <c r="A61" s="2">
        <v>96</v>
      </c>
      <c r="B61" t="s">
        <v>62</v>
      </c>
      <c r="C61" s="2">
        <v>2007</v>
      </c>
      <c r="D61" t="s">
        <v>3</v>
      </c>
      <c r="E61" s="2">
        <v>10</v>
      </c>
      <c r="F61" s="2" t="s">
        <v>53</v>
      </c>
      <c r="G61" s="2" t="s">
        <v>1</v>
      </c>
      <c r="H61" s="2" t="s">
        <v>27</v>
      </c>
      <c r="I61" s="2" t="s">
        <v>26</v>
      </c>
      <c r="J61" s="2">
        <v>20</v>
      </c>
      <c r="K61" s="2">
        <v>40</v>
      </c>
      <c r="L61" s="2">
        <v>2001</v>
      </c>
      <c r="M61" s="2">
        <v>1999</v>
      </c>
      <c r="N61" s="2" t="s">
        <v>28</v>
      </c>
      <c r="O61" s="2">
        <v>0</v>
      </c>
      <c r="P61" s="2">
        <v>100</v>
      </c>
      <c r="Q61" s="2" t="s">
        <v>26</v>
      </c>
      <c r="R61" s="2" t="s">
        <v>26</v>
      </c>
      <c r="S61" s="2" t="s">
        <v>26</v>
      </c>
      <c r="T61" s="2">
        <v>-0.03</v>
      </c>
      <c r="U61" s="2">
        <v>169.75053955998999</v>
      </c>
      <c r="V61" s="2">
        <v>-45.754609545703701</v>
      </c>
      <c r="W61">
        <v>8.7954907749010172</v>
      </c>
      <c r="X61">
        <v>1025.747826086957</v>
      </c>
      <c r="Y61">
        <v>396.88345230765958</v>
      </c>
      <c r="Z61">
        <v>18.199318355062729</v>
      </c>
      <c r="AA61">
        <f>(P61-O61)</f>
        <v>100</v>
      </c>
      <c r="AB61">
        <f>AVERAGE(P61,O61)</f>
        <v>50</v>
      </c>
      <c r="AC61">
        <v>0</v>
      </c>
      <c r="AD61">
        <v>98.695426490000003</v>
      </c>
    </row>
    <row r="62" spans="1:30" x14ac:dyDescent="0.3">
      <c r="A62">
        <v>97</v>
      </c>
      <c r="B62" t="s">
        <v>108</v>
      </c>
      <c r="C62">
        <v>2006</v>
      </c>
      <c r="D62" s="2" t="s">
        <v>0</v>
      </c>
      <c r="E62" s="2">
        <v>18</v>
      </c>
      <c r="F62" s="2" t="s">
        <v>53</v>
      </c>
      <c r="G62" s="2" t="s">
        <v>1</v>
      </c>
      <c r="H62" s="2" t="s">
        <v>27</v>
      </c>
      <c r="I62" s="2" t="s">
        <v>26</v>
      </c>
      <c r="J62" s="2" t="s">
        <v>26</v>
      </c>
      <c r="K62" s="2" t="s">
        <v>26</v>
      </c>
      <c r="L62" s="2">
        <v>2004</v>
      </c>
      <c r="M62" s="2">
        <v>2004</v>
      </c>
      <c r="N62" s="2" t="s">
        <v>29</v>
      </c>
      <c r="O62" s="2">
        <v>0</v>
      </c>
      <c r="P62" s="2">
        <v>66</v>
      </c>
      <c r="Q62" s="2">
        <v>0.1</v>
      </c>
      <c r="R62" s="2">
        <v>9.3000000000000007</v>
      </c>
      <c r="S62" s="2" t="s">
        <v>26</v>
      </c>
      <c r="T62" s="5">
        <v>0</v>
      </c>
      <c r="U62" s="2">
        <v>-81.711551456682102</v>
      </c>
      <c r="V62" s="2">
        <v>30.2237018019703</v>
      </c>
      <c r="W62">
        <v>20.255942144511661</v>
      </c>
      <c r="X62">
        <v>1309.049382716049</v>
      </c>
      <c r="Y62">
        <v>565.87966956621335</v>
      </c>
      <c r="Z62">
        <v>39.062417206940829</v>
      </c>
      <c r="AA62">
        <f>(P62-O62)</f>
        <v>66</v>
      </c>
      <c r="AB62">
        <f>AVERAGE(P62,O62)</f>
        <v>33</v>
      </c>
      <c r="AC62">
        <v>30</v>
      </c>
      <c r="AD62">
        <v>89.178738999999993</v>
      </c>
    </row>
    <row r="63" spans="1:30" x14ac:dyDescent="0.3">
      <c r="A63">
        <v>116</v>
      </c>
      <c r="B63" t="s">
        <v>109</v>
      </c>
      <c r="C63">
        <v>2007</v>
      </c>
      <c r="D63" s="2" t="s">
        <v>0</v>
      </c>
      <c r="E63" s="2">
        <v>10</v>
      </c>
      <c r="F63" s="2" t="s">
        <v>53</v>
      </c>
      <c r="G63" s="2" t="s">
        <v>1</v>
      </c>
      <c r="H63" s="2" t="s">
        <v>27</v>
      </c>
      <c r="I63" s="2" t="s">
        <v>26</v>
      </c>
      <c r="J63" s="2" t="s">
        <v>26</v>
      </c>
      <c r="K63" s="2" t="s">
        <v>26</v>
      </c>
      <c r="L63" s="2">
        <v>2003</v>
      </c>
      <c r="M63" s="2">
        <v>1992</v>
      </c>
      <c r="N63" s="2" t="s">
        <v>28</v>
      </c>
      <c r="O63" s="2">
        <v>13</v>
      </c>
      <c r="P63" s="2">
        <v>65</v>
      </c>
      <c r="Q63" s="2" t="s">
        <v>26</v>
      </c>
      <c r="R63" s="2" t="s">
        <v>26</v>
      </c>
      <c r="S63" s="2" t="s">
        <v>26</v>
      </c>
      <c r="T63" s="5">
        <v>0.30015999999999998</v>
      </c>
      <c r="U63" s="2">
        <v>-83.328294515634795</v>
      </c>
      <c r="V63" s="2">
        <v>35.3426421754451</v>
      </c>
      <c r="W63">
        <v>13.011221378773181</v>
      </c>
      <c r="X63">
        <v>1490.7387387387389</v>
      </c>
      <c r="Y63">
        <v>742.89686378272802</v>
      </c>
      <c r="Z63">
        <v>12.0959367580242</v>
      </c>
      <c r="AA63">
        <f>(P63-O63)</f>
        <v>52</v>
      </c>
      <c r="AB63">
        <f>AVERAGE(P63,O63)</f>
        <v>39</v>
      </c>
      <c r="AC63">
        <v>70</v>
      </c>
      <c r="AD63">
        <v>50.181416749999997</v>
      </c>
    </row>
    <row r="64" spans="1:30" x14ac:dyDescent="0.3">
      <c r="A64">
        <v>117</v>
      </c>
      <c r="B64" t="s">
        <v>110</v>
      </c>
      <c r="C64">
        <v>2007</v>
      </c>
      <c r="D64" s="2" t="s">
        <v>0</v>
      </c>
      <c r="E64" s="2">
        <v>65</v>
      </c>
      <c r="F64" s="2" t="s">
        <v>53</v>
      </c>
      <c r="G64" s="2" t="s">
        <v>1</v>
      </c>
      <c r="H64" s="2" t="s">
        <v>27</v>
      </c>
      <c r="I64" s="2">
        <v>0</v>
      </c>
      <c r="J64" s="2">
        <v>84</v>
      </c>
      <c r="K64" s="2" t="s">
        <v>26</v>
      </c>
      <c r="L64" s="2">
        <v>2003</v>
      </c>
      <c r="M64" s="2">
        <v>2003</v>
      </c>
      <c r="N64" s="2" t="s">
        <v>29</v>
      </c>
      <c r="O64" s="2">
        <v>0</v>
      </c>
      <c r="P64" s="2">
        <v>100</v>
      </c>
      <c r="Q64" s="2" t="s">
        <v>26</v>
      </c>
      <c r="R64" s="2" t="s">
        <v>26</v>
      </c>
      <c r="S64" s="2" t="s">
        <v>26</v>
      </c>
      <c r="T64" s="2">
        <v>-0.4</v>
      </c>
      <c r="U64" s="2">
        <v>-59.9815334232051</v>
      </c>
      <c r="V64" s="2">
        <v>-3.0749098969769202</v>
      </c>
      <c r="W64">
        <v>26.715603621109668</v>
      </c>
      <c r="X64">
        <v>2286.576086956522</v>
      </c>
      <c r="Y64">
        <v>46.866109765094258</v>
      </c>
      <c r="Z64">
        <v>44.709297511888593</v>
      </c>
      <c r="AA64">
        <f>(P64-O64)</f>
        <v>100</v>
      </c>
      <c r="AB64">
        <f>AVERAGE(P64,O64)</f>
        <v>50</v>
      </c>
      <c r="AC64">
        <v>0</v>
      </c>
      <c r="AD64">
        <v>66.533992229999996</v>
      </c>
    </row>
    <row r="65" spans="1:30" x14ac:dyDescent="0.3">
      <c r="A65" s="2">
        <v>130</v>
      </c>
      <c r="B65" s="2" t="s">
        <v>65</v>
      </c>
      <c r="C65" s="2">
        <v>2004</v>
      </c>
      <c r="D65" s="2" t="s">
        <v>0</v>
      </c>
      <c r="E65" s="2">
        <v>16</v>
      </c>
      <c r="F65" s="2" t="s">
        <v>53</v>
      </c>
      <c r="G65" s="2" t="s">
        <v>66</v>
      </c>
      <c r="H65" s="2" t="s">
        <v>27</v>
      </c>
      <c r="I65" s="2" t="s">
        <v>26</v>
      </c>
      <c r="J65" s="2" t="s">
        <v>26</v>
      </c>
      <c r="K65" s="2" t="s">
        <v>26</v>
      </c>
      <c r="L65" s="2">
        <v>2001</v>
      </c>
      <c r="M65" s="2" t="s">
        <v>40</v>
      </c>
      <c r="N65" s="2" t="s">
        <v>29</v>
      </c>
      <c r="O65" s="2">
        <v>0</v>
      </c>
      <c r="P65" s="2">
        <v>50</v>
      </c>
      <c r="Q65" s="2" t="s">
        <v>26</v>
      </c>
      <c r="R65" s="2" t="s">
        <v>26</v>
      </c>
      <c r="S65" s="2" t="s">
        <v>26</v>
      </c>
      <c r="T65" s="2">
        <v>-0.69</v>
      </c>
      <c r="U65" s="2">
        <v>145.36591909379999</v>
      </c>
      <c r="V65" s="2">
        <v>-37.806686188268102</v>
      </c>
      <c r="W65">
        <v>13.17812477146183</v>
      </c>
      <c r="X65">
        <v>944.05405405405406</v>
      </c>
      <c r="Y65">
        <v>403.10476986996758</v>
      </c>
      <c r="Z65">
        <v>22.216498701422061</v>
      </c>
      <c r="AA65">
        <f>(P65-O65)</f>
        <v>50</v>
      </c>
      <c r="AB65">
        <f>AVERAGE(P65,O65)</f>
        <v>25</v>
      </c>
      <c r="AC65">
        <v>60</v>
      </c>
      <c r="AD65">
        <v>101.4257988</v>
      </c>
    </row>
    <row r="66" spans="1:30" x14ac:dyDescent="0.3">
      <c r="A66" s="2">
        <v>130</v>
      </c>
      <c r="B66" s="2" t="s">
        <v>65</v>
      </c>
      <c r="C66" s="2">
        <v>2004</v>
      </c>
      <c r="D66" s="2" t="s">
        <v>0</v>
      </c>
      <c r="E66" s="2">
        <v>16</v>
      </c>
      <c r="F66" s="2" t="s">
        <v>53</v>
      </c>
      <c r="G66" s="2" t="s">
        <v>66</v>
      </c>
      <c r="H66" s="2" t="s">
        <v>27</v>
      </c>
      <c r="I66" s="2" t="s">
        <v>26</v>
      </c>
      <c r="J66" s="2" t="s">
        <v>26</v>
      </c>
      <c r="K66" s="2" t="s">
        <v>26</v>
      </c>
      <c r="L66" s="2">
        <v>2001</v>
      </c>
      <c r="M66" s="2" t="s">
        <v>40</v>
      </c>
      <c r="N66" s="2" t="s">
        <v>29</v>
      </c>
      <c r="O66" s="2">
        <v>0</v>
      </c>
      <c r="P66" s="2">
        <v>50</v>
      </c>
      <c r="Q66" s="2" t="s">
        <v>26</v>
      </c>
      <c r="R66" s="2" t="s">
        <v>26</v>
      </c>
      <c r="S66" s="2" t="s">
        <v>26</v>
      </c>
      <c r="T66" s="2">
        <v>-0.61</v>
      </c>
      <c r="U66" s="2">
        <v>145.36591909379999</v>
      </c>
      <c r="V66" s="2">
        <v>-37.806686188268102</v>
      </c>
      <c r="W66">
        <v>13.17812477146183</v>
      </c>
      <c r="X66">
        <v>944.05405405405406</v>
      </c>
      <c r="Y66">
        <v>403.10476986996758</v>
      </c>
      <c r="Z66">
        <v>22.216498701422061</v>
      </c>
      <c r="AA66">
        <f>(P66-O66)</f>
        <v>50</v>
      </c>
      <c r="AB66">
        <f>AVERAGE(P66,O66)</f>
        <v>25</v>
      </c>
      <c r="AC66">
        <v>60</v>
      </c>
      <c r="AD66">
        <v>101.4257988</v>
      </c>
    </row>
    <row r="67" spans="1:30" x14ac:dyDescent="0.3">
      <c r="A67" s="2">
        <v>138</v>
      </c>
      <c r="B67" s="2" t="s">
        <v>36</v>
      </c>
      <c r="C67" s="2">
        <v>2001</v>
      </c>
      <c r="D67" s="2" t="s">
        <v>0</v>
      </c>
      <c r="E67" s="2">
        <v>38</v>
      </c>
      <c r="F67" s="2" t="s">
        <v>53</v>
      </c>
      <c r="G67" s="2" t="s">
        <v>1</v>
      </c>
      <c r="H67" s="2" t="s">
        <v>27</v>
      </c>
      <c r="I67" s="2">
        <v>13</v>
      </c>
      <c r="J67" s="2">
        <v>34</v>
      </c>
      <c r="K67" s="2" t="s">
        <v>30</v>
      </c>
      <c r="L67" s="2">
        <v>1998</v>
      </c>
      <c r="M67" s="2">
        <v>1998</v>
      </c>
      <c r="N67" s="2" t="s">
        <v>29</v>
      </c>
      <c r="O67" s="2">
        <v>0.03</v>
      </c>
      <c r="P67" s="2">
        <v>14.8</v>
      </c>
      <c r="Q67" s="2" t="s">
        <v>26</v>
      </c>
      <c r="R67" s="2" t="s">
        <v>26</v>
      </c>
      <c r="S67" s="2" t="s">
        <v>26</v>
      </c>
      <c r="T67" s="2">
        <v>-0.42</v>
      </c>
      <c r="U67" s="2">
        <v>-88.0558981249022</v>
      </c>
      <c r="V67" s="2">
        <v>43.7140892217665</v>
      </c>
      <c r="W67">
        <v>7.6901564447898556</v>
      </c>
      <c r="X67">
        <v>807.71653543307082</v>
      </c>
      <c r="Y67">
        <v>1007.243322657788</v>
      </c>
      <c r="Z67">
        <v>34.577904678705167</v>
      </c>
      <c r="AA67">
        <f>(P67-O67)</f>
        <v>14.770000000000001</v>
      </c>
      <c r="AB67">
        <f>AVERAGE(P67,O67)</f>
        <v>7.415</v>
      </c>
      <c r="AC67">
        <v>60</v>
      </c>
      <c r="AD67">
        <v>20.760195960000001</v>
      </c>
    </row>
    <row r="68" spans="1:30" x14ac:dyDescent="0.3">
      <c r="A68" s="2">
        <v>148</v>
      </c>
      <c r="B68" s="2" t="s">
        <v>67</v>
      </c>
      <c r="C68" s="2">
        <v>2013</v>
      </c>
      <c r="D68" s="2" t="s">
        <v>0</v>
      </c>
      <c r="E68" s="2">
        <v>63</v>
      </c>
      <c r="F68" s="2" t="s">
        <v>53</v>
      </c>
      <c r="G68" s="2" t="s">
        <v>1</v>
      </c>
      <c r="H68" s="2" t="s">
        <v>27</v>
      </c>
      <c r="I68" s="2" t="s">
        <v>26</v>
      </c>
      <c r="J68" s="2" t="s">
        <v>26</v>
      </c>
      <c r="K68" s="2" t="s">
        <v>26</v>
      </c>
      <c r="L68" s="2">
        <v>1995</v>
      </c>
      <c r="M68" s="2">
        <v>1995</v>
      </c>
      <c r="N68" s="2" t="s">
        <v>28</v>
      </c>
      <c r="O68" s="2" t="s">
        <v>26</v>
      </c>
      <c r="P68" s="2" t="s">
        <v>26</v>
      </c>
      <c r="Q68" s="2" t="s">
        <v>26</v>
      </c>
      <c r="R68" s="2" t="s">
        <v>26</v>
      </c>
      <c r="S68" s="2" t="s">
        <v>26</v>
      </c>
      <c r="T68" s="2">
        <v>-0.83</v>
      </c>
      <c r="U68" s="2">
        <v>-2.61796595556652</v>
      </c>
      <c r="V68" s="2">
        <v>38.006546626199302</v>
      </c>
      <c r="W68">
        <v>13.83953172819955</v>
      </c>
      <c r="X68">
        <v>429.3125</v>
      </c>
      <c r="Y68">
        <v>714.8629243033273</v>
      </c>
      <c r="Z68">
        <v>44.545724494116648</v>
      </c>
      <c r="AA68" t="s">
        <v>118</v>
      </c>
      <c r="AB68" t="s">
        <v>118</v>
      </c>
      <c r="AC68">
        <v>70</v>
      </c>
      <c r="AD68">
        <v>37.650495640000003</v>
      </c>
    </row>
    <row r="69" spans="1:30" x14ac:dyDescent="0.3">
      <c r="A69" s="2">
        <v>157</v>
      </c>
      <c r="B69" s="2" t="s">
        <v>68</v>
      </c>
      <c r="C69" s="2">
        <v>2002</v>
      </c>
      <c r="D69" s="2" t="s">
        <v>0</v>
      </c>
      <c r="E69" s="2">
        <v>43</v>
      </c>
      <c r="F69" s="2" t="s">
        <v>53</v>
      </c>
      <c r="G69" s="2" t="s">
        <v>64</v>
      </c>
      <c r="H69" s="2" t="s">
        <v>27</v>
      </c>
      <c r="I69" s="2">
        <v>3.8</v>
      </c>
      <c r="J69" s="2">
        <v>9.8000000000000007</v>
      </c>
      <c r="K69" s="2" t="s">
        <v>30</v>
      </c>
      <c r="L69" s="2">
        <v>1997</v>
      </c>
      <c r="M69" s="2">
        <v>1990</v>
      </c>
      <c r="N69" s="2" t="s">
        <v>29</v>
      </c>
      <c r="O69" s="2">
        <v>1.9</v>
      </c>
      <c r="P69" s="2">
        <v>46.6</v>
      </c>
      <c r="Q69" s="2">
        <v>5.55</v>
      </c>
      <c r="R69" s="2">
        <v>28.33</v>
      </c>
      <c r="S69" s="2">
        <v>13.73</v>
      </c>
      <c r="T69" s="2">
        <v>-0.56000000000000005</v>
      </c>
      <c r="U69" s="5">
        <v>-88.178159313511102</v>
      </c>
      <c r="V69" s="5">
        <v>43.1527981750775</v>
      </c>
      <c r="W69">
        <v>8.0403160654808872</v>
      </c>
      <c r="X69">
        <v>838.93388429752065</v>
      </c>
      <c r="Y69">
        <v>1009.466294974335</v>
      </c>
      <c r="Z69">
        <v>34.373382883623613</v>
      </c>
      <c r="AA69">
        <f>(P69-O69)</f>
        <v>44.7</v>
      </c>
      <c r="AB69">
        <f>AVERAGE(P69,O69)</f>
        <v>24.25</v>
      </c>
      <c r="AC69">
        <v>60</v>
      </c>
      <c r="AD69">
        <v>20.963304050000001</v>
      </c>
    </row>
    <row r="70" spans="1:30" x14ac:dyDescent="0.3">
      <c r="A70" s="2">
        <v>157</v>
      </c>
      <c r="B70" s="2" t="s">
        <v>68</v>
      </c>
      <c r="C70" s="2">
        <v>2002</v>
      </c>
      <c r="D70" s="2" t="s">
        <v>0</v>
      </c>
      <c r="E70" s="2">
        <v>43</v>
      </c>
      <c r="F70" s="2" t="s">
        <v>53</v>
      </c>
      <c r="G70" s="2" t="s">
        <v>1</v>
      </c>
      <c r="H70" s="2" t="s">
        <v>27</v>
      </c>
      <c r="I70" s="2" t="s">
        <v>26</v>
      </c>
      <c r="J70" s="2" t="s">
        <v>26</v>
      </c>
      <c r="K70" s="2" t="s">
        <v>30</v>
      </c>
      <c r="L70" s="2">
        <v>1997</v>
      </c>
      <c r="M70" s="2">
        <v>1990</v>
      </c>
      <c r="N70" s="2" t="s">
        <v>29</v>
      </c>
      <c r="O70" s="2">
        <v>1.9</v>
      </c>
      <c r="P70" s="2">
        <v>46.6</v>
      </c>
      <c r="Q70" s="2">
        <v>5.55</v>
      </c>
      <c r="R70" s="2">
        <v>28.33</v>
      </c>
      <c r="S70" s="2">
        <v>13.73</v>
      </c>
      <c r="T70" s="2">
        <v>-0.35</v>
      </c>
      <c r="U70" s="5">
        <v>-88.178159313511102</v>
      </c>
      <c r="V70" s="5">
        <v>43.1527981750775</v>
      </c>
      <c r="W70">
        <v>8.0403160654808872</v>
      </c>
      <c r="X70">
        <v>838.93388429752065</v>
      </c>
      <c r="Y70">
        <v>1009.466294974335</v>
      </c>
      <c r="Z70">
        <v>34.373382883623613</v>
      </c>
      <c r="AA70">
        <f>(P70-O70)</f>
        <v>44.7</v>
      </c>
      <c r="AB70">
        <f>AVERAGE(P70,O70)</f>
        <v>24.25</v>
      </c>
      <c r="AC70">
        <v>60</v>
      </c>
      <c r="AD70">
        <v>20.963304050000001</v>
      </c>
    </row>
    <row r="71" spans="1:30" x14ac:dyDescent="0.3">
      <c r="A71" s="2">
        <v>157</v>
      </c>
      <c r="B71" s="2" t="s">
        <v>68</v>
      </c>
      <c r="C71" s="2">
        <v>2002</v>
      </c>
      <c r="D71" s="2" t="s">
        <v>0</v>
      </c>
      <c r="E71" s="2">
        <v>43</v>
      </c>
      <c r="F71" s="2" t="s">
        <v>53</v>
      </c>
      <c r="G71" s="2" t="s">
        <v>64</v>
      </c>
      <c r="H71" s="2" t="s">
        <v>27</v>
      </c>
      <c r="I71" s="2">
        <v>3.8</v>
      </c>
      <c r="J71" s="2">
        <v>9.8000000000000007</v>
      </c>
      <c r="K71" s="2" t="s">
        <v>30</v>
      </c>
      <c r="L71" s="2">
        <v>1997</v>
      </c>
      <c r="M71" s="2">
        <v>1990</v>
      </c>
      <c r="N71" s="2" t="s">
        <v>28</v>
      </c>
      <c r="O71" s="2" t="s">
        <v>26</v>
      </c>
      <c r="P71" s="2" t="s">
        <v>26</v>
      </c>
      <c r="Q71" s="2">
        <v>5.55</v>
      </c>
      <c r="R71" s="2">
        <v>28.33</v>
      </c>
      <c r="S71" s="2">
        <v>13.73</v>
      </c>
      <c r="T71" s="2">
        <v>0.42</v>
      </c>
      <c r="U71" s="5">
        <v>-88.178159313511102</v>
      </c>
      <c r="V71" s="5">
        <v>43.1527981750775</v>
      </c>
      <c r="W71">
        <v>8.0403160654808872</v>
      </c>
      <c r="X71">
        <v>838.93388429752065</v>
      </c>
      <c r="Y71">
        <v>1009.466294974335</v>
      </c>
      <c r="Z71">
        <v>34.373382883623613</v>
      </c>
      <c r="AA71" t="s">
        <v>118</v>
      </c>
      <c r="AB71" t="s">
        <v>118</v>
      </c>
      <c r="AC71">
        <v>60</v>
      </c>
      <c r="AD71">
        <v>20.963304050000001</v>
      </c>
    </row>
    <row r="72" spans="1:30" x14ac:dyDescent="0.3">
      <c r="A72" s="2">
        <v>157</v>
      </c>
      <c r="B72" s="2" t="s">
        <v>68</v>
      </c>
      <c r="C72" s="2">
        <v>2002</v>
      </c>
      <c r="D72" s="2" t="s">
        <v>0</v>
      </c>
      <c r="E72" s="2">
        <v>43</v>
      </c>
      <c r="F72" s="2" t="s">
        <v>53</v>
      </c>
      <c r="G72" s="2" t="s">
        <v>1</v>
      </c>
      <c r="H72" s="2" t="s">
        <v>27</v>
      </c>
      <c r="I72" s="2" t="s">
        <v>26</v>
      </c>
      <c r="J72" s="2" t="s">
        <v>26</v>
      </c>
      <c r="K72" s="2" t="s">
        <v>30</v>
      </c>
      <c r="L72" s="2">
        <v>1997</v>
      </c>
      <c r="M72" s="2">
        <v>1990</v>
      </c>
      <c r="N72" s="2" t="s">
        <v>28</v>
      </c>
      <c r="O72" s="2" t="s">
        <v>26</v>
      </c>
      <c r="P72" s="2" t="s">
        <v>26</v>
      </c>
      <c r="Q72" s="2">
        <v>5.55</v>
      </c>
      <c r="R72" s="2">
        <v>28.33</v>
      </c>
      <c r="S72" s="2">
        <v>13.73</v>
      </c>
      <c r="T72" s="2">
        <v>0.39</v>
      </c>
      <c r="U72" s="5">
        <v>-88.178159313511102</v>
      </c>
      <c r="V72" s="5">
        <v>43.1527981750775</v>
      </c>
      <c r="W72">
        <v>8.0403160654808872</v>
      </c>
      <c r="X72">
        <v>838.93388429752065</v>
      </c>
      <c r="Y72">
        <v>1009.466294974335</v>
      </c>
      <c r="Z72">
        <v>34.373382883623613</v>
      </c>
      <c r="AA72" t="s">
        <v>118</v>
      </c>
      <c r="AB72" t="s">
        <v>118</v>
      </c>
      <c r="AC72">
        <v>60</v>
      </c>
      <c r="AD72">
        <v>20.963304050000001</v>
      </c>
    </row>
    <row r="73" spans="1:30" x14ac:dyDescent="0.3">
      <c r="A73" s="2">
        <v>181</v>
      </c>
      <c r="B73" s="2" t="s">
        <v>69</v>
      </c>
      <c r="C73" s="2">
        <v>2009</v>
      </c>
      <c r="D73" s="2" t="s">
        <v>0</v>
      </c>
      <c r="E73" s="2">
        <v>31</v>
      </c>
      <c r="F73" s="2" t="s">
        <v>53</v>
      </c>
      <c r="G73" s="2" t="s">
        <v>1</v>
      </c>
      <c r="H73" s="2" t="s">
        <v>27</v>
      </c>
      <c r="I73" s="2" t="s">
        <v>26</v>
      </c>
      <c r="J73" s="2" t="s">
        <v>26</v>
      </c>
      <c r="K73" s="2" t="s">
        <v>30</v>
      </c>
      <c r="L73" s="2">
        <v>1999</v>
      </c>
      <c r="M73" s="2">
        <v>1997</v>
      </c>
      <c r="N73" s="2" t="s">
        <v>28</v>
      </c>
      <c r="O73" s="2">
        <v>6</v>
      </c>
      <c r="P73" s="2">
        <v>38</v>
      </c>
      <c r="Q73" s="2">
        <v>11</v>
      </c>
      <c r="R73" s="2">
        <v>126</v>
      </c>
      <c r="S73" s="2" t="s">
        <v>26</v>
      </c>
      <c r="T73" s="2">
        <v>0</v>
      </c>
      <c r="U73" s="2">
        <v>-84.471000856759503</v>
      </c>
      <c r="V73" s="2">
        <v>34.1342531931151</v>
      </c>
      <c r="W73">
        <v>15.3285187537517</v>
      </c>
      <c r="X73">
        <v>1406.4128440366969</v>
      </c>
      <c r="Y73">
        <v>747.78308497437627</v>
      </c>
      <c r="Z73">
        <v>16.162106041514541</v>
      </c>
      <c r="AA73">
        <f>(P73-O73)</f>
        <v>32</v>
      </c>
      <c r="AB73">
        <f>AVERAGE(P73,O73)</f>
        <v>22</v>
      </c>
      <c r="AC73">
        <v>70</v>
      </c>
      <c r="AD73">
        <v>42.264608840000001</v>
      </c>
    </row>
    <row r="74" spans="1:30" x14ac:dyDescent="0.3">
      <c r="A74" s="2">
        <v>181</v>
      </c>
      <c r="B74" s="2" t="s">
        <v>69</v>
      </c>
      <c r="C74" s="2">
        <v>2009</v>
      </c>
      <c r="D74" s="2" t="s">
        <v>0</v>
      </c>
      <c r="E74" s="2">
        <v>31</v>
      </c>
      <c r="F74" s="2" t="s">
        <v>53</v>
      </c>
      <c r="G74" s="2" t="s">
        <v>1</v>
      </c>
      <c r="H74" s="2" t="s">
        <v>27</v>
      </c>
      <c r="I74" s="2" t="s">
        <v>26</v>
      </c>
      <c r="J74" s="2" t="s">
        <v>26</v>
      </c>
      <c r="K74" s="2" t="s">
        <v>30</v>
      </c>
      <c r="L74" s="2">
        <v>1999</v>
      </c>
      <c r="M74" s="2">
        <v>1997</v>
      </c>
      <c r="N74" s="2" t="s">
        <v>29</v>
      </c>
      <c r="O74" s="2" t="s">
        <v>26</v>
      </c>
      <c r="P74" s="2" t="s">
        <v>26</v>
      </c>
      <c r="Q74" s="2">
        <v>11</v>
      </c>
      <c r="R74" s="2">
        <v>126</v>
      </c>
      <c r="S74" s="2" t="s">
        <v>26</v>
      </c>
      <c r="T74" s="2">
        <v>-0.4</v>
      </c>
      <c r="U74" s="2">
        <v>-84.471000856759503</v>
      </c>
      <c r="V74" s="2">
        <v>34.1342531931151</v>
      </c>
      <c r="W74">
        <v>15.3285187537517</v>
      </c>
      <c r="X74">
        <v>1406.4128440366969</v>
      </c>
      <c r="Y74">
        <v>747.78308497437627</v>
      </c>
      <c r="Z74">
        <v>16.162106041514541</v>
      </c>
      <c r="AA74" t="s">
        <v>118</v>
      </c>
      <c r="AB74" t="s">
        <v>118</v>
      </c>
      <c r="AC74">
        <v>70</v>
      </c>
      <c r="AD74">
        <v>42.264608840000001</v>
      </c>
    </row>
    <row r="75" spans="1:30" x14ac:dyDescent="0.3">
      <c r="A75">
        <v>209</v>
      </c>
      <c r="B75" t="s">
        <v>70</v>
      </c>
      <c r="C75" s="2">
        <v>2012</v>
      </c>
      <c r="D75" t="s">
        <v>0</v>
      </c>
      <c r="E75" s="2">
        <v>60</v>
      </c>
      <c r="F75" s="2" t="s">
        <v>53</v>
      </c>
      <c r="G75" s="2" t="s">
        <v>1</v>
      </c>
      <c r="H75" s="2" t="s">
        <v>27</v>
      </c>
      <c r="I75" s="2" t="s">
        <v>26</v>
      </c>
      <c r="J75" s="2" t="s">
        <v>26</v>
      </c>
      <c r="K75" s="2" t="s">
        <v>30</v>
      </c>
      <c r="L75" s="2">
        <v>2010</v>
      </c>
      <c r="M75" s="2">
        <v>2007</v>
      </c>
      <c r="N75" s="2" t="s">
        <v>29</v>
      </c>
      <c r="O75" s="2">
        <v>0</v>
      </c>
      <c r="P75" s="2">
        <v>81.599999999999994</v>
      </c>
      <c r="Q75" s="2">
        <v>1</v>
      </c>
      <c r="R75" s="2">
        <v>70</v>
      </c>
      <c r="S75" s="2">
        <v>15</v>
      </c>
      <c r="T75" s="2">
        <v>-0.87</v>
      </c>
      <c r="U75" s="2">
        <v>119.559050101439</v>
      </c>
      <c r="V75" s="2">
        <v>28.521895862550402</v>
      </c>
      <c r="W75">
        <v>15.808659581854791</v>
      </c>
      <c r="X75">
        <v>1642.9108910891091</v>
      </c>
      <c r="Y75">
        <v>778.69467858040673</v>
      </c>
      <c r="Z75">
        <v>51.640638483632912</v>
      </c>
      <c r="AA75">
        <f>(P75-O75)</f>
        <v>81.599999999999994</v>
      </c>
      <c r="AB75">
        <f>AVERAGE(P75,O75)</f>
        <v>40.799999999999997</v>
      </c>
      <c r="AC75">
        <v>70</v>
      </c>
      <c r="AD75">
        <v>70.049675250000007</v>
      </c>
    </row>
    <row r="76" spans="1:30" x14ac:dyDescent="0.3">
      <c r="A76">
        <v>209</v>
      </c>
      <c r="B76" t="s">
        <v>70</v>
      </c>
      <c r="C76" s="2">
        <v>2012</v>
      </c>
      <c r="D76" t="s">
        <v>0</v>
      </c>
      <c r="E76" s="2">
        <v>60</v>
      </c>
      <c r="F76" s="2" t="s">
        <v>53</v>
      </c>
      <c r="G76" s="2" t="s">
        <v>1</v>
      </c>
      <c r="H76" s="2" t="s">
        <v>27</v>
      </c>
      <c r="I76" s="2" t="s">
        <v>26</v>
      </c>
      <c r="J76" s="2" t="s">
        <v>26</v>
      </c>
      <c r="K76" s="2" t="s">
        <v>30</v>
      </c>
      <c r="L76" s="2">
        <v>2010</v>
      </c>
      <c r="M76" s="2">
        <v>2007</v>
      </c>
      <c r="N76" s="2" t="s">
        <v>29</v>
      </c>
      <c r="O76" s="2">
        <v>0</v>
      </c>
      <c r="P76" s="2">
        <v>81.599999999999994</v>
      </c>
      <c r="Q76" s="2">
        <v>1</v>
      </c>
      <c r="R76" s="2">
        <v>70</v>
      </c>
      <c r="S76" s="2">
        <v>15</v>
      </c>
      <c r="T76" s="2">
        <v>-0.82</v>
      </c>
      <c r="U76" s="2">
        <v>119.559050101439</v>
      </c>
      <c r="V76" s="2">
        <v>28.521895862550402</v>
      </c>
      <c r="W76">
        <v>15.808659581854791</v>
      </c>
      <c r="X76">
        <v>1642.9108910891091</v>
      </c>
      <c r="Y76">
        <v>778.69467858040673</v>
      </c>
      <c r="Z76">
        <v>51.640638483632912</v>
      </c>
      <c r="AA76">
        <f>(P76-O76)</f>
        <v>81.599999999999994</v>
      </c>
      <c r="AB76">
        <f>AVERAGE(P76,O76)</f>
        <v>40.799999999999997</v>
      </c>
      <c r="AC76">
        <v>70</v>
      </c>
      <c r="AD76">
        <v>70.049675250000007</v>
      </c>
    </row>
    <row r="77" spans="1:30" x14ac:dyDescent="0.3">
      <c r="A77">
        <v>209</v>
      </c>
      <c r="B77" t="s">
        <v>70</v>
      </c>
      <c r="C77" s="2">
        <v>2012</v>
      </c>
      <c r="D77" t="s">
        <v>0</v>
      </c>
      <c r="E77" s="2">
        <v>60</v>
      </c>
      <c r="F77" s="2" t="s">
        <v>53</v>
      </c>
      <c r="G77" s="2" t="s">
        <v>1</v>
      </c>
      <c r="H77" s="2" t="s">
        <v>27</v>
      </c>
      <c r="I77" s="2" t="s">
        <v>26</v>
      </c>
      <c r="J77" s="2" t="s">
        <v>26</v>
      </c>
      <c r="K77" s="2" t="s">
        <v>30</v>
      </c>
      <c r="L77" s="2">
        <v>2010</v>
      </c>
      <c r="M77" s="2">
        <v>2007</v>
      </c>
      <c r="N77" s="2" t="s">
        <v>28</v>
      </c>
      <c r="O77" s="2">
        <v>0</v>
      </c>
      <c r="P77" s="2">
        <v>87</v>
      </c>
      <c r="Q77" s="2">
        <v>1</v>
      </c>
      <c r="R77" s="2">
        <v>70</v>
      </c>
      <c r="S77" s="2">
        <v>15</v>
      </c>
      <c r="T77" s="2">
        <v>-0.55000000000000004</v>
      </c>
      <c r="U77" s="2">
        <v>119.559050101439</v>
      </c>
      <c r="V77" s="2">
        <v>28.521895862550402</v>
      </c>
      <c r="W77">
        <v>15.808659581854791</v>
      </c>
      <c r="X77">
        <v>1642.9108910891091</v>
      </c>
      <c r="Y77">
        <v>778.69467858040673</v>
      </c>
      <c r="Z77">
        <v>51.640638483632912</v>
      </c>
      <c r="AA77">
        <f>(P77-O77)</f>
        <v>87</v>
      </c>
      <c r="AB77">
        <f>AVERAGE(P77,O77)</f>
        <v>43.5</v>
      </c>
      <c r="AC77">
        <v>70</v>
      </c>
      <c r="AD77">
        <v>70.049675250000007</v>
      </c>
    </row>
    <row r="78" spans="1:30" x14ac:dyDescent="0.3">
      <c r="A78">
        <v>209</v>
      </c>
      <c r="B78" t="s">
        <v>70</v>
      </c>
      <c r="C78" s="2">
        <v>2012</v>
      </c>
      <c r="D78" t="s">
        <v>0</v>
      </c>
      <c r="E78" s="2">
        <v>60</v>
      </c>
      <c r="F78" s="2" t="s">
        <v>53</v>
      </c>
      <c r="G78" s="2" t="s">
        <v>1</v>
      </c>
      <c r="H78" s="2" t="s">
        <v>27</v>
      </c>
      <c r="I78" s="2" t="s">
        <v>26</v>
      </c>
      <c r="J78" s="2" t="s">
        <v>26</v>
      </c>
      <c r="K78" s="2" t="s">
        <v>30</v>
      </c>
      <c r="L78" s="2">
        <v>2010</v>
      </c>
      <c r="M78" s="2">
        <v>2007</v>
      </c>
      <c r="N78" s="2" t="s">
        <v>28</v>
      </c>
      <c r="O78" s="2">
        <v>0</v>
      </c>
      <c r="P78" s="2">
        <v>87</v>
      </c>
      <c r="Q78" s="2">
        <v>1</v>
      </c>
      <c r="R78" s="2">
        <v>70</v>
      </c>
      <c r="S78" s="2">
        <v>15</v>
      </c>
      <c r="T78" s="2">
        <v>-0.49</v>
      </c>
      <c r="U78" s="2">
        <v>119.559050101439</v>
      </c>
      <c r="V78" s="2">
        <v>28.521895862550402</v>
      </c>
      <c r="W78">
        <v>15.808659581854791</v>
      </c>
      <c r="X78">
        <v>1642.9108910891091</v>
      </c>
      <c r="Y78">
        <v>778.69467858040673</v>
      </c>
      <c r="Z78">
        <v>51.640638483632912</v>
      </c>
      <c r="AA78">
        <f>(P78-O78)</f>
        <v>87</v>
      </c>
      <c r="AB78">
        <f>AVERAGE(P78,O78)</f>
        <v>43.5</v>
      </c>
      <c r="AC78">
        <v>70</v>
      </c>
      <c r="AD78">
        <v>70.049675250000007</v>
      </c>
    </row>
    <row r="79" spans="1:30" x14ac:dyDescent="0.3">
      <c r="A79" s="2">
        <v>270</v>
      </c>
      <c r="B79" s="2" t="s">
        <v>71</v>
      </c>
      <c r="C79" s="2">
        <v>1995</v>
      </c>
      <c r="D79" s="2" t="s">
        <v>0</v>
      </c>
      <c r="E79" s="2">
        <v>29</v>
      </c>
      <c r="F79" s="2" t="s">
        <v>53</v>
      </c>
      <c r="G79" s="2" t="s">
        <v>1</v>
      </c>
      <c r="H79" s="2" t="s">
        <v>27</v>
      </c>
      <c r="I79" s="2">
        <v>6</v>
      </c>
      <c r="J79" s="2">
        <v>34</v>
      </c>
      <c r="K79" s="2" t="s">
        <v>26</v>
      </c>
      <c r="L79" s="2">
        <v>1994</v>
      </c>
      <c r="M79" s="2">
        <v>1994</v>
      </c>
      <c r="N79" s="2" t="s">
        <v>29</v>
      </c>
      <c r="O79" s="2">
        <v>0</v>
      </c>
      <c r="P79" s="2">
        <v>7</v>
      </c>
      <c r="Q79" s="2" t="s">
        <v>26</v>
      </c>
      <c r="R79" s="2" t="s">
        <v>26</v>
      </c>
      <c r="S79" s="2" t="s">
        <v>26</v>
      </c>
      <c r="T79" s="2">
        <v>0</v>
      </c>
      <c r="U79" s="2">
        <v>173.80026069566901</v>
      </c>
      <c r="V79" s="2">
        <v>-35.504117654961</v>
      </c>
      <c r="W79">
        <v>14.905010337260229</v>
      </c>
      <c r="X79">
        <v>1494.1492537313429</v>
      </c>
      <c r="Y79">
        <v>288.10801970069087</v>
      </c>
      <c r="Z79">
        <v>22.487583245804061</v>
      </c>
      <c r="AA79">
        <f>(P79-O79)</f>
        <v>7</v>
      </c>
      <c r="AB79">
        <f>AVERAGE(P79,O79)</f>
        <v>3.5</v>
      </c>
      <c r="AC79">
        <v>0</v>
      </c>
      <c r="AD79">
        <v>182.04042480000001</v>
      </c>
    </row>
    <row r="80" spans="1:30" x14ac:dyDescent="0.3">
      <c r="A80" s="2">
        <v>270</v>
      </c>
      <c r="B80" s="2" t="s">
        <v>71</v>
      </c>
      <c r="C80" s="2">
        <v>1995</v>
      </c>
      <c r="D80" s="2" t="s">
        <v>0</v>
      </c>
      <c r="E80" s="2">
        <v>29</v>
      </c>
      <c r="F80" s="2" t="s">
        <v>53</v>
      </c>
      <c r="G80" s="2" t="s">
        <v>72</v>
      </c>
      <c r="H80" s="2" t="s">
        <v>27</v>
      </c>
      <c r="I80" s="2">
        <v>1</v>
      </c>
      <c r="J80" s="2">
        <v>21</v>
      </c>
      <c r="K80" s="2" t="s">
        <v>26</v>
      </c>
      <c r="L80" s="2">
        <v>1994</v>
      </c>
      <c r="M80" s="2">
        <v>1994</v>
      </c>
      <c r="N80" s="2" t="s">
        <v>29</v>
      </c>
      <c r="O80" s="2">
        <v>0</v>
      </c>
      <c r="P80" s="2">
        <v>7</v>
      </c>
      <c r="Q80" s="2" t="s">
        <v>26</v>
      </c>
      <c r="R80" s="2" t="s">
        <v>26</v>
      </c>
      <c r="S80" s="2" t="s">
        <v>26</v>
      </c>
      <c r="T80" s="2">
        <v>0</v>
      </c>
      <c r="U80" s="2">
        <v>173.80026069566901</v>
      </c>
      <c r="V80" s="2">
        <v>-35.504117654961</v>
      </c>
      <c r="W80">
        <v>14.905010337260229</v>
      </c>
      <c r="X80">
        <v>1494.1492537313429</v>
      </c>
      <c r="Y80">
        <v>288.10801970069087</v>
      </c>
      <c r="Z80">
        <v>22.487583245804061</v>
      </c>
      <c r="AA80">
        <f>(P80-O80)</f>
        <v>7</v>
      </c>
      <c r="AB80">
        <f>AVERAGE(P80,O80)</f>
        <v>3.5</v>
      </c>
      <c r="AC80">
        <v>0</v>
      </c>
      <c r="AD80">
        <v>182.04042480000001</v>
      </c>
    </row>
    <row r="81" spans="1:30" x14ac:dyDescent="0.3">
      <c r="A81" s="2">
        <v>286</v>
      </c>
      <c r="B81" s="2" t="s">
        <v>73</v>
      </c>
      <c r="C81" s="2">
        <v>2003</v>
      </c>
      <c r="D81" s="2" t="s">
        <v>0</v>
      </c>
      <c r="E81" s="2">
        <v>12</v>
      </c>
      <c r="F81" s="2" t="s">
        <v>53</v>
      </c>
      <c r="G81" s="2" t="s">
        <v>1</v>
      </c>
      <c r="H81" s="2" t="s">
        <v>27</v>
      </c>
      <c r="I81" s="2" t="s">
        <v>26</v>
      </c>
      <c r="J81" s="2" t="s">
        <v>26</v>
      </c>
      <c r="K81" s="2" t="s">
        <v>26</v>
      </c>
      <c r="L81" s="2">
        <v>2000</v>
      </c>
      <c r="M81" s="2" t="s">
        <v>40</v>
      </c>
      <c r="N81" s="2" t="s">
        <v>29</v>
      </c>
      <c r="O81" s="2">
        <v>0</v>
      </c>
      <c r="P81" s="2">
        <v>39.9</v>
      </c>
      <c r="Q81" s="2">
        <v>7</v>
      </c>
      <c r="R81" s="2">
        <v>76</v>
      </c>
      <c r="S81" s="2" t="s">
        <v>26</v>
      </c>
      <c r="T81" s="2">
        <v>-0.65</v>
      </c>
      <c r="U81" s="2">
        <v>-149.78569926630999</v>
      </c>
      <c r="V81" s="2">
        <v>61.222831358093202</v>
      </c>
      <c r="W81">
        <v>0.58786689919298096</v>
      </c>
      <c r="X81">
        <v>744.695652173913</v>
      </c>
      <c r="Y81">
        <v>820.95562147057569</v>
      </c>
      <c r="Z81">
        <v>41.753649359164029</v>
      </c>
      <c r="AA81">
        <f>(P81-O81)</f>
        <v>39.9</v>
      </c>
      <c r="AB81">
        <f>AVERAGE(P81,O81)</f>
        <v>19.95</v>
      </c>
      <c r="AC81">
        <v>0</v>
      </c>
      <c r="AD81" t="s">
        <v>118</v>
      </c>
    </row>
    <row r="82" spans="1:30" x14ac:dyDescent="0.3">
      <c r="A82" s="2">
        <v>292</v>
      </c>
      <c r="B82" s="2" t="s">
        <v>71</v>
      </c>
      <c r="C82" s="2">
        <v>2008</v>
      </c>
      <c r="D82" s="2" t="s">
        <v>0</v>
      </c>
      <c r="E82" s="2">
        <v>49</v>
      </c>
      <c r="F82" s="2" t="s">
        <v>53</v>
      </c>
      <c r="G82" s="2" t="s">
        <v>72</v>
      </c>
      <c r="H82" s="2" t="s">
        <v>27</v>
      </c>
      <c r="I82" s="2" t="s">
        <v>26</v>
      </c>
      <c r="J82" s="2" t="s">
        <v>26</v>
      </c>
      <c r="K82" s="2" t="s">
        <v>26</v>
      </c>
      <c r="L82" s="2" t="s">
        <v>74</v>
      </c>
      <c r="M82" s="2" t="s">
        <v>40</v>
      </c>
      <c r="N82" s="2" t="s">
        <v>28</v>
      </c>
      <c r="O82" s="13" t="s">
        <v>26</v>
      </c>
      <c r="P82" s="13" t="s">
        <v>26</v>
      </c>
      <c r="Q82" s="2" t="s">
        <v>26</v>
      </c>
      <c r="R82" s="2" t="s">
        <v>26</v>
      </c>
      <c r="S82" s="2" t="s">
        <v>26</v>
      </c>
      <c r="T82" s="2">
        <v>-0.59</v>
      </c>
      <c r="U82" s="2">
        <v>175.46437052024399</v>
      </c>
      <c r="V82" s="2">
        <v>-37.741424101926903</v>
      </c>
      <c r="W82">
        <v>13.267915000915529</v>
      </c>
      <c r="X82">
        <v>1567.9</v>
      </c>
      <c r="Y82">
        <v>352.33777618408197</v>
      </c>
      <c r="Z82">
        <v>16.67055981636047</v>
      </c>
      <c r="AA82">
        <v>52</v>
      </c>
      <c r="AB82" t="s">
        <v>118</v>
      </c>
      <c r="AC82">
        <v>0</v>
      </c>
      <c r="AD82">
        <v>119.6583885</v>
      </c>
    </row>
    <row r="83" spans="1:30" x14ac:dyDescent="0.3">
      <c r="A83" s="2">
        <v>339</v>
      </c>
      <c r="B83" s="2" t="s">
        <v>75</v>
      </c>
      <c r="C83" s="2">
        <v>2012</v>
      </c>
      <c r="D83" s="2" t="s">
        <v>0</v>
      </c>
      <c r="E83" s="2">
        <v>685</v>
      </c>
      <c r="F83" s="2" t="s">
        <v>53</v>
      </c>
      <c r="G83" s="2" t="s">
        <v>1</v>
      </c>
      <c r="H83" s="2" t="s">
        <v>27</v>
      </c>
      <c r="I83" s="2" t="s">
        <v>26</v>
      </c>
      <c r="J83" s="2" t="s">
        <v>26</v>
      </c>
      <c r="K83" s="2" t="s">
        <v>26</v>
      </c>
      <c r="L83" s="2">
        <v>2009</v>
      </c>
      <c r="M83" s="2" t="s">
        <v>40</v>
      </c>
      <c r="N83" s="2" t="s">
        <v>28</v>
      </c>
      <c r="O83" s="13" t="s">
        <v>26</v>
      </c>
      <c r="P83" s="13" t="s">
        <v>26</v>
      </c>
      <c r="Q83" s="2" t="s">
        <v>26</v>
      </c>
      <c r="R83" s="2" t="s">
        <v>26</v>
      </c>
      <c r="S83" s="2" t="s">
        <v>26</v>
      </c>
      <c r="T83" s="2">
        <v>-0.32</v>
      </c>
      <c r="U83" s="2">
        <v>128.29878955445099</v>
      </c>
      <c r="V83" s="2">
        <v>36.622840663794101</v>
      </c>
      <c r="W83">
        <v>10.72051654782212</v>
      </c>
      <c r="X83">
        <v>1240.7368421052629</v>
      </c>
      <c r="Y83">
        <v>978.47471270644871</v>
      </c>
      <c r="Z83">
        <v>81.555939389948279</v>
      </c>
      <c r="AA83" s="2">
        <v>18.309999999999999</v>
      </c>
      <c r="AB83" t="s">
        <v>118</v>
      </c>
      <c r="AC83">
        <v>70</v>
      </c>
      <c r="AD83">
        <v>72.386481500000002</v>
      </c>
    </row>
    <row r="84" spans="1:30" x14ac:dyDescent="0.3">
      <c r="A84" s="2">
        <v>339</v>
      </c>
      <c r="B84" s="2" t="s">
        <v>75</v>
      </c>
      <c r="C84" s="2">
        <v>2012</v>
      </c>
      <c r="D84" s="2" t="s">
        <v>0</v>
      </c>
      <c r="E84" s="2">
        <v>685</v>
      </c>
      <c r="F84" s="2" t="s">
        <v>53</v>
      </c>
      <c r="G84" s="2" t="s">
        <v>1</v>
      </c>
      <c r="H84" s="2" t="s">
        <v>27</v>
      </c>
      <c r="I84" s="2" t="s">
        <v>26</v>
      </c>
      <c r="J84" s="2" t="s">
        <v>26</v>
      </c>
      <c r="K84" s="2" t="s">
        <v>26</v>
      </c>
      <c r="L84" s="2">
        <v>2009</v>
      </c>
      <c r="M84" s="2" t="s">
        <v>40</v>
      </c>
      <c r="N84" s="2" t="s">
        <v>29</v>
      </c>
      <c r="O84" s="13" t="s">
        <v>26</v>
      </c>
      <c r="P84" s="13" t="s">
        <v>26</v>
      </c>
      <c r="Q84" s="2" t="s">
        <v>26</v>
      </c>
      <c r="R84" s="2" t="s">
        <v>26</v>
      </c>
      <c r="S84" s="2" t="s">
        <v>26</v>
      </c>
      <c r="T84" s="2">
        <v>-0.21</v>
      </c>
      <c r="U84" s="2">
        <v>128.29878955445099</v>
      </c>
      <c r="V84" s="2">
        <v>36.622840663794101</v>
      </c>
      <c r="W84">
        <v>10.72051654782212</v>
      </c>
      <c r="X84">
        <v>1240.7368421052629</v>
      </c>
      <c r="Y84">
        <v>978.47471270644871</v>
      </c>
      <c r="Z84">
        <v>81.555939389948279</v>
      </c>
      <c r="AA84" s="2">
        <v>30.73</v>
      </c>
      <c r="AB84" t="s">
        <v>118</v>
      </c>
      <c r="AC84">
        <v>70</v>
      </c>
      <c r="AD84">
        <v>72.386481500000002</v>
      </c>
    </row>
    <row r="85" spans="1:30" x14ac:dyDescent="0.3">
      <c r="A85" s="2">
        <v>345</v>
      </c>
      <c r="B85" s="2" t="s">
        <v>76</v>
      </c>
      <c r="C85" s="2">
        <v>2010</v>
      </c>
      <c r="D85" s="2" t="s">
        <v>0</v>
      </c>
      <c r="E85" s="2">
        <v>148</v>
      </c>
      <c r="F85" s="2" t="s">
        <v>53</v>
      </c>
      <c r="G85" s="2" t="s">
        <v>1</v>
      </c>
      <c r="H85" s="2" t="s">
        <v>27</v>
      </c>
      <c r="I85" s="2" t="s">
        <v>26</v>
      </c>
      <c r="J85" s="2" t="s">
        <v>26</v>
      </c>
      <c r="K85" s="2" t="s">
        <v>26</v>
      </c>
      <c r="L85" s="2">
        <v>1994</v>
      </c>
      <c r="M85" s="2">
        <v>1992</v>
      </c>
      <c r="N85" s="2" t="s">
        <v>28</v>
      </c>
      <c r="O85" s="2" t="s">
        <v>26</v>
      </c>
      <c r="P85" s="2" t="s">
        <v>26</v>
      </c>
      <c r="Q85" s="2" t="s">
        <v>26</v>
      </c>
      <c r="R85" s="2" t="s">
        <v>26</v>
      </c>
      <c r="S85" s="2" t="s">
        <v>26</v>
      </c>
      <c r="T85" s="2">
        <v>-0.1</v>
      </c>
      <c r="U85" s="2">
        <v>-118.503523868972</v>
      </c>
      <c r="V85" s="2">
        <v>44.726643881350903</v>
      </c>
      <c r="W85">
        <v>6.2817281162928023</v>
      </c>
      <c r="X85">
        <v>449.60317460317458</v>
      </c>
      <c r="Y85">
        <v>723.98910909985739</v>
      </c>
      <c r="Z85">
        <v>34.856877009073891</v>
      </c>
      <c r="AA85" t="s">
        <v>118</v>
      </c>
      <c r="AB85" t="s">
        <v>118</v>
      </c>
      <c r="AC85">
        <v>0</v>
      </c>
      <c r="AD85">
        <v>24.37867778</v>
      </c>
    </row>
    <row r="86" spans="1:30" x14ac:dyDescent="0.3">
      <c r="A86" s="2">
        <v>359</v>
      </c>
      <c r="B86" s="2" t="s">
        <v>77</v>
      </c>
      <c r="C86" s="2">
        <v>2005</v>
      </c>
      <c r="D86" s="2" t="s">
        <v>0</v>
      </c>
      <c r="E86" s="2">
        <v>167</v>
      </c>
      <c r="F86" s="2" t="s">
        <v>53</v>
      </c>
      <c r="G86" s="2" t="s">
        <v>1</v>
      </c>
      <c r="H86" s="2" t="s">
        <v>27</v>
      </c>
      <c r="I86" s="2" t="s">
        <v>26</v>
      </c>
      <c r="J86" s="2" t="s">
        <v>26</v>
      </c>
      <c r="K86" s="2" t="s">
        <v>30</v>
      </c>
      <c r="L86" s="2">
        <v>1998</v>
      </c>
      <c r="M86" s="2">
        <v>1983</v>
      </c>
      <c r="N86" s="2" t="s">
        <v>28</v>
      </c>
      <c r="O86" s="2">
        <v>0</v>
      </c>
      <c r="P86" s="2">
        <v>71</v>
      </c>
      <c r="Q86" s="2" t="s">
        <v>26</v>
      </c>
      <c r="R86" s="2" t="s">
        <v>26</v>
      </c>
      <c r="S86" s="2">
        <v>2.8</v>
      </c>
      <c r="T86" s="2">
        <v>-0.26</v>
      </c>
      <c r="U86" s="2">
        <v>-123.547437536503</v>
      </c>
      <c r="V86" s="2">
        <v>44.208949507071402</v>
      </c>
      <c r="W86">
        <v>10.579234178249649</v>
      </c>
      <c r="X86">
        <v>1765.961538461539</v>
      </c>
      <c r="Y86">
        <v>474.74617004394543</v>
      </c>
      <c r="Z86">
        <v>67.656944201542785</v>
      </c>
      <c r="AA86">
        <f>(P86-O86)</f>
        <v>71</v>
      </c>
      <c r="AB86">
        <f>AVERAGE(P86,O86)</f>
        <v>35.5</v>
      </c>
      <c r="AC86">
        <v>0</v>
      </c>
      <c r="AD86">
        <v>103.32527469999999</v>
      </c>
    </row>
    <row r="87" spans="1:30" x14ac:dyDescent="0.3">
      <c r="A87" s="2">
        <v>359</v>
      </c>
      <c r="B87" s="2" t="s">
        <v>77</v>
      </c>
      <c r="C87" s="2">
        <v>2005</v>
      </c>
      <c r="D87" s="2" t="s">
        <v>0</v>
      </c>
      <c r="E87" s="2">
        <v>167</v>
      </c>
      <c r="F87" s="2" t="s">
        <v>53</v>
      </c>
      <c r="G87" s="2" t="s">
        <v>1</v>
      </c>
      <c r="H87" s="2" t="s">
        <v>27</v>
      </c>
      <c r="I87" s="2" t="s">
        <v>26</v>
      </c>
      <c r="J87" s="2" t="s">
        <v>26</v>
      </c>
      <c r="K87" s="2" t="s">
        <v>30</v>
      </c>
      <c r="L87" s="2">
        <v>1998</v>
      </c>
      <c r="M87" s="2">
        <v>1983</v>
      </c>
      <c r="N87" s="2" t="s">
        <v>28</v>
      </c>
      <c r="O87" s="2">
        <v>0</v>
      </c>
      <c r="P87" s="2">
        <v>71</v>
      </c>
      <c r="Q87" s="2" t="s">
        <v>26</v>
      </c>
      <c r="R87" s="2" t="s">
        <v>26</v>
      </c>
      <c r="S87" s="2">
        <v>2.8</v>
      </c>
      <c r="T87" s="2">
        <v>-0.03</v>
      </c>
      <c r="U87" s="2">
        <v>-123.547437536503</v>
      </c>
      <c r="V87" s="2">
        <v>44.208949507071402</v>
      </c>
      <c r="W87">
        <v>10.579234178249649</v>
      </c>
      <c r="X87">
        <v>1765.961538461539</v>
      </c>
      <c r="Y87">
        <v>474.74617004394543</v>
      </c>
      <c r="Z87">
        <v>67.656944201542785</v>
      </c>
      <c r="AA87">
        <f>(P87-O87)</f>
        <v>71</v>
      </c>
      <c r="AB87">
        <f>AVERAGE(P87,O87)</f>
        <v>35.5</v>
      </c>
      <c r="AC87">
        <v>0</v>
      </c>
      <c r="AD87">
        <v>103.32527469999999</v>
      </c>
    </row>
    <row r="88" spans="1:30" x14ac:dyDescent="0.3">
      <c r="A88" s="2">
        <v>396</v>
      </c>
      <c r="B88" s="2" t="s">
        <v>78</v>
      </c>
      <c r="C88" s="2">
        <v>2010</v>
      </c>
      <c r="D88" s="2" t="s">
        <v>0</v>
      </c>
      <c r="E88" s="2">
        <v>11</v>
      </c>
      <c r="F88" s="2" t="s">
        <v>53</v>
      </c>
      <c r="G88" s="2" t="s">
        <v>66</v>
      </c>
      <c r="H88" s="2" t="s">
        <v>27</v>
      </c>
      <c r="I88" s="2" t="s">
        <v>26</v>
      </c>
      <c r="J88" s="2" t="s">
        <v>26</v>
      </c>
      <c r="K88" s="2" t="s">
        <v>26</v>
      </c>
      <c r="L88" s="2">
        <v>2006</v>
      </c>
      <c r="M88" s="2">
        <v>1997</v>
      </c>
      <c r="N88" s="2" t="s">
        <v>29</v>
      </c>
      <c r="O88" s="2">
        <v>1.3</v>
      </c>
      <c r="P88" s="2">
        <v>27.8</v>
      </c>
      <c r="Q88" s="2" t="s">
        <v>26</v>
      </c>
      <c r="R88" s="2" t="s">
        <v>26</v>
      </c>
      <c r="S88" s="2" t="s">
        <v>26</v>
      </c>
      <c r="T88" s="2">
        <v>-0.63</v>
      </c>
      <c r="U88" s="2">
        <v>114.678576570749</v>
      </c>
      <c r="V88" s="2">
        <v>23.494533125677901</v>
      </c>
      <c r="W88">
        <v>20.865331689107052</v>
      </c>
      <c r="X88">
        <v>1800.680412371134</v>
      </c>
      <c r="Y88">
        <v>570.59883164867915</v>
      </c>
      <c r="Z88">
        <v>66.912939091318663</v>
      </c>
      <c r="AA88">
        <f>(P88-O88)</f>
        <v>26.5</v>
      </c>
      <c r="AB88">
        <f>AVERAGE(P88,O88)</f>
        <v>14.55</v>
      </c>
      <c r="AC88">
        <v>70</v>
      </c>
      <c r="AD88">
        <v>90.793813689999993</v>
      </c>
    </row>
    <row r="89" spans="1:30" x14ac:dyDescent="0.3">
      <c r="A89" s="2">
        <v>459</v>
      </c>
      <c r="B89" t="s">
        <v>39</v>
      </c>
      <c r="C89" s="2">
        <v>2008</v>
      </c>
      <c r="D89" t="s">
        <v>79</v>
      </c>
      <c r="E89" s="2">
        <v>13</v>
      </c>
      <c r="F89" s="2" t="s">
        <v>53</v>
      </c>
      <c r="G89" s="2" t="s">
        <v>1</v>
      </c>
      <c r="H89" s="2" t="s">
        <v>27</v>
      </c>
      <c r="I89" s="2" t="s">
        <v>26</v>
      </c>
      <c r="J89" s="2" t="s">
        <v>26</v>
      </c>
      <c r="K89" s="2" t="s">
        <v>30</v>
      </c>
      <c r="L89" s="2">
        <v>2003</v>
      </c>
      <c r="M89" s="2">
        <v>1999</v>
      </c>
      <c r="N89" s="2" t="s">
        <v>28</v>
      </c>
      <c r="O89" s="2">
        <v>0</v>
      </c>
      <c r="P89" s="2">
        <v>100</v>
      </c>
      <c r="Q89" s="2">
        <v>0.33</v>
      </c>
      <c r="R89" s="2">
        <v>5.43</v>
      </c>
      <c r="S89" s="2" t="s">
        <v>26</v>
      </c>
      <c r="T89" s="2">
        <v>-0.71</v>
      </c>
      <c r="U89" s="2">
        <v>-84.832848281508703</v>
      </c>
      <c r="V89" s="2">
        <v>32.388655699885803</v>
      </c>
      <c r="W89">
        <v>17.545275292306581</v>
      </c>
      <c r="X89">
        <v>1307.566037735849</v>
      </c>
      <c r="Y89">
        <v>702.74318479142096</v>
      </c>
      <c r="Z89">
        <v>22.123443009718411</v>
      </c>
      <c r="AA89">
        <f>(P89-O89)</f>
        <v>100</v>
      </c>
      <c r="AB89">
        <f>AVERAGE(P89,O89)</f>
        <v>50</v>
      </c>
      <c r="AC89">
        <v>70</v>
      </c>
      <c r="AD89">
        <v>35.422285899999999</v>
      </c>
    </row>
    <row r="90" spans="1:30" x14ac:dyDescent="0.3">
      <c r="A90" s="2">
        <v>459</v>
      </c>
      <c r="B90" t="s">
        <v>39</v>
      </c>
      <c r="C90" s="2">
        <v>2008</v>
      </c>
      <c r="D90" t="s">
        <v>79</v>
      </c>
      <c r="E90" s="2">
        <v>13</v>
      </c>
      <c r="F90" s="2" t="s">
        <v>53</v>
      </c>
      <c r="G90" s="2" t="s">
        <v>1</v>
      </c>
      <c r="H90" s="2" t="s">
        <v>27</v>
      </c>
      <c r="I90" s="2" t="s">
        <v>26</v>
      </c>
      <c r="J90" s="2" t="s">
        <v>26</v>
      </c>
      <c r="K90" s="2" t="s">
        <v>30</v>
      </c>
      <c r="L90" s="2">
        <v>2003</v>
      </c>
      <c r="M90" s="2">
        <v>1999</v>
      </c>
      <c r="N90" s="2" t="s">
        <v>28</v>
      </c>
      <c r="O90" s="2">
        <v>0</v>
      </c>
      <c r="P90" s="2">
        <v>100</v>
      </c>
      <c r="Q90" s="2">
        <v>0.33</v>
      </c>
      <c r="R90" s="2">
        <v>5.43</v>
      </c>
      <c r="S90" s="2" t="s">
        <v>26</v>
      </c>
      <c r="T90" s="2">
        <v>-0.56000000000000005</v>
      </c>
      <c r="U90" s="2">
        <v>-84.832848281508703</v>
      </c>
      <c r="V90" s="2">
        <v>32.388655699885803</v>
      </c>
      <c r="W90">
        <v>17.545275292306581</v>
      </c>
      <c r="X90">
        <v>1307.566037735849</v>
      </c>
      <c r="Y90">
        <v>702.74318479142096</v>
      </c>
      <c r="Z90">
        <v>22.123443009718411</v>
      </c>
      <c r="AA90">
        <f>(P90-O90)</f>
        <v>100</v>
      </c>
      <c r="AB90">
        <f>AVERAGE(P90,O90)</f>
        <v>50</v>
      </c>
      <c r="AC90">
        <v>70</v>
      </c>
      <c r="AD90">
        <v>35.422285899999999</v>
      </c>
    </row>
    <row r="91" spans="1:30" x14ac:dyDescent="0.3">
      <c r="A91" s="2">
        <v>507</v>
      </c>
      <c r="B91" s="2" t="s">
        <v>41</v>
      </c>
      <c r="C91" s="2">
        <v>2009</v>
      </c>
      <c r="D91" s="2" t="s">
        <v>0</v>
      </c>
      <c r="E91" s="2">
        <v>18</v>
      </c>
      <c r="F91" s="2" t="s">
        <v>53</v>
      </c>
      <c r="G91" s="2" t="s">
        <v>1</v>
      </c>
      <c r="H91" s="2" t="s">
        <v>27</v>
      </c>
      <c r="I91" s="2">
        <v>14</v>
      </c>
      <c r="J91" s="2">
        <v>64</v>
      </c>
      <c r="K91" s="2" t="s">
        <v>30</v>
      </c>
      <c r="L91" s="2">
        <v>2003</v>
      </c>
      <c r="M91" s="2">
        <v>2002</v>
      </c>
      <c r="N91" s="2" t="s">
        <v>29</v>
      </c>
      <c r="O91" s="2">
        <v>1.2</v>
      </c>
      <c r="P91" s="2">
        <v>40.4</v>
      </c>
      <c r="Q91" s="2">
        <v>4</v>
      </c>
      <c r="R91" s="2">
        <v>25</v>
      </c>
      <c r="S91" s="2" t="s">
        <v>26</v>
      </c>
      <c r="T91" s="2">
        <v>-0.64</v>
      </c>
      <c r="U91" s="2">
        <v>-84.845495468416104</v>
      </c>
      <c r="V91" s="2">
        <v>32.599862138791998</v>
      </c>
      <c r="W91">
        <v>17.281123656146931</v>
      </c>
      <c r="X91">
        <v>1312.5</v>
      </c>
      <c r="Y91">
        <v>708.60098784824584</v>
      </c>
      <c r="Z91">
        <v>21.6108913781508</v>
      </c>
      <c r="AA91">
        <f>(P91-O91)</f>
        <v>39.199999999999996</v>
      </c>
      <c r="AB91">
        <f>AVERAGE(P91,O91)</f>
        <v>20.8</v>
      </c>
      <c r="AC91">
        <v>70</v>
      </c>
      <c r="AD91">
        <v>34.569705229999997</v>
      </c>
    </row>
    <row r="92" spans="1:30" x14ac:dyDescent="0.3">
      <c r="A92" s="2">
        <v>523</v>
      </c>
      <c r="B92" s="2" t="s">
        <v>80</v>
      </c>
      <c r="C92" s="2">
        <v>2014</v>
      </c>
      <c r="D92" s="2" t="s">
        <v>0</v>
      </c>
      <c r="E92" s="2">
        <v>23</v>
      </c>
      <c r="F92" s="2" t="s">
        <v>53</v>
      </c>
      <c r="G92" s="2" t="s">
        <v>1</v>
      </c>
      <c r="H92" s="2" t="s">
        <v>27</v>
      </c>
      <c r="I92" s="2" t="s">
        <v>26</v>
      </c>
      <c r="J92" s="2" t="s">
        <v>26</v>
      </c>
      <c r="K92" s="2" t="s">
        <v>26</v>
      </c>
      <c r="L92" s="2">
        <v>2011</v>
      </c>
      <c r="M92" s="2">
        <v>2010</v>
      </c>
      <c r="N92" s="2" t="s">
        <v>28</v>
      </c>
      <c r="O92" s="2">
        <v>4.5999999999999996</v>
      </c>
      <c r="P92" s="2">
        <v>93.5</v>
      </c>
      <c r="Q92" s="2" t="s">
        <v>26</v>
      </c>
      <c r="R92" s="2" t="s">
        <v>26</v>
      </c>
      <c r="S92" s="2" t="s">
        <v>26</v>
      </c>
      <c r="T92" s="2">
        <v>-0.3</v>
      </c>
      <c r="U92" s="2">
        <v>-79.145331840485696</v>
      </c>
      <c r="V92" s="2">
        <v>-4.1676366033547501</v>
      </c>
      <c r="W92">
        <v>18.92419561472806</v>
      </c>
      <c r="X92">
        <v>1154.738636363636</v>
      </c>
      <c r="Y92">
        <v>30.579259926622569</v>
      </c>
      <c r="Z92">
        <v>54.171485814181239</v>
      </c>
      <c r="AA92">
        <f>(P92-O92)</f>
        <v>88.9</v>
      </c>
      <c r="AB92">
        <f>AVERAGE(P92,O92)</f>
        <v>49.05</v>
      </c>
      <c r="AC92">
        <v>0</v>
      </c>
      <c r="AD92">
        <v>42.093724020000003</v>
      </c>
    </row>
    <row r="93" spans="1:30" x14ac:dyDescent="0.3">
      <c r="A93" s="2">
        <v>630</v>
      </c>
      <c r="B93" s="2" t="s">
        <v>81</v>
      </c>
      <c r="C93" s="2">
        <v>2010</v>
      </c>
      <c r="D93" s="2" t="s">
        <v>0</v>
      </c>
      <c r="E93" s="2">
        <v>24</v>
      </c>
      <c r="F93" s="2" t="s">
        <v>53</v>
      </c>
      <c r="G93" s="2" t="s">
        <v>1</v>
      </c>
      <c r="H93" s="2" t="s">
        <v>27</v>
      </c>
      <c r="I93" s="2" t="s">
        <v>26</v>
      </c>
      <c r="J93" s="2" t="s">
        <v>26</v>
      </c>
      <c r="K93" s="2" t="s">
        <v>26</v>
      </c>
      <c r="L93" s="2">
        <v>2004</v>
      </c>
      <c r="M93" s="2">
        <v>2002</v>
      </c>
      <c r="N93" s="2" t="s">
        <v>29</v>
      </c>
      <c r="O93" s="13" t="s">
        <v>26</v>
      </c>
      <c r="P93" s="13" t="s">
        <v>26</v>
      </c>
      <c r="Q93" s="2" t="s">
        <v>26</v>
      </c>
      <c r="R93" s="2" t="s">
        <v>26</v>
      </c>
      <c r="S93" s="2" t="s">
        <v>26</v>
      </c>
      <c r="T93" s="2">
        <v>-0.25</v>
      </c>
      <c r="U93" s="2">
        <v>111.01176677880299</v>
      </c>
      <c r="V93" s="2">
        <v>31.869357893441698</v>
      </c>
      <c r="W93">
        <v>13.51557930910362</v>
      </c>
      <c r="X93">
        <v>1076.028301886792</v>
      </c>
      <c r="Y93">
        <v>835.64572028394014</v>
      </c>
      <c r="Z93">
        <v>64.455044332540254</v>
      </c>
      <c r="AA93" s="2">
        <v>0.12</v>
      </c>
      <c r="AB93" t="s">
        <v>118</v>
      </c>
      <c r="AC93">
        <v>70</v>
      </c>
      <c r="AD93">
        <v>65.82608089</v>
      </c>
    </row>
    <row r="94" spans="1:30" x14ac:dyDescent="0.3">
      <c r="A94" s="2">
        <v>630</v>
      </c>
      <c r="B94" s="2" t="s">
        <v>81</v>
      </c>
      <c r="C94" s="2">
        <v>2010</v>
      </c>
      <c r="D94" s="2" t="s">
        <v>0</v>
      </c>
      <c r="E94" s="2">
        <v>24</v>
      </c>
      <c r="F94" s="2" t="s">
        <v>53</v>
      </c>
      <c r="G94" s="2" t="s">
        <v>1</v>
      </c>
      <c r="H94" s="2" t="s">
        <v>27</v>
      </c>
      <c r="I94" s="2" t="s">
        <v>26</v>
      </c>
      <c r="J94" s="2" t="s">
        <v>26</v>
      </c>
      <c r="K94" s="2" t="s">
        <v>26</v>
      </c>
      <c r="L94" s="2">
        <v>2004</v>
      </c>
      <c r="M94" s="2">
        <v>2002</v>
      </c>
      <c r="N94" s="2" t="s">
        <v>28</v>
      </c>
      <c r="O94" s="13" t="s">
        <v>26</v>
      </c>
      <c r="P94" s="13" t="s">
        <v>26</v>
      </c>
      <c r="Q94" s="2" t="s">
        <v>26</v>
      </c>
      <c r="R94" s="2" t="s">
        <v>26</v>
      </c>
      <c r="S94" s="2" t="s">
        <v>26</v>
      </c>
      <c r="T94" s="2">
        <v>-0.33</v>
      </c>
      <c r="U94" s="2">
        <v>111.01176677880299</v>
      </c>
      <c r="V94" s="2">
        <v>31.869357893441698</v>
      </c>
      <c r="W94">
        <v>13.51557930910362</v>
      </c>
      <c r="X94">
        <v>1076.028301886792</v>
      </c>
      <c r="Y94">
        <v>835.64572028394014</v>
      </c>
      <c r="Z94">
        <v>64.455044332540254</v>
      </c>
      <c r="AA94" s="2">
        <v>16.2</v>
      </c>
      <c r="AB94" t="s">
        <v>118</v>
      </c>
      <c r="AC94">
        <v>70</v>
      </c>
      <c r="AD94">
        <v>65.82608089</v>
      </c>
    </row>
    <row r="95" spans="1:30" x14ac:dyDescent="0.3">
      <c r="A95" s="2">
        <v>676</v>
      </c>
      <c r="B95" s="2" t="s">
        <v>82</v>
      </c>
      <c r="C95" s="2">
        <v>2011</v>
      </c>
      <c r="D95" s="2" t="s">
        <v>3</v>
      </c>
      <c r="E95" s="2">
        <v>29</v>
      </c>
      <c r="F95" s="2" t="s">
        <v>53</v>
      </c>
      <c r="G95" s="2" t="s">
        <v>1</v>
      </c>
      <c r="H95" s="2" t="s">
        <v>27</v>
      </c>
      <c r="I95" s="2" t="s">
        <v>26</v>
      </c>
      <c r="J95" s="2" t="s">
        <v>26</v>
      </c>
      <c r="K95" s="2" t="s">
        <v>26</v>
      </c>
      <c r="L95" s="2">
        <v>2007</v>
      </c>
      <c r="M95" s="2">
        <v>2007</v>
      </c>
      <c r="N95" s="2" t="s">
        <v>29</v>
      </c>
      <c r="O95" s="2">
        <v>1</v>
      </c>
      <c r="P95" s="2">
        <v>35</v>
      </c>
      <c r="Q95" s="2">
        <v>5.7</v>
      </c>
      <c r="R95" s="2">
        <v>95.8</v>
      </c>
      <c r="S95" s="2" t="s">
        <v>26</v>
      </c>
      <c r="T95" s="2">
        <v>-0.1</v>
      </c>
      <c r="U95" s="2">
        <v>-93.558973533021103</v>
      </c>
      <c r="V95" s="2">
        <v>42.150110695346299</v>
      </c>
      <c r="W95">
        <v>8.7186081153302162</v>
      </c>
      <c r="X95">
        <v>852.8677685950413</v>
      </c>
      <c r="Y95">
        <v>1137.3452208968231</v>
      </c>
      <c r="Z95">
        <v>48.901012499470347</v>
      </c>
      <c r="AA95">
        <f>(P95-O95)</f>
        <v>34</v>
      </c>
      <c r="AB95">
        <f>AVERAGE(P95,O95)</f>
        <v>18</v>
      </c>
      <c r="AC95">
        <v>70</v>
      </c>
      <c r="AD95">
        <v>11.004437100000001</v>
      </c>
    </row>
    <row r="96" spans="1:30" x14ac:dyDescent="0.3">
      <c r="A96" s="2">
        <v>676</v>
      </c>
      <c r="B96" s="2" t="s">
        <v>82</v>
      </c>
      <c r="C96" s="2">
        <v>2011</v>
      </c>
      <c r="D96" s="2" t="s">
        <v>3</v>
      </c>
      <c r="E96" s="2">
        <v>29</v>
      </c>
      <c r="F96" s="2" t="s">
        <v>53</v>
      </c>
      <c r="G96" s="2" t="s">
        <v>1</v>
      </c>
      <c r="H96" s="2" t="s">
        <v>27</v>
      </c>
      <c r="I96" s="2" t="s">
        <v>26</v>
      </c>
      <c r="J96" s="2" t="s">
        <v>26</v>
      </c>
      <c r="K96" s="2" t="s">
        <v>26</v>
      </c>
      <c r="L96" s="2">
        <v>2007</v>
      </c>
      <c r="M96" s="2">
        <v>2007</v>
      </c>
      <c r="N96" s="2" t="s">
        <v>28</v>
      </c>
      <c r="O96" s="2">
        <v>46</v>
      </c>
      <c r="P96" s="2">
        <v>92</v>
      </c>
      <c r="Q96" s="2">
        <v>5.7</v>
      </c>
      <c r="R96" s="2">
        <v>95.8</v>
      </c>
      <c r="S96" s="2" t="s">
        <v>26</v>
      </c>
      <c r="T96" s="2">
        <v>0.11</v>
      </c>
      <c r="U96" s="2">
        <v>-93.558973533021103</v>
      </c>
      <c r="V96" s="2">
        <v>42.150110695346299</v>
      </c>
      <c r="W96">
        <v>8.7186081153302162</v>
      </c>
      <c r="X96">
        <v>852.8677685950413</v>
      </c>
      <c r="Y96">
        <v>1137.3452208968231</v>
      </c>
      <c r="Z96">
        <v>48.901012499470347</v>
      </c>
      <c r="AA96">
        <f>(P96-O96)</f>
        <v>46</v>
      </c>
      <c r="AB96">
        <f>AVERAGE(P96,O96)</f>
        <v>69</v>
      </c>
      <c r="AC96">
        <v>70</v>
      </c>
      <c r="AD96">
        <v>11.004437100000001</v>
      </c>
    </row>
    <row r="97" spans="1:30" x14ac:dyDescent="0.3">
      <c r="A97" s="2">
        <v>698</v>
      </c>
      <c r="B97" s="2" t="s">
        <v>83</v>
      </c>
      <c r="C97" s="2">
        <v>2013</v>
      </c>
      <c r="D97" s="2" t="s">
        <v>0</v>
      </c>
      <c r="E97" s="2">
        <v>8</v>
      </c>
      <c r="F97" s="2" t="s">
        <v>53</v>
      </c>
      <c r="G97" s="2" t="s">
        <v>1</v>
      </c>
      <c r="H97" s="2" t="s">
        <v>27</v>
      </c>
      <c r="I97" s="2" t="s">
        <v>26</v>
      </c>
      <c r="J97" s="2" t="s">
        <v>26</v>
      </c>
      <c r="K97" s="2" t="s">
        <v>26</v>
      </c>
      <c r="L97" s="2">
        <v>2009</v>
      </c>
      <c r="M97" s="2">
        <v>2000</v>
      </c>
      <c r="N97" s="2" t="s">
        <v>28</v>
      </c>
      <c r="O97" s="2">
        <v>2</v>
      </c>
      <c r="P97" s="2">
        <v>43</v>
      </c>
      <c r="Q97" s="2">
        <v>9</v>
      </c>
      <c r="R97" s="2">
        <v>156</v>
      </c>
      <c r="S97" s="2" t="s">
        <v>26</v>
      </c>
      <c r="T97" s="2">
        <v>-0.63</v>
      </c>
      <c r="U97" s="2">
        <v>17.906820301265299</v>
      </c>
      <c r="V97" s="2">
        <v>60.265557205279002</v>
      </c>
      <c r="W97">
        <v>5.5844660558198624</v>
      </c>
      <c r="X97">
        <v>594.27819548872174</v>
      </c>
      <c r="Y97">
        <v>739.44092668805808</v>
      </c>
      <c r="Z97">
        <v>29.13355792913222</v>
      </c>
      <c r="AA97">
        <f>(P97-O97)</f>
        <v>41</v>
      </c>
      <c r="AB97">
        <f>AVERAGE(P97,O97)</f>
        <v>22.5</v>
      </c>
      <c r="AC97">
        <v>70</v>
      </c>
      <c r="AD97">
        <v>75.111914530000007</v>
      </c>
    </row>
    <row r="98" spans="1:30" x14ac:dyDescent="0.3">
      <c r="A98" s="2">
        <v>698</v>
      </c>
      <c r="B98" s="2" t="s">
        <v>83</v>
      </c>
      <c r="C98" s="2">
        <v>2013</v>
      </c>
      <c r="D98" s="2" t="s">
        <v>0</v>
      </c>
      <c r="E98" s="2">
        <v>8</v>
      </c>
      <c r="F98" s="2" t="s">
        <v>53</v>
      </c>
      <c r="G98" s="2" t="s">
        <v>64</v>
      </c>
      <c r="H98" s="2" t="s">
        <v>27</v>
      </c>
      <c r="I98" s="2" t="s">
        <v>26</v>
      </c>
      <c r="J98" s="2" t="s">
        <v>26</v>
      </c>
      <c r="K98" s="2" t="s">
        <v>26</v>
      </c>
      <c r="L98" s="2">
        <v>2009</v>
      </c>
      <c r="M98" s="2">
        <v>2000</v>
      </c>
      <c r="N98" s="2" t="s">
        <v>28</v>
      </c>
      <c r="O98" s="2">
        <v>2</v>
      </c>
      <c r="P98" s="2">
        <v>43</v>
      </c>
      <c r="Q98" s="2">
        <v>9</v>
      </c>
      <c r="R98" s="2">
        <v>156</v>
      </c>
      <c r="S98" s="2" t="s">
        <v>26</v>
      </c>
      <c r="T98" s="2">
        <v>-0.11</v>
      </c>
      <c r="U98" s="2">
        <v>17.906820301265299</v>
      </c>
      <c r="V98" s="2">
        <v>60.265557205279002</v>
      </c>
      <c r="W98">
        <v>5.5844660558198624</v>
      </c>
      <c r="X98">
        <v>594.27819548872174</v>
      </c>
      <c r="Y98">
        <v>739.44092668805808</v>
      </c>
      <c r="Z98">
        <v>29.13355792913222</v>
      </c>
      <c r="AA98">
        <f>(P98-O98)</f>
        <v>41</v>
      </c>
      <c r="AB98">
        <f>AVERAGE(P98,O98)</f>
        <v>22.5</v>
      </c>
      <c r="AC98">
        <v>70</v>
      </c>
      <c r="AD98">
        <v>75.111914530000007</v>
      </c>
    </row>
    <row r="99" spans="1:30" x14ac:dyDescent="0.3">
      <c r="A99" s="2">
        <v>725</v>
      </c>
      <c r="B99" s="2" t="s">
        <v>84</v>
      </c>
      <c r="C99" s="2">
        <v>2011</v>
      </c>
      <c r="D99" s="2" t="s">
        <v>0</v>
      </c>
      <c r="E99" s="2">
        <v>22</v>
      </c>
      <c r="F99" s="2" t="s">
        <v>53</v>
      </c>
      <c r="G99" s="2" t="s">
        <v>1</v>
      </c>
      <c r="H99" s="2" t="s">
        <v>27</v>
      </c>
      <c r="I99" s="2">
        <v>10</v>
      </c>
      <c r="J99" s="2">
        <v>40</v>
      </c>
      <c r="K99" s="2" t="s">
        <v>26</v>
      </c>
      <c r="L99" s="2">
        <v>2007</v>
      </c>
      <c r="M99" s="2">
        <v>2002</v>
      </c>
      <c r="N99" s="2" t="s">
        <v>29</v>
      </c>
      <c r="O99" s="2">
        <v>0</v>
      </c>
      <c r="P99" s="2">
        <v>100</v>
      </c>
      <c r="Q99" s="2" t="s">
        <v>26</v>
      </c>
      <c r="R99" s="2" t="s">
        <v>26</v>
      </c>
      <c r="S99" s="2" t="s">
        <v>26</v>
      </c>
      <c r="T99" s="2">
        <v>-0.67</v>
      </c>
      <c r="U99" s="2">
        <v>174.93784492076</v>
      </c>
      <c r="V99" s="2">
        <v>-36.978974591161197</v>
      </c>
      <c r="W99">
        <v>14.34522964788038</v>
      </c>
      <c r="X99">
        <v>1500.3604651162791</v>
      </c>
      <c r="Y99">
        <v>324.09162973803137</v>
      </c>
      <c r="Z99">
        <v>19.024206826853199</v>
      </c>
      <c r="AA99">
        <f>(P99-O99)</f>
        <v>100</v>
      </c>
      <c r="AB99">
        <f>AVERAGE(P99,O99)</f>
        <v>50</v>
      </c>
      <c r="AC99">
        <v>10</v>
      </c>
      <c r="AD99">
        <v>198.9998247</v>
      </c>
    </row>
    <row r="100" spans="1:30" x14ac:dyDescent="0.3">
      <c r="A100" s="2">
        <v>781</v>
      </c>
      <c r="B100" s="2" t="s">
        <v>85</v>
      </c>
      <c r="C100" s="2">
        <v>2016</v>
      </c>
      <c r="D100" s="2" t="s">
        <v>3</v>
      </c>
      <c r="E100" s="2">
        <v>104</v>
      </c>
      <c r="F100" s="2" t="s">
        <v>53</v>
      </c>
      <c r="G100" s="2" t="s">
        <v>1</v>
      </c>
      <c r="H100" s="2" t="s">
        <v>27</v>
      </c>
      <c r="I100" s="2" t="s">
        <v>26</v>
      </c>
      <c r="J100" s="2" t="s">
        <v>26</v>
      </c>
      <c r="K100" s="2" t="s">
        <v>26</v>
      </c>
      <c r="L100" s="2">
        <v>2006</v>
      </c>
      <c r="M100" s="2">
        <v>2006</v>
      </c>
      <c r="N100" s="2" t="s">
        <v>29</v>
      </c>
      <c r="O100" s="2">
        <v>0</v>
      </c>
      <c r="P100" s="2">
        <v>60.6</v>
      </c>
      <c r="Q100" s="2">
        <v>1.4</v>
      </c>
      <c r="R100" s="2">
        <v>889.7</v>
      </c>
      <c r="S100" s="2" t="s">
        <v>26</v>
      </c>
      <c r="T100" s="2">
        <v>-0.02</v>
      </c>
      <c r="U100" s="2">
        <v>-97.6486057905867</v>
      </c>
      <c r="V100" s="2">
        <v>30.2350475589949</v>
      </c>
      <c r="W100">
        <v>19.480285517374671</v>
      </c>
      <c r="X100">
        <v>869.09523809523796</v>
      </c>
      <c r="Y100">
        <v>710.55064348493318</v>
      </c>
      <c r="Z100">
        <v>32.762220873151513</v>
      </c>
      <c r="AA100">
        <f>(P100-O100)</f>
        <v>60.6</v>
      </c>
      <c r="AB100">
        <f>AVERAGE(P100,O100)</f>
        <v>30.3</v>
      </c>
      <c r="AC100">
        <v>80</v>
      </c>
      <c r="AD100">
        <v>49.070831239999997</v>
      </c>
    </row>
    <row r="101" spans="1:30" x14ac:dyDescent="0.3">
      <c r="A101" s="2">
        <v>781</v>
      </c>
      <c r="B101" s="2" t="s">
        <v>85</v>
      </c>
      <c r="C101" s="2">
        <v>2016</v>
      </c>
      <c r="D101" s="2" t="s">
        <v>3</v>
      </c>
      <c r="E101" s="2">
        <v>100</v>
      </c>
      <c r="F101" s="2" t="s">
        <v>53</v>
      </c>
      <c r="G101" s="2" t="s">
        <v>1</v>
      </c>
      <c r="H101" s="2" t="s">
        <v>27</v>
      </c>
      <c r="I101" s="2" t="s">
        <v>26</v>
      </c>
      <c r="J101" s="2" t="s">
        <v>26</v>
      </c>
      <c r="K101" s="2" t="s">
        <v>26</v>
      </c>
      <c r="L101" s="2">
        <v>2006</v>
      </c>
      <c r="M101" s="2">
        <v>2006</v>
      </c>
      <c r="N101" s="2" t="s">
        <v>29</v>
      </c>
      <c r="O101" s="2">
        <v>0</v>
      </c>
      <c r="P101" s="2">
        <v>60.6</v>
      </c>
      <c r="Q101" s="2">
        <v>1.4</v>
      </c>
      <c r="R101" s="2">
        <v>889.7</v>
      </c>
      <c r="S101" s="2" t="s">
        <v>26</v>
      </c>
      <c r="T101" s="2">
        <v>-0.01</v>
      </c>
      <c r="U101" s="2">
        <v>-97.6486057905867</v>
      </c>
      <c r="V101" s="2">
        <v>30.2350475589949</v>
      </c>
      <c r="W101">
        <v>19.480285517374671</v>
      </c>
      <c r="X101">
        <v>869.09523809523796</v>
      </c>
      <c r="Y101">
        <v>710.55064348493318</v>
      </c>
      <c r="Z101">
        <v>32.762220873151513</v>
      </c>
      <c r="AA101">
        <f>(P101-O101)</f>
        <v>60.6</v>
      </c>
      <c r="AB101">
        <f>AVERAGE(P101,O101)</f>
        <v>30.3</v>
      </c>
      <c r="AC101">
        <v>80</v>
      </c>
      <c r="AD101">
        <v>49.070831239999997</v>
      </c>
    </row>
    <row r="102" spans="1:30" x14ac:dyDescent="0.3">
      <c r="A102" s="2">
        <v>806</v>
      </c>
      <c r="B102" s="2" t="s">
        <v>86</v>
      </c>
      <c r="C102" s="2">
        <v>2014</v>
      </c>
      <c r="D102" s="2" t="s">
        <v>0</v>
      </c>
      <c r="E102" s="2">
        <v>11</v>
      </c>
      <c r="F102" s="2" t="s">
        <v>53</v>
      </c>
      <c r="G102" s="2" t="s">
        <v>1</v>
      </c>
      <c r="H102" s="2" t="s">
        <v>27</v>
      </c>
      <c r="I102" s="2" t="s">
        <v>26</v>
      </c>
      <c r="J102" s="2" t="s">
        <v>26</v>
      </c>
      <c r="K102" s="2" t="s">
        <v>26</v>
      </c>
      <c r="L102" s="2">
        <v>2011</v>
      </c>
      <c r="M102" s="2" t="s">
        <v>40</v>
      </c>
      <c r="N102" s="2" t="s">
        <v>29</v>
      </c>
      <c r="O102" s="2">
        <v>0</v>
      </c>
      <c r="P102" s="2">
        <v>6.3</v>
      </c>
      <c r="Q102" s="2">
        <v>0</v>
      </c>
      <c r="R102" s="2">
        <v>6.3</v>
      </c>
      <c r="S102" s="2" t="s">
        <v>26</v>
      </c>
      <c r="T102" s="2">
        <v>0.33</v>
      </c>
      <c r="U102" s="2">
        <v>8.1795455747425692</v>
      </c>
      <c r="V102" s="2">
        <v>47.012130573961699</v>
      </c>
      <c r="W102">
        <v>6.0033337867847001</v>
      </c>
      <c r="X102">
        <v>1268.075757575758</v>
      </c>
      <c r="Y102">
        <v>616.00336525656962</v>
      </c>
      <c r="Z102">
        <v>16.713319883202061</v>
      </c>
      <c r="AA102">
        <f>(P102-O102)</f>
        <v>6.3</v>
      </c>
      <c r="AB102">
        <f>AVERAGE(P102,O102)</f>
        <v>3.15</v>
      </c>
      <c r="AC102">
        <v>70</v>
      </c>
      <c r="AD102">
        <v>64.46289634</v>
      </c>
    </row>
    <row r="103" spans="1:30" x14ac:dyDescent="0.3">
      <c r="A103" s="2">
        <v>806</v>
      </c>
      <c r="B103" s="2" t="s">
        <v>86</v>
      </c>
      <c r="C103" s="2">
        <v>2014</v>
      </c>
      <c r="D103" s="2" t="s">
        <v>0</v>
      </c>
      <c r="E103" s="2">
        <v>13</v>
      </c>
      <c r="F103" s="2" t="s">
        <v>53</v>
      </c>
      <c r="G103" s="2" t="s">
        <v>1</v>
      </c>
      <c r="H103" s="2" t="s">
        <v>27</v>
      </c>
      <c r="I103" s="2" t="s">
        <v>26</v>
      </c>
      <c r="J103" s="2" t="s">
        <v>26</v>
      </c>
      <c r="K103" s="2" t="s">
        <v>26</v>
      </c>
      <c r="L103" s="2">
        <v>2011</v>
      </c>
      <c r="M103" s="2" t="s">
        <v>40</v>
      </c>
      <c r="N103" s="2" t="s">
        <v>29</v>
      </c>
      <c r="O103" s="2">
        <v>0</v>
      </c>
      <c r="P103" s="2">
        <v>18.899999999999999</v>
      </c>
      <c r="Q103" s="2">
        <v>25</v>
      </c>
      <c r="R103" s="2">
        <v>100</v>
      </c>
      <c r="S103" s="2" t="s">
        <v>26</v>
      </c>
      <c r="T103" s="2">
        <v>0.27</v>
      </c>
      <c r="U103" s="2">
        <v>8.1795455747425692</v>
      </c>
      <c r="V103" s="2">
        <v>47.012130573961699</v>
      </c>
      <c r="W103">
        <v>6.0033337867847001</v>
      </c>
      <c r="X103">
        <v>1268.075757575758</v>
      </c>
      <c r="Y103">
        <v>616.00336525656962</v>
      </c>
      <c r="Z103">
        <v>16.713319883202061</v>
      </c>
      <c r="AA103">
        <f>(P103-O103)</f>
        <v>18.899999999999999</v>
      </c>
      <c r="AB103">
        <f>AVERAGE(P103,O103)</f>
        <v>9.4499999999999993</v>
      </c>
      <c r="AC103">
        <v>70</v>
      </c>
      <c r="AD103">
        <v>64.46289634</v>
      </c>
    </row>
    <row r="104" spans="1:30" x14ac:dyDescent="0.3">
      <c r="A104" s="2">
        <v>806</v>
      </c>
      <c r="B104" s="2" t="s">
        <v>86</v>
      </c>
      <c r="C104" s="2">
        <v>2014</v>
      </c>
      <c r="D104" s="2" t="s">
        <v>0</v>
      </c>
      <c r="E104" s="2">
        <v>11</v>
      </c>
      <c r="F104" s="2" t="s">
        <v>53</v>
      </c>
      <c r="G104" s="2" t="s">
        <v>1</v>
      </c>
      <c r="H104" s="2" t="s">
        <v>27</v>
      </c>
      <c r="I104" s="2" t="s">
        <v>26</v>
      </c>
      <c r="J104" s="2" t="s">
        <v>26</v>
      </c>
      <c r="K104" s="2" t="s">
        <v>26</v>
      </c>
      <c r="L104" s="2">
        <v>2011</v>
      </c>
      <c r="M104" s="2" t="s">
        <v>40</v>
      </c>
      <c r="N104" s="2" t="s">
        <v>28</v>
      </c>
      <c r="O104" s="2">
        <v>17</v>
      </c>
      <c r="P104" s="2">
        <v>77.7</v>
      </c>
      <c r="Q104" s="2">
        <v>17</v>
      </c>
      <c r="R104" s="2">
        <v>77.7</v>
      </c>
      <c r="S104" s="2" t="s">
        <v>26</v>
      </c>
      <c r="T104" s="2">
        <v>0.35</v>
      </c>
      <c r="U104" s="2">
        <v>8.1795455747425692</v>
      </c>
      <c r="V104" s="2">
        <v>47.012130573961699</v>
      </c>
      <c r="W104">
        <v>6.0033337867847001</v>
      </c>
      <c r="X104">
        <v>1268.075757575758</v>
      </c>
      <c r="Y104">
        <v>616.00336525656962</v>
      </c>
      <c r="Z104">
        <v>16.713319883202061</v>
      </c>
      <c r="AA104">
        <f>(P104-O104)</f>
        <v>60.7</v>
      </c>
      <c r="AB104">
        <f>AVERAGE(P104,O104)</f>
        <v>47.35</v>
      </c>
      <c r="AC104">
        <v>70</v>
      </c>
      <c r="AD104">
        <v>64.46289634</v>
      </c>
    </row>
    <row r="105" spans="1:30" x14ac:dyDescent="0.3">
      <c r="A105" s="2">
        <v>806</v>
      </c>
      <c r="B105" s="2" t="s">
        <v>86</v>
      </c>
      <c r="C105" s="2">
        <v>2014</v>
      </c>
      <c r="D105" s="2" t="s">
        <v>0</v>
      </c>
      <c r="E105" s="2">
        <v>13</v>
      </c>
      <c r="F105" s="2" t="s">
        <v>53</v>
      </c>
      <c r="G105" s="2" t="s">
        <v>1</v>
      </c>
      <c r="H105" s="2" t="s">
        <v>27</v>
      </c>
      <c r="I105" s="2" t="s">
        <v>26</v>
      </c>
      <c r="J105" s="2" t="s">
        <v>26</v>
      </c>
      <c r="K105" s="2" t="s">
        <v>26</v>
      </c>
      <c r="L105" s="2">
        <v>2011</v>
      </c>
      <c r="M105" s="2" t="s">
        <v>40</v>
      </c>
      <c r="N105" s="2" t="s">
        <v>28</v>
      </c>
      <c r="O105" s="2">
        <v>42.3</v>
      </c>
      <c r="P105" s="2">
        <v>82.7</v>
      </c>
      <c r="Q105" s="2">
        <v>0</v>
      </c>
      <c r="R105" s="2">
        <v>18.899999999999999</v>
      </c>
      <c r="S105" s="2" t="s">
        <v>26</v>
      </c>
      <c r="T105" s="2">
        <v>-0.13</v>
      </c>
      <c r="U105" s="2">
        <v>8.1795455747425692</v>
      </c>
      <c r="V105" s="2">
        <v>47.012130573961699</v>
      </c>
      <c r="W105">
        <v>6.0033337867847001</v>
      </c>
      <c r="X105">
        <v>1268.075757575758</v>
      </c>
      <c r="Y105">
        <v>616.00336525656962</v>
      </c>
      <c r="Z105">
        <v>16.713319883202061</v>
      </c>
      <c r="AA105">
        <f>(P105-O105)</f>
        <v>40.400000000000006</v>
      </c>
      <c r="AB105">
        <f>AVERAGE(P105,O105)</f>
        <v>62.5</v>
      </c>
      <c r="AC105">
        <v>70</v>
      </c>
      <c r="AD105">
        <v>64.46289634</v>
      </c>
    </row>
    <row r="106" spans="1:30" x14ac:dyDescent="0.3">
      <c r="A106" s="2">
        <v>847</v>
      </c>
      <c r="B106" s="2" t="s">
        <v>89</v>
      </c>
      <c r="C106" s="2">
        <v>2011</v>
      </c>
      <c r="D106" s="2" t="s">
        <v>0</v>
      </c>
      <c r="E106" s="2">
        <v>25</v>
      </c>
      <c r="F106" s="2" t="s">
        <v>53</v>
      </c>
      <c r="G106" s="2" t="s">
        <v>1</v>
      </c>
      <c r="H106" s="2" t="s">
        <v>27</v>
      </c>
      <c r="I106" s="2" t="s">
        <v>26</v>
      </c>
      <c r="J106" s="2" t="s">
        <v>26</v>
      </c>
      <c r="K106" s="2" t="s">
        <v>26</v>
      </c>
      <c r="L106" s="2" t="s">
        <v>40</v>
      </c>
      <c r="M106" s="2" t="s">
        <v>40</v>
      </c>
      <c r="N106" s="2" t="s">
        <v>29</v>
      </c>
      <c r="O106" s="2">
        <v>6</v>
      </c>
      <c r="P106" s="2">
        <v>64</v>
      </c>
      <c r="Q106" s="2" t="s">
        <v>26</v>
      </c>
      <c r="R106" s="2" t="s">
        <v>26</v>
      </c>
      <c r="S106" s="2" t="s">
        <v>26</v>
      </c>
      <c r="T106" s="2">
        <v>-0.4</v>
      </c>
      <c r="U106" s="2">
        <v>175.255210413573</v>
      </c>
      <c r="V106" s="2">
        <v>-37.777371813615403</v>
      </c>
      <c r="W106">
        <v>13.297548045282779</v>
      </c>
      <c r="X106">
        <v>1564.326086956522</v>
      </c>
      <c r="Y106">
        <v>350.87715878693962</v>
      </c>
      <c r="Z106">
        <v>16.802117275155108</v>
      </c>
      <c r="AA106">
        <f>(P106-O106)</f>
        <v>58</v>
      </c>
      <c r="AB106">
        <f>AVERAGE(P106,O106)</f>
        <v>35</v>
      </c>
      <c r="AC106">
        <v>0</v>
      </c>
      <c r="AD106">
        <v>124.8882868</v>
      </c>
    </row>
    <row r="107" spans="1:30" x14ac:dyDescent="0.3">
      <c r="A107" s="2">
        <v>847</v>
      </c>
      <c r="B107" s="2" t="s">
        <v>89</v>
      </c>
      <c r="C107" s="2">
        <v>2011</v>
      </c>
      <c r="D107" s="2" t="s">
        <v>0</v>
      </c>
      <c r="E107" s="2">
        <v>25</v>
      </c>
      <c r="F107" s="2" t="s">
        <v>53</v>
      </c>
      <c r="G107" s="2" t="s">
        <v>1</v>
      </c>
      <c r="H107" s="2" t="s">
        <v>27</v>
      </c>
      <c r="I107" s="2">
        <v>6</v>
      </c>
      <c r="J107" s="2">
        <v>22</v>
      </c>
      <c r="K107" s="2" t="s">
        <v>26</v>
      </c>
      <c r="L107" s="2" t="s">
        <v>40</v>
      </c>
      <c r="M107" s="2" t="s">
        <v>40</v>
      </c>
      <c r="N107" s="2" t="s">
        <v>29</v>
      </c>
      <c r="O107" s="2">
        <v>6</v>
      </c>
      <c r="P107" s="2">
        <v>64</v>
      </c>
      <c r="Q107" s="2" t="s">
        <v>26</v>
      </c>
      <c r="R107" s="2" t="s">
        <v>26</v>
      </c>
      <c r="S107" s="2" t="s">
        <v>26</v>
      </c>
      <c r="T107" s="2">
        <v>-0.1</v>
      </c>
      <c r="U107" s="2">
        <v>175.255210413573</v>
      </c>
      <c r="V107" s="2">
        <v>-37.777371813615403</v>
      </c>
      <c r="W107">
        <v>13.297548045282779</v>
      </c>
      <c r="X107">
        <v>1564.326086956522</v>
      </c>
      <c r="Y107">
        <v>350.87715878693962</v>
      </c>
      <c r="Z107">
        <v>16.802117275155108</v>
      </c>
      <c r="AA107">
        <f>(P107-O107)</f>
        <v>58</v>
      </c>
      <c r="AB107">
        <f>AVERAGE(P107,O107)</f>
        <v>35</v>
      </c>
      <c r="AC107">
        <v>0</v>
      </c>
      <c r="AD107">
        <v>124.8882868</v>
      </c>
    </row>
    <row r="108" spans="1:30" x14ac:dyDescent="0.3">
      <c r="A108" s="2">
        <v>862</v>
      </c>
      <c r="B108" s="2" t="s">
        <v>90</v>
      </c>
      <c r="C108" s="2">
        <v>2015</v>
      </c>
      <c r="D108" s="2" t="s">
        <v>0</v>
      </c>
      <c r="E108" s="2">
        <v>13</v>
      </c>
      <c r="F108" s="2" t="s">
        <v>53</v>
      </c>
      <c r="G108" s="2" t="s">
        <v>1</v>
      </c>
      <c r="H108" s="2" t="s">
        <v>27</v>
      </c>
      <c r="I108" s="2">
        <v>0</v>
      </c>
      <c r="J108" s="2">
        <v>9</v>
      </c>
      <c r="K108" s="2" t="s">
        <v>26</v>
      </c>
      <c r="L108" s="2">
        <v>2009</v>
      </c>
      <c r="M108" s="2">
        <v>2006</v>
      </c>
      <c r="N108" s="2" t="s">
        <v>28</v>
      </c>
      <c r="O108" s="2">
        <v>0</v>
      </c>
      <c r="P108" s="2">
        <v>100</v>
      </c>
      <c r="Q108" s="2" t="s">
        <v>26</v>
      </c>
      <c r="R108" s="2" t="s">
        <v>26</v>
      </c>
      <c r="S108" s="2" t="s">
        <v>26</v>
      </c>
      <c r="T108" s="2">
        <v>-0.49</v>
      </c>
      <c r="U108" s="2">
        <v>21.733037245825798</v>
      </c>
      <c r="V108" s="2">
        <v>38.446558873009501</v>
      </c>
      <c r="W108">
        <v>13.9588510426608</v>
      </c>
      <c r="X108">
        <v>788.09090909090924</v>
      </c>
      <c r="Y108">
        <v>646.80097489790478</v>
      </c>
      <c r="Z108">
        <v>59.932598530162473</v>
      </c>
      <c r="AA108">
        <f>(P108-O108)</f>
        <v>100</v>
      </c>
      <c r="AB108">
        <f>AVERAGE(P108,O108)</f>
        <v>50</v>
      </c>
      <c r="AC108">
        <v>70</v>
      </c>
      <c r="AD108">
        <v>106.219368</v>
      </c>
    </row>
    <row r="109" spans="1:30" x14ac:dyDescent="0.3">
      <c r="A109" s="2">
        <v>977</v>
      </c>
      <c r="B109" t="s">
        <v>91</v>
      </c>
      <c r="C109" s="2">
        <v>2019</v>
      </c>
      <c r="D109" t="s">
        <v>0</v>
      </c>
      <c r="E109" s="2">
        <v>67</v>
      </c>
      <c r="F109" s="2" t="s">
        <v>53</v>
      </c>
      <c r="G109" s="2" t="s">
        <v>1</v>
      </c>
      <c r="H109" s="2" t="s">
        <v>27</v>
      </c>
      <c r="I109" s="2" t="s">
        <v>26</v>
      </c>
      <c r="J109" s="2" t="s">
        <v>26</v>
      </c>
      <c r="K109" s="2" t="s">
        <v>26</v>
      </c>
      <c r="L109" s="2">
        <v>2017</v>
      </c>
      <c r="M109" s="2" t="s">
        <v>40</v>
      </c>
      <c r="N109" s="2" t="s">
        <v>29</v>
      </c>
      <c r="O109" s="2">
        <v>0</v>
      </c>
      <c r="P109" s="2">
        <v>5</v>
      </c>
      <c r="Q109" s="2" t="s">
        <v>26</v>
      </c>
      <c r="R109" s="2" t="s">
        <v>26</v>
      </c>
      <c r="S109" s="2" t="s">
        <v>26</v>
      </c>
      <c r="T109" s="2">
        <v>-0.24</v>
      </c>
      <c r="U109" s="2">
        <v>110.66023696990899</v>
      </c>
      <c r="V109" s="2">
        <v>33.7307320614158</v>
      </c>
      <c r="W109">
        <v>12.70736596319411</v>
      </c>
      <c r="X109">
        <v>765.62037037037032</v>
      </c>
      <c r="Y109">
        <v>876.98536399558736</v>
      </c>
      <c r="Z109">
        <v>71.317376595956304</v>
      </c>
      <c r="AA109">
        <f>(P109-O109)</f>
        <v>5</v>
      </c>
      <c r="AB109">
        <f>AVERAGE(P109,O109)</f>
        <v>2.5</v>
      </c>
      <c r="AC109">
        <v>80</v>
      </c>
      <c r="AD109">
        <v>37.7948959</v>
      </c>
    </row>
    <row r="110" spans="1:30" x14ac:dyDescent="0.3">
      <c r="A110" s="2">
        <v>977</v>
      </c>
      <c r="B110" t="s">
        <v>91</v>
      </c>
      <c r="C110" s="2">
        <v>2019</v>
      </c>
      <c r="D110" t="s">
        <v>0</v>
      </c>
      <c r="E110" s="2">
        <v>67</v>
      </c>
      <c r="F110" s="2" t="s">
        <v>53</v>
      </c>
      <c r="G110" s="2" t="s">
        <v>1</v>
      </c>
      <c r="H110" s="2" t="s">
        <v>27</v>
      </c>
      <c r="I110" s="2" t="s">
        <v>26</v>
      </c>
      <c r="J110" s="2" t="s">
        <v>26</v>
      </c>
      <c r="K110" s="2" t="s">
        <v>26</v>
      </c>
      <c r="L110" s="2">
        <v>2017</v>
      </c>
      <c r="M110" s="2" t="s">
        <v>40</v>
      </c>
      <c r="N110" s="2" t="s">
        <v>28</v>
      </c>
      <c r="O110" s="2">
        <v>3</v>
      </c>
      <c r="P110" s="2">
        <v>28</v>
      </c>
      <c r="Q110" s="2" t="s">
        <v>26</v>
      </c>
      <c r="R110" s="2" t="s">
        <v>26</v>
      </c>
      <c r="S110" s="2" t="s">
        <v>26</v>
      </c>
      <c r="T110" s="2">
        <v>-0.12</v>
      </c>
      <c r="U110" s="2">
        <v>110.66023696990899</v>
      </c>
      <c r="V110" s="2">
        <v>33.7307320614158</v>
      </c>
      <c r="W110">
        <v>12.70736596319411</v>
      </c>
      <c r="X110">
        <v>765.62037037037032</v>
      </c>
      <c r="Y110">
        <v>876.98536399558736</v>
      </c>
      <c r="Z110">
        <v>71.317376595956304</v>
      </c>
      <c r="AA110">
        <f>(P110-O110)</f>
        <v>25</v>
      </c>
      <c r="AB110">
        <f>AVERAGE(P110,O110)</f>
        <v>15.5</v>
      </c>
      <c r="AC110">
        <v>80</v>
      </c>
      <c r="AD110">
        <v>37.7948959</v>
      </c>
    </row>
    <row r="111" spans="1:30" x14ac:dyDescent="0.3">
      <c r="A111" s="2">
        <v>1138</v>
      </c>
      <c r="B111" t="s">
        <v>43</v>
      </c>
      <c r="C111" s="2">
        <v>2005</v>
      </c>
      <c r="D111" t="s">
        <v>0</v>
      </c>
      <c r="E111" s="2">
        <v>33</v>
      </c>
      <c r="F111" s="2" t="s">
        <v>53</v>
      </c>
      <c r="G111" s="2" t="s">
        <v>1</v>
      </c>
      <c r="H111" s="2" t="s">
        <v>27</v>
      </c>
      <c r="I111" s="2" t="s">
        <v>26</v>
      </c>
      <c r="J111" s="2" t="s">
        <v>26</v>
      </c>
      <c r="K111" s="2" t="s">
        <v>26</v>
      </c>
      <c r="L111" s="2">
        <v>2001</v>
      </c>
      <c r="M111" s="2">
        <v>1992</v>
      </c>
      <c r="N111" s="2" t="s">
        <v>28</v>
      </c>
      <c r="O111" s="2" t="s">
        <v>26</v>
      </c>
      <c r="P111" s="2" t="s">
        <v>26</v>
      </c>
      <c r="Q111" s="2" t="s">
        <v>26</v>
      </c>
      <c r="R111" s="2" t="s">
        <v>26</v>
      </c>
      <c r="S111" s="2" t="s">
        <v>26</v>
      </c>
      <c r="T111" s="2">
        <v>0.09</v>
      </c>
      <c r="U111" s="2">
        <v>-73.815635430313705</v>
      </c>
      <c r="V111" s="2">
        <v>41.543897058267198</v>
      </c>
      <c r="W111">
        <v>9.1912837698439915</v>
      </c>
      <c r="X111">
        <v>1184.933884297521</v>
      </c>
      <c r="Y111">
        <v>929.77901641593496</v>
      </c>
      <c r="Z111">
        <v>10.203571954049361</v>
      </c>
      <c r="AA111" t="s">
        <v>118</v>
      </c>
      <c r="AB111" t="s">
        <v>118</v>
      </c>
      <c r="AC111">
        <v>70</v>
      </c>
      <c r="AD111">
        <v>87.787766989999994</v>
      </c>
    </row>
    <row r="112" spans="1:30" x14ac:dyDescent="0.3">
      <c r="A112" s="2">
        <v>1138</v>
      </c>
      <c r="B112" t="s">
        <v>43</v>
      </c>
      <c r="C112" s="2">
        <v>2005</v>
      </c>
      <c r="D112" t="s">
        <v>0</v>
      </c>
      <c r="E112" s="2">
        <v>33</v>
      </c>
      <c r="F112" s="2" t="s">
        <v>53</v>
      </c>
      <c r="G112" s="2" t="s">
        <v>1</v>
      </c>
      <c r="H112" s="2" t="s">
        <v>27</v>
      </c>
      <c r="I112" s="2" t="s">
        <v>26</v>
      </c>
      <c r="J112" s="2" t="s">
        <v>26</v>
      </c>
      <c r="K112" s="2" t="s">
        <v>26</v>
      </c>
      <c r="L112" s="2">
        <v>2001</v>
      </c>
      <c r="M112" s="2">
        <v>1992</v>
      </c>
      <c r="N112" s="2" t="s">
        <v>29</v>
      </c>
      <c r="O112" s="2" t="s">
        <v>26</v>
      </c>
      <c r="P112" s="2" t="s">
        <v>26</v>
      </c>
      <c r="Q112" s="2" t="s">
        <v>26</v>
      </c>
      <c r="R112" s="2" t="s">
        <v>26</v>
      </c>
      <c r="S112" s="2" t="s">
        <v>26</v>
      </c>
      <c r="T112" s="2">
        <v>0.35</v>
      </c>
      <c r="U112" s="2">
        <v>-73.815635430313705</v>
      </c>
      <c r="V112" s="2">
        <v>41.543897058267198</v>
      </c>
      <c r="W112">
        <v>9.1912837698439915</v>
      </c>
      <c r="X112">
        <v>1184.933884297521</v>
      </c>
      <c r="Y112">
        <v>929.77901641593496</v>
      </c>
      <c r="Z112">
        <v>10.203571954049361</v>
      </c>
      <c r="AA112" t="s">
        <v>118</v>
      </c>
      <c r="AB112" t="s">
        <v>118</v>
      </c>
      <c r="AC112">
        <v>70</v>
      </c>
      <c r="AD112">
        <v>87.787766989999994</v>
      </c>
    </row>
    <row r="113" spans="1:30" x14ac:dyDescent="0.3">
      <c r="A113" s="2">
        <v>1188</v>
      </c>
      <c r="B113" s="2" t="s">
        <v>92</v>
      </c>
      <c r="C113" s="2">
        <v>2005</v>
      </c>
      <c r="D113" t="s">
        <v>93</v>
      </c>
      <c r="E113" s="2">
        <v>14</v>
      </c>
      <c r="F113" s="2" t="s">
        <v>53</v>
      </c>
      <c r="G113" s="2" t="s">
        <v>94</v>
      </c>
      <c r="H113" s="2" t="s">
        <v>27</v>
      </c>
      <c r="I113" s="2">
        <v>1</v>
      </c>
      <c r="J113" s="2">
        <v>22</v>
      </c>
      <c r="K113" s="2" t="s">
        <v>26</v>
      </c>
      <c r="L113" s="2">
        <v>1997</v>
      </c>
      <c r="M113" s="2">
        <v>1997</v>
      </c>
      <c r="N113" s="2" t="s">
        <v>29</v>
      </c>
      <c r="O113" s="2">
        <v>0</v>
      </c>
      <c r="P113" s="2">
        <v>100</v>
      </c>
      <c r="Q113" s="2" t="s">
        <v>26</v>
      </c>
      <c r="R113" s="2" t="s">
        <v>26</v>
      </c>
      <c r="S113" s="2" t="s">
        <v>26</v>
      </c>
      <c r="T113" s="2">
        <v>-0.28000000000000003</v>
      </c>
      <c r="U113" s="2">
        <v>-121.86207827251999</v>
      </c>
      <c r="V113" s="2">
        <v>37.208608937080498</v>
      </c>
      <c r="W113">
        <v>14.83289623260498</v>
      </c>
      <c r="X113">
        <v>546.85227272727275</v>
      </c>
      <c r="Y113">
        <v>466.11517212607652</v>
      </c>
      <c r="Z113">
        <v>89.12388541481711</v>
      </c>
      <c r="AA113">
        <f>(P113-O113)</f>
        <v>100</v>
      </c>
      <c r="AB113">
        <f>AVERAGE(P113,O113)</f>
        <v>50</v>
      </c>
      <c r="AC113">
        <v>70</v>
      </c>
      <c r="AD113">
        <v>145.94720040000001</v>
      </c>
    </row>
    <row r="114" spans="1:30" x14ac:dyDescent="0.3">
      <c r="A114">
        <v>1493</v>
      </c>
      <c r="B114" t="s">
        <v>112</v>
      </c>
      <c r="C114">
        <v>2008</v>
      </c>
      <c r="D114" s="2" t="s">
        <v>0</v>
      </c>
      <c r="E114" s="2">
        <v>41</v>
      </c>
      <c r="F114" s="2" t="s">
        <v>53</v>
      </c>
      <c r="G114" s="2" t="s">
        <v>1</v>
      </c>
      <c r="H114" s="2" t="s">
        <v>27</v>
      </c>
      <c r="I114" s="2">
        <v>1</v>
      </c>
      <c r="J114" s="2">
        <v>7</v>
      </c>
      <c r="K114" s="2" t="s">
        <v>26</v>
      </c>
      <c r="L114" s="2">
        <v>2004</v>
      </c>
      <c r="M114" s="2">
        <v>2001</v>
      </c>
      <c r="N114" s="2" t="s">
        <v>28</v>
      </c>
      <c r="O114" s="2">
        <v>0.6</v>
      </c>
      <c r="P114" s="2">
        <v>41.6</v>
      </c>
      <c r="Q114" s="2" t="s">
        <v>26</v>
      </c>
      <c r="R114" s="2" t="s">
        <v>26</v>
      </c>
      <c r="S114" s="2" t="s">
        <v>26</v>
      </c>
      <c r="T114" s="2">
        <v>0.42799999999999999</v>
      </c>
      <c r="U114" s="2">
        <v>-84.678111499384897</v>
      </c>
      <c r="V114" s="2">
        <v>33.200195604627197</v>
      </c>
      <c r="W114">
        <v>16.560077809841829</v>
      </c>
      <c r="X114">
        <v>1324.345794392523</v>
      </c>
      <c r="Y114">
        <v>725.99157828928151</v>
      </c>
      <c r="Z114">
        <v>19.509281924951861</v>
      </c>
      <c r="AA114">
        <f>(P114-O114)</f>
        <v>41</v>
      </c>
      <c r="AB114">
        <f>AVERAGE(P114,O114)</f>
        <v>21.1</v>
      </c>
      <c r="AC114">
        <v>70</v>
      </c>
      <c r="AD114">
        <v>26.8387612</v>
      </c>
    </row>
    <row r="115" spans="1:30" x14ac:dyDescent="0.3">
      <c r="A115">
        <v>1493</v>
      </c>
      <c r="B115" t="s">
        <v>112</v>
      </c>
      <c r="C115">
        <v>2008</v>
      </c>
      <c r="D115" s="2" t="s">
        <v>0</v>
      </c>
      <c r="E115" s="2">
        <v>41</v>
      </c>
      <c r="F115" s="2" t="s">
        <v>53</v>
      </c>
      <c r="G115" s="2" t="s">
        <v>1</v>
      </c>
      <c r="H115" s="2" t="s">
        <v>27</v>
      </c>
      <c r="I115" s="2">
        <v>1</v>
      </c>
      <c r="J115" s="2">
        <v>7</v>
      </c>
      <c r="K115" s="2" t="s">
        <v>26</v>
      </c>
      <c r="L115" s="2">
        <v>2004</v>
      </c>
      <c r="M115" s="2">
        <v>2001</v>
      </c>
      <c r="N115" s="2" t="s">
        <v>29</v>
      </c>
      <c r="O115" s="2">
        <v>0</v>
      </c>
      <c r="P115" s="2">
        <v>61.4</v>
      </c>
      <c r="Q115" s="2" t="s">
        <v>26</v>
      </c>
      <c r="R115" s="2" t="s">
        <v>26</v>
      </c>
      <c r="S115" s="2" t="s">
        <v>26</v>
      </c>
      <c r="T115" s="2">
        <v>-0.39</v>
      </c>
      <c r="U115" s="2">
        <v>-84.678111499384897</v>
      </c>
      <c r="V115" s="2">
        <v>33.200195604627197</v>
      </c>
      <c r="W115">
        <v>16.560077809841829</v>
      </c>
      <c r="X115">
        <v>1324.345794392523</v>
      </c>
      <c r="Y115">
        <v>725.99157828928151</v>
      </c>
      <c r="Z115">
        <v>19.509281924951861</v>
      </c>
      <c r="AA115">
        <f>(P115-O115)</f>
        <v>61.4</v>
      </c>
      <c r="AB115">
        <f>AVERAGE(P115,O115)</f>
        <v>30.7</v>
      </c>
      <c r="AC115">
        <v>70</v>
      </c>
      <c r="AD115">
        <v>26.8387612</v>
      </c>
    </row>
    <row r="116" spans="1:30" x14ac:dyDescent="0.3">
      <c r="A116" s="2">
        <v>1619</v>
      </c>
      <c r="B116" s="2" t="s">
        <v>96</v>
      </c>
      <c r="C116" s="2">
        <v>2016</v>
      </c>
      <c r="D116" s="2" t="s">
        <v>3</v>
      </c>
      <c r="E116" s="2">
        <v>29</v>
      </c>
      <c r="F116" s="2" t="s">
        <v>53</v>
      </c>
      <c r="G116" s="2" t="s">
        <v>1</v>
      </c>
      <c r="H116" s="2" t="s">
        <v>27</v>
      </c>
      <c r="I116" s="2">
        <v>3</v>
      </c>
      <c r="J116" s="2">
        <v>15</v>
      </c>
      <c r="K116" s="2" t="s">
        <v>26</v>
      </c>
      <c r="L116" s="2">
        <v>2011</v>
      </c>
      <c r="M116" s="2">
        <v>2006</v>
      </c>
      <c r="N116" s="2" t="s">
        <v>28</v>
      </c>
      <c r="O116" s="2">
        <v>0</v>
      </c>
      <c r="P116" s="2">
        <v>71</v>
      </c>
      <c r="Q116" s="2">
        <v>0.04</v>
      </c>
      <c r="R116" s="2">
        <v>11.38</v>
      </c>
      <c r="S116" s="2">
        <v>2.06</v>
      </c>
      <c r="T116" s="2">
        <v>0</v>
      </c>
      <c r="U116" s="2">
        <v>-93.635011052551505</v>
      </c>
      <c r="V116" s="2">
        <v>41.6285379244284</v>
      </c>
      <c r="W116">
        <v>9.3537170867289401</v>
      </c>
      <c r="X116">
        <v>878.8677685950413</v>
      </c>
      <c r="Y116">
        <v>1109.547957491284</v>
      </c>
      <c r="Z116">
        <v>46.002445930291799</v>
      </c>
      <c r="AA116">
        <f>(P116-O116)</f>
        <v>71</v>
      </c>
      <c r="AB116">
        <f>AVERAGE(P116,O116)</f>
        <v>35.5</v>
      </c>
      <c r="AC116">
        <v>80</v>
      </c>
      <c r="AD116">
        <v>14.03237841</v>
      </c>
    </row>
    <row r="117" spans="1:30" x14ac:dyDescent="0.3">
      <c r="A117" s="2">
        <v>1621</v>
      </c>
      <c r="B117" s="2" t="s">
        <v>97</v>
      </c>
      <c r="C117" s="2">
        <v>2016</v>
      </c>
      <c r="D117" s="2" t="s">
        <v>0</v>
      </c>
      <c r="E117" s="2">
        <v>98</v>
      </c>
      <c r="F117" s="2" t="s">
        <v>53</v>
      </c>
      <c r="G117" s="2" t="s">
        <v>1</v>
      </c>
      <c r="H117" s="2" t="s">
        <v>27</v>
      </c>
      <c r="I117" s="2">
        <v>7</v>
      </c>
      <c r="J117" s="2">
        <v>33</v>
      </c>
      <c r="K117" s="2">
        <v>18.3</v>
      </c>
      <c r="L117" s="2">
        <v>2001</v>
      </c>
      <c r="M117" s="2">
        <v>2001</v>
      </c>
      <c r="N117" s="2" t="s">
        <v>28</v>
      </c>
      <c r="O117" s="2">
        <v>5</v>
      </c>
      <c r="P117" s="2">
        <v>89</v>
      </c>
      <c r="Q117" s="2">
        <v>0.1</v>
      </c>
      <c r="R117" s="2">
        <v>55.2</v>
      </c>
      <c r="S117" s="2">
        <v>13.2</v>
      </c>
      <c r="T117" s="2">
        <v>0</v>
      </c>
      <c r="U117" s="2">
        <v>-88.926043252578197</v>
      </c>
      <c r="V117" s="2">
        <v>41.8597629640675</v>
      </c>
      <c r="W117">
        <v>9.0990066606490334</v>
      </c>
      <c r="X117">
        <v>918.08196721311481</v>
      </c>
      <c r="Y117">
        <v>1066.8512878417971</v>
      </c>
      <c r="Z117">
        <v>33.831319715155928</v>
      </c>
      <c r="AA117">
        <f>(P117-O117)</f>
        <v>84</v>
      </c>
      <c r="AB117">
        <f>AVERAGE(P117,O117)</f>
        <v>47</v>
      </c>
      <c r="AC117">
        <v>80</v>
      </c>
      <c r="AD117">
        <v>15.39221897</v>
      </c>
    </row>
    <row r="118" spans="1:30" x14ac:dyDescent="0.3">
      <c r="A118" s="2">
        <v>1621</v>
      </c>
      <c r="B118" s="2" t="s">
        <v>97</v>
      </c>
      <c r="C118" s="2">
        <v>2016</v>
      </c>
      <c r="D118" s="2" t="s">
        <v>0</v>
      </c>
      <c r="E118" s="2">
        <v>98</v>
      </c>
      <c r="F118" s="2" t="s">
        <v>53</v>
      </c>
      <c r="G118" s="2" t="s">
        <v>1</v>
      </c>
      <c r="H118" s="2" t="s">
        <v>27</v>
      </c>
      <c r="I118" s="2">
        <v>7</v>
      </c>
      <c r="J118" s="2">
        <v>33</v>
      </c>
      <c r="K118" s="2">
        <v>18.3</v>
      </c>
      <c r="L118" s="2">
        <v>2001</v>
      </c>
      <c r="M118" s="2">
        <v>2001</v>
      </c>
      <c r="N118" s="2" t="s">
        <v>28</v>
      </c>
      <c r="O118" s="2">
        <v>5</v>
      </c>
      <c r="P118" s="2">
        <v>89</v>
      </c>
      <c r="Q118" s="2">
        <v>0.1</v>
      </c>
      <c r="R118" s="2">
        <v>55.2</v>
      </c>
      <c r="S118" s="2">
        <v>13.2</v>
      </c>
      <c r="T118" s="2">
        <v>0</v>
      </c>
      <c r="U118" s="2">
        <v>-88.926043252578197</v>
      </c>
      <c r="V118" s="2">
        <v>41.8597629640675</v>
      </c>
      <c r="W118">
        <v>9.0990066606490334</v>
      </c>
      <c r="X118">
        <v>918.08196721311481</v>
      </c>
      <c r="Y118">
        <v>1066.8512878417971</v>
      </c>
      <c r="Z118">
        <v>33.831319715155928</v>
      </c>
      <c r="AA118">
        <f>(P118-O118)</f>
        <v>84</v>
      </c>
      <c r="AB118">
        <f>AVERAGE(P118,O118)</f>
        <v>47</v>
      </c>
      <c r="AC118">
        <v>80</v>
      </c>
      <c r="AD118">
        <v>15.39221897</v>
      </c>
    </row>
    <row r="119" spans="1:30" x14ac:dyDescent="0.3">
      <c r="A119" s="2">
        <v>1622</v>
      </c>
      <c r="B119" s="2" t="s">
        <v>98</v>
      </c>
      <c r="C119" s="2">
        <v>2016</v>
      </c>
      <c r="D119" s="2" t="s">
        <v>0</v>
      </c>
      <c r="E119" s="2">
        <v>46</v>
      </c>
      <c r="F119" s="2" t="s">
        <v>53</v>
      </c>
      <c r="G119" s="2" t="s">
        <v>1</v>
      </c>
      <c r="H119" s="2" t="s">
        <v>27</v>
      </c>
      <c r="I119" s="2" t="s">
        <v>26</v>
      </c>
      <c r="J119" s="2" t="s">
        <v>26</v>
      </c>
      <c r="K119" s="2" t="s">
        <v>26</v>
      </c>
      <c r="L119" s="2">
        <v>2014</v>
      </c>
      <c r="M119" s="2">
        <v>2009</v>
      </c>
      <c r="N119" s="2" t="s">
        <v>28</v>
      </c>
      <c r="O119" s="2">
        <v>0</v>
      </c>
      <c r="P119" s="2">
        <v>66.3</v>
      </c>
      <c r="Q119" s="2" t="s">
        <v>26</v>
      </c>
      <c r="R119" s="2" t="s">
        <v>26</v>
      </c>
      <c r="S119" s="2" t="s">
        <v>26</v>
      </c>
      <c r="T119" s="2">
        <v>0</v>
      </c>
      <c r="U119" s="2">
        <v>129.092336812658</v>
      </c>
      <c r="V119" s="2">
        <v>35.3417571425638</v>
      </c>
      <c r="W119">
        <v>12.91176997593471</v>
      </c>
      <c r="X119">
        <v>1324.3571428571429</v>
      </c>
      <c r="Y119">
        <v>867.33749999999998</v>
      </c>
      <c r="Z119">
        <v>73.457922690255302</v>
      </c>
      <c r="AA119">
        <f>(P119-O119)</f>
        <v>66.3</v>
      </c>
      <c r="AB119">
        <f>AVERAGE(P119,O119)</f>
        <v>33.15</v>
      </c>
      <c r="AC119">
        <v>80</v>
      </c>
      <c r="AD119">
        <v>159.38215460000001</v>
      </c>
    </row>
    <row r="120" spans="1:30" x14ac:dyDescent="0.3">
      <c r="A120" s="2">
        <v>1622</v>
      </c>
      <c r="B120" s="2" t="s">
        <v>98</v>
      </c>
      <c r="C120" s="2">
        <v>2016</v>
      </c>
      <c r="D120" s="2" t="s">
        <v>0</v>
      </c>
      <c r="E120" s="2">
        <v>46</v>
      </c>
      <c r="F120" s="2" t="s">
        <v>53</v>
      </c>
      <c r="G120" s="2" t="s">
        <v>1</v>
      </c>
      <c r="H120" s="2" t="s">
        <v>27</v>
      </c>
      <c r="I120" s="2" t="s">
        <v>26</v>
      </c>
      <c r="J120" s="2" t="s">
        <v>26</v>
      </c>
      <c r="K120" s="2" t="s">
        <v>26</v>
      </c>
      <c r="L120" s="2">
        <v>2014</v>
      </c>
      <c r="M120" s="2">
        <v>2009</v>
      </c>
      <c r="N120" s="2" t="s">
        <v>29</v>
      </c>
      <c r="O120" s="2">
        <v>0</v>
      </c>
      <c r="P120" s="2">
        <v>77</v>
      </c>
      <c r="Q120" s="2" t="s">
        <v>26</v>
      </c>
      <c r="R120" s="2" t="s">
        <v>26</v>
      </c>
      <c r="S120" s="2" t="s">
        <v>26</v>
      </c>
      <c r="T120" s="2">
        <v>-0.42</v>
      </c>
      <c r="U120" s="2">
        <v>129.092336812658</v>
      </c>
      <c r="V120" s="2">
        <v>35.3417571425638</v>
      </c>
      <c r="W120">
        <v>12.91176997593471</v>
      </c>
      <c r="X120">
        <v>1324.3571428571429</v>
      </c>
      <c r="Y120">
        <v>867.33749999999998</v>
      </c>
      <c r="Z120">
        <v>73.457922690255302</v>
      </c>
      <c r="AA120">
        <f>(P120-O120)</f>
        <v>77</v>
      </c>
      <c r="AB120">
        <f>AVERAGE(P120,O120)</f>
        <v>38.5</v>
      </c>
      <c r="AC120">
        <v>80</v>
      </c>
      <c r="AD120">
        <v>159.38215460000001</v>
      </c>
    </row>
    <row r="121" spans="1:30" x14ac:dyDescent="0.3">
      <c r="A121" s="2">
        <v>1815</v>
      </c>
      <c r="B121" t="s">
        <v>99</v>
      </c>
      <c r="C121" s="2">
        <v>2018</v>
      </c>
      <c r="D121" t="s">
        <v>0</v>
      </c>
      <c r="E121" s="2">
        <v>48</v>
      </c>
      <c r="F121" s="2" t="s">
        <v>53</v>
      </c>
      <c r="G121" s="2" t="s">
        <v>1</v>
      </c>
      <c r="H121" s="2" t="s">
        <v>27</v>
      </c>
      <c r="I121" s="2" t="s">
        <v>26</v>
      </c>
      <c r="J121" s="2" t="s">
        <v>26</v>
      </c>
      <c r="K121" s="2" t="s">
        <v>30</v>
      </c>
      <c r="L121" s="2">
        <v>2013</v>
      </c>
      <c r="M121" s="2" t="s">
        <v>40</v>
      </c>
      <c r="N121" s="2" t="s">
        <v>28</v>
      </c>
      <c r="O121" s="2" t="s">
        <v>26</v>
      </c>
      <c r="P121" s="2" t="s">
        <v>26</v>
      </c>
      <c r="Q121" s="2" t="s">
        <v>26</v>
      </c>
      <c r="R121" s="2" t="s">
        <v>26</v>
      </c>
      <c r="S121" s="2" t="s">
        <v>26</v>
      </c>
      <c r="T121" s="2">
        <v>-0.02</v>
      </c>
      <c r="U121" s="2">
        <v>108.935981718403</v>
      </c>
      <c r="V121" s="2">
        <v>34.023800959842099</v>
      </c>
      <c r="W121">
        <v>10.99981827206082</v>
      </c>
      <c r="X121">
        <v>712.12962962962968</v>
      </c>
      <c r="Y121">
        <v>871.33503214518225</v>
      </c>
      <c r="Z121">
        <v>71.413292213722514</v>
      </c>
      <c r="AA121" t="s">
        <v>118</v>
      </c>
      <c r="AB121" t="s">
        <v>118</v>
      </c>
      <c r="AC121">
        <v>80</v>
      </c>
      <c r="AD121">
        <v>51.949224659999999</v>
      </c>
    </row>
    <row r="122" spans="1:30" x14ac:dyDescent="0.3">
      <c r="A122" s="2">
        <v>1815</v>
      </c>
      <c r="B122" t="s">
        <v>99</v>
      </c>
      <c r="C122" s="2">
        <v>2018</v>
      </c>
      <c r="D122" t="s">
        <v>0</v>
      </c>
      <c r="E122" s="2">
        <v>48</v>
      </c>
      <c r="F122" s="2" t="s">
        <v>53</v>
      </c>
      <c r="G122" s="2" t="s">
        <v>1</v>
      </c>
      <c r="H122" s="2" t="s">
        <v>27</v>
      </c>
      <c r="I122" s="2" t="s">
        <v>26</v>
      </c>
      <c r="J122" s="2" t="s">
        <v>26</v>
      </c>
      <c r="K122" s="2" t="s">
        <v>30</v>
      </c>
      <c r="L122" s="2">
        <v>2013</v>
      </c>
      <c r="M122" s="2" t="s">
        <v>40</v>
      </c>
      <c r="N122" s="2" t="s">
        <v>29</v>
      </c>
      <c r="O122" s="2" t="s">
        <v>26</v>
      </c>
      <c r="P122" s="2" t="s">
        <v>26</v>
      </c>
      <c r="Q122" s="2" t="s">
        <v>26</v>
      </c>
      <c r="R122" s="2" t="s">
        <v>26</v>
      </c>
      <c r="S122" s="2" t="s">
        <v>26</v>
      </c>
      <c r="T122" s="2">
        <v>0</v>
      </c>
      <c r="U122" s="2">
        <v>108.935981718403</v>
      </c>
      <c r="V122" s="2">
        <v>34.023800959842099</v>
      </c>
      <c r="W122">
        <v>10.99981827206082</v>
      </c>
      <c r="X122">
        <v>712.12962962962968</v>
      </c>
      <c r="Y122">
        <v>871.33503214518225</v>
      </c>
      <c r="Z122">
        <v>71.413292213722514</v>
      </c>
      <c r="AA122" t="s">
        <v>118</v>
      </c>
      <c r="AB122" t="s">
        <v>118</v>
      </c>
      <c r="AC122">
        <v>80</v>
      </c>
      <c r="AD122">
        <v>51.949224659999999</v>
      </c>
    </row>
    <row r="123" spans="1:30" x14ac:dyDescent="0.3">
      <c r="A123" s="2">
        <v>1822</v>
      </c>
      <c r="B123" s="2" t="s">
        <v>100</v>
      </c>
      <c r="C123" s="2">
        <v>2017</v>
      </c>
      <c r="D123" s="2" t="s">
        <v>0</v>
      </c>
      <c r="E123" s="2">
        <v>13</v>
      </c>
      <c r="F123" s="2" t="s">
        <v>53</v>
      </c>
      <c r="G123" s="2" t="s">
        <v>94</v>
      </c>
      <c r="H123" s="2" t="s">
        <v>27</v>
      </c>
      <c r="I123" s="2" t="s">
        <v>26</v>
      </c>
      <c r="J123" s="2" t="s">
        <v>26</v>
      </c>
      <c r="K123" s="2" t="s">
        <v>26</v>
      </c>
      <c r="L123" s="2">
        <v>2009</v>
      </c>
      <c r="M123" s="2">
        <v>2009</v>
      </c>
      <c r="N123" s="2" t="s">
        <v>28</v>
      </c>
      <c r="O123" s="2">
        <v>15</v>
      </c>
      <c r="P123" s="2">
        <v>52.9</v>
      </c>
      <c r="Q123" s="2" t="s">
        <v>26</v>
      </c>
      <c r="R123" s="2" t="s">
        <v>26</v>
      </c>
      <c r="S123" s="2" t="s">
        <v>26</v>
      </c>
      <c r="T123" s="2">
        <v>0</v>
      </c>
      <c r="U123" s="2">
        <v>-88.9541362558098</v>
      </c>
      <c r="V123" s="2">
        <v>30.975835650170399</v>
      </c>
      <c r="W123">
        <v>18.840288602388821</v>
      </c>
      <c r="X123">
        <v>1598.5480769230769</v>
      </c>
      <c r="Y123">
        <v>663.73756760817309</v>
      </c>
      <c r="Z123">
        <v>17.487186019237221</v>
      </c>
      <c r="AA123">
        <f>(P123-O123)</f>
        <v>37.9</v>
      </c>
      <c r="AB123">
        <f>AVERAGE(P123,O123)</f>
        <v>33.950000000000003</v>
      </c>
      <c r="AC123">
        <v>80</v>
      </c>
      <c r="AD123">
        <v>64.425485129999998</v>
      </c>
    </row>
    <row r="124" spans="1:30" x14ac:dyDescent="0.3">
      <c r="A124">
        <v>1934</v>
      </c>
      <c r="B124" t="s">
        <v>113</v>
      </c>
      <c r="C124">
        <v>2020</v>
      </c>
      <c r="D124" s="2" t="s">
        <v>0</v>
      </c>
      <c r="E124" s="2">
        <v>13</v>
      </c>
      <c r="F124" s="2" t="s">
        <v>53</v>
      </c>
      <c r="G124" s="2" t="s">
        <v>1</v>
      </c>
      <c r="H124" s="2" t="s">
        <v>27</v>
      </c>
      <c r="I124" s="2" t="s">
        <v>26</v>
      </c>
      <c r="J124" s="2" t="s">
        <v>26</v>
      </c>
      <c r="K124" s="2" t="s">
        <v>26</v>
      </c>
      <c r="L124" s="2">
        <v>2015</v>
      </c>
      <c r="M124" s="2">
        <v>2015</v>
      </c>
      <c r="N124" s="2" t="s">
        <v>29</v>
      </c>
      <c r="O124" s="13" t="s">
        <v>26</v>
      </c>
      <c r="P124" s="13" t="s">
        <v>26</v>
      </c>
      <c r="Q124" s="2" t="s">
        <v>26</v>
      </c>
      <c r="R124" s="2" t="s">
        <v>26</v>
      </c>
      <c r="S124" s="2" t="s">
        <v>26</v>
      </c>
      <c r="T124" s="2">
        <v>0.56159999999999999</v>
      </c>
      <c r="U124" s="2">
        <v>121.018056</v>
      </c>
      <c r="V124" s="2">
        <v>14.228889000000001</v>
      </c>
      <c r="W124">
        <v>26.34653463708349</v>
      </c>
      <c r="X124">
        <v>2308.4096385542171</v>
      </c>
      <c r="Y124">
        <v>105.3452064789921</v>
      </c>
      <c r="Z124">
        <v>75.550407455628175</v>
      </c>
      <c r="AA124" s="2">
        <v>35.9</v>
      </c>
      <c r="AB124" t="s">
        <v>118</v>
      </c>
      <c r="AC124">
        <v>80</v>
      </c>
      <c r="AD124">
        <v>178.5973951</v>
      </c>
    </row>
    <row r="125" spans="1:30" x14ac:dyDescent="0.3">
      <c r="A125" s="8">
        <v>2038</v>
      </c>
      <c r="B125" s="9" t="s">
        <v>101</v>
      </c>
      <c r="C125" s="10">
        <v>2011</v>
      </c>
      <c r="D125" s="2" t="s">
        <v>0</v>
      </c>
      <c r="E125" s="2">
        <v>10</v>
      </c>
      <c r="F125" s="2" t="s">
        <v>53</v>
      </c>
      <c r="G125" s="2" t="s">
        <v>1</v>
      </c>
      <c r="H125" s="2" t="s">
        <v>27</v>
      </c>
      <c r="I125" s="2" t="s">
        <v>26</v>
      </c>
      <c r="J125" s="2" t="s">
        <v>26</v>
      </c>
      <c r="K125" s="2" t="s">
        <v>26</v>
      </c>
      <c r="L125" s="2">
        <v>2003</v>
      </c>
      <c r="M125" s="2" t="s">
        <v>40</v>
      </c>
      <c r="N125" s="2" t="s">
        <v>28</v>
      </c>
      <c r="O125" s="2">
        <v>5</v>
      </c>
      <c r="P125" s="2">
        <v>89</v>
      </c>
      <c r="Q125" s="2" t="s">
        <v>26</v>
      </c>
      <c r="R125" s="2" t="s">
        <v>26</v>
      </c>
      <c r="S125" s="2" t="s">
        <v>26</v>
      </c>
      <c r="T125" s="2">
        <v>-0.81</v>
      </c>
      <c r="U125" s="2">
        <v>8.6950014868463192</v>
      </c>
      <c r="V125" s="2">
        <v>50.8130352580283</v>
      </c>
      <c r="W125">
        <v>8.3393827915191654</v>
      </c>
      <c r="X125">
        <v>875.28571428571433</v>
      </c>
      <c r="Y125">
        <v>626.44085562569751</v>
      </c>
      <c r="Z125">
        <v>13.976843908854891</v>
      </c>
      <c r="AA125">
        <f>(P125-O125)</f>
        <v>84</v>
      </c>
      <c r="AB125">
        <f>AVERAGE(P125,O125)</f>
        <v>47</v>
      </c>
      <c r="AC125">
        <v>70</v>
      </c>
      <c r="AD125">
        <v>39.669576900000003</v>
      </c>
    </row>
    <row r="126" spans="1:30" x14ac:dyDescent="0.3">
      <c r="A126" s="8">
        <v>2038</v>
      </c>
      <c r="B126" s="9" t="s">
        <v>101</v>
      </c>
      <c r="C126" s="10">
        <v>2011</v>
      </c>
      <c r="D126" s="2" t="s">
        <v>0</v>
      </c>
      <c r="E126" s="2">
        <v>10</v>
      </c>
      <c r="F126" s="2" t="s">
        <v>53</v>
      </c>
      <c r="G126" s="2" t="s">
        <v>1</v>
      </c>
      <c r="H126" s="2" t="s">
        <v>27</v>
      </c>
      <c r="I126" s="2" t="s">
        <v>26</v>
      </c>
      <c r="J126" s="2" t="s">
        <v>26</v>
      </c>
      <c r="K126" s="2" t="s">
        <v>26</v>
      </c>
      <c r="L126" s="2">
        <v>2003</v>
      </c>
      <c r="M126" s="2" t="s">
        <v>40</v>
      </c>
      <c r="N126" s="2" t="s">
        <v>28</v>
      </c>
      <c r="O126" s="2">
        <v>5</v>
      </c>
      <c r="P126" s="2">
        <v>89</v>
      </c>
      <c r="Q126" s="2" t="s">
        <v>26</v>
      </c>
      <c r="R126" s="2" t="s">
        <v>26</v>
      </c>
      <c r="S126" s="2" t="s">
        <v>26</v>
      </c>
      <c r="T126" s="2">
        <v>-0.68</v>
      </c>
      <c r="U126" s="2">
        <v>8.6950014868463192</v>
      </c>
      <c r="V126" s="2">
        <v>50.8130352580283</v>
      </c>
      <c r="W126">
        <v>8.3393827915191654</v>
      </c>
      <c r="X126">
        <v>875.28571428571433</v>
      </c>
      <c r="Y126">
        <v>626.44085562569751</v>
      </c>
      <c r="Z126">
        <v>13.976843908854891</v>
      </c>
      <c r="AA126">
        <f>(P126-O126)</f>
        <v>84</v>
      </c>
      <c r="AB126">
        <f>AVERAGE(P126,O126)</f>
        <v>47</v>
      </c>
      <c r="AC126">
        <v>70</v>
      </c>
      <c r="AD126">
        <v>39.669576900000003</v>
      </c>
    </row>
    <row r="127" spans="1:30" x14ac:dyDescent="0.3">
      <c r="A127" s="8">
        <v>2070</v>
      </c>
      <c r="B127" s="6" t="s">
        <v>102</v>
      </c>
      <c r="C127" s="10">
        <v>2020</v>
      </c>
      <c r="D127" t="s">
        <v>79</v>
      </c>
      <c r="E127" s="2">
        <v>40</v>
      </c>
      <c r="F127" s="2" t="s">
        <v>53</v>
      </c>
      <c r="G127" s="2" t="s">
        <v>1</v>
      </c>
      <c r="H127" s="2" t="s">
        <v>27</v>
      </c>
      <c r="I127" s="2">
        <v>1</v>
      </c>
      <c r="J127" s="2">
        <v>19</v>
      </c>
      <c r="K127" s="2" t="s">
        <v>26</v>
      </c>
      <c r="L127" s="2">
        <v>2016</v>
      </c>
      <c r="M127" s="2">
        <v>2016</v>
      </c>
      <c r="N127" s="2" t="s">
        <v>29</v>
      </c>
      <c r="O127" s="13" t="s">
        <v>26</v>
      </c>
      <c r="P127" s="13" t="s">
        <v>26</v>
      </c>
      <c r="Q127" s="2" t="s">
        <v>26</v>
      </c>
      <c r="R127" s="2" t="s">
        <v>26</v>
      </c>
      <c r="S127" s="2" t="s">
        <v>26</v>
      </c>
      <c r="T127" s="2">
        <v>0.06</v>
      </c>
      <c r="U127" s="2">
        <v>36.787484779217799</v>
      </c>
      <c r="V127" s="2">
        <v>-3.3319054680446398</v>
      </c>
      <c r="W127">
        <v>20.54842067848552</v>
      </c>
      <c r="X127">
        <v>730.02272727272725</v>
      </c>
      <c r="Y127">
        <v>159.72996815768161</v>
      </c>
      <c r="Z127">
        <v>89.728237585587934</v>
      </c>
      <c r="AA127" s="2">
        <v>0.2</v>
      </c>
      <c r="AB127" t="s">
        <v>118</v>
      </c>
      <c r="AC127">
        <v>40</v>
      </c>
      <c r="AD127">
        <v>38.605495779999998</v>
      </c>
    </row>
    <row r="128" spans="1:30" s="2" customFormat="1" x14ac:dyDescent="0.3">
      <c r="A128" s="8">
        <v>2070</v>
      </c>
      <c r="B128" s="6" t="s">
        <v>102</v>
      </c>
      <c r="C128" s="10">
        <v>2020</v>
      </c>
      <c r="D128" t="s">
        <v>79</v>
      </c>
      <c r="E128" s="2">
        <v>40</v>
      </c>
      <c r="F128" s="2" t="s">
        <v>53</v>
      </c>
      <c r="G128" s="2" t="s">
        <v>1</v>
      </c>
      <c r="H128" s="2" t="s">
        <v>27</v>
      </c>
      <c r="I128" s="2">
        <v>1</v>
      </c>
      <c r="J128" s="2">
        <v>19</v>
      </c>
      <c r="K128" s="2" t="s">
        <v>26</v>
      </c>
      <c r="L128" s="2">
        <v>2016</v>
      </c>
      <c r="M128" s="2">
        <v>2016</v>
      </c>
      <c r="N128" s="2" t="s">
        <v>28</v>
      </c>
      <c r="O128" s="13" t="s">
        <v>26</v>
      </c>
      <c r="P128" s="13" t="s">
        <v>26</v>
      </c>
      <c r="Q128" s="2" t="s">
        <v>26</v>
      </c>
      <c r="R128" s="2" t="s">
        <v>26</v>
      </c>
      <c r="S128" s="2" t="s">
        <v>26</v>
      </c>
      <c r="T128" s="2">
        <v>-0.06</v>
      </c>
      <c r="U128" s="2">
        <v>36.787484779217799</v>
      </c>
      <c r="V128" s="2">
        <v>-3.3319054680446398</v>
      </c>
      <c r="W128">
        <v>20.54842067848552</v>
      </c>
      <c r="X128">
        <v>730.02272727272725</v>
      </c>
      <c r="Y128">
        <v>159.72996815768161</v>
      </c>
      <c r="Z128">
        <v>89.728237585587934</v>
      </c>
      <c r="AA128" s="2">
        <v>27.4</v>
      </c>
      <c r="AB128" t="s">
        <v>118</v>
      </c>
      <c r="AC128">
        <v>40</v>
      </c>
      <c r="AD128">
        <v>38.605495779999998</v>
      </c>
    </row>
    <row r="129" spans="1:43" s="2" customFormat="1" x14ac:dyDescent="0.3">
      <c r="A129" s="8">
        <v>2070</v>
      </c>
      <c r="B129" s="6" t="s">
        <v>102</v>
      </c>
      <c r="C129" s="10">
        <v>2020</v>
      </c>
      <c r="D129" t="s">
        <v>79</v>
      </c>
      <c r="E129" s="2">
        <v>40</v>
      </c>
      <c r="F129" s="2" t="s">
        <v>53</v>
      </c>
      <c r="G129" s="2" t="s">
        <v>1</v>
      </c>
      <c r="H129" s="2" t="s">
        <v>27</v>
      </c>
      <c r="I129" s="2">
        <v>1</v>
      </c>
      <c r="J129" s="2">
        <v>19</v>
      </c>
      <c r="K129" s="2" t="s">
        <v>26</v>
      </c>
      <c r="L129" s="2">
        <v>2016</v>
      </c>
      <c r="M129" s="2">
        <v>2016</v>
      </c>
      <c r="N129" s="2" t="s">
        <v>28</v>
      </c>
      <c r="O129" s="13" t="s">
        <v>26</v>
      </c>
      <c r="P129" s="13" t="s">
        <v>26</v>
      </c>
      <c r="Q129" s="2" t="s">
        <v>26</v>
      </c>
      <c r="R129" s="2" t="s">
        <v>26</v>
      </c>
      <c r="S129" s="2" t="s">
        <v>26</v>
      </c>
      <c r="T129" s="2">
        <v>-0.24</v>
      </c>
      <c r="U129" s="2">
        <v>36.787484779217799</v>
      </c>
      <c r="V129" s="2">
        <v>-3.3319054680446398</v>
      </c>
      <c r="W129">
        <v>20.54842067848552</v>
      </c>
      <c r="X129">
        <v>730.02272727272725</v>
      </c>
      <c r="Y129">
        <v>159.72996815768161</v>
      </c>
      <c r="Z129">
        <v>89.728237585587934</v>
      </c>
      <c r="AA129" s="2">
        <v>28.7</v>
      </c>
      <c r="AB129" t="s">
        <v>118</v>
      </c>
      <c r="AC129">
        <v>40</v>
      </c>
      <c r="AD129">
        <v>38.605495779999998</v>
      </c>
    </row>
    <row r="130" spans="1:43" s="2" customFormat="1" x14ac:dyDescent="0.3">
      <c r="A130" s="8">
        <v>2295</v>
      </c>
      <c r="B130" s="9" t="s">
        <v>103</v>
      </c>
      <c r="C130" s="10" t="s">
        <v>104</v>
      </c>
      <c r="D130" s="2" t="s">
        <v>0</v>
      </c>
      <c r="E130" s="2">
        <v>169</v>
      </c>
      <c r="F130" s="2" t="s">
        <v>53</v>
      </c>
      <c r="G130" s="2" t="s">
        <v>1</v>
      </c>
      <c r="H130" s="2" t="s">
        <v>27</v>
      </c>
      <c r="I130" s="2" t="s">
        <v>26</v>
      </c>
      <c r="J130" s="2" t="s">
        <v>26</v>
      </c>
      <c r="K130" s="2" t="s">
        <v>26</v>
      </c>
      <c r="L130" s="2">
        <v>2012</v>
      </c>
      <c r="M130" s="2">
        <v>2007</v>
      </c>
      <c r="N130" s="2" t="s">
        <v>28</v>
      </c>
      <c r="O130" s="2" t="s">
        <v>26</v>
      </c>
      <c r="P130" s="2" t="s">
        <v>26</v>
      </c>
      <c r="Q130" s="2" t="s">
        <v>26</v>
      </c>
      <c r="R130" s="2" t="s">
        <v>26</v>
      </c>
      <c r="S130" s="2" t="s">
        <v>26</v>
      </c>
      <c r="T130" s="2">
        <v>-0.43</v>
      </c>
      <c r="U130" s="2">
        <v>124.66807985024499</v>
      </c>
      <c r="V130" s="2">
        <v>41.563813242725999</v>
      </c>
      <c r="W130">
        <v>5.8894058446730337</v>
      </c>
      <c r="X130">
        <v>853.80645161290317</v>
      </c>
      <c r="Y130">
        <v>1290.334654777281</v>
      </c>
      <c r="Z130">
        <v>101.92718856565411</v>
      </c>
      <c r="AA130" t="s">
        <v>118</v>
      </c>
      <c r="AB130" t="s">
        <v>118</v>
      </c>
      <c r="AC130">
        <v>80</v>
      </c>
      <c r="AD130">
        <v>47.284639409999997</v>
      </c>
    </row>
    <row r="131" spans="1:43" s="2" customFormat="1" x14ac:dyDescent="0.3">
      <c r="A131" s="8">
        <v>2295</v>
      </c>
      <c r="B131" s="9" t="s">
        <v>103</v>
      </c>
      <c r="C131" s="10" t="s">
        <v>104</v>
      </c>
      <c r="D131" s="2" t="s">
        <v>0</v>
      </c>
      <c r="E131" s="2">
        <v>36</v>
      </c>
      <c r="F131" s="2" t="s">
        <v>53</v>
      </c>
      <c r="G131" s="2" t="s">
        <v>1</v>
      </c>
      <c r="H131" s="2" t="s">
        <v>27</v>
      </c>
      <c r="I131" s="2" t="s">
        <v>26</v>
      </c>
      <c r="J131" s="2" t="s">
        <v>26</v>
      </c>
      <c r="K131" s="2" t="s">
        <v>26</v>
      </c>
      <c r="L131" s="2">
        <v>2012</v>
      </c>
      <c r="M131" s="2">
        <v>2007</v>
      </c>
      <c r="N131" s="2" t="s">
        <v>28</v>
      </c>
      <c r="O131" s="2" t="s">
        <v>26</v>
      </c>
      <c r="P131" s="2" t="s">
        <v>26</v>
      </c>
      <c r="Q131" s="2" t="s">
        <v>26</v>
      </c>
      <c r="R131" s="2" t="s">
        <v>26</v>
      </c>
      <c r="S131" s="2" t="s">
        <v>26</v>
      </c>
      <c r="T131" s="2">
        <v>-0.17</v>
      </c>
      <c r="U131" s="2">
        <v>125.256319198979</v>
      </c>
      <c r="V131" s="2">
        <v>40.993384470451502</v>
      </c>
      <c r="W131">
        <v>5.7690557832477483</v>
      </c>
      <c r="X131">
        <v>955.2689075630251</v>
      </c>
      <c r="Y131">
        <v>1250.2669729024419</v>
      </c>
      <c r="Z131">
        <v>102.60929280769921</v>
      </c>
      <c r="AA131" t="s">
        <v>118</v>
      </c>
      <c r="AB131" t="s">
        <v>118</v>
      </c>
      <c r="AC131">
        <v>80</v>
      </c>
      <c r="AD131">
        <v>46.185212919999998</v>
      </c>
    </row>
    <row r="132" spans="1:43" s="2" customFormat="1" x14ac:dyDescent="0.3">
      <c r="A132" s="8">
        <v>2522</v>
      </c>
      <c r="B132" s="9" t="s">
        <v>105</v>
      </c>
      <c r="C132" s="10">
        <v>2020</v>
      </c>
      <c r="D132" s="2" t="s">
        <v>0</v>
      </c>
      <c r="E132" s="2">
        <v>28</v>
      </c>
      <c r="F132" s="2" t="s">
        <v>53</v>
      </c>
      <c r="G132" s="2" t="s">
        <v>66</v>
      </c>
      <c r="H132" s="2" t="s">
        <v>27</v>
      </c>
      <c r="I132" s="2">
        <v>10</v>
      </c>
      <c r="J132" s="2">
        <v>24</v>
      </c>
      <c r="K132" s="2" t="s">
        <v>30</v>
      </c>
      <c r="L132" s="2" t="s">
        <v>40</v>
      </c>
      <c r="M132" s="2" t="s">
        <v>40</v>
      </c>
      <c r="N132" s="2" t="s">
        <v>28</v>
      </c>
      <c r="O132" s="2">
        <v>0</v>
      </c>
      <c r="P132" s="2">
        <v>100</v>
      </c>
      <c r="Q132" s="2" t="s">
        <v>26</v>
      </c>
      <c r="R132" s="2" t="s">
        <v>26</v>
      </c>
      <c r="S132" s="2" t="s">
        <v>26</v>
      </c>
      <c r="T132" s="2">
        <v>-0.49</v>
      </c>
      <c r="U132" s="2">
        <v>-42.820367399132898</v>
      </c>
      <c r="V132" s="2">
        <v>-22.5522971109168</v>
      </c>
      <c r="W132">
        <v>21.170058915781421</v>
      </c>
      <c r="X132">
        <v>1337.9186046511629</v>
      </c>
      <c r="Y132">
        <v>225.09452819824219</v>
      </c>
      <c r="Z132">
        <v>61.59802933626397</v>
      </c>
      <c r="AA132">
        <f>(P132-O132)</f>
        <v>100</v>
      </c>
      <c r="AB132">
        <f>AVERAGE(P132,O132)</f>
        <v>50</v>
      </c>
      <c r="AC132">
        <v>80</v>
      </c>
      <c r="AD132">
        <v>116.4454994</v>
      </c>
    </row>
    <row r="133" spans="1:43" s="2" customFormat="1" x14ac:dyDescent="0.3">
      <c r="A133" s="8">
        <v>2659</v>
      </c>
      <c r="B133" s="9" t="s">
        <v>106</v>
      </c>
      <c r="C133" s="10">
        <v>2015</v>
      </c>
      <c r="D133" s="2" t="s">
        <v>0</v>
      </c>
      <c r="E133" s="2">
        <v>16</v>
      </c>
      <c r="F133" s="2" t="s">
        <v>53</v>
      </c>
      <c r="G133" s="2" t="s">
        <v>1</v>
      </c>
      <c r="H133" s="2" t="s">
        <v>27</v>
      </c>
      <c r="I133" s="2" t="s">
        <v>26</v>
      </c>
      <c r="J133" s="2" t="s">
        <v>26</v>
      </c>
      <c r="K133" s="2" t="s">
        <v>26</v>
      </c>
      <c r="L133" s="2">
        <v>2011</v>
      </c>
      <c r="M133" s="2">
        <v>1992</v>
      </c>
      <c r="N133" s="2" t="s">
        <v>28</v>
      </c>
      <c r="O133" s="2">
        <v>0</v>
      </c>
      <c r="P133" s="2">
        <v>39.299999999999997</v>
      </c>
      <c r="Q133" s="2">
        <v>70</v>
      </c>
      <c r="R133" s="2">
        <v>241</v>
      </c>
      <c r="S133" s="2" t="s">
        <v>26</v>
      </c>
      <c r="T133" s="2">
        <v>-0.64</v>
      </c>
      <c r="U133" s="2">
        <v>-90.928696219133698</v>
      </c>
      <c r="V133" s="2">
        <v>38.763979618847699</v>
      </c>
      <c r="W133">
        <v>12.35948565109916</v>
      </c>
      <c r="X133">
        <v>985.35652173913047</v>
      </c>
      <c r="Y133">
        <v>973.94332912279208</v>
      </c>
      <c r="Z133">
        <v>23.164088423355761</v>
      </c>
      <c r="AA133">
        <f>(P133-O133)</f>
        <v>39.299999999999997</v>
      </c>
      <c r="AB133">
        <f>AVERAGE(P133,O133)</f>
        <v>19.649999999999999</v>
      </c>
      <c r="AC133">
        <v>70</v>
      </c>
      <c r="AD133">
        <v>23.673245560000002</v>
      </c>
    </row>
    <row r="134" spans="1:43" s="2" customFormat="1" x14ac:dyDescent="0.3">
      <c r="A134" s="8">
        <v>2659</v>
      </c>
      <c r="B134" s="9" t="s">
        <v>106</v>
      </c>
      <c r="C134" s="10">
        <v>2015</v>
      </c>
      <c r="D134" s="2" t="s">
        <v>0</v>
      </c>
      <c r="E134" s="2">
        <v>16</v>
      </c>
      <c r="F134" s="2" t="s">
        <v>53</v>
      </c>
      <c r="G134" s="2" t="s">
        <v>1</v>
      </c>
      <c r="H134" s="2" t="s">
        <v>27</v>
      </c>
      <c r="I134" s="2" t="s">
        <v>26</v>
      </c>
      <c r="J134" s="2" t="s">
        <v>26</v>
      </c>
      <c r="K134" s="2" t="s">
        <v>26</v>
      </c>
      <c r="L134" s="2">
        <v>1999</v>
      </c>
      <c r="M134" s="2">
        <v>1992</v>
      </c>
      <c r="N134" s="2" t="s">
        <v>28</v>
      </c>
      <c r="O134" s="2">
        <v>0</v>
      </c>
      <c r="P134" s="2">
        <v>39.299999999999997</v>
      </c>
      <c r="Q134" s="2">
        <v>70</v>
      </c>
      <c r="R134" s="2">
        <v>241</v>
      </c>
      <c r="S134" s="2" t="s">
        <v>26</v>
      </c>
      <c r="T134" s="2">
        <v>-0.48</v>
      </c>
      <c r="U134" s="2">
        <v>-90.928696219133698</v>
      </c>
      <c r="V134" s="2">
        <v>38.763979618847699</v>
      </c>
      <c r="W134">
        <v>12.35948565109916</v>
      </c>
      <c r="X134">
        <v>985.35652173913047</v>
      </c>
      <c r="Y134">
        <v>973.94332912279208</v>
      </c>
      <c r="Z134">
        <v>23.164088423355761</v>
      </c>
      <c r="AA134">
        <f>(P134-O134)</f>
        <v>39.299999999999997</v>
      </c>
      <c r="AB134">
        <f>AVERAGE(P134,O134)</f>
        <v>19.649999999999999</v>
      </c>
      <c r="AC134">
        <v>70</v>
      </c>
      <c r="AD134">
        <v>23.673245560000002</v>
      </c>
    </row>
    <row r="135" spans="1:43" s="2" customFormat="1" x14ac:dyDescent="0.3">
      <c r="A135" s="8">
        <v>2659</v>
      </c>
      <c r="B135" s="9" t="s">
        <v>106</v>
      </c>
      <c r="C135" s="10">
        <v>2015</v>
      </c>
      <c r="D135" s="2" t="s">
        <v>0</v>
      </c>
      <c r="E135" s="2">
        <v>16</v>
      </c>
      <c r="F135" s="2" t="s">
        <v>53</v>
      </c>
      <c r="G135" s="2" t="s">
        <v>1</v>
      </c>
      <c r="H135" s="2" t="s">
        <v>27</v>
      </c>
      <c r="I135" s="2" t="s">
        <v>26</v>
      </c>
      <c r="J135" s="2" t="s">
        <v>26</v>
      </c>
      <c r="K135" s="2" t="s">
        <v>26</v>
      </c>
      <c r="L135" s="2">
        <v>2011</v>
      </c>
      <c r="M135" s="2">
        <v>1992</v>
      </c>
      <c r="N135" s="2" t="s">
        <v>28</v>
      </c>
      <c r="O135" s="2">
        <v>0.6</v>
      </c>
      <c r="P135" s="2">
        <v>56.1</v>
      </c>
      <c r="Q135" s="2">
        <v>70</v>
      </c>
      <c r="R135" s="2">
        <v>241</v>
      </c>
      <c r="S135" s="2" t="s">
        <v>26</v>
      </c>
      <c r="T135" s="2">
        <v>-0.22</v>
      </c>
      <c r="U135" s="2">
        <v>-90.928696219133698</v>
      </c>
      <c r="V135" s="2">
        <v>38.763979618847699</v>
      </c>
      <c r="W135">
        <v>12.35948565109916</v>
      </c>
      <c r="X135">
        <v>985.35652173913047</v>
      </c>
      <c r="Y135">
        <v>973.94332912279208</v>
      </c>
      <c r="Z135">
        <v>23.164088423355761</v>
      </c>
      <c r="AA135">
        <f>(P135-O135)</f>
        <v>55.5</v>
      </c>
      <c r="AB135">
        <f>AVERAGE(P135,O135)</f>
        <v>28.35</v>
      </c>
      <c r="AC135">
        <v>70</v>
      </c>
      <c r="AD135">
        <v>23.673245560000002</v>
      </c>
      <c r="AN135"/>
      <c r="AO135"/>
      <c r="AP135"/>
      <c r="AQ135"/>
    </row>
    <row r="136" spans="1:43" s="2" customFormat="1" x14ac:dyDescent="0.3">
      <c r="A136" s="8">
        <v>2659</v>
      </c>
      <c r="B136" s="9" t="s">
        <v>106</v>
      </c>
      <c r="C136" s="10">
        <v>2015</v>
      </c>
      <c r="D136" s="2" t="s">
        <v>0</v>
      </c>
      <c r="E136" s="2">
        <v>16</v>
      </c>
      <c r="F136" s="2" t="s">
        <v>53</v>
      </c>
      <c r="G136" s="2" t="s">
        <v>1</v>
      </c>
      <c r="H136" s="2" t="s">
        <v>27</v>
      </c>
      <c r="I136" s="2" t="s">
        <v>26</v>
      </c>
      <c r="J136" s="2" t="s">
        <v>26</v>
      </c>
      <c r="K136" s="2" t="s">
        <v>26</v>
      </c>
      <c r="L136" s="2">
        <v>1999</v>
      </c>
      <c r="M136" s="2">
        <v>1992</v>
      </c>
      <c r="N136" s="2" t="s">
        <v>28</v>
      </c>
      <c r="O136" s="2">
        <v>0.6</v>
      </c>
      <c r="P136" s="2">
        <v>56.1</v>
      </c>
      <c r="Q136" s="2">
        <v>70</v>
      </c>
      <c r="R136" s="2">
        <v>241</v>
      </c>
      <c r="S136" s="2" t="s">
        <v>26</v>
      </c>
      <c r="T136" s="2">
        <v>-0.08</v>
      </c>
      <c r="U136" s="2">
        <v>-90.928696219133698</v>
      </c>
      <c r="V136" s="2">
        <v>38.763979618847699</v>
      </c>
      <c r="W136">
        <v>12.35948565109916</v>
      </c>
      <c r="X136">
        <v>985.35652173913047</v>
      </c>
      <c r="Y136">
        <v>973.94332912279208</v>
      </c>
      <c r="Z136">
        <v>23.164088423355761</v>
      </c>
      <c r="AA136">
        <f>(P136-O136)</f>
        <v>55.5</v>
      </c>
      <c r="AB136">
        <f>AVERAGE(P136,O136)</f>
        <v>28.35</v>
      </c>
      <c r="AC136">
        <v>70</v>
      </c>
      <c r="AD136">
        <v>23.673245560000002</v>
      </c>
      <c r="AN136"/>
      <c r="AO136"/>
      <c r="AP136"/>
      <c r="AQ136"/>
    </row>
    <row r="137" spans="1:43" s="2" customFormat="1" x14ac:dyDescent="0.3">
      <c r="A137" s="8"/>
      <c r="B137" s="9"/>
      <c r="C137" s="10"/>
      <c r="W137"/>
      <c r="X137"/>
      <c r="Y137"/>
      <c r="Z137"/>
      <c r="AA137"/>
      <c r="AB137"/>
      <c r="AC137"/>
      <c r="AD137"/>
      <c r="AN137"/>
      <c r="AO137"/>
      <c r="AP137"/>
      <c r="AQ137"/>
    </row>
    <row r="138" spans="1:43" s="2" customFormat="1" x14ac:dyDescent="0.3">
      <c r="A138" s="8"/>
      <c r="B138" s="9"/>
      <c r="C138" s="10"/>
      <c r="W138"/>
      <c r="X138"/>
      <c r="Y138"/>
      <c r="Z138"/>
      <c r="AA138"/>
      <c r="AB138"/>
      <c r="AC138"/>
      <c r="AD138"/>
      <c r="AN138"/>
      <c r="AO138"/>
      <c r="AP138"/>
      <c r="AQ138"/>
    </row>
    <row r="139" spans="1:43" s="2" customFormat="1" x14ac:dyDescent="0.3">
      <c r="A139" s="8"/>
      <c r="B139" s="9"/>
      <c r="C139" s="10"/>
      <c r="W139"/>
      <c r="X139"/>
      <c r="Y139"/>
      <c r="Z139"/>
      <c r="AA139"/>
      <c r="AB139"/>
      <c r="AC139"/>
      <c r="AD139"/>
      <c r="AN139"/>
      <c r="AO139"/>
      <c r="AP139"/>
      <c r="AQ139"/>
    </row>
  </sheetData>
  <autoFilter ref="A1:AD136" xr:uid="{00000000-0001-0000-0000-000000000000}">
    <sortState xmlns:xlrd2="http://schemas.microsoft.com/office/spreadsheetml/2017/richdata2" ref="A2:AD136">
      <sortCondition descending="1" ref="F1:F13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B149-B2A1-4AB3-A806-825BF9D726CF}">
  <dimension ref="A1:AV92"/>
  <sheetViews>
    <sheetView workbookViewId="0">
      <selection activeCell="B44" sqref="A1:N90"/>
    </sheetView>
  </sheetViews>
  <sheetFormatPr defaultRowHeight="14.4" x14ac:dyDescent="0.3"/>
  <sheetData>
    <row r="1" spans="1:48" x14ac:dyDescent="0.3">
      <c r="A1" s="2" t="s">
        <v>4</v>
      </c>
      <c r="B1" s="3" t="s">
        <v>7</v>
      </c>
      <c r="C1" s="3" t="s">
        <v>8</v>
      </c>
      <c r="D1" s="3" t="s">
        <v>10</v>
      </c>
      <c r="E1" s="3" t="s">
        <v>25</v>
      </c>
      <c r="F1" s="12" t="s">
        <v>119</v>
      </c>
      <c r="G1" s="12" t="s">
        <v>120</v>
      </c>
      <c r="H1" s="12" t="s">
        <v>121</v>
      </c>
      <c r="I1" s="12" t="s">
        <v>122</v>
      </c>
      <c r="J1" s="12" t="s">
        <v>123</v>
      </c>
      <c r="K1" s="12" t="s">
        <v>124</v>
      </c>
      <c r="L1" s="12" t="s">
        <v>125</v>
      </c>
      <c r="M1" s="12" t="s">
        <v>136</v>
      </c>
      <c r="N1" s="12" t="s">
        <v>126</v>
      </c>
    </row>
    <row r="2" spans="1:48" x14ac:dyDescent="0.3">
      <c r="A2" s="2">
        <v>148</v>
      </c>
      <c r="B2" s="2" t="s">
        <v>67</v>
      </c>
      <c r="C2" s="2">
        <v>2013</v>
      </c>
      <c r="D2" s="2">
        <v>63</v>
      </c>
      <c r="E2" s="2">
        <v>-0.83</v>
      </c>
      <c r="F2">
        <v>13.83953172819955</v>
      </c>
      <c r="G2">
        <v>429.3125</v>
      </c>
      <c r="H2">
        <v>714.8629243033273</v>
      </c>
      <c r="I2">
        <v>44.545724494116648</v>
      </c>
      <c r="J2" t="s">
        <v>118</v>
      </c>
      <c r="K2" t="s">
        <v>118</v>
      </c>
      <c r="L2">
        <v>70</v>
      </c>
      <c r="M2">
        <v>37.650495640000003</v>
      </c>
      <c r="N2" t="s">
        <v>127</v>
      </c>
    </row>
    <row r="3" spans="1:48" x14ac:dyDescent="0.3">
      <c r="A3" s="2">
        <v>2038</v>
      </c>
      <c r="B3" s="2" t="s">
        <v>101</v>
      </c>
      <c r="C3" s="2">
        <v>2011</v>
      </c>
      <c r="D3" s="2">
        <v>10</v>
      </c>
      <c r="E3" s="2">
        <v>-0.81</v>
      </c>
      <c r="F3">
        <v>8.3393827915191654</v>
      </c>
      <c r="G3">
        <v>875.28571428571433</v>
      </c>
      <c r="H3">
        <v>626.44085562569751</v>
      </c>
      <c r="I3">
        <v>13.976843908854891</v>
      </c>
      <c r="J3">
        <v>84</v>
      </c>
      <c r="K3">
        <v>47</v>
      </c>
      <c r="L3">
        <v>70</v>
      </c>
      <c r="M3">
        <v>39.669576900000003</v>
      </c>
      <c r="N3" t="s">
        <v>127</v>
      </c>
    </row>
    <row r="4" spans="1:48" x14ac:dyDescent="0.3">
      <c r="A4" s="2">
        <v>459</v>
      </c>
      <c r="B4" t="s">
        <v>39</v>
      </c>
      <c r="C4" s="2">
        <v>2008</v>
      </c>
      <c r="D4" s="2">
        <v>13</v>
      </c>
      <c r="E4" s="2">
        <v>-0.71</v>
      </c>
      <c r="F4">
        <v>17.545275292306581</v>
      </c>
      <c r="G4">
        <v>1307.566037735849</v>
      </c>
      <c r="H4">
        <v>702.74318479142096</v>
      </c>
      <c r="I4">
        <v>22.123443009718411</v>
      </c>
      <c r="J4">
        <v>100</v>
      </c>
      <c r="K4">
        <v>50</v>
      </c>
      <c r="L4">
        <v>70</v>
      </c>
      <c r="M4">
        <v>35.422285899999999</v>
      </c>
      <c r="N4" t="s">
        <v>127</v>
      </c>
    </row>
    <row r="5" spans="1:48" x14ac:dyDescent="0.3">
      <c r="A5" s="2">
        <v>2038</v>
      </c>
      <c r="B5" s="2" t="s">
        <v>101</v>
      </c>
      <c r="C5" s="2">
        <v>2011</v>
      </c>
      <c r="D5" s="2">
        <v>10</v>
      </c>
      <c r="E5" s="2">
        <v>-0.68</v>
      </c>
      <c r="F5">
        <v>8.3393827915191654</v>
      </c>
      <c r="G5">
        <v>875.28571428571433</v>
      </c>
      <c r="H5">
        <v>626.44085562569751</v>
      </c>
      <c r="I5">
        <v>13.976843908854891</v>
      </c>
      <c r="J5">
        <v>84</v>
      </c>
      <c r="K5">
        <v>47</v>
      </c>
      <c r="L5">
        <v>70</v>
      </c>
      <c r="M5">
        <v>39.669576900000003</v>
      </c>
      <c r="N5" t="s">
        <v>127</v>
      </c>
    </row>
    <row r="6" spans="1:48" x14ac:dyDescent="0.3">
      <c r="A6" s="11">
        <v>2659</v>
      </c>
      <c r="B6" s="11" t="s">
        <v>106</v>
      </c>
      <c r="C6" s="11">
        <v>2015</v>
      </c>
      <c r="D6" s="2">
        <v>16</v>
      </c>
      <c r="E6" s="2">
        <v>-0.64</v>
      </c>
      <c r="F6">
        <v>12.35948565109916</v>
      </c>
      <c r="G6">
        <v>985.35652173913047</v>
      </c>
      <c r="H6">
        <v>973.94332912279208</v>
      </c>
      <c r="I6">
        <v>23.164088423355761</v>
      </c>
      <c r="J6">
        <v>39.299999999999997</v>
      </c>
      <c r="K6">
        <v>19.649999999999999</v>
      </c>
      <c r="L6">
        <v>70</v>
      </c>
      <c r="M6">
        <v>23.673245560000002</v>
      </c>
      <c r="N6" t="s">
        <v>127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3">
      <c r="A7" s="2">
        <v>698</v>
      </c>
      <c r="B7" s="2" t="s">
        <v>83</v>
      </c>
      <c r="C7" s="2">
        <v>2013</v>
      </c>
      <c r="D7" s="2">
        <v>8</v>
      </c>
      <c r="E7" s="2">
        <v>-0.63</v>
      </c>
      <c r="F7">
        <v>5.5844660558198624</v>
      </c>
      <c r="G7">
        <v>594.27819548872174</v>
      </c>
      <c r="H7">
        <v>739.44092668805808</v>
      </c>
      <c r="I7">
        <v>29.13355792913222</v>
      </c>
      <c r="J7">
        <v>41</v>
      </c>
      <c r="K7">
        <v>22.5</v>
      </c>
      <c r="L7">
        <v>70</v>
      </c>
      <c r="M7">
        <v>75.111914530000007</v>
      </c>
      <c r="N7" t="s">
        <v>127</v>
      </c>
    </row>
    <row r="8" spans="1:48" x14ac:dyDescent="0.3">
      <c r="A8" s="2">
        <v>292</v>
      </c>
      <c r="B8" s="2" t="s">
        <v>71</v>
      </c>
      <c r="C8" s="2">
        <v>2008</v>
      </c>
      <c r="D8" s="2">
        <v>49</v>
      </c>
      <c r="E8" s="2">
        <v>-0.59</v>
      </c>
      <c r="F8">
        <v>13.267915000915529</v>
      </c>
      <c r="G8">
        <v>1567.9</v>
      </c>
      <c r="H8">
        <v>352.33777618408197</v>
      </c>
      <c r="I8">
        <v>16.67055981636047</v>
      </c>
      <c r="J8">
        <v>52</v>
      </c>
      <c r="K8" t="s">
        <v>118</v>
      </c>
      <c r="L8">
        <v>0</v>
      </c>
      <c r="M8">
        <v>119.6583885</v>
      </c>
      <c r="N8" t="s">
        <v>127</v>
      </c>
    </row>
    <row r="9" spans="1:48" x14ac:dyDescent="0.3">
      <c r="A9" s="2">
        <v>459</v>
      </c>
      <c r="B9" t="s">
        <v>39</v>
      </c>
      <c r="C9" s="2">
        <v>2008</v>
      </c>
      <c r="D9" s="2">
        <v>13</v>
      </c>
      <c r="E9" s="2">
        <v>-0.56000000000000005</v>
      </c>
      <c r="F9">
        <v>17.545275292306581</v>
      </c>
      <c r="G9">
        <v>1307.566037735849</v>
      </c>
      <c r="H9">
        <v>702.74318479142096</v>
      </c>
      <c r="I9">
        <v>22.123443009718411</v>
      </c>
      <c r="J9">
        <v>100</v>
      </c>
      <c r="K9">
        <v>50</v>
      </c>
      <c r="L9">
        <v>70</v>
      </c>
      <c r="M9">
        <v>35.422285899999999</v>
      </c>
      <c r="N9" t="s">
        <v>127</v>
      </c>
    </row>
    <row r="10" spans="1:48" x14ac:dyDescent="0.3">
      <c r="A10">
        <v>209</v>
      </c>
      <c r="B10" t="s">
        <v>70</v>
      </c>
      <c r="C10" s="2">
        <v>2012</v>
      </c>
      <c r="D10" s="2">
        <v>60</v>
      </c>
      <c r="E10" s="2">
        <v>-0.55000000000000004</v>
      </c>
      <c r="F10">
        <v>15.808659581854791</v>
      </c>
      <c r="G10">
        <v>1642.9108910891091</v>
      </c>
      <c r="H10">
        <v>778.69467858040673</v>
      </c>
      <c r="I10">
        <v>51.640638483632912</v>
      </c>
      <c r="J10">
        <v>87</v>
      </c>
      <c r="K10">
        <v>43.5</v>
      </c>
      <c r="L10">
        <v>70</v>
      </c>
      <c r="M10">
        <v>70.049675250000007</v>
      </c>
      <c r="N10" t="s">
        <v>127</v>
      </c>
    </row>
    <row r="11" spans="1:48" x14ac:dyDescent="0.3">
      <c r="A11">
        <v>209</v>
      </c>
      <c r="B11" t="s">
        <v>70</v>
      </c>
      <c r="C11" s="2">
        <v>2012</v>
      </c>
      <c r="D11" s="2">
        <v>60</v>
      </c>
      <c r="E11" s="2">
        <v>-0.49</v>
      </c>
      <c r="F11">
        <v>15.808659581854791</v>
      </c>
      <c r="G11">
        <v>1642.9108910891091</v>
      </c>
      <c r="H11">
        <v>778.69467858040673</v>
      </c>
      <c r="I11">
        <v>51.640638483632912</v>
      </c>
      <c r="J11">
        <v>87</v>
      </c>
      <c r="K11">
        <v>43.5</v>
      </c>
      <c r="L11">
        <v>70</v>
      </c>
      <c r="M11">
        <v>70.049675250000007</v>
      </c>
      <c r="N11" t="s">
        <v>127</v>
      </c>
    </row>
    <row r="12" spans="1:48" x14ac:dyDescent="0.3">
      <c r="A12" s="2">
        <v>862</v>
      </c>
      <c r="B12" s="2" t="s">
        <v>90</v>
      </c>
      <c r="C12" s="2">
        <v>2015</v>
      </c>
      <c r="D12" s="2">
        <v>13</v>
      </c>
      <c r="E12" s="2">
        <v>-0.49</v>
      </c>
      <c r="F12">
        <v>13.9588510426608</v>
      </c>
      <c r="G12">
        <v>788.09090909090924</v>
      </c>
      <c r="H12">
        <v>646.80097489790478</v>
      </c>
      <c r="I12">
        <v>59.932598530162473</v>
      </c>
      <c r="J12">
        <v>100</v>
      </c>
      <c r="K12">
        <v>50</v>
      </c>
      <c r="L12">
        <v>70</v>
      </c>
      <c r="M12">
        <v>106.219368</v>
      </c>
      <c r="N12" t="s">
        <v>127</v>
      </c>
    </row>
    <row r="13" spans="1:48" x14ac:dyDescent="0.3">
      <c r="A13" s="11">
        <v>2522</v>
      </c>
      <c r="B13" s="11" t="s">
        <v>105</v>
      </c>
      <c r="C13" s="11">
        <v>2020</v>
      </c>
      <c r="D13" s="2">
        <v>28</v>
      </c>
      <c r="E13" s="2">
        <v>-0.49</v>
      </c>
      <c r="F13">
        <v>21.170058915781421</v>
      </c>
      <c r="G13">
        <v>1337.9186046511629</v>
      </c>
      <c r="H13">
        <v>225.09452819824219</v>
      </c>
      <c r="I13">
        <v>61.59802933626397</v>
      </c>
      <c r="J13">
        <v>100</v>
      </c>
      <c r="K13">
        <v>50</v>
      </c>
      <c r="L13">
        <v>80</v>
      </c>
      <c r="M13">
        <v>116.4454994</v>
      </c>
      <c r="N13" t="s">
        <v>127</v>
      </c>
    </row>
    <row r="14" spans="1:48" x14ac:dyDescent="0.3">
      <c r="A14" s="11">
        <v>2659</v>
      </c>
      <c r="B14" s="11" t="s">
        <v>106</v>
      </c>
      <c r="C14" s="11">
        <v>2015</v>
      </c>
      <c r="D14" s="2">
        <v>16</v>
      </c>
      <c r="E14" s="2">
        <v>-0.48</v>
      </c>
      <c r="F14">
        <v>12.35948565109916</v>
      </c>
      <c r="G14">
        <v>985.35652173913047</v>
      </c>
      <c r="H14">
        <v>973.94332912279208</v>
      </c>
      <c r="I14">
        <v>23.164088423355761</v>
      </c>
      <c r="J14">
        <v>39.299999999999997</v>
      </c>
      <c r="K14">
        <v>19.649999999999999</v>
      </c>
      <c r="L14">
        <v>70</v>
      </c>
      <c r="M14">
        <v>23.673245560000002</v>
      </c>
      <c r="N14" t="s">
        <v>127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3">
      <c r="A15" s="2">
        <v>2295</v>
      </c>
      <c r="B15" s="2" t="s">
        <v>103</v>
      </c>
      <c r="C15" s="2" t="s">
        <v>104</v>
      </c>
      <c r="D15" s="2">
        <v>169</v>
      </c>
      <c r="E15" s="2">
        <v>-0.43</v>
      </c>
      <c r="F15">
        <v>5.8894058446730337</v>
      </c>
      <c r="G15">
        <v>853.80645161290317</v>
      </c>
      <c r="H15">
        <v>1290.334654777281</v>
      </c>
      <c r="I15">
        <v>101.92718856565411</v>
      </c>
      <c r="J15" t="s">
        <v>118</v>
      </c>
      <c r="K15" t="s">
        <v>118</v>
      </c>
      <c r="L15">
        <v>80</v>
      </c>
      <c r="M15">
        <v>47.284639409999997</v>
      </c>
      <c r="N15" t="s">
        <v>127</v>
      </c>
    </row>
    <row r="16" spans="1:48" x14ac:dyDescent="0.3">
      <c r="A16" s="2">
        <v>630</v>
      </c>
      <c r="B16" s="2" t="s">
        <v>81</v>
      </c>
      <c r="C16" s="2">
        <v>2010</v>
      </c>
      <c r="D16" s="2">
        <v>24</v>
      </c>
      <c r="E16" s="2">
        <v>-0.33</v>
      </c>
      <c r="F16">
        <v>13.51557930910362</v>
      </c>
      <c r="G16">
        <v>1076.028301886792</v>
      </c>
      <c r="H16">
        <v>835.64572028394014</v>
      </c>
      <c r="I16">
        <v>64.455044332540254</v>
      </c>
      <c r="J16" s="2">
        <v>16.2</v>
      </c>
      <c r="K16" t="s">
        <v>118</v>
      </c>
      <c r="L16">
        <v>70</v>
      </c>
      <c r="M16">
        <v>65.82608089</v>
      </c>
      <c r="N16" t="s">
        <v>127</v>
      </c>
    </row>
    <row r="17" spans="1:48" x14ac:dyDescent="0.3">
      <c r="A17" s="2">
        <v>339</v>
      </c>
      <c r="B17" s="2" t="s">
        <v>75</v>
      </c>
      <c r="C17" s="2">
        <v>2012</v>
      </c>
      <c r="D17" s="2">
        <v>685</v>
      </c>
      <c r="E17" s="2">
        <v>-0.32</v>
      </c>
      <c r="F17">
        <v>10.72051654782212</v>
      </c>
      <c r="G17">
        <v>1240.7368421052629</v>
      </c>
      <c r="H17">
        <v>978.47471270644871</v>
      </c>
      <c r="I17">
        <v>81.555939389948279</v>
      </c>
      <c r="J17" s="2">
        <v>18.309999999999999</v>
      </c>
      <c r="K17" t="s">
        <v>118</v>
      </c>
      <c r="L17">
        <v>70</v>
      </c>
      <c r="M17">
        <v>72.386481500000002</v>
      </c>
      <c r="N17" t="s">
        <v>127</v>
      </c>
    </row>
    <row r="18" spans="1:48" x14ac:dyDescent="0.3">
      <c r="A18" s="2">
        <v>523</v>
      </c>
      <c r="B18" s="2" t="s">
        <v>80</v>
      </c>
      <c r="C18" s="2">
        <v>2014</v>
      </c>
      <c r="D18" s="2">
        <v>23</v>
      </c>
      <c r="E18" s="2">
        <v>-0.3</v>
      </c>
      <c r="F18">
        <v>18.92419561472806</v>
      </c>
      <c r="G18">
        <v>1154.738636363636</v>
      </c>
      <c r="H18">
        <v>30.579259926622569</v>
      </c>
      <c r="I18">
        <v>54.171485814181239</v>
      </c>
      <c r="J18">
        <v>88.9</v>
      </c>
      <c r="K18">
        <v>49.05</v>
      </c>
      <c r="L18">
        <v>0</v>
      </c>
      <c r="M18">
        <v>42.093724020000003</v>
      </c>
      <c r="N18" t="s">
        <v>127</v>
      </c>
    </row>
    <row r="19" spans="1:48" x14ac:dyDescent="0.3">
      <c r="A19" s="2">
        <v>359</v>
      </c>
      <c r="B19" s="2" t="s">
        <v>77</v>
      </c>
      <c r="C19" s="2">
        <v>2005</v>
      </c>
      <c r="D19" s="2">
        <v>167</v>
      </c>
      <c r="E19" s="2">
        <v>-0.26</v>
      </c>
      <c r="F19">
        <v>10.579234178249649</v>
      </c>
      <c r="G19">
        <v>1765.961538461539</v>
      </c>
      <c r="H19">
        <v>474.74617004394543</v>
      </c>
      <c r="I19">
        <v>67.656944201542785</v>
      </c>
      <c r="J19">
        <v>71</v>
      </c>
      <c r="K19">
        <v>35.5</v>
      </c>
      <c r="L19">
        <v>0</v>
      </c>
      <c r="M19">
        <v>103.32527469999999</v>
      </c>
      <c r="N19" t="s">
        <v>127</v>
      </c>
    </row>
    <row r="20" spans="1:48" x14ac:dyDescent="0.3">
      <c r="A20" s="2">
        <v>2070</v>
      </c>
      <c r="B20" t="s">
        <v>102</v>
      </c>
      <c r="C20" s="2">
        <v>2020</v>
      </c>
      <c r="D20" s="2">
        <v>40</v>
      </c>
      <c r="E20" s="2">
        <v>-0.24</v>
      </c>
      <c r="F20">
        <v>20.54842067848552</v>
      </c>
      <c r="G20">
        <v>730.02272727272725</v>
      </c>
      <c r="H20">
        <v>159.72996815768161</v>
      </c>
      <c r="I20">
        <v>89.728237585587934</v>
      </c>
      <c r="J20" s="2">
        <v>28.7</v>
      </c>
      <c r="K20" t="s">
        <v>118</v>
      </c>
      <c r="L20">
        <v>40</v>
      </c>
      <c r="M20">
        <v>38.605495779999998</v>
      </c>
      <c r="N20" t="s">
        <v>127</v>
      </c>
    </row>
    <row r="21" spans="1:48" x14ac:dyDescent="0.3">
      <c r="A21" s="11">
        <v>2659</v>
      </c>
      <c r="B21" s="11" t="s">
        <v>106</v>
      </c>
      <c r="C21" s="11">
        <v>2015</v>
      </c>
      <c r="D21" s="2">
        <v>16</v>
      </c>
      <c r="E21" s="2">
        <v>-0.22</v>
      </c>
      <c r="F21">
        <v>12.35948565109916</v>
      </c>
      <c r="G21">
        <v>985.35652173913047</v>
      </c>
      <c r="H21">
        <v>973.94332912279208</v>
      </c>
      <c r="I21">
        <v>23.164088423355761</v>
      </c>
      <c r="J21">
        <v>55.5</v>
      </c>
      <c r="K21">
        <v>28.35</v>
      </c>
      <c r="L21">
        <v>70</v>
      </c>
      <c r="M21">
        <v>23.673245560000002</v>
      </c>
      <c r="N21" t="s">
        <v>127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3">
      <c r="A22" s="11">
        <v>2295</v>
      </c>
      <c r="B22" s="11" t="s">
        <v>103</v>
      </c>
      <c r="C22" s="11" t="s">
        <v>104</v>
      </c>
      <c r="D22" s="2">
        <v>36</v>
      </c>
      <c r="E22" s="2">
        <v>-0.17</v>
      </c>
      <c r="F22">
        <v>5.7690557832477483</v>
      </c>
      <c r="G22">
        <v>955.2689075630251</v>
      </c>
      <c r="H22">
        <v>1250.2669729024419</v>
      </c>
      <c r="I22">
        <v>102.60929280769921</v>
      </c>
      <c r="J22" t="s">
        <v>118</v>
      </c>
      <c r="K22" t="s">
        <v>118</v>
      </c>
      <c r="L22">
        <v>80</v>
      </c>
      <c r="M22">
        <v>46.185212919999998</v>
      </c>
      <c r="N22" t="s">
        <v>127</v>
      </c>
    </row>
    <row r="23" spans="1:48" x14ac:dyDescent="0.3">
      <c r="A23" s="2">
        <v>806</v>
      </c>
      <c r="B23" s="2" t="s">
        <v>86</v>
      </c>
      <c r="C23" s="2">
        <v>2014</v>
      </c>
      <c r="D23" s="2">
        <v>13</v>
      </c>
      <c r="E23" s="2">
        <v>-0.13</v>
      </c>
      <c r="F23">
        <v>6.0033337867847001</v>
      </c>
      <c r="G23">
        <v>1268.075757575758</v>
      </c>
      <c r="H23">
        <v>616.00336525656962</v>
      </c>
      <c r="I23">
        <v>16.713319883202061</v>
      </c>
      <c r="J23">
        <v>40.400000000000006</v>
      </c>
      <c r="K23">
        <v>62.5</v>
      </c>
      <c r="L23">
        <v>70</v>
      </c>
      <c r="M23">
        <v>64.46289634</v>
      </c>
      <c r="N23" t="s">
        <v>127</v>
      </c>
    </row>
    <row r="24" spans="1:48" x14ac:dyDescent="0.3">
      <c r="A24" s="2">
        <v>977</v>
      </c>
      <c r="B24" t="s">
        <v>91</v>
      </c>
      <c r="C24" s="2">
        <v>2019</v>
      </c>
      <c r="D24" s="2">
        <v>67</v>
      </c>
      <c r="E24" s="2">
        <v>-0.12</v>
      </c>
      <c r="F24">
        <v>12.70736596319411</v>
      </c>
      <c r="G24">
        <v>765.62037037037032</v>
      </c>
      <c r="H24">
        <v>876.98536399558736</v>
      </c>
      <c r="I24">
        <v>71.317376595956304</v>
      </c>
      <c r="J24">
        <v>25</v>
      </c>
      <c r="K24">
        <v>15.5</v>
      </c>
      <c r="L24">
        <v>80</v>
      </c>
      <c r="M24">
        <v>37.7948959</v>
      </c>
      <c r="N24" t="s">
        <v>127</v>
      </c>
    </row>
    <row r="25" spans="1:48" x14ac:dyDescent="0.3">
      <c r="A25" s="2">
        <v>698</v>
      </c>
      <c r="B25" s="2" t="s">
        <v>83</v>
      </c>
      <c r="C25" s="2">
        <v>2013</v>
      </c>
      <c r="D25" s="2">
        <v>8</v>
      </c>
      <c r="E25" s="2">
        <v>-0.11</v>
      </c>
      <c r="F25">
        <v>5.5844660558198624</v>
      </c>
      <c r="G25">
        <v>594.27819548872174</v>
      </c>
      <c r="H25">
        <v>739.44092668805808</v>
      </c>
      <c r="I25">
        <v>29.13355792913222</v>
      </c>
      <c r="J25">
        <v>41</v>
      </c>
      <c r="K25">
        <v>22.5</v>
      </c>
      <c r="L25">
        <v>70</v>
      </c>
      <c r="M25">
        <v>75.111914530000007</v>
      </c>
      <c r="N25" t="s">
        <v>127</v>
      </c>
    </row>
    <row r="26" spans="1:48" x14ac:dyDescent="0.3">
      <c r="A26" s="2">
        <v>345</v>
      </c>
      <c r="B26" s="2" t="s">
        <v>76</v>
      </c>
      <c r="C26" s="2">
        <v>2010</v>
      </c>
      <c r="D26" s="2">
        <v>148</v>
      </c>
      <c r="E26" s="2">
        <v>-0.1</v>
      </c>
      <c r="F26">
        <v>6.2817281162928023</v>
      </c>
      <c r="G26">
        <v>449.60317460317458</v>
      </c>
      <c r="H26">
        <v>723.98910909985739</v>
      </c>
      <c r="I26">
        <v>34.856877009073891</v>
      </c>
      <c r="J26" t="s">
        <v>118</v>
      </c>
      <c r="K26" t="s">
        <v>118</v>
      </c>
      <c r="L26">
        <v>0</v>
      </c>
      <c r="M26">
        <v>24.37867778</v>
      </c>
      <c r="N26" t="s">
        <v>127</v>
      </c>
    </row>
    <row r="27" spans="1:48" x14ac:dyDescent="0.3">
      <c r="A27" s="11">
        <v>2659</v>
      </c>
      <c r="B27" s="11" t="s">
        <v>106</v>
      </c>
      <c r="C27" s="11">
        <v>2015</v>
      </c>
      <c r="D27" s="2">
        <v>16</v>
      </c>
      <c r="E27" s="2">
        <v>-0.08</v>
      </c>
      <c r="F27">
        <v>12.35948565109916</v>
      </c>
      <c r="G27">
        <v>985.35652173913047</v>
      </c>
      <c r="H27">
        <v>973.94332912279208</v>
      </c>
      <c r="I27">
        <v>23.164088423355761</v>
      </c>
      <c r="J27">
        <v>55.5</v>
      </c>
      <c r="K27">
        <v>28.35</v>
      </c>
      <c r="L27">
        <v>70</v>
      </c>
      <c r="M27">
        <v>23.673245560000002</v>
      </c>
      <c r="N27" t="s">
        <v>127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3">
      <c r="A28" s="2">
        <v>8</v>
      </c>
      <c r="B28" s="2" t="s">
        <v>54</v>
      </c>
      <c r="C28" s="2">
        <v>1999</v>
      </c>
      <c r="D28" s="2">
        <v>18</v>
      </c>
      <c r="E28" s="2">
        <v>-7.0000000000000007E-2</v>
      </c>
      <c r="F28">
        <v>9.1822594034260714</v>
      </c>
      <c r="G28">
        <v>863.12068965517244</v>
      </c>
      <c r="H28">
        <v>994.98561885439119</v>
      </c>
      <c r="I28">
        <v>22.67902410441431</v>
      </c>
      <c r="J28">
        <v>50</v>
      </c>
      <c r="K28">
        <v>25</v>
      </c>
      <c r="L28">
        <v>60</v>
      </c>
      <c r="M28">
        <v>20.141881850000001</v>
      </c>
      <c r="N28" t="s">
        <v>127</v>
      </c>
    </row>
    <row r="29" spans="1:48" x14ac:dyDescent="0.3">
      <c r="A29" s="2">
        <v>2070</v>
      </c>
      <c r="B29" t="s">
        <v>102</v>
      </c>
      <c r="C29" s="2">
        <v>2020</v>
      </c>
      <c r="D29" s="2">
        <v>40</v>
      </c>
      <c r="E29" s="2">
        <v>-0.06</v>
      </c>
      <c r="F29">
        <v>20.54842067848552</v>
      </c>
      <c r="G29">
        <v>730.02272727272725</v>
      </c>
      <c r="H29">
        <v>159.72996815768161</v>
      </c>
      <c r="I29">
        <v>89.728237585587934</v>
      </c>
      <c r="J29" s="2">
        <v>27.4</v>
      </c>
      <c r="K29" t="s">
        <v>118</v>
      </c>
      <c r="L29">
        <v>40</v>
      </c>
      <c r="M29">
        <v>38.605495779999998</v>
      </c>
      <c r="N29" t="s">
        <v>127</v>
      </c>
    </row>
    <row r="30" spans="1:48" x14ac:dyDescent="0.3">
      <c r="A30" s="2">
        <v>10</v>
      </c>
      <c r="B30" s="2" t="s">
        <v>55</v>
      </c>
      <c r="C30" s="2">
        <v>2003</v>
      </c>
      <c r="D30" s="2">
        <v>30</v>
      </c>
      <c r="E30" s="2">
        <v>-0.04</v>
      </c>
      <c r="F30">
        <v>14.810612254672581</v>
      </c>
      <c r="G30">
        <v>1453.3611111111111</v>
      </c>
      <c r="H30">
        <v>758.87016522442855</v>
      </c>
      <c r="I30">
        <v>16.042336402116</v>
      </c>
      <c r="J30">
        <v>31.9</v>
      </c>
      <c r="K30">
        <v>22.45</v>
      </c>
      <c r="L30">
        <v>60</v>
      </c>
      <c r="M30">
        <v>43.012631489999997</v>
      </c>
      <c r="N30" t="s">
        <v>127</v>
      </c>
    </row>
    <row r="31" spans="1:48" x14ac:dyDescent="0.3">
      <c r="A31" s="2">
        <v>359</v>
      </c>
      <c r="B31" s="2" t="s">
        <v>77</v>
      </c>
      <c r="C31" s="2">
        <v>2005</v>
      </c>
      <c r="D31" s="2">
        <v>167</v>
      </c>
      <c r="E31" s="2">
        <v>-0.03</v>
      </c>
      <c r="F31">
        <v>10.579234178249649</v>
      </c>
      <c r="G31">
        <v>1765.961538461539</v>
      </c>
      <c r="H31">
        <v>474.74617004394543</v>
      </c>
      <c r="I31">
        <v>67.656944201542785</v>
      </c>
      <c r="J31">
        <v>71</v>
      </c>
      <c r="K31">
        <v>35.5</v>
      </c>
      <c r="L31">
        <v>0</v>
      </c>
      <c r="M31">
        <v>103.32527469999999</v>
      </c>
      <c r="N31" t="s">
        <v>127</v>
      </c>
    </row>
    <row r="32" spans="1:48" x14ac:dyDescent="0.3">
      <c r="A32" s="2">
        <v>1815</v>
      </c>
      <c r="B32" t="s">
        <v>99</v>
      </c>
      <c r="C32" s="2">
        <v>2018</v>
      </c>
      <c r="D32" s="2">
        <v>48</v>
      </c>
      <c r="E32" s="2">
        <v>-0.02</v>
      </c>
      <c r="F32">
        <v>10.99981827206082</v>
      </c>
      <c r="G32">
        <v>712.12962962962968</v>
      </c>
      <c r="H32">
        <v>871.33503214518225</v>
      </c>
      <c r="I32">
        <v>71.413292213722514</v>
      </c>
      <c r="J32" t="s">
        <v>118</v>
      </c>
      <c r="K32" t="s">
        <v>118</v>
      </c>
      <c r="L32">
        <v>80</v>
      </c>
      <c r="M32">
        <v>51.949224659999999</v>
      </c>
      <c r="N32" t="s">
        <v>127</v>
      </c>
    </row>
    <row r="33" spans="1:14" x14ac:dyDescent="0.3">
      <c r="A33" s="2">
        <v>10</v>
      </c>
      <c r="B33" s="2" t="s">
        <v>55</v>
      </c>
      <c r="C33" s="2">
        <v>2003</v>
      </c>
      <c r="D33" s="2">
        <v>30</v>
      </c>
      <c r="E33" s="2">
        <v>-0.01</v>
      </c>
      <c r="F33">
        <v>14.810612254672581</v>
      </c>
      <c r="G33">
        <v>1453.3611111111111</v>
      </c>
      <c r="H33">
        <v>758.87016522442855</v>
      </c>
      <c r="I33">
        <v>16.042336402116</v>
      </c>
      <c r="J33">
        <v>31.9</v>
      </c>
      <c r="K33">
        <v>22.45</v>
      </c>
      <c r="L33">
        <v>60</v>
      </c>
      <c r="M33">
        <v>43.012631489999997</v>
      </c>
      <c r="N33" t="s">
        <v>127</v>
      </c>
    </row>
    <row r="34" spans="1:14" x14ac:dyDescent="0.3">
      <c r="A34" s="2">
        <v>6</v>
      </c>
      <c r="B34" s="2" t="s">
        <v>52</v>
      </c>
      <c r="C34" s="2">
        <v>2001</v>
      </c>
      <c r="D34" s="2">
        <v>9</v>
      </c>
      <c r="E34" s="2">
        <v>0</v>
      </c>
      <c r="F34">
        <v>12.334983148072901</v>
      </c>
      <c r="G34">
        <v>1085.745614035088</v>
      </c>
      <c r="H34">
        <v>803.15567766156119</v>
      </c>
      <c r="I34">
        <v>11.520784294396121</v>
      </c>
      <c r="J34">
        <v>33.9</v>
      </c>
      <c r="K34">
        <v>24.45</v>
      </c>
      <c r="L34">
        <v>60</v>
      </c>
      <c r="M34">
        <v>51.766233970000002</v>
      </c>
      <c r="N34" t="s">
        <v>127</v>
      </c>
    </row>
    <row r="35" spans="1:14" x14ac:dyDescent="0.3">
      <c r="A35" s="2">
        <v>23</v>
      </c>
      <c r="B35" s="2" t="s">
        <v>56</v>
      </c>
      <c r="C35" s="2">
        <v>2005</v>
      </c>
      <c r="D35" s="2">
        <v>29</v>
      </c>
      <c r="E35" s="2">
        <v>0</v>
      </c>
      <c r="F35">
        <v>13.090840397710391</v>
      </c>
      <c r="G35">
        <v>1074.95652173913</v>
      </c>
      <c r="H35">
        <v>862.54229205587637</v>
      </c>
      <c r="I35">
        <v>11.33140825188678</v>
      </c>
      <c r="J35">
        <v>77</v>
      </c>
      <c r="K35">
        <v>38.5</v>
      </c>
      <c r="L35">
        <v>70</v>
      </c>
      <c r="M35">
        <v>102.81242450000001</v>
      </c>
      <c r="N35" t="s">
        <v>127</v>
      </c>
    </row>
    <row r="36" spans="1:14" x14ac:dyDescent="0.3">
      <c r="A36" s="2">
        <v>48</v>
      </c>
      <c r="B36" t="s">
        <v>60</v>
      </c>
      <c r="C36" s="2">
        <v>2008</v>
      </c>
      <c r="D36" s="2">
        <v>20</v>
      </c>
      <c r="E36" s="2">
        <v>0</v>
      </c>
      <c r="F36">
        <v>26.50550248649683</v>
      </c>
      <c r="G36">
        <v>2401.23595505618</v>
      </c>
      <c r="H36">
        <v>44.196177236149822</v>
      </c>
      <c r="I36">
        <v>38.298077186841653</v>
      </c>
      <c r="J36" t="s">
        <v>118</v>
      </c>
      <c r="K36" t="s">
        <v>118</v>
      </c>
      <c r="L36">
        <v>0</v>
      </c>
      <c r="M36">
        <v>43.703481969999999</v>
      </c>
      <c r="N36" t="s">
        <v>127</v>
      </c>
    </row>
    <row r="37" spans="1:14" x14ac:dyDescent="0.3">
      <c r="A37" s="2">
        <v>48</v>
      </c>
      <c r="B37" t="s">
        <v>60</v>
      </c>
      <c r="C37" s="2">
        <v>2008</v>
      </c>
      <c r="D37" s="2">
        <v>20</v>
      </c>
      <c r="E37" s="2">
        <v>0</v>
      </c>
      <c r="F37">
        <v>26.50550248649683</v>
      </c>
      <c r="G37">
        <v>2401.23595505618</v>
      </c>
      <c r="H37">
        <v>44.196177236149822</v>
      </c>
      <c r="I37">
        <v>38.298077186841653</v>
      </c>
      <c r="J37" t="s">
        <v>118</v>
      </c>
      <c r="K37" t="s">
        <v>118</v>
      </c>
      <c r="L37">
        <v>0</v>
      </c>
      <c r="M37">
        <v>43.703481969999999</v>
      </c>
      <c r="N37" t="s">
        <v>127</v>
      </c>
    </row>
    <row r="38" spans="1:14" x14ac:dyDescent="0.3">
      <c r="A38" s="2">
        <v>181</v>
      </c>
      <c r="B38" s="2" t="s">
        <v>69</v>
      </c>
      <c r="C38" s="2">
        <v>2009</v>
      </c>
      <c r="D38" s="2">
        <v>31</v>
      </c>
      <c r="E38" s="2">
        <v>0</v>
      </c>
      <c r="F38">
        <v>15.3285187537517</v>
      </c>
      <c r="G38">
        <v>1406.4128440366969</v>
      </c>
      <c r="H38">
        <v>747.78308497437627</v>
      </c>
      <c r="I38">
        <v>16.162106041514541</v>
      </c>
      <c r="J38">
        <v>32</v>
      </c>
      <c r="K38">
        <v>22</v>
      </c>
      <c r="L38">
        <v>70</v>
      </c>
      <c r="M38">
        <v>42.264608840000001</v>
      </c>
      <c r="N38" t="s">
        <v>127</v>
      </c>
    </row>
    <row r="39" spans="1:14" x14ac:dyDescent="0.3">
      <c r="A39" s="2">
        <v>1621</v>
      </c>
      <c r="B39" s="2" t="s">
        <v>97</v>
      </c>
      <c r="C39" s="2">
        <v>2016</v>
      </c>
      <c r="D39" s="2">
        <v>98</v>
      </c>
      <c r="E39" s="2">
        <v>0</v>
      </c>
      <c r="F39">
        <v>9.0990066606490334</v>
      </c>
      <c r="G39">
        <v>918.08196721311481</v>
      </c>
      <c r="H39">
        <v>1066.8512878417971</v>
      </c>
      <c r="I39">
        <v>33.831319715155928</v>
      </c>
      <c r="J39">
        <v>84</v>
      </c>
      <c r="K39">
        <v>47</v>
      </c>
      <c r="L39">
        <v>80</v>
      </c>
      <c r="M39">
        <v>15.39221897</v>
      </c>
      <c r="N39" t="s">
        <v>127</v>
      </c>
    </row>
    <row r="40" spans="1:14" x14ac:dyDescent="0.3">
      <c r="A40" s="2">
        <v>1621</v>
      </c>
      <c r="B40" s="2" t="s">
        <v>97</v>
      </c>
      <c r="C40" s="2">
        <v>2016</v>
      </c>
      <c r="D40" s="2">
        <v>98</v>
      </c>
      <c r="E40" s="2">
        <v>0</v>
      </c>
      <c r="F40">
        <v>9.0990066606490334</v>
      </c>
      <c r="G40">
        <v>918.08196721311481</v>
      </c>
      <c r="H40">
        <v>1066.8512878417971</v>
      </c>
      <c r="I40">
        <v>33.831319715155928</v>
      </c>
      <c r="J40">
        <v>84</v>
      </c>
      <c r="K40">
        <v>47</v>
      </c>
      <c r="L40">
        <v>80</v>
      </c>
      <c r="M40">
        <v>15.39221897</v>
      </c>
      <c r="N40" t="s">
        <v>127</v>
      </c>
    </row>
    <row r="41" spans="1:14" x14ac:dyDescent="0.3">
      <c r="A41" s="2">
        <v>1622</v>
      </c>
      <c r="B41" s="2" t="s">
        <v>98</v>
      </c>
      <c r="C41" s="2">
        <v>2016</v>
      </c>
      <c r="D41" s="2">
        <v>46</v>
      </c>
      <c r="E41" s="2">
        <v>0</v>
      </c>
      <c r="F41">
        <v>12.91176997593471</v>
      </c>
      <c r="G41">
        <v>1324.3571428571429</v>
      </c>
      <c r="H41">
        <v>867.33749999999998</v>
      </c>
      <c r="I41">
        <v>73.457922690255302</v>
      </c>
      <c r="J41">
        <v>66.3</v>
      </c>
      <c r="K41">
        <v>33.15</v>
      </c>
      <c r="L41">
        <v>80</v>
      </c>
      <c r="M41">
        <v>159.38215460000001</v>
      </c>
      <c r="N41" t="s">
        <v>127</v>
      </c>
    </row>
    <row r="42" spans="1:14" x14ac:dyDescent="0.3">
      <c r="A42" s="2">
        <v>1822</v>
      </c>
      <c r="B42" s="2" t="s">
        <v>100</v>
      </c>
      <c r="C42" s="2">
        <v>2017</v>
      </c>
      <c r="D42" s="2">
        <v>13</v>
      </c>
      <c r="E42" s="2">
        <v>0</v>
      </c>
      <c r="F42">
        <v>18.840288602388821</v>
      </c>
      <c r="G42">
        <v>1598.5480769230769</v>
      </c>
      <c r="H42">
        <v>663.73756760817309</v>
      </c>
      <c r="I42">
        <v>17.487186019237221</v>
      </c>
      <c r="J42">
        <v>37.9</v>
      </c>
      <c r="K42">
        <v>33.950000000000003</v>
      </c>
      <c r="L42">
        <v>80</v>
      </c>
      <c r="M42">
        <v>64.425485129999998</v>
      </c>
      <c r="N42" t="s">
        <v>127</v>
      </c>
    </row>
    <row r="43" spans="1:14" x14ac:dyDescent="0.3">
      <c r="A43" s="2">
        <v>1138</v>
      </c>
      <c r="B43" t="s">
        <v>43</v>
      </c>
      <c r="C43" s="2">
        <v>2005</v>
      </c>
      <c r="D43" s="2">
        <v>33</v>
      </c>
      <c r="E43" s="2">
        <v>0.09</v>
      </c>
      <c r="F43">
        <v>9.1912837698439915</v>
      </c>
      <c r="G43">
        <v>1184.933884297521</v>
      </c>
      <c r="H43">
        <v>929.77901641593496</v>
      </c>
      <c r="I43">
        <v>10.203571954049361</v>
      </c>
      <c r="J43" t="s">
        <v>118</v>
      </c>
      <c r="K43" t="s">
        <v>118</v>
      </c>
      <c r="L43">
        <v>70</v>
      </c>
      <c r="M43">
        <v>87.787766989999994</v>
      </c>
      <c r="N43" t="s">
        <v>127</v>
      </c>
    </row>
    <row r="44" spans="1:14" x14ac:dyDescent="0.3">
      <c r="A44">
        <v>116</v>
      </c>
      <c r="B44" t="s">
        <v>135</v>
      </c>
      <c r="C44">
        <v>2007</v>
      </c>
      <c r="D44" s="2">
        <v>10</v>
      </c>
      <c r="E44" s="5">
        <v>0.30015999999999998</v>
      </c>
      <c r="F44">
        <v>13.011221378773181</v>
      </c>
      <c r="G44">
        <v>1490.7387387387389</v>
      </c>
      <c r="H44">
        <v>742.89686378272802</v>
      </c>
      <c r="I44">
        <v>12.0959367580242</v>
      </c>
      <c r="J44">
        <v>52</v>
      </c>
      <c r="K44">
        <v>39</v>
      </c>
      <c r="L44">
        <v>70</v>
      </c>
      <c r="M44">
        <v>50.181416749999997</v>
      </c>
      <c r="N44" t="s">
        <v>127</v>
      </c>
    </row>
    <row r="45" spans="1:14" x14ac:dyDescent="0.3">
      <c r="A45" s="2">
        <v>806</v>
      </c>
      <c r="B45" s="2" t="s">
        <v>86</v>
      </c>
      <c r="C45" s="2">
        <v>2014</v>
      </c>
      <c r="D45" s="2">
        <v>11</v>
      </c>
      <c r="E45" s="2">
        <v>0.35</v>
      </c>
      <c r="F45">
        <v>6.0033337867847001</v>
      </c>
      <c r="G45">
        <v>1268.075757575758</v>
      </c>
      <c r="H45">
        <v>616.00336525656962</v>
      </c>
      <c r="I45">
        <v>16.713319883202061</v>
      </c>
      <c r="J45">
        <v>60.7</v>
      </c>
      <c r="K45">
        <v>47.35</v>
      </c>
      <c r="L45">
        <v>70</v>
      </c>
      <c r="M45">
        <v>64.46289634</v>
      </c>
      <c r="N45" t="s">
        <v>127</v>
      </c>
    </row>
    <row r="46" spans="1:14" x14ac:dyDescent="0.3">
      <c r="A46" s="2">
        <v>157</v>
      </c>
      <c r="B46" s="2" t="s">
        <v>68</v>
      </c>
      <c r="C46" s="2">
        <v>2002</v>
      </c>
      <c r="D46" s="2">
        <v>43</v>
      </c>
      <c r="E46" s="2">
        <v>0.39</v>
      </c>
      <c r="F46">
        <v>8.0403160654808872</v>
      </c>
      <c r="G46">
        <v>838.93388429752065</v>
      </c>
      <c r="H46">
        <v>1009.466294974335</v>
      </c>
      <c r="I46">
        <v>34.373382883623613</v>
      </c>
      <c r="J46" t="s">
        <v>118</v>
      </c>
      <c r="K46" t="s">
        <v>118</v>
      </c>
      <c r="L46">
        <v>60</v>
      </c>
      <c r="M46">
        <v>20.963304050000001</v>
      </c>
      <c r="N46" t="s">
        <v>127</v>
      </c>
    </row>
    <row r="47" spans="1:14" x14ac:dyDescent="0.3">
      <c r="A47" s="2">
        <v>157</v>
      </c>
      <c r="B47" s="2" t="s">
        <v>68</v>
      </c>
      <c r="C47" s="2">
        <v>2002</v>
      </c>
      <c r="D47" s="2">
        <v>43</v>
      </c>
      <c r="E47" s="2">
        <v>0.42</v>
      </c>
      <c r="F47">
        <v>8.0403160654808872</v>
      </c>
      <c r="G47">
        <v>838.93388429752065</v>
      </c>
      <c r="H47">
        <v>1009.466294974335</v>
      </c>
      <c r="I47">
        <v>34.373382883623613</v>
      </c>
      <c r="J47" t="s">
        <v>118</v>
      </c>
      <c r="K47" t="s">
        <v>118</v>
      </c>
      <c r="L47">
        <v>60</v>
      </c>
      <c r="M47">
        <v>20.963304050000001</v>
      </c>
      <c r="N47" t="s">
        <v>127</v>
      </c>
    </row>
    <row r="48" spans="1:14" x14ac:dyDescent="0.3">
      <c r="A48">
        <v>1493</v>
      </c>
      <c r="B48" t="s">
        <v>132</v>
      </c>
      <c r="C48">
        <v>2008</v>
      </c>
      <c r="D48" s="2">
        <v>41</v>
      </c>
      <c r="E48" s="2">
        <v>0.42799999999999999</v>
      </c>
      <c r="F48">
        <v>16.560077809841829</v>
      </c>
      <c r="G48">
        <v>1324.345794392523</v>
      </c>
      <c r="H48">
        <v>725.99157828928151</v>
      </c>
      <c r="I48">
        <v>19.509281924951861</v>
      </c>
      <c r="J48">
        <v>41</v>
      </c>
      <c r="K48">
        <v>21.1</v>
      </c>
      <c r="L48">
        <v>70</v>
      </c>
      <c r="M48">
        <v>26.8387612</v>
      </c>
      <c r="N48" t="s">
        <v>127</v>
      </c>
    </row>
    <row r="49" spans="1:14" x14ac:dyDescent="0.3">
      <c r="A49">
        <v>209</v>
      </c>
      <c r="B49" t="s">
        <v>70</v>
      </c>
      <c r="C49" s="2">
        <v>2012</v>
      </c>
      <c r="D49" s="2">
        <v>60</v>
      </c>
      <c r="E49" s="2">
        <v>-0.87</v>
      </c>
      <c r="F49">
        <v>15.808659581854791</v>
      </c>
      <c r="G49">
        <v>1642.9108910891091</v>
      </c>
      <c r="H49">
        <v>778.69467858040673</v>
      </c>
      <c r="I49">
        <v>51.640638483632912</v>
      </c>
      <c r="J49">
        <v>81.599999999999994</v>
      </c>
      <c r="K49">
        <v>40.799999999999997</v>
      </c>
      <c r="L49">
        <v>70</v>
      </c>
      <c r="M49">
        <v>70.049675250000007</v>
      </c>
      <c r="N49" t="s">
        <v>128</v>
      </c>
    </row>
    <row r="50" spans="1:14" x14ac:dyDescent="0.3">
      <c r="A50">
        <v>209</v>
      </c>
      <c r="B50" t="s">
        <v>70</v>
      </c>
      <c r="C50" s="2">
        <v>2012</v>
      </c>
      <c r="D50" s="2">
        <v>60</v>
      </c>
      <c r="E50" s="2">
        <v>-0.82</v>
      </c>
      <c r="F50">
        <v>15.808659581854791</v>
      </c>
      <c r="G50">
        <v>1642.9108910891091</v>
      </c>
      <c r="H50">
        <v>778.69467858040673</v>
      </c>
      <c r="I50">
        <v>51.640638483632912</v>
      </c>
      <c r="J50">
        <v>81.599999999999994</v>
      </c>
      <c r="K50">
        <v>40.799999999999997</v>
      </c>
      <c r="L50">
        <v>70</v>
      </c>
      <c r="M50">
        <v>70.049675250000007</v>
      </c>
      <c r="N50" t="s">
        <v>128</v>
      </c>
    </row>
    <row r="51" spans="1:14" x14ac:dyDescent="0.3">
      <c r="A51" s="2">
        <v>130</v>
      </c>
      <c r="B51" s="2" t="s">
        <v>65</v>
      </c>
      <c r="C51" s="2">
        <v>2004</v>
      </c>
      <c r="D51" s="2">
        <v>16</v>
      </c>
      <c r="E51" s="2">
        <v>-0.69</v>
      </c>
      <c r="F51">
        <v>13.17812477146183</v>
      </c>
      <c r="G51">
        <v>944.05405405405406</v>
      </c>
      <c r="H51">
        <v>403.10476986996758</v>
      </c>
      <c r="I51">
        <v>22.216498701422061</v>
      </c>
      <c r="J51">
        <v>50</v>
      </c>
      <c r="K51">
        <v>25</v>
      </c>
      <c r="L51">
        <v>60</v>
      </c>
      <c r="M51">
        <v>101.4257988</v>
      </c>
      <c r="N51" t="s">
        <v>128</v>
      </c>
    </row>
    <row r="52" spans="1:14" x14ac:dyDescent="0.3">
      <c r="A52" s="2">
        <v>23</v>
      </c>
      <c r="B52" s="2" t="s">
        <v>56</v>
      </c>
      <c r="C52" s="2">
        <v>2005</v>
      </c>
      <c r="D52" s="2">
        <v>29</v>
      </c>
      <c r="E52" s="2">
        <v>-0.68</v>
      </c>
      <c r="F52">
        <v>13.090840397710391</v>
      </c>
      <c r="G52">
        <v>1074.95652173913</v>
      </c>
      <c r="H52">
        <v>862.54229205587637</v>
      </c>
      <c r="I52">
        <v>11.33140825188678</v>
      </c>
      <c r="J52">
        <v>60</v>
      </c>
      <c r="K52">
        <v>30</v>
      </c>
      <c r="L52">
        <v>70</v>
      </c>
      <c r="M52">
        <v>102.81242450000001</v>
      </c>
      <c r="N52" t="s">
        <v>128</v>
      </c>
    </row>
    <row r="53" spans="1:14" x14ac:dyDescent="0.3">
      <c r="A53" s="2">
        <v>725</v>
      </c>
      <c r="B53" s="2" t="s">
        <v>84</v>
      </c>
      <c r="C53" s="2">
        <v>2011</v>
      </c>
      <c r="D53" s="2">
        <v>22</v>
      </c>
      <c r="E53" s="2">
        <v>-0.67</v>
      </c>
      <c r="F53">
        <v>14.34522964788038</v>
      </c>
      <c r="G53">
        <v>1500.3604651162791</v>
      </c>
      <c r="H53">
        <v>324.09162973803137</v>
      </c>
      <c r="I53">
        <v>19.024206826853199</v>
      </c>
      <c r="J53">
        <v>100</v>
      </c>
      <c r="K53">
        <v>50</v>
      </c>
      <c r="L53">
        <v>10</v>
      </c>
      <c r="M53">
        <v>198.9998247</v>
      </c>
      <c r="N53" t="s">
        <v>128</v>
      </c>
    </row>
    <row r="54" spans="1:14" x14ac:dyDescent="0.3">
      <c r="A54" s="2">
        <v>286</v>
      </c>
      <c r="B54" s="2" t="s">
        <v>73</v>
      </c>
      <c r="C54" s="2">
        <v>2003</v>
      </c>
      <c r="D54" s="2">
        <v>12</v>
      </c>
      <c r="E54" s="2">
        <v>-0.65</v>
      </c>
      <c r="F54">
        <v>0.58786689919298096</v>
      </c>
      <c r="G54">
        <v>744.695652173913</v>
      </c>
      <c r="H54">
        <v>820.95562147057569</v>
      </c>
      <c r="I54">
        <v>41.753649359164029</v>
      </c>
      <c r="J54">
        <v>39.9</v>
      </c>
      <c r="K54">
        <v>19.95</v>
      </c>
      <c r="L54">
        <v>0</v>
      </c>
      <c r="M54" t="s">
        <v>118</v>
      </c>
      <c r="N54" t="s">
        <v>128</v>
      </c>
    </row>
    <row r="55" spans="1:14" x14ac:dyDescent="0.3">
      <c r="A55" s="2">
        <v>507</v>
      </c>
      <c r="B55" s="2" t="s">
        <v>41</v>
      </c>
      <c r="C55" s="2">
        <v>2009</v>
      </c>
      <c r="D55" s="2">
        <v>18</v>
      </c>
      <c r="E55" s="2">
        <v>-0.64</v>
      </c>
      <c r="F55">
        <v>17.281123656146931</v>
      </c>
      <c r="G55">
        <v>1312.5</v>
      </c>
      <c r="H55">
        <v>708.60098784824584</v>
      </c>
      <c r="I55">
        <v>21.6108913781508</v>
      </c>
      <c r="J55">
        <v>39.199999999999996</v>
      </c>
      <c r="K55">
        <v>20.8</v>
      </c>
      <c r="L55">
        <v>70</v>
      </c>
      <c r="M55">
        <v>34.569705229999997</v>
      </c>
      <c r="N55" t="s">
        <v>128</v>
      </c>
    </row>
    <row r="56" spans="1:14" x14ac:dyDescent="0.3">
      <c r="A56" s="2">
        <v>396</v>
      </c>
      <c r="B56" s="2" t="s">
        <v>78</v>
      </c>
      <c r="C56" s="2">
        <v>2010</v>
      </c>
      <c r="D56" s="2">
        <v>11</v>
      </c>
      <c r="E56" s="2">
        <v>-0.63</v>
      </c>
      <c r="F56">
        <v>20.865331689107052</v>
      </c>
      <c r="G56">
        <v>1800.680412371134</v>
      </c>
      <c r="H56">
        <v>570.59883164867915</v>
      </c>
      <c r="I56">
        <v>66.912939091318663</v>
      </c>
      <c r="J56">
        <v>26.5</v>
      </c>
      <c r="K56">
        <v>14.55</v>
      </c>
      <c r="L56">
        <v>70</v>
      </c>
      <c r="M56">
        <v>90.793813689999993</v>
      </c>
      <c r="N56" t="s">
        <v>128</v>
      </c>
    </row>
    <row r="57" spans="1:14" x14ac:dyDescent="0.3">
      <c r="A57" s="2">
        <v>130</v>
      </c>
      <c r="B57" s="2" t="s">
        <v>65</v>
      </c>
      <c r="C57" s="2">
        <v>2004</v>
      </c>
      <c r="D57" s="2">
        <v>16</v>
      </c>
      <c r="E57" s="2">
        <v>-0.61</v>
      </c>
      <c r="F57">
        <v>13.17812477146183</v>
      </c>
      <c r="G57">
        <v>944.05405405405406</v>
      </c>
      <c r="H57">
        <v>403.10476986996758</v>
      </c>
      <c r="I57">
        <v>22.216498701422061</v>
      </c>
      <c r="J57">
        <v>50</v>
      </c>
      <c r="K57">
        <v>25</v>
      </c>
      <c r="L57">
        <v>60</v>
      </c>
      <c r="M57">
        <v>101.4257988</v>
      </c>
      <c r="N57" t="s">
        <v>128</v>
      </c>
    </row>
    <row r="58" spans="1:14" x14ac:dyDescent="0.3">
      <c r="A58" s="2">
        <v>157</v>
      </c>
      <c r="B58" s="2" t="s">
        <v>68</v>
      </c>
      <c r="C58" s="2">
        <v>2002</v>
      </c>
      <c r="D58" s="2">
        <v>43</v>
      </c>
      <c r="E58" s="2">
        <v>-0.56000000000000005</v>
      </c>
      <c r="F58">
        <v>8.0403160654808872</v>
      </c>
      <c r="G58">
        <v>838.93388429752065</v>
      </c>
      <c r="H58">
        <v>1009.466294974335</v>
      </c>
      <c r="I58">
        <v>34.373382883623613</v>
      </c>
      <c r="J58">
        <v>44.7</v>
      </c>
      <c r="K58">
        <v>24.25</v>
      </c>
      <c r="L58">
        <v>60</v>
      </c>
      <c r="M58">
        <v>20.963304050000001</v>
      </c>
      <c r="N58" t="s">
        <v>128</v>
      </c>
    </row>
    <row r="59" spans="1:14" x14ac:dyDescent="0.3">
      <c r="A59" s="2">
        <v>54</v>
      </c>
      <c r="B59" s="2" t="s">
        <v>61</v>
      </c>
      <c r="C59" s="2">
        <v>2011</v>
      </c>
      <c r="D59" s="2">
        <v>12</v>
      </c>
      <c r="E59" s="2">
        <v>-0.54</v>
      </c>
      <c r="F59">
        <v>15.022346226514969</v>
      </c>
      <c r="G59">
        <v>1154.265486725664</v>
      </c>
      <c r="H59">
        <v>788.25526036625411</v>
      </c>
      <c r="I59">
        <v>13.82784870451531</v>
      </c>
      <c r="J59">
        <v>35</v>
      </c>
      <c r="K59">
        <v>17.5</v>
      </c>
      <c r="L59">
        <v>70</v>
      </c>
      <c r="M59">
        <v>47.332587760000003</v>
      </c>
      <c r="N59" t="s">
        <v>128</v>
      </c>
    </row>
    <row r="60" spans="1:14" x14ac:dyDescent="0.3">
      <c r="A60" s="2">
        <v>138</v>
      </c>
      <c r="B60" s="2" t="s">
        <v>36</v>
      </c>
      <c r="C60" s="2">
        <v>2001</v>
      </c>
      <c r="D60" s="2">
        <v>38</v>
      </c>
      <c r="E60" s="2">
        <v>-0.42</v>
      </c>
      <c r="F60">
        <v>7.6901564447898556</v>
      </c>
      <c r="G60">
        <v>807.71653543307082</v>
      </c>
      <c r="H60">
        <v>1007.243322657788</v>
      </c>
      <c r="I60">
        <v>34.577904678705167</v>
      </c>
      <c r="J60">
        <v>14.770000000000001</v>
      </c>
      <c r="K60">
        <v>7.415</v>
      </c>
      <c r="L60">
        <v>60</v>
      </c>
      <c r="M60">
        <v>20.760195960000001</v>
      </c>
      <c r="N60" t="s">
        <v>128</v>
      </c>
    </row>
    <row r="61" spans="1:14" x14ac:dyDescent="0.3">
      <c r="A61" s="2">
        <v>1622</v>
      </c>
      <c r="B61" s="2" t="s">
        <v>98</v>
      </c>
      <c r="C61" s="2">
        <v>2016</v>
      </c>
      <c r="D61" s="2">
        <v>46</v>
      </c>
      <c r="E61" s="2">
        <v>-0.42</v>
      </c>
      <c r="F61">
        <v>12.91176997593471</v>
      </c>
      <c r="G61">
        <v>1324.3571428571429</v>
      </c>
      <c r="H61">
        <v>867.33749999999998</v>
      </c>
      <c r="I61">
        <v>73.457922690255302</v>
      </c>
      <c r="J61">
        <v>77</v>
      </c>
      <c r="K61">
        <v>38.5</v>
      </c>
      <c r="L61">
        <v>80</v>
      </c>
      <c r="M61">
        <v>159.38215460000001</v>
      </c>
      <c r="N61" t="s">
        <v>128</v>
      </c>
    </row>
    <row r="62" spans="1:14" x14ac:dyDescent="0.3">
      <c r="A62" s="2">
        <v>29</v>
      </c>
      <c r="B62" t="s">
        <v>59</v>
      </c>
      <c r="C62" s="2">
        <v>2002</v>
      </c>
      <c r="D62" s="2">
        <v>34</v>
      </c>
      <c r="E62" s="2">
        <v>-0.41</v>
      </c>
      <c r="F62">
        <v>7.8388711113196159</v>
      </c>
      <c r="G62">
        <v>1579.961538461539</v>
      </c>
      <c r="H62">
        <v>547.0148470365084</v>
      </c>
      <c r="I62">
        <v>56.808510002723096</v>
      </c>
      <c r="J62">
        <v>75</v>
      </c>
      <c r="K62">
        <v>52.5</v>
      </c>
      <c r="L62">
        <v>0</v>
      </c>
      <c r="M62">
        <v>100.6907119</v>
      </c>
      <c r="N62" t="s">
        <v>128</v>
      </c>
    </row>
    <row r="63" spans="1:14" x14ac:dyDescent="0.3">
      <c r="A63">
        <v>117</v>
      </c>
      <c r="B63" t="s">
        <v>131</v>
      </c>
      <c r="C63">
        <v>2007</v>
      </c>
      <c r="D63" s="2">
        <v>65</v>
      </c>
      <c r="E63" s="2">
        <v>-0.4</v>
      </c>
      <c r="F63">
        <v>26.715603621109668</v>
      </c>
      <c r="G63">
        <v>2286.576086956522</v>
      </c>
      <c r="H63">
        <v>46.866109765094258</v>
      </c>
      <c r="I63">
        <v>44.709297511888593</v>
      </c>
      <c r="J63">
        <v>100</v>
      </c>
      <c r="K63">
        <v>50</v>
      </c>
      <c r="L63">
        <v>0</v>
      </c>
      <c r="M63">
        <v>66.533992229999996</v>
      </c>
      <c r="N63" t="s">
        <v>128</v>
      </c>
    </row>
    <row r="64" spans="1:14" x14ac:dyDescent="0.3">
      <c r="A64" s="2">
        <v>181</v>
      </c>
      <c r="B64" s="2" t="s">
        <v>69</v>
      </c>
      <c r="C64" s="2">
        <v>2009</v>
      </c>
      <c r="D64" s="2">
        <v>31</v>
      </c>
      <c r="E64" s="2">
        <v>-0.4</v>
      </c>
      <c r="F64">
        <v>15.3285187537517</v>
      </c>
      <c r="G64">
        <v>1406.4128440366969</v>
      </c>
      <c r="H64">
        <v>747.78308497437627</v>
      </c>
      <c r="I64">
        <v>16.162106041514541</v>
      </c>
      <c r="J64" t="s">
        <v>118</v>
      </c>
      <c r="K64" t="s">
        <v>118</v>
      </c>
      <c r="L64">
        <v>70</v>
      </c>
      <c r="M64">
        <v>42.264608840000001</v>
      </c>
      <c r="N64" t="s">
        <v>128</v>
      </c>
    </row>
    <row r="65" spans="1:14" x14ac:dyDescent="0.3">
      <c r="A65" s="2">
        <v>847</v>
      </c>
      <c r="B65" s="2" t="s">
        <v>89</v>
      </c>
      <c r="C65" s="2">
        <v>2011</v>
      </c>
      <c r="D65" s="2">
        <v>25</v>
      </c>
      <c r="E65" s="2">
        <v>-0.4</v>
      </c>
      <c r="F65">
        <v>13.297548045282779</v>
      </c>
      <c r="G65">
        <v>1564.326086956522</v>
      </c>
      <c r="H65">
        <v>350.87715878693962</v>
      </c>
      <c r="I65">
        <v>16.802117275155108</v>
      </c>
      <c r="J65">
        <v>58</v>
      </c>
      <c r="K65">
        <v>35</v>
      </c>
      <c r="L65">
        <v>0</v>
      </c>
      <c r="M65">
        <v>124.8882868</v>
      </c>
      <c r="N65" t="s">
        <v>128</v>
      </c>
    </row>
    <row r="66" spans="1:14" x14ac:dyDescent="0.3">
      <c r="A66">
        <v>1493</v>
      </c>
      <c r="B66" t="s">
        <v>132</v>
      </c>
      <c r="C66">
        <v>2008</v>
      </c>
      <c r="D66" s="2">
        <v>41</v>
      </c>
      <c r="E66" s="2">
        <v>-0.39</v>
      </c>
      <c r="F66">
        <v>16.560077809841829</v>
      </c>
      <c r="G66">
        <v>1324.345794392523</v>
      </c>
      <c r="H66">
        <v>725.99157828928151</v>
      </c>
      <c r="I66">
        <v>19.509281924951861</v>
      </c>
      <c r="J66">
        <v>61.4</v>
      </c>
      <c r="K66">
        <v>30.7</v>
      </c>
      <c r="L66">
        <v>70</v>
      </c>
      <c r="M66">
        <v>26.8387612</v>
      </c>
      <c r="N66" t="s">
        <v>128</v>
      </c>
    </row>
    <row r="67" spans="1:14" x14ac:dyDescent="0.3">
      <c r="A67" s="2">
        <v>157</v>
      </c>
      <c r="B67" s="2" t="s">
        <v>68</v>
      </c>
      <c r="C67" s="2">
        <v>2002</v>
      </c>
      <c r="D67" s="2">
        <v>43</v>
      </c>
      <c r="E67" s="2">
        <v>-0.35</v>
      </c>
      <c r="F67">
        <v>8.0403160654808872</v>
      </c>
      <c r="G67">
        <v>838.93388429752065</v>
      </c>
      <c r="H67">
        <v>1009.466294974335</v>
      </c>
      <c r="I67">
        <v>34.373382883623613</v>
      </c>
      <c r="J67">
        <v>44.7</v>
      </c>
      <c r="K67">
        <v>24.25</v>
      </c>
      <c r="L67">
        <v>60</v>
      </c>
      <c r="M67">
        <v>20.963304050000001</v>
      </c>
      <c r="N67" t="s">
        <v>128</v>
      </c>
    </row>
    <row r="68" spans="1:14" x14ac:dyDescent="0.3">
      <c r="A68" s="2">
        <v>10</v>
      </c>
      <c r="B68" s="2" t="s">
        <v>55</v>
      </c>
      <c r="C68" s="2">
        <v>2003</v>
      </c>
      <c r="D68" s="2">
        <v>30</v>
      </c>
      <c r="E68" s="2">
        <v>-0.31</v>
      </c>
      <c r="F68">
        <v>14.810612254672581</v>
      </c>
      <c r="G68">
        <v>1453.3611111111111</v>
      </c>
      <c r="H68">
        <v>758.87016522442855</v>
      </c>
      <c r="I68">
        <v>16.042336402116</v>
      </c>
      <c r="J68">
        <v>55.800000000000004</v>
      </c>
      <c r="K68">
        <v>32.800000000000004</v>
      </c>
      <c r="L68">
        <v>60</v>
      </c>
      <c r="M68">
        <v>43.012631489999997</v>
      </c>
      <c r="N68" t="s">
        <v>128</v>
      </c>
    </row>
    <row r="69" spans="1:14" x14ac:dyDescent="0.3">
      <c r="A69" s="2">
        <v>10</v>
      </c>
      <c r="B69" s="2" t="s">
        <v>55</v>
      </c>
      <c r="C69" s="2">
        <v>2003</v>
      </c>
      <c r="D69" s="2">
        <v>30</v>
      </c>
      <c r="E69" s="2">
        <v>-0.28999999999999998</v>
      </c>
      <c r="F69">
        <v>14.810612254672581</v>
      </c>
      <c r="G69">
        <v>1453.3611111111111</v>
      </c>
      <c r="H69">
        <v>758.87016522442855</v>
      </c>
      <c r="I69">
        <v>16.042336402116</v>
      </c>
      <c r="J69">
        <v>55.800000000000004</v>
      </c>
      <c r="K69">
        <v>32.800000000000004</v>
      </c>
      <c r="L69">
        <v>60</v>
      </c>
      <c r="M69">
        <v>43.012631489999997</v>
      </c>
      <c r="N69" t="s">
        <v>128</v>
      </c>
    </row>
    <row r="70" spans="1:14" x14ac:dyDescent="0.3">
      <c r="A70" s="2">
        <v>630</v>
      </c>
      <c r="B70" s="2" t="s">
        <v>81</v>
      </c>
      <c r="C70" s="2">
        <v>2010</v>
      </c>
      <c r="D70" s="2">
        <v>24</v>
      </c>
      <c r="E70" s="2">
        <v>-0.25</v>
      </c>
      <c r="F70">
        <v>13.51557930910362</v>
      </c>
      <c r="G70">
        <v>1076.028301886792</v>
      </c>
      <c r="H70">
        <v>835.64572028394014</v>
      </c>
      <c r="I70">
        <v>64.455044332540254</v>
      </c>
      <c r="J70" s="2">
        <v>0.12</v>
      </c>
      <c r="K70" t="s">
        <v>118</v>
      </c>
      <c r="L70">
        <v>70</v>
      </c>
      <c r="M70">
        <v>65.82608089</v>
      </c>
      <c r="N70" t="s">
        <v>128</v>
      </c>
    </row>
    <row r="71" spans="1:14" x14ac:dyDescent="0.3">
      <c r="A71" s="2">
        <v>977</v>
      </c>
      <c r="B71" t="s">
        <v>91</v>
      </c>
      <c r="C71" s="2">
        <v>2019</v>
      </c>
      <c r="D71" s="2">
        <v>67</v>
      </c>
      <c r="E71" s="2">
        <v>-0.24</v>
      </c>
      <c r="F71">
        <v>12.70736596319411</v>
      </c>
      <c r="G71">
        <v>765.62037037037032</v>
      </c>
      <c r="H71">
        <v>876.98536399558736</v>
      </c>
      <c r="I71">
        <v>71.317376595956304</v>
      </c>
      <c r="J71">
        <v>5</v>
      </c>
      <c r="K71">
        <v>2.5</v>
      </c>
      <c r="L71">
        <v>80</v>
      </c>
      <c r="M71">
        <v>37.7948959</v>
      </c>
      <c r="N71" t="s">
        <v>128</v>
      </c>
    </row>
    <row r="72" spans="1:14" x14ac:dyDescent="0.3">
      <c r="A72" s="2">
        <v>339</v>
      </c>
      <c r="B72" s="2" t="s">
        <v>75</v>
      </c>
      <c r="C72" s="2">
        <v>2012</v>
      </c>
      <c r="D72" s="2">
        <v>685</v>
      </c>
      <c r="E72" s="2">
        <v>-0.21</v>
      </c>
      <c r="F72">
        <v>10.72051654782212</v>
      </c>
      <c r="G72">
        <v>1240.7368421052629</v>
      </c>
      <c r="H72">
        <v>978.47471270644871</v>
      </c>
      <c r="I72">
        <v>81.555939389948279</v>
      </c>
      <c r="J72" s="2">
        <v>30.73</v>
      </c>
      <c r="K72" t="s">
        <v>118</v>
      </c>
      <c r="L72">
        <v>70</v>
      </c>
      <c r="M72">
        <v>72.386481500000002</v>
      </c>
      <c r="N72" t="s">
        <v>128</v>
      </c>
    </row>
    <row r="73" spans="1:14" x14ac:dyDescent="0.3">
      <c r="A73" s="2">
        <v>847</v>
      </c>
      <c r="B73" s="2" t="s">
        <v>89</v>
      </c>
      <c r="C73" s="2">
        <v>2011</v>
      </c>
      <c r="D73" s="2">
        <v>25</v>
      </c>
      <c r="E73" s="2">
        <v>-0.1</v>
      </c>
      <c r="F73">
        <v>13.297548045282779</v>
      </c>
      <c r="G73">
        <v>1564.326086956522</v>
      </c>
      <c r="H73">
        <v>350.87715878693962</v>
      </c>
      <c r="I73">
        <v>16.802117275155108</v>
      </c>
      <c r="J73">
        <v>58</v>
      </c>
      <c r="K73">
        <v>35</v>
      </c>
      <c r="L73">
        <v>0</v>
      </c>
      <c r="M73">
        <v>124.8882868</v>
      </c>
      <c r="N73" t="s">
        <v>128</v>
      </c>
    </row>
    <row r="74" spans="1:14" x14ac:dyDescent="0.3">
      <c r="A74">
        <v>97</v>
      </c>
      <c r="B74" t="s">
        <v>133</v>
      </c>
      <c r="C74">
        <v>2006</v>
      </c>
      <c r="D74" s="2">
        <v>18</v>
      </c>
      <c r="E74" s="5">
        <v>0</v>
      </c>
      <c r="F74">
        <v>20.255942144511661</v>
      </c>
      <c r="G74">
        <v>1309.049382716049</v>
      </c>
      <c r="H74">
        <v>565.87966956621335</v>
      </c>
      <c r="I74">
        <v>39.062417206940829</v>
      </c>
      <c r="J74">
        <v>66</v>
      </c>
      <c r="K74">
        <v>33</v>
      </c>
      <c r="L74">
        <v>30</v>
      </c>
      <c r="M74">
        <v>89.178738999999993</v>
      </c>
      <c r="N74" t="s">
        <v>128</v>
      </c>
    </row>
    <row r="75" spans="1:14" x14ac:dyDescent="0.3">
      <c r="A75" s="2">
        <v>270</v>
      </c>
      <c r="B75" s="2" t="s">
        <v>71</v>
      </c>
      <c r="C75" s="2">
        <v>1995</v>
      </c>
      <c r="D75" s="2">
        <v>29</v>
      </c>
      <c r="E75" s="2">
        <v>0</v>
      </c>
      <c r="F75">
        <v>14.905010337260229</v>
      </c>
      <c r="G75">
        <v>1494.1492537313429</v>
      </c>
      <c r="H75">
        <v>288.10801970069087</v>
      </c>
      <c r="I75">
        <v>22.487583245804061</v>
      </c>
      <c r="J75">
        <v>7</v>
      </c>
      <c r="K75">
        <v>3.5</v>
      </c>
      <c r="L75">
        <v>0</v>
      </c>
      <c r="M75">
        <v>182.04042480000001</v>
      </c>
      <c r="N75" t="s">
        <v>128</v>
      </c>
    </row>
    <row r="76" spans="1:14" x14ac:dyDescent="0.3">
      <c r="A76" s="2">
        <v>270</v>
      </c>
      <c r="B76" s="2" t="s">
        <v>71</v>
      </c>
      <c r="C76" s="2">
        <v>1995</v>
      </c>
      <c r="D76" s="2">
        <v>29</v>
      </c>
      <c r="E76" s="2">
        <v>0</v>
      </c>
      <c r="F76">
        <v>14.905010337260229</v>
      </c>
      <c r="G76">
        <v>1494.1492537313429</v>
      </c>
      <c r="H76">
        <v>288.10801970069087</v>
      </c>
      <c r="I76">
        <v>22.487583245804061</v>
      </c>
      <c r="J76">
        <v>7</v>
      </c>
      <c r="K76">
        <v>3.5</v>
      </c>
      <c r="L76">
        <v>0</v>
      </c>
      <c r="M76">
        <v>182.04042480000001</v>
      </c>
      <c r="N76" t="s">
        <v>128</v>
      </c>
    </row>
    <row r="77" spans="1:14" x14ac:dyDescent="0.3">
      <c r="A77" s="2">
        <v>1815</v>
      </c>
      <c r="B77" t="s">
        <v>99</v>
      </c>
      <c r="C77" s="2">
        <v>2018</v>
      </c>
      <c r="D77" s="2">
        <v>48</v>
      </c>
      <c r="E77" s="2">
        <v>0</v>
      </c>
      <c r="F77">
        <v>10.99981827206082</v>
      </c>
      <c r="G77">
        <v>712.12962962962968</v>
      </c>
      <c r="H77">
        <v>871.33503214518225</v>
      </c>
      <c r="I77">
        <v>71.413292213722514</v>
      </c>
      <c r="J77" t="s">
        <v>118</v>
      </c>
      <c r="K77" t="s">
        <v>118</v>
      </c>
      <c r="L77">
        <v>80</v>
      </c>
      <c r="M77">
        <v>51.949224659999999</v>
      </c>
      <c r="N77" t="s">
        <v>128</v>
      </c>
    </row>
    <row r="78" spans="1:14" x14ac:dyDescent="0.3">
      <c r="A78" s="2">
        <v>2070</v>
      </c>
      <c r="B78" t="s">
        <v>102</v>
      </c>
      <c r="C78" s="2">
        <v>2020</v>
      </c>
      <c r="D78" s="2">
        <v>40</v>
      </c>
      <c r="E78" s="2">
        <v>0.06</v>
      </c>
      <c r="F78">
        <v>20.54842067848552</v>
      </c>
      <c r="G78">
        <v>730.02272727272725</v>
      </c>
      <c r="H78">
        <v>159.72996815768161</v>
      </c>
      <c r="I78">
        <v>89.728237585587934</v>
      </c>
      <c r="J78" s="2">
        <v>0.2</v>
      </c>
      <c r="K78" t="s">
        <v>118</v>
      </c>
      <c r="L78">
        <v>40</v>
      </c>
      <c r="M78">
        <v>38.605495779999998</v>
      </c>
      <c r="N78" t="s">
        <v>128</v>
      </c>
    </row>
    <row r="79" spans="1:14" x14ac:dyDescent="0.3">
      <c r="A79" s="2">
        <v>806</v>
      </c>
      <c r="B79" s="2" t="s">
        <v>86</v>
      </c>
      <c r="C79" s="2">
        <v>2014</v>
      </c>
      <c r="D79" s="2">
        <v>13</v>
      </c>
      <c r="E79" s="2">
        <v>0.27</v>
      </c>
      <c r="F79">
        <v>6.0033337867847001</v>
      </c>
      <c r="G79">
        <v>1268.075757575758</v>
      </c>
      <c r="H79">
        <v>616.00336525656962</v>
      </c>
      <c r="I79">
        <v>16.713319883202061</v>
      </c>
      <c r="J79">
        <v>18.899999999999999</v>
      </c>
      <c r="K79">
        <v>9.4499999999999993</v>
      </c>
      <c r="L79">
        <v>70</v>
      </c>
      <c r="M79">
        <v>64.46289634</v>
      </c>
      <c r="N79" t="s">
        <v>128</v>
      </c>
    </row>
    <row r="80" spans="1:14" x14ac:dyDescent="0.3">
      <c r="A80" s="2">
        <v>806</v>
      </c>
      <c r="B80" s="2" t="s">
        <v>86</v>
      </c>
      <c r="C80" s="2">
        <v>2014</v>
      </c>
      <c r="D80" s="2">
        <v>11</v>
      </c>
      <c r="E80" s="2">
        <v>0.33</v>
      </c>
      <c r="F80">
        <v>6.0033337867847001</v>
      </c>
      <c r="G80">
        <v>1268.075757575758</v>
      </c>
      <c r="H80">
        <v>616.00336525656962</v>
      </c>
      <c r="I80">
        <v>16.713319883202061</v>
      </c>
      <c r="J80">
        <v>6.3</v>
      </c>
      <c r="K80">
        <v>3.15</v>
      </c>
      <c r="L80">
        <v>70</v>
      </c>
      <c r="M80">
        <v>64.46289634</v>
      </c>
      <c r="N80" t="s">
        <v>128</v>
      </c>
    </row>
    <row r="81" spans="1:48" x14ac:dyDescent="0.3">
      <c r="A81" s="2">
        <v>1138</v>
      </c>
      <c r="B81" t="s">
        <v>43</v>
      </c>
      <c r="C81" s="2">
        <v>2005</v>
      </c>
      <c r="D81" s="2">
        <v>33</v>
      </c>
      <c r="E81" s="2">
        <v>0.35</v>
      </c>
      <c r="F81">
        <v>9.1912837698439915</v>
      </c>
      <c r="G81">
        <v>1184.933884297521</v>
      </c>
      <c r="H81">
        <v>929.77901641593496</v>
      </c>
      <c r="I81">
        <v>10.203571954049361</v>
      </c>
      <c r="J81" t="s">
        <v>118</v>
      </c>
      <c r="K81" t="s">
        <v>118</v>
      </c>
      <c r="L81">
        <v>70</v>
      </c>
      <c r="M81">
        <v>87.787766989999994</v>
      </c>
      <c r="N81" t="s">
        <v>128</v>
      </c>
    </row>
    <row r="82" spans="1:48" x14ac:dyDescent="0.3">
      <c r="A82">
        <v>1934</v>
      </c>
      <c r="B82" t="s">
        <v>134</v>
      </c>
      <c r="C82">
        <v>2020</v>
      </c>
      <c r="D82" s="2">
        <v>13</v>
      </c>
      <c r="E82" s="2">
        <v>0.56159999999999999</v>
      </c>
      <c r="F82">
        <v>26.34653463708349</v>
      </c>
      <c r="G82">
        <v>2308.4096385542171</v>
      </c>
      <c r="H82">
        <v>105.3452064789921</v>
      </c>
      <c r="I82">
        <v>75.550407455628175</v>
      </c>
      <c r="J82" s="2">
        <v>35.9</v>
      </c>
      <c r="K82" t="s">
        <v>118</v>
      </c>
      <c r="L82">
        <v>80</v>
      </c>
      <c r="M82">
        <v>178.5973951</v>
      </c>
      <c r="N82" t="s">
        <v>128</v>
      </c>
    </row>
    <row r="83" spans="1:48" x14ac:dyDescent="0.3">
      <c r="A83" s="2">
        <v>96</v>
      </c>
      <c r="B83" t="s">
        <v>62</v>
      </c>
      <c r="C83" s="2">
        <v>2007</v>
      </c>
      <c r="D83" s="2">
        <v>10</v>
      </c>
      <c r="E83" s="2">
        <v>-0.26</v>
      </c>
      <c r="F83">
        <v>8.7954907749010172</v>
      </c>
      <c r="G83">
        <v>1025.747826086957</v>
      </c>
      <c r="H83">
        <v>396.88345230765958</v>
      </c>
      <c r="I83">
        <v>18.199318355062729</v>
      </c>
      <c r="J83">
        <v>100</v>
      </c>
      <c r="K83">
        <v>50</v>
      </c>
      <c r="L83">
        <v>0</v>
      </c>
      <c r="M83">
        <v>98.695426490000003</v>
      </c>
      <c r="N83" t="s">
        <v>130</v>
      </c>
    </row>
    <row r="84" spans="1:48" x14ac:dyDescent="0.3">
      <c r="A84" s="2">
        <v>96</v>
      </c>
      <c r="B84" t="s">
        <v>62</v>
      </c>
      <c r="C84" s="2">
        <v>2007</v>
      </c>
      <c r="D84" s="2">
        <v>10</v>
      </c>
      <c r="E84" s="2">
        <v>-0.03</v>
      </c>
      <c r="F84">
        <v>8.7954907749010172</v>
      </c>
      <c r="G84">
        <v>1025.747826086957</v>
      </c>
      <c r="H84">
        <v>396.88345230765958</v>
      </c>
      <c r="I84">
        <v>18.199318355062729</v>
      </c>
      <c r="J84">
        <v>100</v>
      </c>
      <c r="K84">
        <v>50</v>
      </c>
      <c r="L84">
        <v>0</v>
      </c>
      <c r="M84">
        <v>98.695426490000003</v>
      </c>
      <c r="N84" t="s">
        <v>130</v>
      </c>
    </row>
    <row r="85" spans="1:48" x14ac:dyDescent="0.3">
      <c r="A85" s="2">
        <v>1619</v>
      </c>
      <c r="B85" s="2" t="s">
        <v>96</v>
      </c>
      <c r="C85" s="2">
        <v>2016</v>
      </c>
      <c r="D85" s="2">
        <v>29</v>
      </c>
      <c r="E85" s="2">
        <v>0</v>
      </c>
      <c r="F85">
        <v>9.3537170867289401</v>
      </c>
      <c r="G85">
        <v>878.8677685950413</v>
      </c>
      <c r="H85">
        <v>1109.547957491284</v>
      </c>
      <c r="I85">
        <v>46.002445930291799</v>
      </c>
      <c r="J85">
        <v>71</v>
      </c>
      <c r="K85">
        <v>35.5</v>
      </c>
      <c r="L85">
        <v>80</v>
      </c>
      <c r="M85">
        <v>14.03237841</v>
      </c>
      <c r="N85" t="s">
        <v>130</v>
      </c>
    </row>
    <row r="86" spans="1:48" x14ac:dyDescent="0.3">
      <c r="A86" s="2">
        <v>676</v>
      </c>
      <c r="B86" s="2" t="s">
        <v>82</v>
      </c>
      <c r="C86" s="2">
        <v>2011</v>
      </c>
      <c r="D86" s="2">
        <v>29</v>
      </c>
      <c r="E86" s="2">
        <v>0.11</v>
      </c>
      <c r="F86">
        <v>8.7186081153302162</v>
      </c>
      <c r="G86">
        <v>852.8677685950413</v>
      </c>
      <c r="H86">
        <v>1137.3452208968231</v>
      </c>
      <c r="I86">
        <v>48.901012499470347</v>
      </c>
      <c r="J86">
        <v>46</v>
      </c>
      <c r="K86">
        <v>69</v>
      </c>
      <c r="L86">
        <v>70</v>
      </c>
      <c r="M86">
        <v>11.004437100000001</v>
      </c>
      <c r="N86" t="s">
        <v>130</v>
      </c>
    </row>
    <row r="87" spans="1:48" s="2" customFormat="1" x14ac:dyDescent="0.3">
      <c r="A87" s="2">
        <v>1188</v>
      </c>
      <c r="B87" s="2" t="s">
        <v>92</v>
      </c>
      <c r="C87" s="2">
        <v>2005</v>
      </c>
      <c r="D87" s="2">
        <v>14</v>
      </c>
      <c r="E87" s="2">
        <v>-0.28000000000000003</v>
      </c>
      <c r="F87">
        <v>14.83289623260498</v>
      </c>
      <c r="G87">
        <v>546.85227272727275</v>
      </c>
      <c r="H87">
        <v>466.11517212607652</v>
      </c>
      <c r="I87">
        <v>89.12388541481711</v>
      </c>
      <c r="J87">
        <v>100</v>
      </c>
      <c r="K87">
        <v>50</v>
      </c>
      <c r="L87">
        <v>70</v>
      </c>
      <c r="M87">
        <v>145.94720040000001</v>
      </c>
      <c r="N87" t="s">
        <v>129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s="2" customFormat="1" x14ac:dyDescent="0.3">
      <c r="A88" s="2">
        <v>676</v>
      </c>
      <c r="B88" s="2" t="s">
        <v>82</v>
      </c>
      <c r="C88" s="2">
        <v>2011</v>
      </c>
      <c r="D88" s="2">
        <v>29</v>
      </c>
      <c r="E88" s="2">
        <v>-0.1</v>
      </c>
      <c r="F88">
        <v>8.7186081153302162</v>
      </c>
      <c r="G88">
        <v>852.8677685950413</v>
      </c>
      <c r="H88">
        <v>1137.3452208968231</v>
      </c>
      <c r="I88">
        <v>48.901012499470347</v>
      </c>
      <c r="J88">
        <v>34</v>
      </c>
      <c r="K88">
        <v>18</v>
      </c>
      <c r="L88">
        <v>70</v>
      </c>
      <c r="M88">
        <v>11.004437100000001</v>
      </c>
      <c r="N88" t="s">
        <v>129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s="2" customFormat="1" x14ac:dyDescent="0.3">
      <c r="A89" s="2">
        <v>781</v>
      </c>
      <c r="B89" s="2" t="s">
        <v>85</v>
      </c>
      <c r="C89" s="2">
        <v>2016</v>
      </c>
      <c r="D89" s="2">
        <v>104</v>
      </c>
      <c r="E89" s="2">
        <v>-0.02</v>
      </c>
      <c r="F89">
        <v>19.480285517374671</v>
      </c>
      <c r="G89">
        <v>869.09523809523796</v>
      </c>
      <c r="H89">
        <v>710.55064348493318</v>
      </c>
      <c r="I89">
        <v>32.762220873151513</v>
      </c>
      <c r="J89">
        <v>60.6</v>
      </c>
      <c r="K89">
        <v>30.3</v>
      </c>
      <c r="L89">
        <v>80</v>
      </c>
      <c r="M89">
        <v>49.070831239999997</v>
      </c>
      <c r="N89" t="s">
        <v>129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s="2" customFormat="1" x14ac:dyDescent="0.3">
      <c r="A90" s="2">
        <v>781</v>
      </c>
      <c r="B90" s="2" t="s">
        <v>85</v>
      </c>
      <c r="C90" s="2">
        <v>2016</v>
      </c>
      <c r="D90" s="2">
        <v>100</v>
      </c>
      <c r="E90" s="2">
        <v>-0.01</v>
      </c>
      <c r="F90">
        <v>19.480285517374671</v>
      </c>
      <c r="G90">
        <v>869.09523809523796</v>
      </c>
      <c r="H90">
        <v>710.55064348493318</v>
      </c>
      <c r="I90">
        <v>32.762220873151513</v>
      </c>
      <c r="J90">
        <v>60.6</v>
      </c>
      <c r="K90">
        <v>30.3</v>
      </c>
      <c r="L90">
        <v>80</v>
      </c>
      <c r="M90">
        <v>49.070831239999997</v>
      </c>
      <c r="N90" t="s">
        <v>129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s="2" customFormat="1" x14ac:dyDescent="0.3">
      <c r="B91"/>
      <c r="C91"/>
      <c r="D91"/>
      <c r="E91"/>
    </row>
    <row r="92" spans="1:48" s="2" customFormat="1" x14ac:dyDescent="0.3">
      <c r="B92"/>
      <c r="C92"/>
      <c r="D92"/>
      <c r="E92"/>
    </row>
  </sheetData>
  <autoFilter ref="A1:AV1" xr:uid="{0EE2B149-B2A1-4AB3-A806-825BF9D726CF}">
    <sortState xmlns:xlrd2="http://schemas.microsoft.com/office/spreadsheetml/2017/richdata2" ref="A2:AV90">
      <sortCondition ref="N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9D24-12F2-4895-BFBB-E513F5CF3A80}">
  <dimension ref="A1:AK48"/>
  <sheetViews>
    <sheetView tabSelected="1" zoomScale="115" zoomScaleNormal="115" workbookViewId="0">
      <selection activeCell="L7" sqref="L7"/>
    </sheetView>
  </sheetViews>
  <sheetFormatPr defaultRowHeight="14.4" x14ac:dyDescent="0.3"/>
  <sheetData>
    <row r="1" spans="1:37" x14ac:dyDescent="0.3">
      <c r="A1" s="2" t="s">
        <v>4</v>
      </c>
      <c r="B1" s="3" t="s">
        <v>7</v>
      </c>
      <c r="C1" s="3" t="s">
        <v>8</v>
      </c>
      <c r="D1" s="3" t="s">
        <v>10</v>
      </c>
      <c r="E1" s="3" t="s">
        <v>25</v>
      </c>
      <c r="F1" s="12" t="s">
        <v>119</v>
      </c>
      <c r="G1" s="12" t="s">
        <v>120</v>
      </c>
      <c r="H1" s="12" t="s">
        <v>121</v>
      </c>
      <c r="I1" s="12" t="s">
        <v>122</v>
      </c>
      <c r="J1" s="12" t="s">
        <v>123</v>
      </c>
      <c r="K1" s="12" t="s">
        <v>124</v>
      </c>
      <c r="L1" s="12" t="s">
        <v>125</v>
      </c>
      <c r="M1" s="12" t="s">
        <v>136</v>
      </c>
      <c r="N1" s="12" t="s">
        <v>126</v>
      </c>
    </row>
    <row r="2" spans="1:37" x14ac:dyDescent="0.3">
      <c r="A2">
        <v>116</v>
      </c>
      <c r="B2" t="s">
        <v>109</v>
      </c>
      <c r="C2">
        <v>2007</v>
      </c>
      <c r="D2" s="2">
        <v>10</v>
      </c>
      <c r="E2" s="5">
        <v>-0.71</v>
      </c>
      <c r="F2">
        <v>13.011221378773181</v>
      </c>
      <c r="G2">
        <v>1490.7387387387389</v>
      </c>
      <c r="H2">
        <v>742.89686378272802</v>
      </c>
      <c r="I2">
        <v>12.0959367580242</v>
      </c>
      <c r="J2">
        <v>31</v>
      </c>
      <c r="K2">
        <v>39.5</v>
      </c>
      <c r="L2">
        <v>70</v>
      </c>
      <c r="M2">
        <v>50.181416749999997</v>
      </c>
      <c r="N2" t="s">
        <v>127</v>
      </c>
    </row>
    <row r="3" spans="1:37" x14ac:dyDescent="0.3">
      <c r="A3" s="2">
        <v>459</v>
      </c>
      <c r="B3" t="s">
        <v>39</v>
      </c>
      <c r="C3" s="2">
        <v>2008</v>
      </c>
      <c r="D3" s="2">
        <v>13</v>
      </c>
      <c r="E3" s="2">
        <v>-0.62</v>
      </c>
      <c r="F3">
        <v>17.545275292306581</v>
      </c>
      <c r="G3">
        <v>1307.566037735849</v>
      </c>
      <c r="H3">
        <v>702.74318479142096</v>
      </c>
      <c r="I3">
        <v>22.123443009718411</v>
      </c>
      <c r="J3">
        <v>100</v>
      </c>
      <c r="K3">
        <v>50</v>
      </c>
      <c r="L3">
        <v>70</v>
      </c>
      <c r="M3">
        <v>35.422285899999999</v>
      </c>
      <c r="N3" t="s">
        <v>127</v>
      </c>
    </row>
    <row r="4" spans="1:37" x14ac:dyDescent="0.3">
      <c r="A4" s="2">
        <v>113</v>
      </c>
      <c r="B4" s="2" t="s">
        <v>63</v>
      </c>
      <c r="C4" s="2">
        <v>1999</v>
      </c>
      <c r="D4" s="2">
        <v>14</v>
      </c>
      <c r="E4" s="2">
        <v>-0.47</v>
      </c>
      <c r="F4">
        <v>17.05932751568881</v>
      </c>
      <c r="G4">
        <v>1348.0090909090909</v>
      </c>
      <c r="H4">
        <v>712.93886385830967</v>
      </c>
      <c r="I4">
        <v>21.245345462452281</v>
      </c>
      <c r="J4">
        <v>37</v>
      </c>
      <c r="K4">
        <v>30.5</v>
      </c>
      <c r="L4">
        <v>60</v>
      </c>
      <c r="M4">
        <v>35.85939261</v>
      </c>
      <c r="N4" t="s">
        <v>127</v>
      </c>
    </row>
    <row r="5" spans="1:37" x14ac:dyDescent="0.3">
      <c r="A5" s="11">
        <v>1292</v>
      </c>
      <c r="B5" s="11" t="s">
        <v>46</v>
      </c>
      <c r="C5" s="11">
        <v>2010</v>
      </c>
      <c r="D5" s="2">
        <v>108</v>
      </c>
      <c r="E5" s="2">
        <v>-0.4</v>
      </c>
      <c r="F5">
        <v>2.264070028212013</v>
      </c>
      <c r="G5">
        <v>612.45365853658552</v>
      </c>
      <c r="H5">
        <v>939.76548655440172</v>
      </c>
      <c r="I5">
        <v>33.369351149768363</v>
      </c>
      <c r="J5">
        <v>31</v>
      </c>
      <c r="K5">
        <v>15.5</v>
      </c>
      <c r="L5">
        <v>0</v>
      </c>
      <c r="M5" t="s">
        <v>118</v>
      </c>
      <c r="N5" t="s">
        <v>127</v>
      </c>
    </row>
    <row r="6" spans="1:37" x14ac:dyDescent="0.3">
      <c r="A6" s="2">
        <v>807</v>
      </c>
      <c r="B6" s="2" t="s">
        <v>42</v>
      </c>
      <c r="C6" s="2">
        <v>2013</v>
      </c>
      <c r="D6" s="2">
        <v>22</v>
      </c>
      <c r="E6" s="2">
        <v>-0.28999999999999998</v>
      </c>
      <c r="F6">
        <v>7.1326321363449097</v>
      </c>
      <c r="G6">
        <v>800.73333333333335</v>
      </c>
      <c r="H6">
        <v>1249.886005655924</v>
      </c>
      <c r="I6">
        <v>103.85263156890871</v>
      </c>
      <c r="J6">
        <v>78</v>
      </c>
      <c r="K6">
        <v>39</v>
      </c>
      <c r="L6">
        <v>70</v>
      </c>
      <c r="M6">
        <v>77.63748416</v>
      </c>
      <c r="N6" t="s">
        <v>127</v>
      </c>
    </row>
    <row r="7" spans="1:37" x14ac:dyDescent="0.3">
      <c r="A7" s="7">
        <v>2516</v>
      </c>
      <c r="B7" s="7" t="s">
        <v>114</v>
      </c>
      <c r="C7" s="7">
        <v>2020</v>
      </c>
      <c r="D7" s="2">
        <v>42</v>
      </c>
      <c r="E7" s="2">
        <f>-0.74*0.3</f>
        <v>-0.222</v>
      </c>
      <c r="F7">
        <v>5.8960232856946124</v>
      </c>
      <c r="G7">
        <v>1076.282051282051</v>
      </c>
      <c r="H7">
        <v>886.90405429937903</v>
      </c>
      <c r="I7">
        <v>36.307807188767647</v>
      </c>
      <c r="J7" t="s">
        <v>118</v>
      </c>
      <c r="K7" t="s">
        <v>118</v>
      </c>
      <c r="L7">
        <v>0</v>
      </c>
      <c r="M7">
        <v>208.57375870000001</v>
      </c>
      <c r="N7" t="s">
        <v>127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7">
        <v>2516</v>
      </c>
      <c r="B8" s="7" t="s">
        <v>114</v>
      </c>
      <c r="C8" s="7">
        <v>2020</v>
      </c>
      <c r="D8" s="2">
        <v>42</v>
      </c>
      <c r="E8" s="2">
        <f>-0.74*0.28</f>
        <v>-0.20720000000000002</v>
      </c>
      <c r="F8">
        <v>5.8960232856946124</v>
      </c>
      <c r="G8">
        <v>1076.282051282051</v>
      </c>
      <c r="H8">
        <v>886.90405429937903</v>
      </c>
      <c r="I8">
        <v>36.307807188767647</v>
      </c>
      <c r="J8" t="s">
        <v>118</v>
      </c>
      <c r="K8" t="s">
        <v>118</v>
      </c>
      <c r="L8">
        <v>0</v>
      </c>
      <c r="M8">
        <v>208.57375870000001</v>
      </c>
      <c r="N8" t="s">
        <v>127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2">
        <v>807</v>
      </c>
      <c r="B9" s="2" t="s">
        <v>42</v>
      </c>
      <c r="C9" s="2">
        <v>2013</v>
      </c>
      <c r="D9" s="2">
        <v>22</v>
      </c>
      <c r="E9" s="2">
        <v>-0.2</v>
      </c>
      <c r="F9">
        <v>7.1326321363449097</v>
      </c>
      <c r="G9">
        <v>800.73333333333335</v>
      </c>
      <c r="H9">
        <v>1249.886005655924</v>
      </c>
      <c r="I9">
        <v>103.85263156890871</v>
      </c>
      <c r="J9">
        <v>78</v>
      </c>
      <c r="K9">
        <v>39</v>
      </c>
      <c r="L9">
        <v>70</v>
      </c>
      <c r="M9">
        <v>77.63748416</v>
      </c>
      <c r="N9" t="s">
        <v>127</v>
      </c>
    </row>
    <row r="10" spans="1:37" x14ac:dyDescent="0.3">
      <c r="A10" s="2">
        <v>1243</v>
      </c>
      <c r="B10" s="2" t="s">
        <v>44</v>
      </c>
      <c r="C10" s="2">
        <v>2008</v>
      </c>
      <c r="D10" s="2">
        <v>48</v>
      </c>
      <c r="E10" s="2">
        <v>-0.109</v>
      </c>
      <c r="F10">
        <v>1.803642186735358</v>
      </c>
      <c r="G10">
        <v>481.3</v>
      </c>
      <c r="H10">
        <v>1317.748645891462</v>
      </c>
      <c r="I10">
        <v>55.84199583871024</v>
      </c>
      <c r="J10">
        <v>87.2</v>
      </c>
      <c r="K10">
        <v>43.699999999999996</v>
      </c>
      <c r="L10">
        <v>70</v>
      </c>
      <c r="M10">
        <v>14.167489679999999</v>
      </c>
      <c r="N10" t="s">
        <v>127</v>
      </c>
    </row>
    <row r="11" spans="1:37" x14ac:dyDescent="0.3">
      <c r="A11" s="11">
        <v>2638</v>
      </c>
      <c r="B11" s="11" t="s">
        <v>51</v>
      </c>
      <c r="C11" s="11">
        <v>2017</v>
      </c>
      <c r="D11" s="2">
        <v>9</v>
      </c>
      <c r="E11" s="2">
        <v>-8.9999999999999993E-3</v>
      </c>
      <c r="F11">
        <v>24.224404970804851</v>
      </c>
      <c r="G11">
        <v>1697.395833333333</v>
      </c>
      <c r="H11">
        <v>116.4752094745636</v>
      </c>
      <c r="I11">
        <v>73.010602593421936</v>
      </c>
      <c r="J11">
        <v>97.65</v>
      </c>
      <c r="K11">
        <v>51.144999999999996</v>
      </c>
      <c r="L11">
        <v>0</v>
      </c>
      <c r="M11">
        <v>44.323323440000003</v>
      </c>
      <c r="N11" t="s">
        <v>127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2">
        <v>25</v>
      </c>
      <c r="B12" s="2" t="s">
        <v>57</v>
      </c>
      <c r="C12" s="2">
        <v>1999</v>
      </c>
      <c r="D12" s="2">
        <v>12</v>
      </c>
      <c r="E12" s="2">
        <v>0</v>
      </c>
      <c r="F12">
        <v>13.196195978637141</v>
      </c>
      <c r="G12">
        <v>1530.605504587156</v>
      </c>
      <c r="H12">
        <v>737.76617823609513</v>
      </c>
      <c r="I12">
        <v>12.129478139614839</v>
      </c>
      <c r="J12">
        <v>78</v>
      </c>
      <c r="K12">
        <v>39</v>
      </c>
      <c r="L12">
        <v>60</v>
      </c>
      <c r="M12">
        <v>52.23676038</v>
      </c>
      <c r="N12" t="s">
        <v>127</v>
      </c>
    </row>
    <row r="13" spans="1:37" x14ac:dyDescent="0.3">
      <c r="A13" s="2">
        <v>25</v>
      </c>
      <c r="B13" s="2" t="s">
        <v>57</v>
      </c>
      <c r="C13" s="2">
        <v>1999</v>
      </c>
      <c r="D13" s="2">
        <v>12</v>
      </c>
      <c r="E13" s="2">
        <v>0</v>
      </c>
      <c r="F13">
        <v>13.196195978637141</v>
      </c>
      <c r="G13">
        <v>1530.605504587156</v>
      </c>
      <c r="H13">
        <v>737.76617823609513</v>
      </c>
      <c r="I13">
        <v>12.129478139614839</v>
      </c>
      <c r="J13">
        <v>78</v>
      </c>
      <c r="K13">
        <v>39</v>
      </c>
      <c r="L13">
        <v>60</v>
      </c>
      <c r="M13">
        <v>52.23676038</v>
      </c>
      <c r="N13" t="s">
        <v>127</v>
      </c>
    </row>
    <row r="14" spans="1:37" x14ac:dyDescent="0.3">
      <c r="A14" s="2">
        <v>122</v>
      </c>
      <c r="B14" s="2" t="s">
        <v>35</v>
      </c>
      <c r="C14" s="2">
        <v>2003</v>
      </c>
      <c r="D14" s="2">
        <v>39</v>
      </c>
      <c r="E14" s="2">
        <v>0</v>
      </c>
      <c r="F14">
        <v>6.9846236048720964</v>
      </c>
      <c r="G14">
        <v>829.08661417322833</v>
      </c>
      <c r="H14">
        <v>1157.894198680488</v>
      </c>
      <c r="I14">
        <v>47.641563896119123</v>
      </c>
      <c r="J14">
        <v>12.9</v>
      </c>
      <c r="K14">
        <v>7.8500000000000005</v>
      </c>
      <c r="L14">
        <v>60</v>
      </c>
      <c r="M14">
        <v>17.106640970000001</v>
      </c>
      <c r="N14" t="s">
        <v>127</v>
      </c>
    </row>
    <row r="15" spans="1:37" x14ac:dyDescent="0.3">
      <c r="A15" s="11">
        <v>1542</v>
      </c>
      <c r="B15" s="11" t="s">
        <v>95</v>
      </c>
      <c r="C15" s="11">
        <v>2016</v>
      </c>
      <c r="D15" s="2">
        <v>6</v>
      </c>
      <c r="E15" s="2">
        <v>0</v>
      </c>
      <c r="F15">
        <v>6.6030663214623937</v>
      </c>
      <c r="G15">
        <v>944.515625</v>
      </c>
      <c r="H15">
        <v>1022.664513111115</v>
      </c>
      <c r="I15">
        <v>15.18205244094133</v>
      </c>
      <c r="J15">
        <v>54</v>
      </c>
      <c r="K15">
        <v>60</v>
      </c>
      <c r="L15">
        <v>0</v>
      </c>
      <c r="M15">
        <v>56.576680660000001</v>
      </c>
      <c r="N15" t="s">
        <v>127</v>
      </c>
    </row>
    <row r="16" spans="1:37" x14ac:dyDescent="0.3">
      <c r="A16" s="7">
        <v>2516</v>
      </c>
      <c r="B16" s="7" t="s">
        <v>114</v>
      </c>
      <c r="C16" s="7">
        <v>2020</v>
      </c>
      <c r="D16" s="2">
        <v>42</v>
      </c>
      <c r="E16" s="2">
        <f>0.74*0</f>
        <v>0</v>
      </c>
      <c r="F16">
        <v>5.8960232856946124</v>
      </c>
      <c r="G16">
        <v>1076.282051282051</v>
      </c>
      <c r="H16">
        <v>886.90405429937903</v>
      </c>
      <c r="I16">
        <v>36.307807188767647</v>
      </c>
      <c r="J16" t="s">
        <v>118</v>
      </c>
      <c r="K16" t="s">
        <v>118</v>
      </c>
      <c r="L16">
        <v>0</v>
      </c>
      <c r="M16">
        <v>208.57375870000001</v>
      </c>
      <c r="N16" t="s">
        <v>127</v>
      </c>
    </row>
    <row r="17" spans="1:14" x14ac:dyDescent="0.3">
      <c r="A17" s="2">
        <v>447</v>
      </c>
      <c r="B17" s="2" t="s">
        <v>38</v>
      </c>
      <c r="C17" s="2">
        <v>2007</v>
      </c>
      <c r="D17" s="2">
        <v>59</v>
      </c>
      <c r="E17" s="2">
        <v>0.14000000000000001</v>
      </c>
      <c r="F17">
        <v>13.65880289248058</v>
      </c>
      <c r="G17">
        <v>1547.223214285714</v>
      </c>
      <c r="H17">
        <v>738.80865097045898</v>
      </c>
      <c r="I17">
        <v>12.871956084455761</v>
      </c>
      <c r="J17">
        <v>30.9</v>
      </c>
      <c r="K17">
        <v>15.55</v>
      </c>
      <c r="L17">
        <v>70</v>
      </c>
      <c r="M17">
        <v>56.364712820000001</v>
      </c>
      <c r="N17" t="s">
        <v>127</v>
      </c>
    </row>
    <row r="18" spans="1:14" x14ac:dyDescent="0.3">
      <c r="A18" s="2">
        <v>1138</v>
      </c>
      <c r="B18" t="s">
        <v>43</v>
      </c>
      <c r="C18" s="2">
        <v>2005</v>
      </c>
      <c r="D18" s="2">
        <v>33</v>
      </c>
      <c r="E18" s="2">
        <v>0.16</v>
      </c>
      <c r="F18">
        <v>9.1912837698439915</v>
      </c>
      <c r="G18">
        <v>1184.933884297521</v>
      </c>
      <c r="H18">
        <v>929.77901641593496</v>
      </c>
      <c r="I18">
        <v>10.203571954049361</v>
      </c>
      <c r="J18" t="s">
        <v>118</v>
      </c>
      <c r="K18" t="s">
        <v>118</v>
      </c>
      <c r="L18">
        <v>70</v>
      </c>
      <c r="M18">
        <v>87.787766989999994</v>
      </c>
      <c r="N18" t="s">
        <v>127</v>
      </c>
    </row>
    <row r="19" spans="1:14" x14ac:dyDescent="0.3">
      <c r="A19" s="2">
        <v>807</v>
      </c>
      <c r="B19" s="2" t="s">
        <v>42</v>
      </c>
      <c r="C19" s="2">
        <v>2013</v>
      </c>
      <c r="D19" s="2">
        <v>22</v>
      </c>
      <c r="E19" s="2">
        <v>0.22</v>
      </c>
      <c r="F19">
        <v>7.1326321363449097</v>
      </c>
      <c r="G19">
        <v>800.73333333333335</v>
      </c>
      <c r="H19">
        <v>1249.886005655924</v>
      </c>
      <c r="I19">
        <v>103.85263156890871</v>
      </c>
      <c r="J19">
        <v>78</v>
      </c>
      <c r="K19">
        <v>39</v>
      </c>
      <c r="L19">
        <v>70</v>
      </c>
      <c r="M19">
        <v>77.63748416</v>
      </c>
      <c r="N19" t="s">
        <v>127</v>
      </c>
    </row>
    <row r="20" spans="1:14" x14ac:dyDescent="0.3">
      <c r="A20" s="2">
        <v>3</v>
      </c>
      <c r="B20" s="2" t="s">
        <v>31</v>
      </c>
      <c r="C20" s="2">
        <v>2001</v>
      </c>
      <c r="D20" s="2">
        <v>47</v>
      </c>
      <c r="E20" s="2">
        <v>0.33</v>
      </c>
      <c r="F20">
        <v>8.2867779428996737</v>
      </c>
      <c r="G20">
        <v>865.29365079365084</v>
      </c>
      <c r="H20">
        <v>1033.354041205512</v>
      </c>
      <c r="I20">
        <v>34.638905222453772</v>
      </c>
      <c r="J20">
        <v>89</v>
      </c>
      <c r="K20">
        <v>44.5</v>
      </c>
      <c r="L20">
        <v>60</v>
      </c>
      <c r="M20">
        <v>17.706191430000001</v>
      </c>
      <c r="N20" t="s">
        <v>127</v>
      </c>
    </row>
    <row r="21" spans="1:14" x14ac:dyDescent="0.3">
      <c r="A21">
        <v>306</v>
      </c>
      <c r="B21" t="s">
        <v>107</v>
      </c>
      <c r="C21">
        <v>2018</v>
      </c>
      <c r="D21" s="2">
        <v>49</v>
      </c>
      <c r="E21" s="5">
        <v>0.33579999999999999</v>
      </c>
      <c r="F21">
        <v>26.065806168776291</v>
      </c>
      <c r="G21">
        <v>1993.549450549451</v>
      </c>
      <c r="H21">
        <v>42.347658010629509</v>
      </c>
      <c r="I21">
        <v>75.555197076483083</v>
      </c>
      <c r="J21">
        <v>100</v>
      </c>
      <c r="K21">
        <v>50</v>
      </c>
      <c r="L21">
        <v>0</v>
      </c>
      <c r="M21">
        <v>44.238655319999999</v>
      </c>
      <c r="N21" t="s">
        <v>127</v>
      </c>
    </row>
    <row r="22" spans="1:14" x14ac:dyDescent="0.3">
      <c r="A22" s="2">
        <v>814</v>
      </c>
      <c r="B22" s="2" t="s">
        <v>88</v>
      </c>
      <c r="C22" s="2">
        <v>2012</v>
      </c>
      <c r="D22" s="2">
        <v>249</v>
      </c>
      <c r="E22" s="2">
        <v>0.36</v>
      </c>
      <c r="F22">
        <v>8.0735958336043545</v>
      </c>
      <c r="G22">
        <v>749.75182481751824</v>
      </c>
      <c r="H22">
        <v>725.24648045449362</v>
      </c>
      <c r="I22">
        <v>34.773424134637317</v>
      </c>
      <c r="J22">
        <v>82</v>
      </c>
      <c r="K22">
        <v>41</v>
      </c>
      <c r="L22">
        <v>70</v>
      </c>
      <c r="M22">
        <v>62.93294582</v>
      </c>
      <c r="N22" t="s">
        <v>127</v>
      </c>
    </row>
    <row r="23" spans="1:14" x14ac:dyDescent="0.3">
      <c r="A23" s="2">
        <v>87</v>
      </c>
      <c r="B23" s="2" t="s">
        <v>34</v>
      </c>
      <c r="C23" s="2">
        <v>2001</v>
      </c>
      <c r="D23" s="2">
        <v>25</v>
      </c>
      <c r="E23" s="2">
        <v>0.64</v>
      </c>
      <c r="F23">
        <v>7.1663416201674099</v>
      </c>
      <c r="G23">
        <v>801.94488188976379</v>
      </c>
      <c r="H23">
        <v>1084.5200310654529</v>
      </c>
      <c r="I23">
        <v>38.539690363125537</v>
      </c>
      <c r="J23">
        <v>82</v>
      </c>
      <c r="K23">
        <v>42</v>
      </c>
      <c r="L23">
        <v>60</v>
      </c>
      <c r="M23">
        <v>16.307078579999999</v>
      </c>
      <c r="N23" t="s">
        <v>127</v>
      </c>
    </row>
    <row r="24" spans="1:14" x14ac:dyDescent="0.3">
      <c r="A24" s="2">
        <v>39</v>
      </c>
      <c r="B24" s="2" t="s">
        <v>32</v>
      </c>
      <c r="C24" s="2">
        <v>2000</v>
      </c>
      <c r="D24" s="2">
        <v>43</v>
      </c>
      <c r="E24" s="2">
        <v>0.65</v>
      </c>
      <c r="F24">
        <v>8.3489132896671467</v>
      </c>
      <c r="G24">
        <v>866.11382113821151</v>
      </c>
      <c r="H24">
        <v>1024.247752119855</v>
      </c>
      <c r="I24">
        <v>34.120996025519638</v>
      </c>
      <c r="J24">
        <v>90</v>
      </c>
      <c r="K24">
        <v>45</v>
      </c>
      <c r="L24">
        <v>60</v>
      </c>
      <c r="M24">
        <v>18.30594576</v>
      </c>
      <c r="N24" t="s">
        <v>127</v>
      </c>
    </row>
    <row r="25" spans="1:14" x14ac:dyDescent="0.3">
      <c r="A25" s="2">
        <v>39</v>
      </c>
      <c r="B25" s="2" t="s">
        <v>32</v>
      </c>
      <c r="C25" s="2">
        <v>2000</v>
      </c>
      <c r="D25" s="2">
        <v>43</v>
      </c>
      <c r="E25" s="2">
        <v>0.66</v>
      </c>
      <c r="F25">
        <v>8.3489132896671467</v>
      </c>
      <c r="G25">
        <v>866.11382113821151</v>
      </c>
      <c r="H25">
        <v>1024.247752119855</v>
      </c>
      <c r="I25">
        <v>34.120996025519638</v>
      </c>
      <c r="J25">
        <v>90</v>
      </c>
      <c r="K25">
        <v>45</v>
      </c>
      <c r="L25">
        <v>60</v>
      </c>
      <c r="M25">
        <v>18.30594576</v>
      </c>
      <c r="N25" t="s">
        <v>127</v>
      </c>
    </row>
    <row r="26" spans="1:14" x14ac:dyDescent="0.3">
      <c r="A26" s="2">
        <v>39</v>
      </c>
      <c r="B26" s="2" t="s">
        <v>32</v>
      </c>
      <c r="C26" s="2">
        <v>2000</v>
      </c>
      <c r="D26" s="2">
        <v>43</v>
      </c>
      <c r="E26" s="2">
        <v>-0.75</v>
      </c>
      <c r="F26">
        <v>8.3489132896671467</v>
      </c>
      <c r="G26">
        <v>866.11382113821151</v>
      </c>
      <c r="H26">
        <v>1024.247752119855</v>
      </c>
      <c r="I26">
        <v>34.120996025519638</v>
      </c>
      <c r="J26">
        <v>45</v>
      </c>
      <c r="K26">
        <v>22.5</v>
      </c>
      <c r="L26">
        <v>60</v>
      </c>
      <c r="M26">
        <v>18.30594576</v>
      </c>
      <c r="N26" t="s">
        <v>128</v>
      </c>
    </row>
    <row r="27" spans="1:14" x14ac:dyDescent="0.3">
      <c r="A27" s="11">
        <v>1650</v>
      </c>
      <c r="B27" s="11" t="s">
        <v>48</v>
      </c>
      <c r="C27" s="11">
        <v>2009</v>
      </c>
      <c r="D27" s="2">
        <v>7</v>
      </c>
      <c r="E27" s="2">
        <v>-0.75</v>
      </c>
      <c r="F27">
        <v>13.88563362898025</v>
      </c>
      <c r="G27">
        <v>1464.407079646018</v>
      </c>
      <c r="H27">
        <v>784.82974864318305</v>
      </c>
      <c r="I27">
        <v>15.139019772014789</v>
      </c>
      <c r="J27">
        <v>17.399999999999999</v>
      </c>
      <c r="K27">
        <v>10.3</v>
      </c>
      <c r="L27">
        <v>70</v>
      </c>
      <c r="M27">
        <v>40.00737436</v>
      </c>
      <c r="N27" t="s">
        <v>128</v>
      </c>
    </row>
    <row r="28" spans="1:14" x14ac:dyDescent="0.3">
      <c r="A28" s="2">
        <v>507</v>
      </c>
      <c r="B28" s="2" t="s">
        <v>41</v>
      </c>
      <c r="C28" s="2">
        <v>2009</v>
      </c>
      <c r="D28" s="2">
        <v>18</v>
      </c>
      <c r="E28" s="2">
        <v>-0.74</v>
      </c>
      <c r="F28">
        <v>17.281123656146931</v>
      </c>
      <c r="G28">
        <v>1312.5</v>
      </c>
      <c r="H28">
        <v>708.60098784824584</v>
      </c>
      <c r="I28">
        <v>21.6108913781508</v>
      </c>
      <c r="J28">
        <v>39.199999999999996</v>
      </c>
      <c r="K28">
        <v>20.8</v>
      </c>
      <c r="L28">
        <v>70</v>
      </c>
      <c r="M28">
        <v>34.569705229999997</v>
      </c>
      <c r="N28" t="s">
        <v>128</v>
      </c>
    </row>
    <row r="29" spans="1:14" x14ac:dyDescent="0.3">
      <c r="A29" s="2">
        <v>39</v>
      </c>
      <c r="B29" s="2" t="s">
        <v>32</v>
      </c>
      <c r="C29" s="2">
        <v>2000</v>
      </c>
      <c r="D29" s="2">
        <v>43</v>
      </c>
      <c r="E29" s="2">
        <v>-0.72</v>
      </c>
      <c r="F29">
        <v>8.3489132896671467</v>
      </c>
      <c r="G29">
        <v>866.11382113821151</v>
      </c>
      <c r="H29">
        <v>1024.247752119855</v>
      </c>
      <c r="I29">
        <v>34.120996025519638</v>
      </c>
      <c r="J29">
        <v>45</v>
      </c>
      <c r="K29">
        <v>22.5</v>
      </c>
      <c r="L29">
        <v>60</v>
      </c>
      <c r="M29">
        <v>18.30594576</v>
      </c>
      <c r="N29" t="s">
        <v>128</v>
      </c>
    </row>
    <row r="30" spans="1:14" x14ac:dyDescent="0.3">
      <c r="A30" s="2">
        <v>1248</v>
      </c>
      <c r="B30" s="2" t="s">
        <v>45</v>
      </c>
      <c r="C30" s="2">
        <v>2005</v>
      </c>
      <c r="D30" s="2">
        <v>30</v>
      </c>
      <c r="E30" s="2">
        <v>-0.63</v>
      </c>
      <c r="F30">
        <v>15.3285187537517</v>
      </c>
      <c r="G30">
        <v>1406.4128440366969</v>
      </c>
      <c r="H30">
        <v>747.78308497437627</v>
      </c>
      <c r="I30">
        <v>16.162106041514541</v>
      </c>
      <c r="J30">
        <v>32</v>
      </c>
      <c r="K30">
        <v>21</v>
      </c>
      <c r="L30">
        <v>70</v>
      </c>
      <c r="M30">
        <v>42.264608840000001</v>
      </c>
      <c r="N30" t="s">
        <v>128</v>
      </c>
    </row>
    <row r="31" spans="1:14" x14ac:dyDescent="0.3">
      <c r="A31" s="2">
        <v>3</v>
      </c>
      <c r="B31" s="2" t="s">
        <v>31</v>
      </c>
      <c r="C31" s="2">
        <v>2001</v>
      </c>
      <c r="D31" s="2">
        <v>47</v>
      </c>
      <c r="E31" s="2">
        <v>-0.35</v>
      </c>
      <c r="F31">
        <v>8.2867779428996737</v>
      </c>
      <c r="G31">
        <v>865.29365079365084</v>
      </c>
      <c r="H31">
        <v>1033.354041205512</v>
      </c>
      <c r="I31">
        <v>34.638905222453772</v>
      </c>
      <c r="J31">
        <v>94</v>
      </c>
      <c r="K31">
        <v>50</v>
      </c>
      <c r="L31">
        <v>60</v>
      </c>
      <c r="M31">
        <v>17.706191430000001</v>
      </c>
      <c r="N31" t="s">
        <v>128</v>
      </c>
    </row>
    <row r="32" spans="1:14" x14ac:dyDescent="0.3">
      <c r="A32" s="2">
        <v>52</v>
      </c>
      <c r="B32" s="2" t="s">
        <v>33</v>
      </c>
      <c r="C32" s="2">
        <v>2005</v>
      </c>
      <c r="D32" s="2">
        <v>30</v>
      </c>
      <c r="E32" s="2">
        <v>-0.27</v>
      </c>
      <c r="F32">
        <v>15.37929685266168</v>
      </c>
      <c r="G32">
        <v>1400.9549549549549</v>
      </c>
      <c r="H32">
        <v>746.61089812957493</v>
      </c>
      <c r="I32">
        <v>16.229797500747821</v>
      </c>
      <c r="J32">
        <v>29.3</v>
      </c>
      <c r="K32">
        <v>16.350000000000001</v>
      </c>
      <c r="L32">
        <v>70</v>
      </c>
      <c r="M32">
        <v>41.915604790000003</v>
      </c>
      <c r="N32" t="s">
        <v>128</v>
      </c>
    </row>
    <row r="33" spans="1:37" x14ac:dyDescent="0.3">
      <c r="A33" s="2">
        <v>807</v>
      </c>
      <c r="B33" s="2" t="s">
        <v>42</v>
      </c>
      <c r="C33" s="2">
        <v>2013</v>
      </c>
      <c r="D33" s="2">
        <v>22</v>
      </c>
      <c r="E33" s="2">
        <v>-0.16</v>
      </c>
      <c r="F33">
        <v>7.1326321363449097</v>
      </c>
      <c r="G33">
        <v>800.73333333333335</v>
      </c>
      <c r="H33">
        <v>1249.886005655924</v>
      </c>
      <c r="I33">
        <v>103.85263156890871</v>
      </c>
      <c r="J33">
        <v>10</v>
      </c>
      <c r="K33">
        <v>5</v>
      </c>
      <c r="L33">
        <v>70</v>
      </c>
      <c r="M33">
        <v>77.63748416</v>
      </c>
      <c r="N33" t="s">
        <v>128</v>
      </c>
    </row>
    <row r="34" spans="1:37" x14ac:dyDescent="0.3">
      <c r="A34" s="2">
        <v>807</v>
      </c>
      <c r="B34" s="2" t="s">
        <v>42</v>
      </c>
      <c r="C34" s="2">
        <v>2013</v>
      </c>
      <c r="D34" s="2">
        <v>22</v>
      </c>
      <c r="E34" s="2">
        <v>-0.15</v>
      </c>
      <c r="F34">
        <v>7.1326321363449097</v>
      </c>
      <c r="G34">
        <v>800.73333333333335</v>
      </c>
      <c r="H34">
        <v>1249.886005655924</v>
      </c>
      <c r="I34">
        <v>103.85263156890871</v>
      </c>
      <c r="J34">
        <v>10</v>
      </c>
      <c r="K34">
        <v>5</v>
      </c>
      <c r="L34">
        <v>70</v>
      </c>
      <c r="M34">
        <v>77.63748416</v>
      </c>
      <c r="N34" t="s">
        <v>128</v>
      </c>
    </row>
    <row r="35" spans="1:37" x14ac:dyDescent="0.3">
      <c r="A35" s="2">
        <v>447</v>
      </c>
      <c r="B35" s="2" t="s">
        <v>38</v>
      </c>
      <c r="C35" s="2">
        <v>2007</v>
      </c>
      <c r="D35" s="2">
        <v>59</v>
      </c>
      <c r="E35" s="2">
        <v>-0.09</v>
      </c>
      <c r="F35">
        <v>13.65880289248058</v>
      </c>
      <c r="G35">
        <v>1547.223214285714</v>
      </c>
      <c r="H35">
        <v>738.80865097045898</v>
      </c>
      <c r="I35">
        <v>12.871956084455761</v>
      </c>
      <c r="J35">
        <v>64.5</v>
      </c>
      <c r="K35">
        <v>32.75</v>
      </c>
      <c r="L35">
        <v>70</v>
      </c>
      <c r="M35">
        <v>56.364712820000001</v>
      </c>
      <c r="N35" t="s">
        <v>128</v>
      </c>
    </row>
    <row r="36" spans="1:37" x14ac:dyDescent="0.3">
      <c r="A36" s="2">
        <v>122</v>
      </c>
      <c r="B36" s="2" t="s">
        <v>35</v>
      </c>
      <c r="C36" s="2">
        <v>2003</v>
      </c>
      <c r="D36" s="2">
        <v>39</v>
      </c>
      <c r="E36" s="2">
        <v>0</v>
      </c>
      <c r="F36">
        <v>6.9846236048720964</v>
      </c>
      <c r="G36">
        <v>829.08661417322833</v>
      </c>
      <c r="H36">
        <v>1157.894198680488</v>
      </c>
      <c r="I36">
        <v>47.641563896119123</v>
      </c>
      <c r="J36">
        <v>85.100000000000009</v>
      </c>
      <c r="K36">
        <v>43.15</v>
      </c>
      <c r="L36">
        <v>60</v>
      </c>
      <c r="M36">
        <v>17.106640970000001</v>
      </c>
      <c r="N36" t="s">
        <v>128</v>
      </c>
    </row>
    <row r="37" spans="1:37" x14ac:dyDescent="0.3">
      <c r="A37" s="2">
        <v>138</v>
      </c>
      <c r="B37" s="2" t="s">
        <v>36</v>
      </c>
      <c r="C37" s="2">
        <v>2001</v>
      </c>
      <c r="D37" s="2">
        <v>38</v>
      </c>
      <c r="E37" s="2">
        <v>0</v>
      </c>
      <c r="F37">
        <v>7.6901564447898556</v>
      </c>
      <c r="G37">
        <v>807.71653543307082</v>
      </c>
      <c r="H37">
        <v>1007.243322657788</v>
      </c>
      <c r="I37">
        <v>34.577904678705167</v>
      </c>
      <c r="J37">
        <v>14.770000000000001</v>
      </c>
      <c r="K37">
        <v>7.415</v>
      </c>
      <c r="L37">
        <v>60</v>
      </c>
      <c r="M37">
        <v>20.760195960000001</v>
      </c>
      <c r="N37" t="s">
        <v>128</v>
      </c>
    </row>
    <row r="38" spans="1:37" x14ac:dyDescent="0.3">
      <c r="A38" s="2">
        <v>250</v>
      </c>
      <c r="B38" s="2" t="s">
        <v>37</v>
      </c>
      <c r="C38" s="2">
        <v>2005</v>
      </c>
      <c r="D38" s="2">
        <v>15</v>
      </c>
      <c r="E38" s="2">
        <v>0</v>
      </c>
      <c r="F38">
        <v>16.99702447432059</v>
      </c>
      <c r="G38">
        <v>1333.731481481482</v>
      </c>
      <c r="H38">
        <v>714.32123367874715</v>
      </c>
      <c r="I38">
        <v>21.068983996355971</v>
      </c>
      <c r="J38">
        <v>48.8</v>
      </c>
      <c r="K38">
        <v>24.5</v>
      </c>
      <c r="L38">
        <v>70</v>
      </c>
      <c r="M38">
        <v>34.03852938</v>
      </c>
      <c r="N38" t="s">
        <v>128</v>
      </c>
    </row>
    <row r="39" spans="1:37" x14ac:dyDescent="0.3">
      <c r="A39" s="2">
        <v>807</v>
      </c>
      <c r="B39" s="2" t="s">
        <v>42</v>
      </c>
      <c r="C39" s="2">
        <v>2013</v>
      </c>
      <c r="D39" s="2">
        <v>22</v>
      </c>
      <c r="E39" s="2">
        <v>0.09</v>
      </c>
      <c r="F39">
        <v>7.1326321363449097</v>
      </c>
      <c r="G39">
        <v>800.73333333333335</v>
      </c>
      <c r="H39">
        <v>1249.886005655924</v>
      </c>
      <c r="I39">
        <v>103.85263156890871</v>
      </c>
      <c r="J39">
        <v>10</v>
      </c>
      <c r="K39">
        <v>5</v>
      </c>
      <c r="L39">
        <v>70</v>
      </c>
      <c r="M39">
        <v>77.63748416</v>
      </c>
      <c r="N39" t="s">
        <v>128</v>
      </c>
    </row>
    <row r="40" spans="1:37" x14ac:dyDescent="0.3">
      <c r="A40" s="11">
        <v>1837</v>
      </c>
      <c r="B40" s="11" t="s">
        <v>49</v>
      </c>
      <c r="C40" s="11">
        <v>2017</v>
      </c>
      <c r="D40" s="2">
        <v>91</v>
      </c>
      <c r="E40" s="2">
        <v>0.12</v>
      </c>
      <c r="F40">
        <v>15.292970376856189</v>
      </c>
      <c r="G40">
        <v>1603.107843137255</v>
      </c>
      <c r="H40">
        <v>842.11912925570618</v>
      </c>
      <c r="I40">
        <v>52.86580706577675</v>
      </c>
      <c r="J40">
        <v>29.849999999999998</v>
      </c>
      <c r="K40">
        <v>14.935</v>
      </c>
      <c r="L40">
        <v>80</v>
      </c>
      <c r="M40">
        <v>63.965807830000003</v>
      </c>
      <c r="N40" t="s">
        <v>128</v>
      </c>
    </row>
    <row r="41" spans="1:37" x14ac:dyDescent="0.3">
      <c r="A41" s="2">
        <v>814</v>
      </c>
      <c r="B41" s="2" t="s">
        <v>88</v>
      </c>
      <c r="C41" s="2">
        <v>2012</v>
      </c>
      <c r="D41" s="2">
        <v>249</v>
      </c>
      <c r="E41" s="2">
        <v>0.13</v>
      </c>
      <c r="F41">
        <v>8.0735958336043545</v>
      </c>
      <c r="G41">
        <v>749.75182481751824</v>
      </c>
      <c r="H41">
        <v>725.24648045449362</v>
      </c>
      <c r="I41">
        <v>34.773424134637317</v>
      </c>
      <c r="J41">
        <v>34</v>
      </c>
      <c r="K41">
        <v>17</v>
      </c>
      <c r="L41">
        <v>70</v>
      </c>
      <c r="M41">
        <v>62.93294582</v>
      </c>
      <c r="N41" t="s">
        <v>128</v>
      </c>
    </row>
    <row r="42" spans="1:37" x14ac:dyDescent="0.3">
      <c r="A42" s="2">
        <v>1138</v>
      </c>
      <c r="B42" t="s">
        <v>43</v>
      </c>
      <c r="C42" s="2">
        <v>2005</v>
      </c>
      <c r="D42" s="2">
        <v>33</v>
      </c>
      <c r="E42" s="2">
        <v>0.15</v>
      </c>
      <c r="F42">
        <v>9.1912837698439915</v>
      </c>
      <c r="G42">
        <v>1184.933884297521</v>
      </c>
      <c r="H42">
        <v>929.77901641593496</v>
      </c>
      <c r="I42">
        <v>10.203571954049361</v>
      </c>
      <c r="J42" t="s">
        <v>118</v>
      </c>
      <c r="K42" t="s">
        <v>118</v>
      </c>
      <c r="L42">
        <v>70</v>
      </c>
      <c r="M42">
        <v>87.787766989999994</v>
      </c>
      <c r="N42" t="s">
        <v>128</v>
      </c>
    </row>
    <row r="43" spans="1:37" s="2" customFormat="1" x14ac:dyDescent="0.3">
      <c r="A43" s="11">
        <v>2530</v>
      </c>
      <c r="B43" s="11" t="s">
        <v>50</v>
      </c>
      <c r="C43" s="11">
        <v>2020</v>
      </c>
      <c r="D43" s="2">
        <v>60</v>
      </c>
      <c r="E43" s="2">
        <v>-0.53</v>
      </c>
      <c r="F43">
        <v>19.278553717476981</v>
      </c>
      <c r="G43">
        <v>1596.180952380952</v>
      </c>
      <c r="H43">
        <v>419.76458972749248</v>
      </c>
      <c r="I43">
        <v>7.6670391219002862</v>
      </c>
      <c r="J43">
        <v>73</v>
      </c>
      <c r="K43">
        <v>36.599999999999994</v>
      </c>
      <c r="L43">
        <v>0</v>
      </c>
      <c r="M43">
        <v>47.767858820000001</v>
      </c>
      <c r="N43" t="s">
        <v>137</v>
      </c>
    </row>
    <row r="44" spans="1:37" s="2" customFormat="1" x14ac:dyDescent="0.3">
      <c r="A44" s="11">
        <v>1328</v>
      </c>
      <c r="B44" s="11" t="s">
        <v>47</v>
      </c>
      <c r="C44" s="11">
        <v>2016</v>
      </c>
      <c r="D44" s="2">
        <v>62</v>
      </c>
      <c r="E44" s="2">
        <v>-0.31</v>
      </c>
      <c r="F44">
        <v>11.81334284604606</v>
      </c>
      <c r="G44">
        <v>836.53389830508479</v>
      </c>
      <c r="H44">
        <v>1046.1235641220869</v>
      </c>
      <c r="I44">
        <v>52.261397507231123</v>
      </c>
      <c r="J44">
        <v>60</v>
      </c>
      <c r="K44">
        <v>50</v>
      </c>
      <c r="L44">
        <v>80</v>
      </c>
      <c r="M44">
        <v>16.352082100000001</v>
      </c>
      <c r="N44" t="s">
        <v>137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2" customFormat="1" x14ac:dyDescent="0.3">
      <c r="A45" s="11">
        <v>2530</v>
      </c>
      <c r="B45" s="11" t="s">
        <v>50</v>
      </c>
      <c r="C45" s="11">
        <v>2020</v>
      </c>
      <c r="D45" s="2">
        <v>60</v>
      </c>
      <c r="E45" s="2">
        <v>-0.27</v>
      </c>
      <c r="F45">
        <v>19.278553717476981</v>
      </c>
      <c r="G45">
        <v>1596.180952380952</v>
      </c>
      <c r="H45">
        <v>419.76458972749248</v>
      </c>
      <c r="I45">
        <v>7.6670391219002862</v>
      </c>
      <c r="J45">
        <v>79.3</v>
      </c>
      <c r="K45">
        <v>39.949999999999996</v>
      </c>
      <c r="L45">
        <v>0</v>
      </c>
      <c r="M45">
        <v>47.767858820000001</v>
      </c>
      <c r="N45" t="s">
        <v>137</v>
      </c>
    </row>
    <row r="46" spans="1:37" s="2" customFormat="1" x14ac:dyDescent="0.3">
      <c r="A46" s="11">
        <v>1328</v>
      </c>
      <c r="B46" s="11" t="s">
        <v>47</v>
      </c>
      <c r="C46" s="11">
        <v>2016</v>
      </c>
      <c r="D46" s="2">
        <v>42</v>
      </c>
      <c r="E46" s="2">
        <v>-0.19</v>
      </c>
      <c r="F46">
        <v>14.03058609209563</v>
      </c>
      <c r="G46">
        <v>873.00877192982455</v>
      </c>
      <c r="H46">
        <v>980.82469792951611</v>
      </c>
      <c r="I46">
        <v>42.79904158073559</v>
      </c>
      <c r="J46">
        <v>60</v>
      </c>
      <c r="K46">
        <v>50</v>
      </c>
      <c r="L46">
        <v>80</v>
      </c>
      <c r="M46">
        <v>12.195396069999999</v>
      </c>
      <c r="N46" t="s">
        <v>137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2" customFormat="1" x14ac:dyDescent="0.3">
      <c r="A47">
        <v>619</v>
      </c>
      <c r="B47" t="s">
        <v>111</v>
      </c>
      <c r="C47">
        <v>2016</v>
      </c>
      <c r="D47" s="2">
        <v>54</v>
      </c>
      <c r="E47" s="2">
        <v>-1.3800000000000007E-2</v>
      </c>
      <c r="F47">
        <v>19.270192779113199</v>
      </c>
      <c r="G47">
        <v>1588.0373831775701</v>
      </c>
      <c r="H47">
        <v>418.06179838091413</v>
      </c>
      <c r="I47">
        <v>7.5145762746579177</v>
      </c>
      <c r="J47">
        <v>73.100000000000009</v>
      </c>
      <c r="K47">
        <v>36.85</v>
      </c>
      <c r="L47">
        <v>0</v>
      </c>
      <c r="M47">
        <v>50.530998359999998</v>
      </c>
      <c r="N47" t="s">
        <v>137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2" customFormat="1" x14ac:dyDescent="0.3">
      <c r="C48"/>
      <c r="D48"/>
      <c r="N48"/>
    </row>
  </sheetData>
  <autoFilter ref="A1:AK1" xr:uid="{DBB89D24-12F2-4895-BFBB-E513F5CF3A80}">
    <sortState xmlns:xlrd2="http://schemas.microsoft.com/office/spreadsheetml/2017/richdata2" ref="A2:AK47">
      <sortCondition ref="N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Data_all</vt:lpstr>
      <vt:lpstr>Macroinvertebrates</vt:lpstr>
      <vt:lpstr>Fishes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2021-09-17T18:34:36Z</dcterms:modified>
</cp:coreProperties>
</file>