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\Dropbox\PhD_Paleo_stuff\Dentes\"/>
    </mc:Choice>
  </mc:AlternateContent>
  <xr:revisionPtr revIDLastSave="0" documentId="13_ncr:1_{EE1F6C7E-F9F4-4464-A8CB-E13F093F5A19}" xr6:coauthVersionLast="47" xr6:coauthVersionMax="47" xr10:uidLastSave="{00000000-0000-0000-0000-000000000000}"/>
  <bookViews>
    <workbookView xWindow="-110" yWindow="-110" windowWidth="19420" windowHeight="11500" xr2:uid="{A52AD185-1D53-44E5-973C-91C1F39AEDB8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T5" i="1" s="1"/>
  <c r="M4" i="1"/>
  <c r="T4" i="1" s="1"/>
  <c r="M3" i="1"/>
  <c r="T3" i="1" s="1"/>
  <c r="M2" i="1"/>
  <c r="T2" i="1" s="1"/>
  <c r="T5" i="2"/>
  <c r="S5" i="2"/>
  <c r="R5" i="2"/>
  <c r="O5" i="2"/>
  <c r="N5" i="2"/>
  <c r="J5" i="2"/>
  <c r="Q5" i="2" s="1"/>
  <c r="I5" i="2"/>
  <c r="P5" i="2" s="1"/>
  <c r="T4" i="2"/>
  <c r="S4" i="2"/>
  <c r="R4" i="2"/>
  <c r="O4" i="2"/>
  <c r="N4" i="2"/>
  <c r="J4" i="2"/>
  <c r="Q4" i="2" s="1"/>
  <c r="I4" i="2"/>
  <c r="P4" i="2" s="1"/>
  <c r="T3" i="2"/>
  <c r="S3" i="2"/>
  <c r="R3" i="2"/>
  <c r="Q3" i="2"/>
  <c r="P3" i="2"/>
  <c r="O3" i="2"/>
  <c r="N3" i="2"/>
  <c r="J3" i="2"/>
  <c r="I3" i="2"/>
  <c r="T2" i="2"/>
  <c r="S2" i="2"/>
  <c r="R2" i="2"/>
  <c r="O2" i="2"/>
  <c r="N2" i="2"/>
  <c r="J2" i="2"/>
  <c r="Q2" i="2" s="1"/>
  <c r="I2" i="2"/>
  <c r="P2" i="2" s="1"/>
  <c r="Q3" i="1"/>
  <c r="V5" i="1"/>
  <c r="U5" i="1"/>
  <c r="Q5" i="1"/>
  <c r="P5" i="1"/>
  <c r="V4" i="1"/>
  <c r="U4" i="1"/>
  <c r="Q4" i="1"/>
  <c r="P4" i="1"/>
  <c r="V3" i="1"/>
  <c r="U3" i="1"/>
  <c r="P3" i="1"/>
  <c r="V2" i="1"/>
  <c r="U2" i="1"/>
  <c r="Q2" i="1"/>
  <c r="P2" i="1"/>
  <c r="L5" i="1"/>
  <c r="S5" i="1" s="1"/>
  <c r="L4" i="1"/>
  <c r="S4" i="1" s="1"/>
  <c r="L3" i="1"/>
  <c r="S3" i="1" s="1"/>
  <c r="L2" i="1"/>
  <c r="S2" i="1" s="1"/>
  <c r="K5" i="1"/>
  <c r="R5" i="1" s="1"/>
  <c r="K4" i="1"/>
  <c r="R4" i="1" s="1"/>
  <c r="K3" i="1"/>
  <c r="R3" i="1" s="1"/>
  <c r="K2" i="1"/>
  <c r="R2" i="1" s="1"/>
</calcChain>
</file>

<file path=xl/sharedStrings.xml><?xml version="1.0" encoding="utf-8"?>
<sst xmlns="http://schemas.openxmlformats.org/spreadsheetml/2006/main" count="95" uniqueCount="49">
  <si>
    <t>ID</t>
  </si>
  <si>
    <t>location of origin</t>
  </si>
  <si>
    <t>current location</t>
  </si>
  <si>
    <t>classification</t>
  </si>
  <si>
    <t>CBL</t>
  </si>
  <si>
    <t>CBW</t>
  </si>
  <si>
    <t>CBR</t>
  </si>
  <si>
    <t>CHR</t>
  </si>
  <si>
    <t>CH</t>
  </si>
  <si>
    <t>DDL</t>
  </si>
  <si>
    <t>DC</t>
  </si>
  <si>
    <t>Epoch</t>
  </si>
  <si>
    <t>MG27782</t>
  </si>
  <si>
    <t>Museu de Historia Natural Lisboa</t>
  </si>
  <si>
    <t>MG27768</t>
  </si>
  <si>
    <t>mesial</t>
  </si>
  <si>
    <t>lateral</t>
  </si>
  <si>
    <t>position</t>
  </si>
  <si>
    <t>Ceratosauros</t>
  </si>
  <si>
    <t>Tyranosaurodeia</t>
  </si>
  <si>
    <t>Guimarota</t>
  </si>
  <si>
    <t>MG27808_D118</t>
  </si>
  <si>
    <t>Richardoestesia</t>
  </si>
  <si>
    <t>Log_CBL</t>
  </si>
  <si>
    <t>Log_CBW</t>
  </si>
  <si>
    <t>Log_CBR</t>
  </si>
  <si>
    <t>Log_CHR</t>
  </si>
  <si>
    <t>Log_DC</t>
  </si>
  <si>
    <t>Log_DDL</t>
  </si>
  <si>
    <t>Log_CH</t>
  </si>
  <si>
    <t>MG27805_D193</t>
  </si>
  <si>
    <t>DC/MM</t>
  </si>
  <si>
    <t>Ceratosaurus</t>
  </si>
  <si>
    <t>Tyrannosauridae</t>
  </si>
  <si>
    <t>References</t>
  </si>
  <si>
    <t>Position</t>
  </si>
  <si>
    <t>Current location</t>
  </si>
  <si>
    <t>Initial classification</t>
  </si>
  <si>
    <t>Upper Jurassic</t>
  </si>
  <si>
    <t xml:space="preserve"> Zinke, 1998</t>
  </si>
  <si>
    <t>Rauhut, 2000/ Zinke, 1998</t>
  </si>
  <si>
    <t>Provenance</t>
  </si>
  <si>
    <t>Inventory number</t>
  </si>
  <si>
    <t>Museu Geológico of Laboratório Nacional de Engenharia e Geologia (LNEG- Lisboa)</t>
  </si>
  <si>
    <t>Ceratosaurus lateral</t>
  </si>
  <si>
    <t>Tyrannosauridae mesial</t>
  </si>
  <si>
    <t>Tyrannosauridae lateral</t>
  </si>
  <si>
    <t>Richardoestesia lateral</t>
  </si>
  <si>
    <t>Classification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</si>
</sst>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7C97-B378-4714-B54D-15E1B9B504D3}">
  <dimension ref="A1:W5"/>
  <sheetViews>
    <sheetView tabSelected="1" zoomScale="115" workbookViewId="0">
      <selection activeCell="F3" sqref="F3"/>
    </sheetView>
  </sheetViews>
  <sheetFormatPr defaultRowHeight="14.5" x14ac:dyDescent="0.35"/>
  <cols>
    <col min="1" max="2" width="15.81640625" customWidth="1"/>
  </cols>
  <sheetData>
    <row r="1" spans="1:23" x14ac:dyDescent="0.35">
      <c r="A1" t="s">
        <v>42</v>
      </c>
      <c r="B1" t="s">
        <v>34</v>
      </c>
      <c r="C1" t="s">
        <v>41</v>
      </c>
      <c r="D1" t="s">
        <v>36</v>
      </c>
      <c r="E1" t="s">
        <v>35</v>
      </c>
      <c r="F1" t="s">
        <v>37</v>
      </c>
      <c r="G1" t="s">
        <v>48</v>
      </c>
      <c r="H1" t="s">
        <v>11</v>
      </c>
      <c r="I1" t="s">
        <v>4</v>
      </c>
      <c r="J1" t="s">
        <v>5</v>
      </c>
      <c r="K1" t="s">
        <v>6</v>
      </c>
      <c r="L1" t="s">
        <v>7</v>
      </c>
      <c r="M1" t="s">
        <v>10</v>
      </c>
      <c r="N1" t="s">
        <v>9</v>
      </c>
      <c r="O1" t="s">
        <v>8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31</v>
      </c>
    </row>
    <row r="2" spans="1:23" x14ac:dyDescent="0.35">
      <c r="A2" t="s">
        <v>30</v>
      </c>
      <c r="B2" t="s">
        <v>40</v>
      </c>
      <c r="C2" t="s">
        <v>20</v>
      </c>
      <c r="D2" t="s">
        <v>43</v>
      </c>
      <c r="E2" t="s">
        <v>16</v>
      </c>
      <c r="F2" t="s">
        <v>32</v>
      </c>
      <c r="G2" t="s">
        <v>44</v>
      </c>
      <c r="H2" t="s">
        <v>38</v>
      </c>
      <c r="I2">
        <v>4.78</v>
      </c>
      <c r="J2">
        <v>2.14</v>
      </c>
      <c r="K2">
        <f>J2/I2</f>
        <v>0.44769874476987448</v>
      </c>
      <c r="L2">
        <f>I2/O2</f>
        <v>0.615979381443299</v>
      </c>
      <c r="M2" s="1">
        <f>W2*5</f>
        <v>27.5</v>
      </c>
      <c r="N2">
        <v>0.52</v>
      </c>
      <c r="O2">
        <v>7.76</v>
      </c>
      <c r="P2">
        <f>LOG(I2)</f>
        <v>0.67942789661211889</v>
      </c>
      <c r="Q2">
        <f t="shared" ref="Q2:Q5" si="0">LOG(J2)</f>
        <v>0.33041377334919086</v>
      </c>
      <c r="R2">
        <f t="shared" ref="R2:R5" si="1">LOG(K2)</f>
        <v>-0.34901412326292802</v>
      </c>
      <c r="S2">
        <f t="shared" ref="S2:S5" si="2">LOG(L2)</f>
        <v>-0.21043382464606952</v>
      </c>
      <c r="T2">
        <f t="shared" ref="T2:T5" si="3">LOG(M2)</f>
        <v>1.4393326938302626</v>
      </c>
      <c r="U2">
        <f t="shared" ref="U2:U5" si="4">LOG(N2)</f>
        <v>-0.28399665636520083</v>
      </c>
      <c r="V2">
        <f t="shared" ref="V2:V5" si="5">LOG(O2)</f>
        <v>0.88986172125818841</v>
      </c>
      <c r="W2" s="1">
        <v>5.5</v>
      </c>
    </row>
    <row r="3" spans="1:23" x14ac:dyDescent="0.35">
      <c r="A3" t="s">
        <v>12</v>
      </c>
      <c r="B3" t="s">
        <v>39</v>
      </c>
      <c r="C3" t="s">
        <v>20</v>
      </c>
      <c r="D3" t="s">
        <v>43</v>
      </c>
      <c r="E3" t="s">
        <v>15</v>
      </c>
      <c r="F3" t="s">
        <v>33</v>
      </c>
      <c r="G3" t="s">
        <v>45</v>
      </c>
      <c r="H3" t="s">
        <v>38</v>
      </c>
      <c r="I3">
        <v>3.69</v>
      </c>
      <c r="J3">
        <v>2.79</v>
      </c>
      <c r="K3">
        <f t="shared" ref="K3:K5" si="6">J3/I3</f>
        <v>0.75609756097560976</v>
      </c>
      <c r="L3">
        <f t="shared" ref="L3:L5" si="7">I3/O3</f>
        <v>0.50686813186813184</v>
      </c>
      <c r="M3" s="1">
        <f t="shared" ref="M3:M5" si="8">W3*5</f>
        <v>30</v>
      </c>
      <c r="N3">
        <v>1.18</v>
      </c>
      <c r="O3">
        <v>7.28</v>
      </c>
      <c r="P3">
        <f t="shared" ref="P3:P5" si="9">LOG(I3)</f>
        <v>0.56702636615906032</v>
      </c>
      <c r="Q3">
        <f>LOG(J3)</f>
        <v>0.44560420327359757</v>
      </c>
      <c r="R3">
        <f t="shared" si="1"/>
        <v>-0.12142216288546281</v>
      </c>
      <c r="S3">
        <f t="shared" si="2"/>
        <v>-0.29510501315397686</v>
      </c>
      <c r="T3">
        <f t="shared" si="3"/>
        <v>1.4771212547196624</v>
      </c>
      <c r="U3">
        <f t="shared" si="4"/>
        <v>7.1882007306125359E-2</v>
      </c>
      <c r="V3">
        <f t="shared" si="5"/>
        <v>0.86213137931303718</v>
      </c>
      <c r="W3">
        <v>6</v>
      </c>
    </row>
    <row r="4" spans="1:23" x14ac:dyDescent="0.35">
      <c r="A4" t="s">
        <v>14</v>
      </c>
      <c r="B4" t="s">
        <v>39</v>
      </c>
      <c r="C4" t="s">
        <v>20</v>
      </c>
      <c r="D4" t="s">
        <v>43</v>
      </c>
      <c r="E4" t="s">
        <v>16</v>
      </c>
      <c r="F4" t="s">
        <v>33</v>
      </c>
      <c r="G4" t="s">
        <v>46</v>
      </c>
      <c r="H4" t="s">
        <v>38</v>
      </c>
      <c r="I4">
        <v>6.28</v>
      </c>
      <c r="J4">
        <v>3.09</v>
      </c>
      <c r="K4">
        <f t="shared" si="6"/>
        <v>0.4920382165605095</v>
      </c>
      <c r="L4">
        <f t="shared" si="7"/>
        <v>0.47218045112781953</v>
      </c>
      <c r="M4" s="1">
        <f t="shared" si="8"/>
        <v>30</v>
      </c>
      <c r="N4">
        <v>0.28000000000000003</v>
      </c>
      <c r="O4">
        <v>13.3</v>
      </c>
      <c r="P4">
        <f t="shared" si="9"/>
        <v>0.79795964373719619</v>
      </c>
      <c r="Q4">
        <f t="shared" si="0"/>
        <v>0.48995847942483461</v>
      </c>
      <c r="R4">
        <f t="shared" si="1"/>
        <v>-0.30800116431236152</v>
      </c>
      <c r="S4">
        <f t="shared" si="2"/>
        <v>-0.32589199722988965</v>
      </c>
      <c r="T4">
        <f t="shared" si="3"/>
        <v>1.4771212547196624</v>
      </c>
      <c r="U4">
        <f t="shared" si="4"/>
        <v>-0.55284196865778079</v>
      </c>
      <c r="V4">
        <f t="shared" si="5"/>
        <v>1.1238516409670858</v>
      </c>
      <c r="W4">
        <v>6</v>
      </c>
    </row>
    <row r="5" spans="1:23" x14ac:dyDescent="0.35">
      <c r="A5" t="s">
        <v>21</v>
      </c>
      <c r="B5" t="s">
        <v>39</v>
      </c>
      <c r="C5" t="s">
        <v>20</v>
      </c>
      <c r="D5" t="s">
        <v>43</v>
      </c>
      <c r="E5" t="s">
        <v>16</v>
      </c>
      <c r="F5" t="s">
        <v>22</v>
      </c>
      <c r="G5" t="s">
        <v>47</v>
      </c>
      <c r="H5" t="s">
        <v>38</v>
      </c>
      <c r="I5">
        <v>2.4300000000000002</v>
      </c>
      <c r="J5">
        <v>1.01</v>
      </c>
      <c r="K5">
        <f t="shared" si="6"/>
        <v>0.41563786008230452</v>
      </c>
      <c r="L5">
        <f t="shared" si="7"/>
        <v>0.42041522491349481</v>
      </c>
      <c r="M5" s="1">
        <f t="shared" si="8"/>
        <v>41.25</v>
      </c>
      <c r="N5">
        <v>0.18</v>
      </c>
      <c r="O5">
        <v>5.78</v>
      </c>
      <c r="P5">
        <f t="shared" si="9"/>
        <v>0.38560627359831223</v>
      </c>
      <c r="Q5">
        <f t="shared" si="0"/>
        <v>4.3213737826425782E-3</v>
      </c>
      <c r="R5">
        <f t="shared" si="1"/>
        <v>-0.3812848998156696</v>
      </c>
      <c r="S5">
        <f t="shared" si="2"/>
        <v>-0.37632156482221685</v>
      </c>
      <c r="T5">
        <f t="shared" si="3"/>
        <v>1.615423952885944</v>
      </c>
      <c r="U5">
        <f t="shared" si="4"/>
        <v>-0.74472749489669399</v>
      </c>
      <c r="V5">
        <f t="shared" si="5"/>
        <v>0.76192783842052902</v>
      </c>
      <c r="W5">
        <v>8.25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9C0D-9FCC-422A-A2CA-A1BFCDC3BFA3}">
  <dimension ref="A1:T5"/>
  <sheetViews>
    <sheetView workbookViewId="0">
      <selection activeCell="D12" sqref="D12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9</v>
      </c>
      <c r="M1" t="s">
        <v>8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</row>
    <row r="2" spans="1:20" x14ac:dyDescent="0.35">
      <c r="A2" t="s">
        <v>30</v>
      </c>
      <c r="B2" t="s">
        <v>20</v>
      </c>
      <c r="C2" t="s">
        <v>16</v>
      </c>
      <c r="D2" t="s">
        <v>13</v>
      </c>
      <c r="E2" t="s">
        <v>18</v>
      </c>
      <c r="G2">
        <v>4.78</v>
      </c>
      <c r="H2">
        <v>2.14</v>
      </c>
      <c r="I2">
        <f>H2/G2</f>
        <v>0.44769874476987448</v>
      </c>
      <c r="J2">
        <f>G2/M2</f>
        <v>0.615979381443299</v>
      </c>
      <c r="K2" s="1">
        <v>5.5</v>
      </c>
      <c r="L2">
        <v>0.52</v>
      </c>
      <c r="M2">
        <v>7.76</v>
      </c>
      <c r="N2">
        <f>LOG(G2)</f>
        <v>0.67942789661211889</v>
      </c>
      <c r="O2">
        <f t="shared" ref="O2:T5" si="0">LOG(H2)</f>
        <v>0.33041377334919086</v>
      </c>
      <c r="P2">
        <f t="shared" si="0"/>
        <v>-0.34901412326292802</v>
      </c>
      <c r="Q2">
        <f t="shared" si="0"/>
        <v>-0.21043382464606952</v>
      </c>
      <c r="R2">
        <f t="shared" si="0"/>
        <v>0.74036268949424389</v>
      </c>
      <c r="S2">
        <f t="shared" si="0"/>
        <v>-0.28399665636520083</v>
      </c>
      <c r="T2">
        <f t="shared" si="0"/>
        <v>0.88986172125818841</v>
      </c>
    </row>
    <row r="3" spans="1:20" x14ac:dyDescent="0.35">
      <c r="A3" t="s">
        <v>12</v>
      </c>
      <c r="B3" t="s">
        <v>20</v>
      </c>
      <c r="C3" t="s">
        <v>15</v>
      </c>
      <c r="D3" t="s">
        <v>13</v>
      </c>
      <c r="E3" t="s">
        <v>19</v>
      </c>
      <c r="F3" s="2"/>
      <c r="G3">
        <v>3.69</v>
      </c>
      <c r="H3">
        <v>2.79</v>
      </c>
      <c r="I3">
        <f t="shared" ref="I3:I5" si="1">H3/G3</f>
        <v>0.75609756097560976</v>
      </c>
      <c r="J3">
        <f t="shared" ref="J3:J5" si="2">G3/M3</f>
        <v>0.50686813186813184</v>
      </c>
      <c r="K3">
        <v>6</v>
      </c>
      <c r="L3">
        <v>1.18</v>
      </c>
      <c r="M3">
        <v>7.28</v>
      </c>
      <c r="N3">
        <f t="shared" ref="N3:N5" si="3">LOG(G3)</f>
        <v>0.56702636615906032</v>
      </c>
      <c r="O3">
        <f>LOG(H3)</f>
        <v>0.44560420327359757</v>
      </c>
      <c r="P3">
        <f t="shared" si="0"/>
        <v>-0.12142216288546281</v>
      </c>
      <c r="Q3">
        <f t="shared" si="0"/>
        <v>-0.29510501315397686</v>
      </c>
      <c r="R3">
        <f t="shared" si="0"/>
        <v>0.77815125038364363</v>
      </c>
      <c r="S3">
        <f t="shared" si="0"/>
        <v>7.1882007306125359E-2</v>
      </c>
      <c r="T3">
        <f t="shared" si="0"/>
        <v>0.86213137931303718</v>
      </c>
    </row>
    <row r="4" spans="1:20" x14ac:dyDescent="0.35">
      <c r="A4" t="s">
        <v>14</v>
      </c>
      <c r="B4" t="s">
        <v>20</v>
      </c>
      <c r="C4" t="s">
        <v>16</v>
      </c>
      <c r="D4" t="s">
        <v>13</v>
      </c>
      <c r="E4" t="s">
        <v>19</v>
      </c>
      <c r="G4">
        <v>6.28</v>
      </c>
      <c r="H4">
        <v>3.09</v>
      </c>
      <c r="I4">
        <f t="shared" si="1"/>
        <v>0.4920382165605095</v>
      </c>
      <c r="J4">
        <f t="shared" si="2"/>
        <v>0.47218045112781953</v>
      </c>
      <c r="K4">
        <v>6</v>
      </c>
      <c r="L4">
        <v>0.28000000000000003</v>
      </c>
      <c r="M4">
        <v>13.3</v>
      </c>
      <c r="N4">
        <f t="shared" si="3"/>
        <v>0.79795964373719619</v>
      </c>
      <c r="O4">
        <f t="shared" si="0"/>
        <v>0.48995847942483461</v>
      </c>
      <c r="P4">
        <f t="shared" si="0"/>
        <v>-0.30800116431236152</v>
      </c>
      <c r="Q4">
        <f t="shared" si="0"/>
        <v>-0.32589199722988965</v>
      </c>
      <c r="R4">
        <f t="shared" si="0"/>
        <v>0.77815125038364363</v>
      </c>
      <c r="S4">
        <f t="shared" si="0"/>
        <v>-0.55284196865778079</v>
      </c>
      <c r="T4">
        <f t="shared" si="0"/>
        <v>1.1238516409670858</v>
      </c>
    </row>
    <row r="5" spans="1:20" x14ac:dyDescent="0.35">
      <c r="A5" t="s">
        <v>21</v>
      </c>
      <c r="B5" t="s">
        <v>20</v>
      </c>
      <c r="C5" t="s">
        <v>16</v>
      </c>
      <c r="D5" t="s">
        <v>13</v>
      </c>
      <c r="E5" t="s">
        <v>22</v>
      </c>
      <c r="G5">
        <v>2.4300000000000002</v>
      </c>
      <c r="H5">
        <v>1.01</v>
      </c>
      <c r="I5">
        <f t="shared" si="1"/>
        <v>0.41563786008230452</v>
      </c>
      <c r="J5">
        <f t="shared" si="2"/>
        <v>0.42041522491349481</v>
      </c>
      <c r="K5">
        <v>8.25</v>
      </c>
      <c r="L5">
        <v>0.18</v>
      </c>
      <c r="M5">
        <v>5.78</v>
      </c>
      <c r="N5">
        <f t="shared" si="3"/>
        <v>0.38560627359831223</v>
      </c>
      <c r="O5">
        <f t="shared" si="0"/>
        <v>4.3213737826425782E-3</v>
      </c>
      <c r="P5">
        <f t="shared" si="0"/>
        <v>-0.3812848998156696</v>
      </c>
      <c r="Q5">
        <f t="shared" si="0"/>
        <v>-0.37632156482221685</v>
      </c>
      <c r="R5">
        <f t="shared" si="0"/>
        <v>0.91645394854992512</v>
      </c>
      <c r="S5">
        <f t="shared" si="0"/>
        <v>-0.74472749489669399</v>
      </c>
      <c r="T5">
        <f t="shared" si="0"/>
        <v>0.76192783842052902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Carolina Godinho Miranda Segurado Marques</dc:creator>
  <cp:lastModifiedBy>Maria Carolina Godinho Miranda Segurado Marques</cp:lastModifiedBy>
  <dcterms:created xsi:type="dcterms:W3CDTF">2024-12-23T10:38:13Z</dcterms:created>
  <dcterms:modified xsi:type="dcterms:W3CDTF">2024-12-23T17:10:43Z</dcterms:modified>
</cp:coreProperties>
</file>