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<sst xmlns="http://schemas.openxmlformats.org/spreadsheetml/2006/main" count="27" uniqueCount="22">
  <si>
    <t>age</t>
  </si>
  <si>
    <t>sex</t>
  </si>
  <si>
    <t>bmi</t>
  </si>
  <si>
    <t>bp</t>
  </si>
  <si>
    <t>s1</t>
  </si>
  <si>
    <t>target</t>
  </si>
  <si>
    <t>X=</t>
  </si>
  <si>
    <t>Y=</t>
  </si>
  <si>
    <t>rata-rata Y =</t>
  </si>
  <si>
    <t>XT=</t>
  </si>
  <si>
    <t>XT*X=</t>
  </si>
  <si>
    <t>inv(XT*X)=</t>
  </si>
  <si>
    <t>inv(XT*X)*XT=</t>
  </si>
  <si>
    <t>inv(XT*X)*XT*y=W</t>
  </si>
  <si>
    <t>f(x)=w0+w1X1+w2X2+w3X3+w4X4+w5X5</t>
  </si>
  <si>
    <t>Accurasi</t>
  </si>
  <si>
    <t>(Yi - (rata-rata Y))^2</t>
  </si>
  <si>
    <t>SStot = SUM(Yi - (rata-rata Y))^2</t>
  </si>
  <si>
    <t>(Yi - f(X))^2</t>
  </si>
  <si>
    <t>SSres = SUM((Yi - f(X))^2)</t>
  </si>
  <si>
    <t>R2= 1-SStot/SSres</t>
  </si>
  <si>
    <t>%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</si>
</sst>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1" sqref="A1:E1"/>
    </sheetView>
  </sheetViews>
  <sheetFormatPr defaultColWidth="8.8" defaultRowHeight="15.75" outlineLevelCol="5"/>
  <cols>
    <col min="1" max="1" width="21.3" customWidth="1"/>
    <col min="2" max="2" width="19.6" customWidth="1"/>
    <col min="3" max="5" width="21.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0.0380759064334241</v>
      </c>
      <c r="B2">
        <v>0.0506801187398187</v>
      </c>
      <c r="C2">
        <v>0.0616962065186885</v>
      </c>
      <c r="D2">
        <v>0.0218723549949558</v>
      </c>
      <c r="E2">
        <v>-0.0442234984244464</v>
      </c>
      <c r="F2">
        <v>151</v>
      </c>
    </row>
    <row r="3" spans="1:6">
      <c r="A3">
        <v>-0.00188201652779104</v>
      </c>
      <c r="B3">
        <v>-0.044641636506989</v>
      </c>
      <c r="C3">
        <v>-0.0514740612388061</v>
      </c>
      <c r="D3">
        <v>-0.0263278347173518</v>
      </c>
      <c r="E3">
        <v>-0.00844872411121698</v>
      </c>
      <c r="F3">
        <v>75</v>
      </c>
    </row>
    <row r="4" spans="1:6">
      <c r="A4">
        <v>0.0852989062966783</v>
      </c>
      <c r="B4">
        <v>0.0506801187398187</v>
      </c>
      <c r="C4">
        <v>0.0444512133365941</v>
      </c>
      <c r="D4">
        <v>-0.00567061055493425</v>
      </c>
      <c r="E4">
        <v>-0.0455994512826475</v>
      </c>
      <c r="F4">
        <v>141</v>
      </c>
    </row>
    <row r="5" spans="1:6">
      <c r="A5">
        <v>-0.0890629393522603</v>
      </c>
      <c r="B5">
        <v>-0.044641636506989</v>
      </c>
      <c r="C5">
        <v>-0.0115950145052127</v>
      </c>
      <c r="D5">
        <v>-0.0366564467985606</v>
      </c>
      <c r="E5">
        <v>0.0121905687618</v>
      </c>
      <c r="F5">
        <v>206</v>
      </c>
    </row>
    <row r="6" spans="1:6">
      <c r="A6">
        <v>0.00538306037424807</v>
      </c>
      <c r="B6">
        <v>-0.044641636506989</v>
      </c>
      <c r="C6">
        <v>-0.0363846922044735</v>
      </c>
      <c r="D6">
        <v>0.0218723549949558</v>
      </c>
      <c r="E6">
        <v>0.00393485161259318</v>
      </c>
      <c r="F6">
        <v>135</v>
      </c>
    </row>
    <row r="7" spans="1:6">
      <c r="A7">
        <v>-0.0926954778032799</v>
      </c>
      <c r="B7">
        <v>-0.044641636506989</v>
      </c>
      <c r="C7">
        <v>-0.0406959404999971</v>
      </c>
      <c r="D7">
        <v>-0.0194420933298793</v>
      </c>
      <c r="E7">
        <v>-0.0689906498720667</v>
      </c>
      <c r="F7">
        <v>97</v>
      </c>
    </row>
    <row r="8" spans="1:6">
      <c r="A8">
        <v>-0.0454724779400257</v>
      </c>
      <c r="B8">
        <v>0.0506801187398187</v>
      </c>
      <c r="C8">
        <v>-0.0471628129432825</v>
      </c>
      <c r="D8">
        <v>-0.015999222636143</v>
      </c>
      <c r="E8">
        <v>-0.040095639849843</v>
      </c>
      <c r="F8">
        <v>138</v>
      </c>
    </row>
    <row r="9" spans="1:6">
      <c r="A9">
        <v>0.063503675590561</v>
      </c>
      <c r="B9">
        <v>0.0506801187398187</v>
      </c>
      <c r="C9">
        <v>-0.00189470584028465</v>
      </c>
      <c r="D9">
        <v>0.0666296740135272</v>
      </c>
      <c r="E9">
        <v>0.0906198816792644</v>
      </c>
      <c r="F9">
        <v>63</v>
      </c>
    </row>
    <row r="10" spans="1:6">
      <c r="A10">
        <v>0.0417084448844436</v>
      </c>
      <c r="B10">
        <v>0.0506801187398187</v>
      </c>
      <c r="C10">
        <v>0.0616962065186885</v>
      </c>
      <c r="D10">
        <v>-0.0400993174922969</v>
      </c>
      <c r="E10">
        <v>-0.0139525355440215</v>
      </c>
      <c r="F10">
        <v>110</v>
      </c>
    </row>
    <row r="11" spans="1:6">
      <c r="A11">
        <v>-0.0709002470971626</v>
      </c>
      <c r="B11">
        <v>-0.044641636506989</v>
      </c>
      <c r="C11">
        <v>0.0390621529671896</v>
      </c>
      <c r="D11">
        <v>-0.0332135761048244</v>
      </c>
      <c r="E11">
        <v>-0.0125765826858204</v>
      </c>
      <c r="F11">
        <v>310</v>
      </c>
    </row>
    <row r="12" spans="1:6">
      <c r="A12">
        <v>-0.0963280162542995</v>
      </c>
      <c r="B12">
        <v>-0.044641636506989</v>
      </c>
      <c r="C12">
        <v>-0.0838084234552331</v>
      </c>
      <c r="D12">
        <v>0.0081008722200108</v>
      </c>
      <c r="E12">
        <v>-0.103389471327095</v>
      </c>
      <c r="F12">
        <v>101</v>
      </c>
    </row>
    <row r="13" spans="1:6">
      <c r="A13">
        <v>0.0271782910803654</v>
      </c>
      <c r="B13">
        <v>0.0506801187398187</v>
      </c>
      <c r="C13">
        <v>0.0175059114895716</v>
      </c>
      <c r="D13">
        <v>-0.0332135761048244</v>
      </c>
      <c r="E13">
        <v>-0.00707277125301585</v>
      </c>
      <c r="F13">
        <v>69</v>
      </c>
    </row>
    <row r="14" spans="1:6">
      <c r="A14">
        <v>0.0162806757273067</v>
      </c>
      <c r="B14">
        <v>-0.044641636506989</v>
      </c>
      <c r="C14">
        <v>-0.0288400076873072</v>
      </c>
      <c r="D14">
        <v>-0.00911348124867051</v>
      </c>
      <c r="E14">
        <v>-0.00432086553661359</v>
      </c>
      <c r="F14">
        <v>179</v>
      </c>
    </row>
    <row r="15" spans="1:6">
      <c r="A15">
        <v>0.00538306037424807</v>
      </c>
      <c r="B15">
        <v>0.0506801187398187</v>
      </c>
      <c r="C15">
        <v>-0.00189470584028465</v>
      </c>
      <c r="D15">
        <v>0.0081008722200108</v>
      </c>
      <c r="E15">
        <v>-0.00432086553661359</v>
      </c>
      <c r="F15">
        <v>185</v>
      </c>
    </row>
    <row r="16" spans="1:6">
      <c r="A16">
        <v>0.0453409833354632</v>
      </c>
      <c r="B16">
        <v>-0.044641636506989</v>
      </c>
      <c r="C16">
        <v>-0.0256065714656645</v>
      </c>
      <c r="D16">
        <v>-0.0125563519424068</v>
      </c>
      <c r="E16">
        <v>0.0176943801946045</v>
      </c>
      <c r="F16">
        <v>118</v>
      </c>
    </row>
    <row r="17" spans="1:6">
      <c r="A17">
        <v>-0.0527375548420648</v>
      </c>
      <c r="B17">
        <v>0.0506801187398187</v>
      </c>
      <c r="C17">
        <v>-0.0180618869484982</v>
      </c>
      <c r="D17">
        <v>0.0804011567884723</v>
      </c>
      <c r="E17">
        <v>0.0892439288210632</v>
      </c>
      <c r="F17">
        <v>171</v>
      </c>
    </row>
    <row r="18" spans="1:6">
      <c r="A18">
        <v>-0.00551455497881059</v>
      </c>
      <c r="B18">
        <v>-0.044641636506989</v>
      </c>
      <c r="C18">
        <v>0.0422955891888323</v>
      </c>
      <c r="D18">
        <v>0.0494153205448459</v>
      </c>
      <c r="E18">
        <v>0.0245741444856101</v>
      </c>
      <c r="F18">
        <v>166</v>
      </c>
    </row>
    <row r="19" spans="1:6">
      <c r="A19">
        <v>0.0707687524926</v>
      </c>
      <c r="B19">
        <v>0.0506801187398187</v>
      </c>
      <c r="C19">
        <v>0.0121168511201671</v>
      </c>
      <c r="D19">
        <v>0.0563010619323185</v>
      </c>
      <c r="E19">
        <v>0.034205814493018</v>
      </c>
      <c r="F19">
        <v>144</v>
      </c>
    </row>
    <row r="20" spans="1:6">
      <c r="A20">
        <v>-0.0382074010379866</v>
      </c>
      <c r="B20">
        <v>-0.044641636506989</v>
      </c>
      <c r="C20">
        <v>-0.0105172024313319</v>
      </c>
      <c r="D20">
        <v>-0.0366564467985606</v>
      </c>
      <c r="E20">
        <v>-0.0373437341334407</v>
      </c>
      <c r="F20">
        <v>97</v>
      </c>
    </row>
    <row r="21" spans="1:6">
      <c r="A21">
        <v>-0.0273097856849279</v>
      </c>
      <c r="B21">
        <v>-0.044641636506989</v>
      </c>
      <c r="C21">
        <v>-0.0180618869484982</v>
      </c>
      <c r="D21">
        <v>-0.0400993174922969</v>
      </c>
      <c r="E21">
        <v>-0.00294491267841247</v>
      </c>
      <c r="F21">
        <v>168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5"/>
  <sheetViews>
    <sheetView tabSelected="1" topLeftCell="A89" workbookViewId="0">
      <selection activeCell="A105" sqref="A105"/>
    </sheetView>
  </sheetViews>
  <sheetFormatPr defaultColWidth="8.8" defaultRowHeight="15.75"/>
  <cols>
    <col min="1" max="1" width="14.7" customWidth="1"/>
    <col min="2" max="8" width="13.6" customWidth="1"/>
    <col min="9" max="10" width="13.6"/>
  </cols>
  <sheetData>
    <row r="1" spans="1:9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7</v>
      </c>
      <c r="I1" t="s">
        <v>8</v>
      </c>
    </row>
    <row r="2" spans="1:9">
      <c r="A2">
        <v>1</v>
      </c>
      <c r="B2">
        <f>Sheet1!A2</f>
        <v>0.0380759064334241</v>
      </c>
      <c r="C2">
        <f>Sheet1!B2</f>
        <v>0.0506801187398187</v>
      </c>
      <c r="D2">
        <f>Sheet1!C2</f>
        <v>0.0616962065186885</v>
      </c>
      <c r="E2">
        <f>Sheet1!D2</f>
        <v>0.0218723549949558</v>
      </c>
      <c r="F2">
        <f>Sheet1!E2</f>
        <v>-0.0442234984244464</v>
      </c>
      <c r="H2">
        <f>Sheet1!F2:F21</f>
        <v>151</v>
      </c>
      <c r="I2">
        <f>AVERAGE(H2:H11)</f>
        <v>142.6</v>
      </c>
    </row>
    <row r="3" spans="1:8">
      <c r="A3">
        <v>1</v>
      </c>
      <c r="B3">
        <f>Sheet1!A3</f>
        <v>-0.00188201652779104</v>
      </c>
      <c r="C3">
        <f>Sheet1!B3</f>
        <v>-0.044641636506989</v>
      </c>
      <c r="D3">
        <f>Sheet1!C3</f>
        <v>-0.0514740612388061</v>
      </c>
      <c r="E3">
        <f>Sheet1!D3</f>
        <v>-0.0263278347173518</v>
      </c>
      <c r="F3">
        <f>Sheet1!E3</f>
        <v>-0.00844872411121698</v>
      </c>
      <c r="H3">
        <f>Sheet1!F3:F22</f>
        <v>75</v>
      </c>
    </row>
    <row r="4" spans="1:8">
      <c r="A4">
        <v>1</v>
      </c>
      <c r="B4">
        <f>Sheet1!A4</f>
        <v>0.0852989062966783</v>
      </c>
      <c r="C4">
        <f>Sheet1!B4</f>
        <v>0.0506801187398187</v>
      </c>
      <c r="D4">
        <f>Sheet1!C4</f>
        <v>0.0444512133365941</v>
      </c>
      <c r="E4">
        <f>Sheet1!D4</f>
        <v>-0.00567061055493425</v>
      </c>
      <c r="F4">
        <f>Sheet1!E4</f>
        <v>-0.0455994512826475</v>
      </c>
      <c r="H4">
        <f>Sheet1!F4:F23</f>
        <v>141</v>
      </c>
    </row>
    <row r="5" spans="1:8">
      <c r="A5">
        <v>1</v>
      </c>
      <c r="B5">
        <f>Sheet1!A5</f>
        <v>-0.0890629393522603</v>
      </c>
      <c r="C5">
        <f>Sheet1!B5</f>
        <v>-0.044641636506989</v>
      </c>
      <c r="D5">
        <f>Sheet1!C5</f>
        <v>-0.0115950145052127</v>
      </c>
      <c r="E5">
        <f>Sheet1!D5</f>
        <v>-0.0366564467985606</v>
      </c>
      <c r="F5">
        <f>Sheet1!E5</f>
        <v>0.0121905687618</v>
      </c>
      <c r="H5">
        <f>Sheet1!F5:F24</f>
        <v>206</v>
      </c>
    </row>
    <row r="6" spans="1:8">
      <c r="A6">
        <v>1</v>
      </c>
      <c r="B6">
        <f>Sheet1!A6</f>
        <v>0.00538306037424807</v>
      </c>
      <c r="C6">
        <f>Sheet1!B6</f>
        <v>-0.044641636506989</v>
      </c>
      <c r="D6">
        <f>Sheet1!C6</f>
        <v>-0.0363846922044735</v>
      </c>
      <c r="E6">
        <f>Sheet1!D6</f>
        <v>0.0218723549949558</v>
      </c>
      <c r="F6">
        <f>Sheet1!E6</f>
        <v>0.00393485161259318</v>
      </c>
      <c r="H6">
        <f>Sheet1!F6:F25</f>
        <v>135</v>
      </c>
    </row>
    <row r="7" spans="1:8">
      <c r="A7">
        <v>1</v>
      </c>
      <c r="B7">
        <f>Sheet1!A7</f>
        <v>-0.0926954778032799</v>
      </c>
      <c r="C7">
        <f>Sheet1!B7</f>
        <v>-0.044641636506989</v>
      </c>
      <c r="D7">
        <f>Sheet1!C7</f>
        <v>-0.0406959404999971</v>
      </c>
      <c r="E7">
        <f>Sheet1!D7</f>
        <v>-0.0194420933298793</v>
      </c>
      <c r="F7">
        <f>Sheet1!E7</f>
        <v>-0.0689906498720667</v>
      </c>
      <c r="H7">
        <f>Sheet1!F7:F26</f>
        <v>97</v>
      </c>
    </row>
    <row r="8" spans="1:8">
      <c r="A8">
        <v>1</v>
      </c>
      <c r="B8">
        <f>Sheet1!A8</f>
        <v>-0.0454724779400257</v>
      </c>
      <c r="C8">
        <f>Sheet1!B8</f>
        <v>0.0506801187398187</v>
      </c>
      <c r="D8">
        <f>Sheet1!C8</f>
        <v>-0.0471628129432825</v>
      </c>
      <c r="E8">
        <f>Sheet1!D8</f>
        <v>-0.015999222636143</v>
      </c>
      <c r="F8">
        <f>Sheet1!E8</f>
        <v>-0.040095639849843</v>
      </c>
      <c r="H8">
        <f>Sheet1!F8:F27</f>
        <v>138</v>
      </c>
    </row>
    <row r="9" spans="1:8">
      <c r="A9">
        <v>1</v>
      </c>
      <c r="B9">
        <f>Sheet1!A9</f>
        <v>0.063503675590561</v>
      </c>
      <c r="C9">
        <f>Sheet1!B9</f>
        <v>0.0506801187398187</v>
      </c>
      <c r="D9">
        <f>Sheet1!C9</f>
        <v>-0.00189470584028465</v>
      </c>
      <c r="E9">
        <f>Sheet1!D9</f>
        <v>0.0666296740135272</v>
      </c>
      <c r="F9">
        <f>Sheet1!E9</f>
        <v>0.0906198816792644</v>
      </c>
      <c r="H9">
        <f>Sheet1!F9:F28</f>
        <v>63</v>
      </c>
    </row>
    <row r="10" spans="1:8">
      <c r="A10">
        <v>1</v>
      </c>
      <c r="B10">
        <f>Sheet1!A10</f>
        <v>0.0417084448844436</v>
      </c>
      <c r="C10">
        <f>Sheet1!B10</f>
        <v>0.0506801187398187</v>
      </c>
      <c r="D10">
        <f>Sheet1!C10</f>
        <v>0.0616962065186885</v>
      </c>
      <c r="E10">
        <f>Sheet1!D10</f>
        <v>-0.0400993174922969</v>
      </c>
      <c r="F10">
        <f>Sheet1!E10</f>
        <v>-0.0139525355440215</v>
      </c>
      <c r="H10">
        <f>Sheet1!F10:F29</f>
        <v>110</v>
      </c>
    </row>
    <row r="11" spans="1:8">
      <c r="A11">
        <v>1</v>
      </c>
      <c r="B11">
        <f>Sheet1!A11</f>
        <v>-0.0709002470971626</v>
      </c>
      <c r="C11">
        <f>Sheet1!B11</f>
        <v>-0.044641636506989</v>
      </c>
      <c r="D11">
        <f>Sheet1!C11</f>
        <v>0.0390621529671896</v>
      </c>
      <c r="E11">
        <f>Sheet1!D11</f>
        <v>-0.0332135761048244</v>
      </c>
      <c r="F11">
        <f>Sheet1!E11</f>
        <v>-0.0125765826858204</v>
      </c>
      <c r="H11">
        <f>Sheet1!F11:F30</f>
        <v>310</v>
      </c>
    </row>
    <row r="23" spans="1:1">
      <c r="A23" t="s">
        <v>9</v>
      </c>
    </row>
    <row r="24" spans="1:1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>
      <c r="A25">
        <v>0.0380759064334241</v>
      </c>
      <c r="B25">
        <v>-0.00188201652779104</v>
      </c>
      <c r="C25">
        <v>0.0852989062966783</v>
      </c>
      <c r="D25">
        <v>-0.0890629393522603</v>
      </c>
      <c r="E25">
        <v>0.00538306037424807</v>
      </c>
      <c r="F25">
        <v>-0.0926954778032799</v>
      </c>
      <c r="G25">
        <v>-0.0454724779400257</v>
      </c>
      <c r="H25">
        <v>0.063503675590561</v>
      </c>
      <c r="I25">
        <v>0.0417084448844436</v>
      </c>
      <c r="J25">
        <v>-0.0709002470971626</v>
      </c>
    </row>
    <row r="26" spans="1:10">
      <c r="A26">
        <v>0.0506801187398187</v>
      </c>
      <c r="B26">
        <v>-0.044641636506989</v>
      </c>
      <c r="C26">
        <v>0.0506801187398187</v>
      </c>
      <c r="D26">
        <v>-0.044641636506989</v>
      </c>
      <c r="E26">
        <v>-0.044641636506989</v>
      </c>
      <c r="F26">
        <v>-0.044641636506989</v>
      </c>
      <c r="G26">
        <v>0.0506801187398187</v>
      </c>
      <c r="H26">
        <v>0.0506801187398187</v>
      </c>
      <c r="I26">
        <v>0.0506801187398187</v>
      </c>
      <c r="J26">
        <v>-0.044641636506989</v>
      </c>
    </row>
    <row r="27" spans="1:10">
      <c r="A27">
        <v>0.0616962065186885</v>
      </c>
      <c r="B27">
        <v>-0.0514740612388061</v>
      </c>
      <c r="C27">
        <v>0.0444512133365941</v>
      </c>
      <c r="D27">
        <v>-0.0115950145052127</v>
      </c>
      <c r="E27">
        <v>-0.0363846922044735</v>
      </c>
      <c r="F27">
        <v>-0.0406959404999971</v>
      </c>
      <c r="G27">
        <v>-0.0471628129432825</v>
      </c>
      <c r="H27">
        <v>-0.00189470584028465</v>
      </c>
      <c r="I27">
        <v>0.0616962065186885</v>
      </c>
      <c r="J27">
        <v>0.0390621529671896</v>
      </c>
    </row>
    <row r="28" spans="1:10">
      <c r="A28">
        <v>0.0218723549949558</v>
      </c>
      <c r="B28">
        <v>-0.0263278347173518</v>
      </c>
      <c r="C28">
        <v>-0.00567061055493425</v>
      </c>
      <c r="D28">
        <v>-0.0366564467985606</v>
      </c>
      <c r="E28">
        <v>0.0218723549949558</v>
      </c>
      <c r="F28">
        <v>-0.0194420933298793</v>
      </c>
      <c r="G28">
        <v>-0.015999222636143</v>
      </c>
      <c r="H28">
        <v>0.0666296740135272</v>
      </c>
      <c r="I28">
        <v>-0.0400993174922969</v>
      </c>
      <c r="J28">
        <v>-0.0332135761048244</v>
      </c>
    </row>
    <row r="29" spans="1:10">
      <c r="A29">
        <v>-0.0442234984244464</v>
      </c>
      <c r="B29">
        <v>-0.00844872411121698</v>
      </c>
      <c r="C29">
        <v>-0.0455994512826475</v>
      </c>
      <c r="D29">
        <v>0.0121905687618</v>
      </c>
      <c r="E29">
        <v>0.00393485161259318</v>
      </c>
      <c r="F29">
        <v>-0.0689906498720667</v>
      </c>
      <c r="G29">
        <v>-0.040095639849843</v>
      </c>
      <c r="H29">
        <v>0.0906198816792644</v>
      </c>
      <c r="I29">
        <v>-0.0139525355440215</v>
      </c>
      <c r="J29">
        <v>-0.0125765826858204</v>
      </c>
    </row>
    <row r="31" spans="1:1">
      <c r="A31" t="s">
        <v>10</v>
      </c>
    </row>
    <row r="32" spans="1:6">
      <c r="A32">
        <f>(A2*A24)+(A3*B24)+(A4*C24)+(A5*D24)+(A6*E24)+(A7*F24)+(A8*G24)+(A9*H24)+(A10*I24)+(A11*J24)</f>
        <v>10</v>
      </c>
      <c r="B32">
        <f>(B2*A24)+(B3*B24)+(B4*C24)+(B5*D24)+(B6*E24)+(B7*F24)+(B8*G24)+(B9*H24)+(B10*I24)+(B11*J24)</f>
        <v>-0.0660431651411645</v>
      </c>
      <c r="C32">
        <f>(C2*B24)+(C3*C24)+(C4*D24)+(C5*E24)+(C6*F24)+(C7*G24)+(C8*H24)+(C9*I24)+(C10*J24)+(C11*A24)</f>
        <v>0.0301924111641485</v>
      </c>
      <c r="D32">
        <f>(D2*A24)+(D3*B24)+(D4*C24)+(D5*D24)+(D6*E24)+(D7*F24)+(D8*G24)+(D9*H24)+(D10*I24)+(D11*J24)</f>
        <v>0.0176985521091042</v>
      </c>
      <c r="E32">
        <f>(E2*A24)+(E3*B24)+(E4*C24)+(E5*D24)+(E6*E24)+(E7*F24)+(E8*G24)+(E9*H24)+(E10*I24)+(E11*J24)</f>
        <v>-0.0670347176305515</v>
      </c>
      <c r="F32">
        <f>(F2*A24)+(F3*B24)+(F4*C24)+(F5*D24)+(F6*E24)+(F7*F24)+(F8*G24)+(F9*H24)+(F10*I24)+(F11*J24)</f>
        <v>-0.127141779716405</v>
      </c>
    </row>
    <row r="33" spans="1:6">
      <c r="A33">
        <f>(A2*$A25)+(A3*$B25)+(A4*$C25)+(A5*$D25)+(A6*$E25)+(A7*$F25)+(A8*$G25)+(A9*$H25)+(A10*$I25)+(A11*$J25)</f>
        <v>-0.0660431651411645</v>
      </c>
      <c r="B33">
        <f>(B$2*A25)+(B$3*B25)+(B$4*C25)+(B$5*D25)+(B$6*E25)+(B$7*F25)+(B$8*G25)+(B$9*H25)+(B$10*I25)+(B$11*J25)</f>
        <v>0.0381497586392175</v>
      </c>
      <c r="C33">
        <f>(C$2*$A25)+(C$3*$B25)+(C$4*$C25)+(C$5*$D25)+(C$6*$E25)+(C$7*$F25)+(C$8*$G25)+(C$9*$H25)+(C$10*$I25)+(C$11*$J25)</f>
        <v>0.0204030662589335</v>
      </c>
      <c r="D33">
        <f>(D2*$A25)+(D3*$B25)+(D4*$C25)+(D5*$D25)+(D6*$E25)+(D7*$F25)+(D8*$G25)+(D9*$H25)+(D10*$I25)+(D11*$J25)</f>
        <v>0.0126748343477859</v>
      </c>
      <c r="E33">
        <f>(E2*$A25)+(E3*$B25)+(E4*$C25)+(E5*$D25)+(E6*$E25)+(E7*$F25)+(E8*$G25)+(E9*$H25)+(E10*$I25)+(E11*$J25)</f>
        <v>0.0112244516011594</v>
      </c>
      <c r="F33">
        <f>(F2*$A25)+(F3*$B25)+(F4*$C25)+(F5*$D25)+(F6*$E25)+(F7*$F25)+(F8*$G25)+(F9*$H25)+(F10*$I25)+(F11*$J25)</f>
        <v>0.00766073036655695</v>
      </c>
    </row>
    <row r="34" spans="1:6">
      <c r="A34">
        <f>($A$2*A26)+($A$3*B26)+($A$4*C26)+($A$5*D26)+($A$6*E26)+($A$7*F26)+($A$8*G26)+($A$9*H26)+($A$10*I26)+($A$11*J26)</f>
        <v>0.0301924111641485</v>
      </c>
      <c r="B34">
        <f>(B$2*A26)+(B$3*B26)+(B$4*C26)+(B$5*D26)+(B$6*E26)+(B$7*F26)+(B$8*G26)+(B$9*H26)+(B$10*I26)+(B$11*J26)</f>
        <v>0.0204030662589335</v>
      </c>
      <c r="C34">
        <f>(C$2*$A26)+(C$3*$B26)+(C$4*$C26)+(C$5*$D26)+(C$6*$E26)+(C$7*$F26)+(C$8*$G26)+(C$9*$H26)+(C$10*$I26)+(C$11*$J26)</f>
        <v>0.0228067507275213</v>
      </c>
      <c r="D34">
        <f>(D$2*$A26)+(D$3*$B26)+(D$4*$C26)+(D$5*$D26)+(D$6*$E26)+(D$7*$F26)+(D$8*$G26)+(D$9*$H26)+(D$10*$I26)+(D$11*$J26)</f>
        <v>0.0105328079444988</v>
      </c>
      <c r="E34">
        <f>(E$2*$A26)+(E$3*$B26)+(E$4*$C26)+(E$5*$D26)+(E$6*$E26)+(E$7*$F26)+(E$8*$G26)+(E$9*$H26)+(E$10*$I26)+(E$11*$J26)</f>
        <v>0.00554076438256044</v>
      </c>
      <c r="F34">
        <f>(F$2*$A26)+(F$3*$B26)+(F$4*$C26)+(F$5*$D26)+(F$6*$E26)+(F$7*$F26)+(F$8*$G26)+(F$9*$H26)+(F$10*$I26)+(F$11*$J26)</f>
        <v>0.000599815122920519</v>
      </c>
    </row>
    <row r="35" spans="1:6">
      <c r="A35">
        <f>($A$2*A27)+($A$3*B27)+($A$4*C27)+($A$5*D27)+($A$6*E27)+($A$7*F27)+($A$8*G27)+($A$9*H27)+($A$10*I27)+($A$11*J27)</f>
        <v>0.0176985521091042</v>
      </c>
      <c r="B35">
        <f>(B$2*A27)+(B$3*B27)+(B$4*C27)+(B$5*D27)+(B$6*E27)+(B$7*F27)+(B$8*G27)+(B$9*H27)+(B$10*I27)+(B$11*J27)</f>
        <v>0.0126748343477859</v>
      </c>
      <c r="C35">
        <f>(C$2*$A27)+(C$3*$B27)+(C$4*$C27)+(C$5*$D27)+(C$6*$E27)+(C$7*$F27)+(C$8*$G27)+(C$9*$H27)+(C$10*$I27)+(C$11*$J27)</f>
        <v>0.0105328079444988</v>
      </c>
      <c r="D35">
        <f>(D$2*$A27)+(D$3*$B27)+(D$4*$C27)+(D$5*$D27)+(D$6*$E27)+(D$7*$F27)+(D$8*$G27)+(D$9*$H27)+(D$10*$I27)+(D$11*$J27)</f>
        <v>0.0191065555358511</v>
      </c>
      <c r="E35">
        <f>(E$2*$A27)+(E$3*$B27)+(E$4*$C27)+(E$5*$D27)+(E$6*$E27)+(E$7*$F27)+(E$8*$G27)+(E$9*$H27)+(E$10*$I27)+(E$11*$J27)</f>
        <v>-0.000270041062493151</v>
      </c>
      <c r="F35">
        <f>(F$2*$A27)+(F$3*$B27)+(F$4*$C27)+(F$5*$D27)+(F$6*$E27)+(F$7*$F27)+(F$8*$G27)+(F$9*$H27)+(F$10*$I27)+(F$11*$J27)</f>
        <v>-0.00143012345868971</v>
      </c>
    </row>
    <row r="36" spans="1:6">
      <c r="A36">
        <f>($A$2*A28)+($A$3*B28)+($A$4*C28)+($A$5*D28)+($A$6*E28)+($A$7*F28)+($A$8*G28)+($A$9*H28)+($A$10*I28)+($A$11*J28)</f>
        <v>-0.0670347176305515</v>
      </c>
      <c r="B36">
        <f>(B$2*A28)+(B$3*B28)+(B$4*C28)+(B$5*D28)+(B$6*E28)+(B$7*F28)+(B$8*G28)+(B$9*H28)+(B$10*I28)+(B$11*J28)</f>
        <v>0.0112244516011594</v>
      </c>
      <c r="C36">
        <f>(C$2*$A28)+(C$3*$B28)+(C$4*$C28)+(C$5*$D28)+(C$6*$E28)+(C$7*$F28)+(C$8*$G28)+(C$9*$H28)+(C$10*$I28)+(C$11*$J28)</f>
        <v>0.00554076438256044</v>
      </c>
      <c r="D36">
        <f>(D$2*$A28)+(D$3*$B28)+(D$4*$C28)+(D$5*$D28)+(D$6*$E28)+(D$7*$F28)+(D$8*$G28)+(D$9*$H28)+(D$10*$I28)+(D$11*$J28)</f>
        <v>-0.000270041062493151</v>
      </c>
      <c r="E36">
        <f>(E$2*$A28)+(E$3*$B28)+(E$4*$C28)+(E$5*$D28)+(E$6*$E28)+(E$7*$F28)+(E$8*$G28)+(E$9*$H28)+(E$10*$I28)+(E$11*$J28)</f>
        <v>0.0108103861010929</v>
      </c>
      <c r="F36">
        <f>(F$2*$A28)+(F$3*$B28)+(F$4*$C28)+(F$5*$D28)+(F$6*$E28)+(F$7*$F28)+(F$8*$G28)+(F$9*$H28)+(F$10*$I28)+(F$11*$J28)</f>
        <v>0.00815093815772702</v>
      </c>
    </row>
    <row r="37" spans="1:6">
      <c r="A37">
        <f>($A$2*A29)+($A$3*B29)+($A$4*C29)+($A$5*D29)+($A$6*E29)+($A$7*F29)+($A$8*G29)+($A$9*H29)+($A$10*I29)+($A$11*J29)</f>
        <v>-0.127141779716405</v>
      </c>
      <c r="B37">
        <f>(B$2*A29)+(B$3*B29)+(B$4*C29)+(B$5*D29)+(B$6*E29)+(B$7*F29)+(B$8*G29)+(B$9*H29)+(B$10*I29)+(B$11*J29)</f>
        <v>0.00766073036655695</v>
      </c>
      <c r="C37">
        <f>(C$2*$A29)+(C$3*$B29)+(C$4*$C29)+(C$5*$D29)+(C$6*$E29)+(C$7*$F29)+(C$8*$G29)+(C$9*$H29)+(C$10*$I29)+(C$11*$J29)</f>
        <v>0.000599815122920519</v>
      </c>
      <c r="D37">
        <f>(D$2*$A29)+(D$3*$B29)+(D$4*$C29)+(D$5*$D29)+(D$6*$E29)+(D$7*$F29)+(D$8*$G29)+(D$9*$H29)+(D$10*$I29)+(D$11*$J29)</f>
        <v>-0.00143012345868971</v>
      </c>
      <c r="E37">
        <f>(E$2*$A29)+(E$3*$B29)+(E$4*$C29)+(E$5*$D29)+(E$6*$E29)+(E$7*$F29)+(E$8*$G29)+(E$9*$H29)+(E$10*$I29)+(E$11*$J29)</f>
        <v>0.00815093815772702</v>
      </c>
      <c r="F37">
        <f>(F$2*$A29)+(F$3*$B29)+(F$4*$C29)+(F$5*$D29)+(F$6*$E29)+(F$7*$F29)+(F$8*$G29)+(F$9*$H29)+(F$10*$I29)+(F$11*$J29)</f>
        <v>0.0192026784736951</v>
      </c>
    </row>
    <row r="39" spans="1:1">
      <c r="A39" t="s">
        <v>11</v>
      </c>
    </row>
    <row r="40" spans="1:6">
      <c r="A40">
        <f t="array" ref="A40:F45">MINVERSE(A32:F37)</f>
        <v>0.111632064150414</v>
      </c>
      <c r="B40">
        <v>0.235422059252488</v>
      </c>
      <c r="C40">
        <v>-0.454543133841703</v>
      </c>
      <c r="D40">
        <v>0.035818078243755</v>
      </c>
      <c r="E40">
        <v>0.268341425783715</v>
      </c>
      <c r="F40">
        <v>0.548164473959516</v>
      </c>
    </row>
    <row r="41" spans="1:6">
      <c r="A41">
        <v>0.235422059252488</v>
      </c>
      <c r="B41">
        <v>74.0873388765652</v>
      </c>
      <c r="C41">
        <v>-41.8215113380241</v>
      </c>
      <c r="D41">
        <v>-27.6056064958422</v>
      </c>
      <c r="E41">
        <v>-48.5979159040048</v>
      </c>
      <c r="F41">
        <v>-8.11901270304381</v>
      </c>
    </row>
    <row r="42" spans="1:6">
      <c r="A42">
        <v>-0.454543133841703</v>
      </c>
      <c r="B42">
        <v>-41.821511338024</v>
      </c>
      <c r="C42">
        <v>99.3906939126361</v>
      </c>
      <c r="D42">
        <v>-25.5231988721647</v>
      </c>
      <c r="E42">
        <v>-25.7534711602296</v>
      </c>
      <c r="F42">
        <v>19.6008845038565</v>
      </c>
    </row>
    <row r="43" spans="1:6">
      <c r="A43">
        <v>0.035818078243755</v>
      </c>
      <c r="B43">
        <v>-27.6056064958422</v>
      </c>
      <c r="C43">
        <v>-25.5231988721647</v>
      </c>
      <c r="D43">
        <v>85.2809868342369</v>
      </c>
      <c r="E43">
        <v>44.4509181404308</v>
      </c>
      <c r="F43">
        <v>-0.469312764083814</v>
      </c>
    </row>
    <row r="44" spans="1:6">
      <c r="A44">
        <v>0.268341425783714</v>
      </c>
      <c r="B44">
        <v>-48.5979159040048</v>
      </c>
      <c r="C44">
        <v>-25.7534711602296</v>
      </c>
      <c r="D44">
        <v>44.4509181404308</v>
      </c>
      <c r="E44">
        <v>205.714809767359</v>
      </c>
      <c r="F44">
        <v>-62.0402062841801</v>
      </c>
    </row>
    <row r="45" spans="1:6">
      <c r="A45">
        <v>0.548164473959516</v>
      </c>
      <c r="B45">
        <v>-8.11901270304381</v>
      </c>
      <c r="C45">
        <v>19.6008845038565</v>
      </c>
      <c r="D45">
        <v>-0.469312764083814</v>
      </c>
      <c r="E45">
        <v>-62.0402062841801</v>
      </c>
      <c r="F45">
        <v>84.6314215361665</v>
      </c>
    </row>
    <row r="47" spans="1:1">
      <c r="A47" t="s">
        <v>12</v>
      </c>
    </row>
    <row r="48" spans="1:10">
      <c r="A48">
        <f t="shared" ref="A48:A53" si="0">($A40*A$24)+($B40*A$25)+($C40*A$26)+($D40*A$27)+($E40*A$28)+($F40*A$29)</f>
        <v>0.081397020181946</v>
      </c>
      <c r="B48">
        <f t="shared" ref="B48:B53" si="1">($A40*B$24)+($B40*B$25)+($C40*B$26)+($D40*B$27)+($E40*B$28)+($F40*B$29)</f>
        <v>0.117940704234721</v>
      </c>
      <c r="C48">
        <f t="shared" ref="C48:C53" si="2">($A40*C$24)+($B40*C$25)+($C40*C$26)+($D40*C$27)+($E40*C$28)+($F40*C$29)</f>
        <v>0.0837515064180459</v>
      </c>
      <c r="D48">
        <f t="shared" ref="D48:D53" si="3">($A40*D$24)+($B40*D$25)+($C40*D$26)+($D40*D$27)+($E40*D$28)+($F40*D$29)</f>
        <v>0.107386915300438</v>
      </c>
      <c r="E48">
        <f t="shared" ref="E48:E53" si="4">($A40*E$24)+($B40*E$25)+($C40*E$26)+($D40*E$27)+($E40*E$28)+($F40*E$29)</f>
        <v>0.139913879703174</v>
      </c>
      <c r="F48">
        <f t="shared" ref="F48:F53" si="5">($A40*F$24)+($B40*F$25)+($C40*F$26)+($D40*F$27)+($E40*F$28)+($F40*F$29)</f>
        <v>0.065608060519643</v>
      </c>
      <c r="G48">
        <f t="shared" ref="G48:G53" si="6">($A40*G$24)+($B40*G$25)+($C40*G$26)+($D40*G$27)+($E40*G$28)+($F40*G$29)</f>
        <v>0.0499289988948219</v>
      </c>
      <c r="H48">
        <f t="shared" ref="H48:H53" si="7">($A40*H$24)+($B40*H$25)+($C40*H$26)+($D40*H$27)+($E40*H$28)+($F40*H$29)</f>
        <v>0.171032167005824</v>
      </c>
      <c r="I48">
        <f t="shared" ref="I48:I53" si="8">($A40*I$24)+($B40*I$25)+($C40*I$26)+($D40*I$27)+($E40*I$28)+($F40*I$29)</f>
        <v>0.0822160993545643</v>
      </c>
      <c r="J48">
        <f t="shared" ref="J48:J53" si="9">($A40*J$24)+($B40*J$25)+($C40*J$26)+($D40*J$27)+($E40*J$28)+($F40*J$29)</f>
        <v>0.100824648386821</v>
      </c>
    </row>
    <row r="49" spans="1:10">
      <c r="A49">
        <f t="shared" si="0"/>
        <v>-1.47021544089918</v>
      </c>
      <c r="B49">
        <f t="shared" si="1"/>
        <v>4.73201504552497</v>
      </c>
      <c r="C49">
        <f t="shared" si="2"/>
        <v>3.85417155082109</v>
      </c>
      <c r="D49">
        <f t="shared" si="3"/>
        <v>-2.49349445859023</v>
      </c>
      <c r="E49">
        <f t="shared" si="4"/>
        <v>2.4107429012918</v>
      </c>
      <c r="F49">
        <f t="shared" si="5"/>
        <v>-2.13674121099227</v>
      </c>
      <c r="G49">
        <f t="shared" si="6"/>
        <v>-2.84800804310952</v>
      </c>
      <c r="H49">
        <f t="shared" si="7"/>
        <v>-1.10078152892254</v>
      </c>
      <c r="I49">
        <f t="shared" si="8"/>
        <v>1.56483346211016</v>
      </c>
      <c r="J49">
        <f t="shared" si="9"/>
        <v>-2.51252227723427</v>
      </c>
    </row>
    <row r="50" spans="1:10">
      <c r="A50">
        <f t="shared" si="0"/>
        <v>-0.0145962145049027</v>
      </c>
      <c r="B50">
        <f t="shared" si="1"/>
        <v>-2.98658421975991</v>
      </c>
      <c r="C50">
        <f t="shared" si="2"/>
        <v>-0.867028972265836</v>
      </c>
      <c r="D50">
        <f t="shared" si="3"/>
        <v>0.312158901193056</v>
      </c>
      <c r="E50">
        <f t="shared" si="4"/>
        <v>-4.67414284067526</v>
      </c>
      <c r="F50">
        <f t="shared" si="5"/>
        <v>-0.82772717518522</v>
      </c>
      <c r="G50">
        <f t="shared" si="6"/>
        <v>7.31418815408361</v>
      </c>
      <c r="H50">
        <f t="shared" si="7"/>
        <v>2.0354127469582</v>
      </c>
      <c r="I50">
        <f t="shared" si="8"/>
        <v>2.02280886487137</v>
      </c>
      <c r="J50">
        <f t="shared" si="9"/>
        <v>-2.3144892447151</v>
      </c>
    </row>
    <row r="51" spans="1:10">
      <c r="A51">
        <f t="shared" si="0"/>
        <v>3.94570512835372</v>
      </c>
      <c r="B51">
        <f t="shared" si="1"/>
        <v>-4.32892041810611</v>
      </c>
      <c r="C51">
        <f t="shared" si="2"/>
        <v>-0.0522488147069201</v>
      </c>
      <c r="D51">
        <f t="shared" si="3"/>
        <v>1.00988371706702</v>
      </c>
      <c r="E51">
        <f t="shared" si="4"/>
        <v>-1.10591007316914</v>
      </c>
      <c r="F51">
        <f t="shared" si="5"/>
        <v>-0.568300343512881</v>
      </c>
      <c r="G51">
        <f t="shared" si="6"/>
        <v>-4.71685930864008</v>
      </c>
      <c r="H51">
        <f t="shared" si="7"/>
        <v>-0.253119416283227</v>
      </c>
      <c r="I51">
        <f t="shared" si="8"/>
        <v>1.07652241127651</v>
      </c>
      <c r="J51">
        <f t="shared" si="9"/>
        <v>4.99324711772111</v>
      </c>
    </row>
    <row r="52" spans="1:10">
      <c r="A52">
        <f t="shared" si="0"/>
        <v>7.09829808795007</v>
      </c>
      <c r="B52">
        <f t="shared" si="1"/>
        <v>-5.67045360119073</v>
      </c>
      <c r="C52">
        <f t="shared" si="2"/>
        <v>-1.54382858777321</v>
      </c>
      <c r="D52">
        <f t="shared" si="3"/>
        <v>-3.06619666030856</v>
      </c>
      <c r="E52">
        <f t="shared" si="4"/>
        <v>3.79442837520076</v>
      </c>
      <c r="F52">
        <f t="shared" si="5"/>
        <v>4.39452125817133</v>
      </c>
      <c r="G52">
        <f t="shared" si="6"/>
        <v>-1.72714550275677</v>
      </c>
      <c r="H52">
        <f t="shared" si="7"/>
        <v>3.87741931099316</v>
      </c>
      <c r="I52">
        <f t="shared" si="8"/>
        <v>-7.70474330841324</v>
      </c>
      <c r="J52">
        <f t="shared" si="9"/>
        <v>0.547700628127192</v>
      </c>
    </row>
    <row r="53" spans="1:10">
      <c r="A53">
        <f t="shared" si="0"/>
        <v>-3.89621690997841</v>
      </c>
      <c r="B53">
        <f t="shared" si="1"/>
        <v>0.630943227959082</v>
      </c>
      <c r="C53">
        <f t="shared" si="2"/>
        <v>-2.67920533229017</v>
      </c>
      <c r="D53">
        <f t="shared" si="3"/>
        <v>3.70757242167463</v>
      </c>
      <c r="E53">
        <f t="shared" si="4"/>
        <v>-1.37743375266831</v>
      </c>
      <c r="F53">
        <f t="shared" si="5"/>
        <v>-4.18774149174949</v>
      </c>
      <c r="G53">
        <f t="shared" si="6"/>
        <v>-0.467890561002779</v>
      </c>
      <c r="H53">
        <f t="shared" si="7"/>
        <v>4.56241237435419</v>
      </c>
      <c r="I53">
        <f t="shared" si="8"/>
        <v>2.48090042891717</v>
      </c>
      <c r="J53">
        <f t="shared" si="9"/>
        <v>1.22665959478409</v>
      </c>
    </row>
    <row r="55" spans="1:1">
      <c r="A55" t="s">
        <v>13</v>
      </c>
    </row>
    <row r="56" spans="1:1">
      <c r="A56">
        <f>(H$2*A48)+(H$3*B48)+(H$4*C48)+(H$5*D48)+(H$6*E48)+(H$7*F48)+(H$8*G48)+(H$9*H48)+(H$10*I48)+(H$11*J48)</f>
        <v>138.284165750016</v>
      </c>
    </row>
    <row r="57" spans="1:1">
      <c r="A57">
        <f>(H$2*A49)+(H$3*B49)+(H$4*C49)+(H$5*D49)+(H$6*E49)+(H$7*F49)+(H$8*G49)+(H$9*H49)+(H$10*I49)+(H$11*J49)</f>
        <v>-788.261250138814</v>
      </c>
    </row>
    <row r="58" spans="1:1">
      <c r="A58">
        <f>(H$2*A50)+(H$3*B50)+(H$4*C50)+(H$5*D50)+(H$6*E50)+(H$7*F50)+(H$8*G50)+(H$9*H50)+(H$10*I50)+(H$11*J50)</f>
        <v>-352.836738203999</v>
      </c>
    </row>
    <row r="59" spans="1:1">
      <c r="A59">
        <f>(H$2*A51)+(H$3*B51)+(H$4*C51)+(H$5*D51)+(H$6*E51)+(H$7*F51)+(H$8*G51)+(H$9*H51)+(H$10*I51)+(H$11*J51)</f>
        <v>1266.82937658279</v>
      </c>
    </row>
    <row r="60" spans="1:1">
      <c r="A60">
        <f>(H$2*A52)+(H$3*B52)+(H$4*C52)+(H$5*D52)+(H$6*E52)+(H$7*F52)+(H$8*G52)+(H$9*H52)+(H$10*I52)+(H$11*J52)</f>
        <v>63.9558089923989</v>
      </c>
    </row>
    <row r="61" spans="1:1">
      <c r="A61">
        <f>(H$2*A53)+(H$3*B53)+(H$4*C53)+(H$5*D53)+(H$6*E53)+(H$7*F53)+(H$8*G53)+(H$9*H53)+(H$10*I53)+(H$11*J53)</f>
        <v>128.846078122215</v>
      </c>
    </row>
    <row r="63" spans="1:1">
      <c r="A63" t="s">
        <v>14</v>
      </c>
    </row>
    <row r="64" spans="1:1">
      <c r="A64">
        <f t="shared" ref="A64:A73" si="10">(A$56*A2)+(A$57*B2)+(A$58*C2)+(A$59*D2)+(A$60*E2)+(A$61*F2)</f>
        <v>164.248003023718</v>
      </c>
    </row>
    <row r="65" spans="1:1">
      <c r="A65">
        <f t="shared" si="10"/>
        <v>87.5376400196345</v>
      </c>
    </row>
    <row r="66" spans="1:1">
      <c r="A66">
        <f t="shared" si="10"/>
        <v>103.238659380903</v>
      </c>
    </row>
    <row r="67" spans="1:1">
      <c r="A67">
        <f t="shared" si="10"/>
        <v>208.777648346222</v>
      </c>
    </row>
    <row r="68" spans="1:1">
      <c r="A68">
        <f t="shared" si="10"/>
        <v>105.60477467705</v>
      </c>
    </row>
    <row r="69" spans="1:1">
      <c r="A69">
        <f t="shared" si="10"/>
        <v>165.41620597506</v>
      </c>
    </row>
    <row r="70" spans="1:1">
      <c r="A70">
        <f t="shared" si="10"/>
        <v>90.3099041797547</v>
      </c>
    </row>
    <row r="71" spans="1:1">
      <c r="A71">
        <f t="shared" si="10"/>
        <v>83.881973292893</v>
      </c>
    </row>
    <row r="72" spans="1:1">
      <c r="A72">
        <f t="shared" si="10"/>
        <v>161.321460122731</v>
      </c>
    </row>
    <row r="73" spans="1:1">
      <c r="A73">
        <f t="shared" si="10"/>
        <v>255.663730982034</v>
      </c>
    </row>
    <row r="74" spans="1:1">
      <c r="A74" t="s">
        <v>15</v>
      </c>
    </row>
    <row r="75" spans="1:1">
      <c r="A75" t="s">
        <v>16</v>
      </c>
    </row>
    <row r="76" spans="1:1">
      <c r="A76">
        <f>(H2-I$2)^2</f>
        <v>70.5600000000001</v>
      </c>
    </row>
    <row r="77" spans="1:1">
      <c r="A77">
        <f t="shared" ref="A77:A86" si="11">(H3-I$2)^2</f>
        <v>4569.76</v>
      </c>
    </row>
    <row r="78" spans="1:1">
      <c r="A78">
        <f t="shared" si="11"/>
        <v>2.55999999999998</v>
      </c>
    </row>
    <row r="79" spans="1:1">
      <c r="A79">
        <f t="shared" si="11"/>
        <v>4019.56</v>
      </c>
    </row>
    <row r="80" spans="1:1">
      <c r="A80">
        <f t="shared" si="11"/>
        <v>57.7599999999999</v>
      </c>
    </row>
    <row r="81" spans="1:1">
      <c r="A81">
        <f t="shared" si="11"/>
        <v>2079.36</v>
      </c>
    </row>
    <row r="82" spans="1:1">
      <c r="A82">
        <f t="shared" si="11"/>
        <v>21.1599999999999</v>
      </c>
    </row>
    <row r="83" spans="1:1">
      <c r="A83">
        <f t="shared" si="11"/>
        <v>6336.16</v>
      </c>
    </row>
    <row r="84" spans="1:1">
      <c r="A84">
        <f t="shared" si="11"/>
        <v>1062.76</v>
      </c>
    </row>
    <row r="85" spans="1:1">
      <c r="A85">
        <f t="shared" si="11"/>
        <v>28022.76</v>
      </c>
    </row>
    <row r="86" spans="1:1">
      <c r="A86" t="s">
        <v>17</v>
      </c>
    </row>
    <row r="87" spans="1:1">
      <c r="A87">
        <f>SUM(A76:A85)</f>
        <v>46242.4</v>
      </c>
    </row>
    <row r="89" spans="1:1">
      <c r="A89" t="s">
        <v>18</v>
      </c>
    </row>
    <row r="90" spans="1:1">
      <c r="A90">
        <f>(H2-A64)^2</f>
        <v>175.509584116429</v>
      </c>
    </row>
    <row r="91" spans="1:1">
      <c r="A91">
        <f t="shared" ref="A91:A99" si="12">(H3-A65)^2</f>
        <v>157.19241726194</v>
      </c>
    </row>
    <row r="92" spans="1:1">
      <c r="A92">
        <f t="shared" si="12"/>
        <v>1425.91884535143</v>
      </c>
    </row>
    <row r="93" spans="1:1">
      <c r="A93">
        <f t="shared" si="12"/>
        <v>7.71533033526796</v>
      </c>
    </row>
    <row r="94" spans="1:1">
      <c r="A94">
        <f t="shared" si="12"/>
        <v>864.079271787014</v>
      </c>
    </row>
    <row r="95" spans="1:1">
      <c r="A95">
        <f t="shared" si="12"/>
        <v>4680.77724002183</v>
      </c>
    </row>
    <row r="96" spans="1:1">
      <c r="A96">
        <f t="shared" si="12"/>
        <v>2274.34523934418</v>
      </c>
    </row>
    <row r="97" spans="1:1">
      <c r="A97">
        <f t="shared" si="12"/>
        <v>436.056808605097</v>
      </c>
    </row>
    <row r="98" spans="1:1">
      <c r="A98">
        <f t="shared" si="12"/>
        <v>2633.8922691291</v>
      </c>
    </row>
    <row r="99" spans="1:1">
      <c r="A99">
        <f t="shared" si="12"/>
        <v>2952.43013079275</v>
      </c>
    </row>
    <row r="100" spans="1:1">
      <c r="A100" t="s">
        <v>19</v>
      </c>
    </row>
    <row r="101" spans="1:1">
      <c r="A101">
        <f>SUM(A90:A99)</f>
        <v>15607.917136745</v>
      </c>
    </row>
    <row r="104" spans="1:1">
      <c r="A104" t="s">
        <v>20</v>
      </c>
    </row>
    <row r="105" spans="1:2">
      <c r="A105">
        <f>1-(A101/A87)</f>
        <v>0.662476057973958</v>
      </c>
      <c r="B105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</dc:creator>
  <cp:lastModifiedBy>choir</cp:lastModifiedBy>
  <dcterms:created xsi:type="dcterms:W3CDTF">2019-09-27T09:37:00Z</dcterms:created>
  <dcterms:modified xsi:type="dcterms:W3CDTF">2019-09-27T00:07:10Z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