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Sc\Security\"/>
    </mc:Choice>
  </mc:AlternateContent>
  <xr:revisionPtr revIDLastSave="0" documentId="8_{C5FA9562-0DFF-489B-AB77-A0A6100ED997}" xr6:coauthVersionLast="47" xr6:coauthVersionMax="47" xr10:uidLastSave="{00000000-0000-0000-0000-000000000000}"/>
  <bookViews>
    <workbookView xWindow="28680" yWindow="1800" windowWidth="29040" windowHeight="15720" xr2:uid="{A505377A-A0B5-48AC-BBCC-B6FA0845C105}"/>
  </bookViews>
  <sheets>
    <sheet name="Sheet1" sheetId="1" r:id="rId1"/>
    <sheet name="Simulation Output 1" sheetId="12" r:id="rId2"/>
    <sheet name="Simulation Output 2" sheetId="16" r:id="rId3"/>
  </sheets>
  <externalReferences>
    <externalReference r:id="rId4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23" i="16" l="1"/>
  <c r="K23" i="16"/>
  <c r="J23" i="16"/>
  <c r="I23" i="16"/>
  <c r="H23" i="16"/>
  <c r="L22" i="16"/>
  <c r="K22" i="16"/>
  <c r="J22" i="16"/>
  <c r="I22" i="16"/>
  <c r="H22" i="16"/>
  <c r="L21" i="16"/>
  <c r="K21" i="16"/>
  <c r="J21" i="16"/>
  <c r="I21" i="16"/>
  <c r="H21" i="16"/>
  <c r="L20" i="16"/>
  <c r="K20" i="16"/>
  <c r="J20" i="16"/>
  <c r="I20" i="16"/>
  <c r="H20" i="16"/>
  <c r="L14" i="16"/>
  <c r="K14" i="16"/>
  <c r="J14" i="16"/>
  <c r="I14" i="16"/>
  <c r="H14" i="16"/>
  <c r="L13" i="16"/>
  <c r="K13" i="16"/>
  <c r="J13" i="16"/>
  <c r="I13" i="16"/>
  <c r="H13" i="16"/>
  <c r="L12" i="16"/>
  <c r="K12" i="16"/>
  <c r="J12" i="16"/>
  <c r="I12" i="16"/>
  <c r="H12" i="16"/>
  <c r="L11" i="16"/>
  <c r="K11" i="16"/>
  <c r="J11" i="16"/>
  <c r="I11" i="16"/>
  <c r="H11" i="16"/>
  <c r="L21" i="12"/>
  <c r="L22" i="12"/>
  <c r="L23" i="12"/>
  <c r="L20" i="12"/>
  <c r="K21" i="12"/>
  <c r="K22" i="12"/>
  <c r="K23" i="12"/>
  <c r="K20" i="12"/>
  <c r="J21" i="12"/>
  <c r="J22" i="12"/>
  <c r="J23" i="12"/>
  <c r="J20" i="12"/>
  <c r="I21" i="12"/>
  <c r="I22" i="12"/>
  <c r="I23" i="12"/>
  <c r="I20" i="12"/>
  <c r="H21" i="12"/>
  <c r="H22" i="12"/>
  <c r="H23" i="12"/>
  <c r="H20" i="12"/>
  <c r="L12" i="12"/>
  <c r="L13" i="12"/>
  <c r="L14" i="12"/>
  <c r="L11" i="12"/>
  <c r="H12" i="12"/>
  <c r="I12" i="12"/>
  <c r="J12" i="12"/>
  <c r="K12" i="12"/>
  <c r="H13" i="12"/>
  <c r="I13" i="12"/>
  <c r="J13" i="12"/>
  <c r="K13" i="12"/>
  <c r="H14" i="12"/>
  <c r="I14" i="12"/>
  <c r="J14" i="12"/>
  <c r="K14" i="12"/>
  <c r="K11" i="12"/>
  <c r="J11" i="12"/>
  <c r="I11" i="12"/>
  <c r="H11" i="12"/>
  <c r="C7" i="1" a="1"/>
  <c r="E2" i="1" a="1"/>
  <c r="E1" i="1" a="1"/>
  <c r="C8" i="1" a="1"/>
  <c r="C12" i="1" a="1"/>
  <c r="C13" i="1" a="1"/>
  <c r="C21" i="1" a="1"/>
  <c r="C29" i="1" a="1"/>
  <c r="C34" i="1" a="1"/>
  <c r="C16" i="1" a="1"/>
  <c r="C9" i="1" a="1"/>
  <c r="C17" i="1" a="1"/>
  <c r="C25" i="1" a="1"/>
  <c r="C33" i="1" a="1"/>
  <c r="C20" i="1" a="1"/>
  <c r="C36" i="1" a="1"/>
  <c r="C14" i="1" a="1"/>
  <c r="C30" i="1" a="1"/>
  <c r="C10" i="1" a="1"/>
  <c r="C18" i="1" a="1"/>
  <c r="C22" i="1" a="1"/>
  <c r="C26" i="1" a="1"/>
  <c r="C24" i="1" a="1"/>
  <c r="C15" i="1" a="1"/>
  <c r="C19" i="1" a="1"/>
  <c r="C27" i="1" a="1"/>
  <c r="C31" i="1" a="1"/>
  <c r="C35" i="1" a="1"/>
  <c r="C28" i="1" a="1"/>
  <c r="C11" i="1" a="1"/>
  <c r="C23" i="1" a="1"/>
  <c r="C32" i="1" a="1"/>
  <c r="C7" i="1" l="1"/>
  <c r="E2" i="1"/>
  <c r="E1" i="1"/>
  <c r="C32" i="1"/>
  <c r="C23" i="1"/>
  <c r="C11" i="1"/>
  <c r="C28" i="1"/>
  <c r="C35" i="1"/>
  <c r="C31" i="1"/>
  <c r="C27" i="1"/>
  <c r="C19" i="1"/>
  <c r="C15" i="1"/>
  <c r="C24" i="1"/>
  <c r="C26" i="1"/>
  <c r="C22" i="1"/>
  <c r="C18" i="1"/>
  <c r="C10" i="1"/>
  <c r="C30" i="1"/>
  <c r="C14" i="1"/>
  <c r="C36" i="1"/>
  <c r="C20" i="1"/>
  <c r="C33" i="1"/>
  <c r="C25" i="1"/>
  <c r="C17" i="1"/>
  <c r="C9" i="1"/>
  <c r="C16" i="1"/>
  <c r="C34" i="1"/>
  <c r="C29" i="1"/>
  <c r="C21" i="1"/>
  <c r="C13" i="1"/>
  <c r="C12" i="1"/>
  <c r="C8" i="1"/>
  <c r="C40" i="1" l="1"/>
  <c r="C39" i="1"/>
  <c r="K7" i="1"/>
  <c r="D7" i="1"/>
  <c r="J7" i="1" l="1"/>
  <c r="E7" i="1"/>
  <c r="F7" i="1" s="1"/>
  <c r="I7" i="1" s="1"/>
  <c r="G7" i="1" l="1"/>
  <c r="B8" i="1"/>
  <c r="K8" i="1" l="1"/>
  <c r="D8" i="1"/>
  <c r="J8" i="1" s="1"/>
  <c r="H7" i="1"/>
  <c r="E8" i="1" l="1"/>
  <c r="G8" i="1" s="1"/>
  <c r="F8" i="1" l="1"/>
  <c r="H8" i="1" s="1"/>
  <c r="B9" i="1" l="1"/>
  <c r="K9" i="1" s="1"/>
  <c r="I8" i="1"/>
  <c r="D9" i="1" l="1"/>
  <c r="J9" i="1" s="1"/>
  <c r="E9" i="1" l="1"/>
  <c r="G9" i="1" s="1"/>
  <c r="F9" i="1" l="1"/>
  <c r="B10" i="1" s="1"/>
  <c r="D10" i="1" s="1"/>
  <c r="J10" i="1" s="1"/>
  <c r="I9" i="1" l="1"/>
  <c r="H9" i="1"/>
  <c r="K10" i="1"/>
  <c r="E10" i="1"/>
  <c r="G10" i="1" s="1"/>
  <c r="F10" i="1" l="1"/>
  <c r="B11" i="1" s="1"/>
  <c r="K11" i="1" s="1"/>
  <c r="H10" i="1" l="1"/>
  <c r="I10" i="1"/>
  <c r="D11" i="1"/>
  <c r="J11" i="1" s="1"/>
  <c r="E11" i="1" l="1"/>
  <c r="F11" i="1" s="1"/>
  <c r="B12" i="1" s="1"/>
  <c r="G11" i="1" l="1"/>
  <c r="K12" i="1"/>
  <c r="D12" i="1"/>
  <c r="J12" i="1" s="1"/>
  <c r="I11" i="1"/>
  <c r="H11" i="1"/>
  <c r="E12" i="1" l="1"/>
  <c r="F12" i="1" s="1"/>
  <c r="G12" i="1" l="1"/>
  <c r="B13" i="1"/>
  <c r="D13" i="1" s="1"/>
  <c r="J13" i="1" s="1"/>
  <c r="I12" i="1"/>
  <c r="H12" i="1"/>
  <c r="K13" i="1" l="1"/>
  <c r="E13" i="1"/>
  <c r="G13" i="1" s="1"/>
  <c r="F13" i="1" l="1"/>
  <c r="B14" i="1" s="1"/>
  <c r="I13" i="1" l="1"/>
  <c r="H13" i="1"/>
  <c r="K14" i="1"/>
  <c r="D14" i="1"/>
  <c r="J14" i="1" s="1"/>
  <c r="E14" i="1" l="1"/>
  <c r="G14" i="1" s="1"/>
  <c r="F14" i="1" l="1"/>
  <c r="B15" i="1" s="1"/>
  <c r="K15" i="1" s="1"/>
  <c r="H14" i="1" l="1"/>
  <c r="I14" i="1"/>
  <c r="D15" i="1"/>
  <c r="J15" i="1" s="1"/>
  <c r="E15" i="1" l="1"/>
  <c r="F15" i="1" s="1"/>
  <c r="B16" i="1" s="1"/>
  <c r="K16" i="1" s="1"/>
  <c r="H15" i="1" l="1"/>
  <c r="I15" i="1"/>
  <c r="D16" i="1"/>
  <c r="J16" i="1" s="1"/>
  <c r="G15" i="1"/>
  <c r="E16" i="1" l="1"/>
  <c r="G16" i="1" s="1"/>
  <c r="F16" i="1" l="1"/>
  <c r="B17" i="1" s="1"/>
  <c r="D17" i="1" s="1"/>
  <c r="J17" i="1" s="1"/>
  <c r="I16" i="1" l="1"/>
  <c r="H16" i="1"/>
  <c r="K17" i="1"/>
  <c r="E17" i="1"/>
  <c r="F17" i="1" s="1"/>
  <c r="B18" i="1" s="1"/>
  <c r="G17" i="1" l="1"/>
  <c r="K18" i="1"/>
  <c r="D18" i="1"/>
  <c r="J18" i="1" s="1"/>
  <c r="I17" i="1"/>
  <c r="H17" i="1"/>
  <c r="E18" i="1" l="1"/>
  <c r="G18" i="1" l="1"/>
  <c r="F18" i="1"/>
  <c r="B19" i="1" l="1"/>
  <c r="H18" i="1"/>
  <c r="I18" i="1"/>
  <c r="D19" i="1" l="1"/>
  <c r="J19" i="1" s="1"/>
  <c r="K19" i="1"/>
  <c r="E19" i="1" l="1"/>
  <c r="G19" i="1" s="1"/>
  <c r="F19" i="1" l="1"/>
  <c r="B20" i="1" s="1"/>
  <c r="I19" i="1" l="1"/>
  <c r="H19" i="1"/>
  <c r="K20" i="1"/>
  <c r="D20" i="1"/>
  <c r="J20" i="1" s="1"/>
  <c r="E20" i="1" l="1"/>
  <c r="F20" i="1" l="1"/>
  <c r="G20" i="1"/>
  <c r="B21" i="1" l="1"/>
  <c r="H20" i="1"/>
  <c r="I20" i="1"/>
  <c r="K21" i="1" l="1"/>
  <c r="D21" i="1"/>
  <c r="J21" i="1" s="1"/>
  <c r="E21" i="1" l="1"/>
  <c r="F21" i="1" s="1"/>
  <c r="B22" i="1" s="1"/>
  <c r="G21" i="1" l="1"/>
  <c r="K22" i="1"/>
  <c r="D22" i="1"/>
  <c r="J22" i="1" s="1"/>
  <c r="H21" i="1"/>
  <c r="I21" i="1"/>
  <c r="E22" i="1" l="1"/>
  <c r="G22" i="1" s="1"/>
  <c r="F22" i="1" l="1"/>
  <c r="B23" i="1" s="1"/>
  <c r="D23" i="1" s="1"/>
  <c r="H22" i="1" l="1"/>
  <c r="I22" i="1"/>
  <c r="K23" i="1"/>
  <c r="J23" i="1"/>
  <c r="E23" i="1"/>
  <c r="F23" i="1" s="1"/>
  <c r="G23" i="1" l="1"/>
  <c r="B24" i="1"/>
  <c r="H23" i="1"/>
  <c r="I23" i="1"/>
  <c r="K24" i="1" l="1"/>
  <c r="D24" i="1"/>
  <c r="J24" i="1" s="1"/>
  <c r="E24" i="1" l="1"/>
  <c r="F24" i="1" l="1"/>
  <c r="B25" i="1" s="1"/>
  <c r="G24" i="1"/>
  <c r="K25" i="1" l="1"/>
  <c r="D25" i="1"/>
  <c r="J25" i="1" s="1"/>
  <c r="H24" i="1"/>
  <c r="I24" i="1"/>
  <c r="E25" i="1" l="1"/>
  <c r="G25" i="1" l="1"/>
  <c r="F25" i="1"/>
  <c r="B26" i="1" l="1"/>
  <c r="H25" i="1"/>
  <c r="I25" i="1"/>
  <c r="D26" i="1" l="1"/>
  <c r="J26" i="1" s="1"/>
  <c r="K26" i="1"/>
  <c r="E26" i="1" l="1"/>
  <c r="G26" i="1" s="1"/>
  <c r="F26" i="1" l="1"/>
  <c r="B27" i="1" s="1"/>
  <c r="H26" i="1" l="1"/>
  <c r="I26" i="1"/>
  <c r="K27" i="1"/>
  <c r="D27" i="1"/>
  <c r="J27" i="1" s="1"/>
  <c r="E27" i="1" l="1"/>
  <c r="F27" i="1" s="1"/>
  <c r="B28" i="1" s="1"/>
  <c r="G27" i="1" l="1"/>
  <c r="D28" i="1"/>
  <c r="J28" i="1" s="1"/>
  <c r="K28" i="1"/>
  <c r="I27" i="1"/>
  <c r="H27" i="1"/>
  <c r="E28" i="1" l="1"/>
  <c r="G28" i="1" l="1"/>
  <c r="F28" i="1"/>
  <c r="B29" i="1" s="1"/>
  <c r="K29" i="1" l="1"/>
  <c r="D29" i="1"/>
  <c r="J29" i="1" s="1"/>
  <c r="I28" i="1"/>
  <c r="H28" i="1"/>
  <c r="E29" i="1" l="1"/>
  <c r="G29" i="1" l="1"/>
  <c r="F29" i="1"/>
  <c r="B30" i="1" s="1"/>
  <c r="D30" i="1" l="1"/>
  <c r="J30" i="1" s="1"/>
  <c r="K30" i="1"/>
  <c r="I29" i="1"/>
  <c r="H29" i="1"/>
  <c r="E30" i="1" l="1"/>
  <c r="G30" i="1" l="1"/>
  <c r="F30" i="1"/>
  <c r="B31" i="1" s="1"/>
  <c r="D31" i="1" l="1"/>
  <c r="J31" i="1" s="1"/>
  <c r="K31" i="1"/>
  <c r="H30" i="1"/>
  <c r="I30" i="1"/>
  <c r="E31" i="1" l="1"/>
  <c r="G31" i="1" s="1"/>
  <c r="F31" i="1" l="1"/>
  <c r="B32" i="1" s="1"/>
  <c r="H31" i="1" l="1"/>
  <c r="I31" i="1"/>
  <c r="D32" i="1"/>
  <c r="J32" i="1" s="1"/>
  <c r="K32" i="1"/>
  <c r="E32" i="1" l="1"/>
  <c r="F32" i="1" l="1"/>
  <c r="B33" i="1" s="1"/>
  <c r="G32" i="1"/>
  <c r="K33" i="1" l="1"/>
  <c r="D33" i="1"/>
  <c r="J33" i="1" s="1"/>
  <c r="I32" i="1"/>
  <c r="H32" i="1"/>
  <c r="E33" i="1" l="1"/>
  <c r="G33" i="1" l="1"/>
  <c r="F33" i="1"/>
  <c r="B34" i="1" l="1"/>
  <c r="H33" i="1"/>
  <c r="I33" i="1"/>
  <c r="D34" i="1" l="1"/>
  <c r="J34" i="1" s="1"/>
  <c r="K34" i="1"/>
  <c r="E34" i="1" l="1"/>
  <c r="G34" i="1" s="1"/>
  <c r="F34" i="1" l="1"/>
  <c r="B35" i="1" s="1"/>
  <c r="H34" i="1" l="1"/>
  <c r="I34" i="1"/>
  <c r="D35" i="1"/>
  <c r="J35" i="1" s="1"/>
  <c r="K35" i="1"/>
  <c r="E35" i="1" l="1"/>
  <c r="F35" i="1" l="1"/>
  <c r="B36" i="1" s="1"/>
  <c r="G35" i="1"/>
  <c r="K36" i="1" l="1"/>
  <c r="D36" i="1"/>
  <c r="J36" i="1" s="1"/>
  <c r="J5" i="1" s="1"/>
  <c r="I35" i="1"/>
  <c r="H35" i="1"/>
  <c r="K3" i="1" a="1"/>
  <c r="K3" i="1" l="1"/>
  <c r="E36" i="1"/>
  <c r="F36" i="1" l="1"/>
  <c r="G36" i="1"/>
  <c r="G5" i="1" s="1"/>
  <c r="H36" i="1" l="1"/>
  <c r="H5" i="1" s="1"/>
  <c r="I36" i="1"/>
  <c r="I5" i="1" s="1"/>
  <c r="H3" i="1" a="1"/>
  <c r="H3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<sst xmlns="http://schemas.openxmlformats.org/spreadsheetml/2006/main" count="199" uniqueCount="58">
  <si>
    <t>Holdrate</t>
  </si>
  <si>
    <t>Orderrate</t>
  </si>
  <si>
    <t>Purchase</t>
  </si>
  <si>
    <t>Sell</t>
  </si>
  <si>
    <t>ROP</t>
  </si>
  <si>
    <t>Q</t>
  </si>
  <si>
    <t>Day</t>
  </si>
  <si>
    <t>Start</t>
  </si>
  <si>
    <t>Demand</t>
  </si>
  <si>
    <t>Sales</t>
  </si>
  <si>
    <t>End</t>
  </si>
  <si>
    <t>Order</t>
  </si>
  <si>
    <t>Holdcost</t>
  </si>
  <si>
    <t>Ordercost</t>
  </si>
  <si>
    <t>Revenue</t>
  </si>
  <si>
    <t>Short</t>
  </si>
  <si>
    <t>Net</t>
  </si>
  <si>
    <t>YASAI Simulation Output</t>
  </si>
  <si>
    <t>Workbook</t>
  </si>
  <si>
    <t>MC_YASAI.xlsx</t>
  </si>
  <si>
    <t>Sheet</t>
  </si>
  <si>
    <t>Sheet1</t>
  </si>
  <si>
    <t>Start Date</t>
  </si>
  <si>
    <t>Start Time</t>
  </si>
  <si>
    <t>Run Time (h:mm:ss)</t>
  </si>
  <si>
    <t>Scenarios:</t>
  </si>
  <si>
    <t>Sample Size:</t>
  </si>
  <si>
    <t>YASAI Version:</t>
  </si>
  <si>
    <t>Use Same Seed?</t>
  </si>
  <si>
    <t>Yes</t>
  </si>
  <si>
    <t>Random Number Seed:</t>
  </si>
  <si>
    <t>Parameter</t>
  </si>
  <si>
    <t>Scenario</t>
  </si>
  <si>
    <t>Output Name</t>
  </si>
  <si>
    <t>Observations</t>
  </si>
  <si>
    <t>Mean</t>
  </si>
  <si>
    <t>Standard
Deviation</t>
  </si>
  <si>
    <t>Minimum</t>
  </si>
  <si>
    <t>5th
Percentile</t>
  </si>
  <si>
    <t>10th
Percentile</t>
  </si>
  <si>
    <t>15th
Percentile</t>
  </si>
  <si>
    <t>20th
Percentile</t>
  </si>
  <si>
    <t>25th
Percentile</t>
  </si>
  <si>
    <t>30th
Percentile</t>
  </si>
  <si>
    <t>35th
Percentile</t>
  </si>
  <si>
    <t>40th
Percentile</t>
  </si>
  <si>
    <t>45th
Percentile</t>
  </si>
  <si>
    <t>50th
Percentile</t>
  </si>
  <si>
    <t>55th
Percentile</t>
  </si>
  <si>
    <t>60th
Percentile</t>
  </si>
  <si>
    <t>65th
Percentile</t>
  </si>
  <si>
    <t>70th
Percentile</t>
  </si>
  <si>
    <t>75th
Percentile</t>
  </si>
  <si>
    <t>80th
Percentile</t>
  </si>
  <si>
    <t>85th
Percentile</t>
  </si>
  <si>
    <t>90th
Percentile</t>
  </si>
  <si>
    <t>95th
Percentile</t>
  </si>
  <si>
    <t>Maximum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</si>
</sst>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/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ck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/>
      <right style="double">
        <color auto="1"/>
      </right>
      <top style="thin">
        <color auto="1"/>
      </top>
      <bottom style="thick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double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0" fillId="0" borderId="0" xfId="0" applyAlignment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19" fontId="0" fillId="0" borderId="0" xfId="0" applyNumberFormat="1" applyAlignment="1">
      <alignment horizontal="left"/>
    </xf>
    <xf numFmtId="21" fontId="0" fillId="0" borderId="0" xfId="0" applyNumberFormat="1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/>
    <xf numFmtId="0" fontId="1" fillId="0" borderId="0" xfId="0" applyFont="1" applyAlignment="1">
      <alignment horizontal="center" wrapText="1"/>
    </xf>
    <xf numFmtId="164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" fontId="0" fillId="0" borderId="0" xfId="0" applyNumberFormat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1" fontId="0" fillId="0" borderId="4" xfId="0" applyNumberFormat="1" applyBorder="1"/>
    <xf numFmtId="1" fontId="0" fillId="0" borderId="5" xfId="0" applyNumberFormat="1" applyBorder="1"/>
    <xf numFmtId="1" fontId="0" fillId="0" borderId="6" xfId="0" applyNumberFormat="1" applyBorder="1"/>
    <xf numFmtId="1" fontId="0" fillId="0" borderId="7" xfId="0" applyNumberFormat="1" applyBorder="1"/>
    <xf numFmtId="0" fontId="1" fillId="0" borderId="11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1" fontId="0" fillId="0" borderId="13" xfId="0" applyNumberFormat="1" applyBorder="1"/>
    <xf numFmtId="1" fontId="0" fillId="0" borderId="14" xfId="0" applyNumberFormat="1" applyBorder="1"/>
    <xf numFmtId="0" fontId="1" fillId="0" borderId="17" xfId="0" applyFont="1" applyBorder="1"/>
    <xf numFmtId="0" fontId="1" fillId="0" borderId="16" xfId="0" applyFont="1" applyBorder="1"/>
    <xf numFmtId="1" fontId="0" fillId="0" borderId="19" xfId="0" applyNumberFormat="1" applyBorder="1"/>
    <xf numFmtId="1" fontId="0" fillId="0" borderId="9" xfId="0" applyNumberFormat="1" applyBorder="1"/>
    <xf numFmtId="1" fontId="0" fillId="0" borderId="10" xfId="0" applyNumberFormat="1" applyBorder="1"/>
    <xf numFmtId="0" fontId="1" fillId="0" borderId="20" xfId="0" applyFont="1" applyBorder="1"/>
    <xf numFmtId="0" fontId="1" fillId="0" borderId="18" xfId="0" applyFont="1" applyBorder="1"/>
  </cellXfs>
  <cellStyles count="1">
    <cellStyle name="Normal" xfId="0" builtinId="0"/>
  </cellStyles>
  <dxfs count="1">
    <dxf>
      <font>
        <b/>
        <i val="0"/>
        <color rgb="FFFF0000"/>
      </font>
      <fill>
        <patternFill patternType="none"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2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YASAI\yasai.xla" TargetMode="External"/><Relationship Id="rId1" Type="http://schemas.openxmlformats.org/officeDocument/2006/relationships/externalLinkPath" Target="file:///C:\YASAI\yasai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YASAI Blank Sheet"/>
    </sheetNames>
    <definedNames>
      <definedName name="genNormal"/>
      <definedName name="simOutput"/>
      <definedName name="simParameter"/>
    </definedNames>
    <sheetDataSet>
      <sheetData sheetId="0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215C4-B0AB-4708-B733-21E69AC79F6F}">
  <dimension ref="A1:K40"/>
  <sheetViews>
    <sheetView tabSelected="1" workbookViewId="0">
      <selection activeCell="M5" sqref="M5"/>
    </sheetView>
  </sheetViews>
  <sheetFormatPr defaultRowHeight="15" x14ac:dyDescent="0.25"/>
  <cols>
    <col min="1" max="1" width="5" bestFit="1" customWidth="1"/>
    <col min="2" max="2" width="4.5703125" bestFit="1" customWidth="1"/>
    <col min="3" max="3" width="12" bestFit="1" customWidth="1"/>
    <col min="4" max="4" width="11" bestFit="1" customWidth="1"/>
    <col min="5" max="5" width="20.5703125" bestFit="1" customWidth="1"/>
    <col min="6" max="6" width="9.85546875" bestFit="1" customWidth="1"/>
    <col min="7" max="7" width="7" bestFit="1" customWidth="1"/>
    <col min="8" max="8" width="18.42578125" bestFit="1" customWidth="1"/>
    <col min="9" max="9" width="6.140625" bestFit="1" customWidth="1"/>
    <col min="10" max="10" width="6.28515625" bestFit="1" customWidth="1"/>
    <col min="11" max="11" width="16" bestFit="1" customWidth="1"/>
  </cols>
  <sheetData>
    <row r="1" spans="1:11" x14ac:dyDescent="0.25">
      <c r="A1" t="s">
        <v>0</v>
      </c>
      <c r="B1">
        <v>0.8</v>
      </c>
      <c r="D1" t="s">
        <v>4</v>
      </c>
      <c r="E1" cm="1">
        <f t="array" aca="1" ref="E1" ca="1">[1]!simParameter({80,100,120,140},"ROP",1)</f>
        <v>100</v>
      </c>
    </row>
    <row r="2" spans="1:11" x14ac:dyDescent="0.25">
      <c r="A2" t="s">
        <v>1</v>
      </c>
      <c r="B2">
        <v>300</v>
      </c>
      <c r="D2" t="s">
        <v>5</v>
      </c>
      <c r="E2" cm="1">
        <f t="array" aca="1" ref="E2" ca="1">[1]!simParameter({100,110,120,130,140},"Q",2)</f>
        <v>100</v>
      </c>
    </row>
    <row r="3" spans="1:11" x14ac:dyDescent="0.25">
      <c r="A3" t="s">
        <v>2</v>
      </c>
      <c r="B3">
        <v>90</v>
      </c>
      <c r="G3" t="s">
        <v>16</v>
      </c>
      <c r="H3" cm="1">
        <f t="array" aca="1" ref="H3" ca="1">[1]!simOutput(J5-I5-H5-G5-(K3*B4),"Net")</f>
        <v>96652</v>
      </c>
      <c r="J3" t="s">
        <v>15</v>
      </c>
      <c r="K3" cm="1">
        <f t="array" aca="1" ref="K3" ca="1">[1]!simOutput(SUM(K7:K36),"Short")</f>
        <v>70</v>
      </c>
    </row>
    <row r="4" spans="1:11" x14ac:dyDescent="0.25">
      <c r="A4" t="s">
        <v>3</v>
      </c>
      <c r="B4">
        <v>130</v>
      </c>
    </row>
    <row r="5" spans="1:11" x14ac:dyDescent="0.25">
      <c r="G5">
        <f ca="1">SUM(G7:G36)</f>
        <v>308</v>
      </c>
      <c r="H5">
        <f ca="1">SUM(H6:H36)</f>
        <v>9000</v>
      </c>
      <c r="I5">
        <f ca="1">SUM(I7:I36)</f>
        <v>270000</v>
      </c>
      <c r="J5">
        <f ca="1">SUM(J7:J36)</f>
        <v>385060</v>
      </c>
    </row>
    <row r="6" spans="1:11" x14ac:dyDescent="0.25">
      <c r="A6" t="s">
        <v>6</v>
      </c>
      <c r="B6" t="s">
        <v>7</v>
      </c>
      <c r="C6" t="s">
        <v>8</v>
      </c>
      <c r="D6" t="s">
        <v>9</v>
      </c>
      <c r="E6" t="s">
        <v>10</v>
      </c>
      <c r="F6" t="s">
        <v>11</v>
      </c>
      <c r="G6" t="s">
        <v>12</v>
      </c>
      <c r="H6" t="s">
        <v>13</v>
      </c>
      <c r="I6" t="s">
        <v>2</v>
      </c>
      <c r="J6" t="s">
        <v>14</v>
      </c>
      <c r="K6" t="s">
        <v>15</v>
      </c>
    </row>
    <row r="7" spans="1:11" x14ac:dyDescent="0.25">
      <c r="A7">
        <v>1</v>
      </c>
      <c r="B7">
        <v>100</v>
      </c>
      <c r="C7" cm="1">
        <f t="array" aca="1" ref="C7" ca="1">INT([1]!genNormal(100,10))</f>
        <v>107</v>
      </c>
      <c r="D7">
        <f ca="1">IF(B7-C7&gt;0,C7,B7)</f>
        <v>100</v>
      </c>
      <c r="E7">
        <f ca="1">B7-D7</f>
        <v>0</v>
      </c>
      <c r="F7">
        <f ca="1">IF(E7&lt;$E$1,$E$2,0)</f>
        <v>100</v>
      </c>
      <c r="G7">
        <f ca="1">E7*$B$1</f>
        <v>0</v>
      </c>
      <c r="H7">
        <f ca="1">IF(F7=0,0,$B$2)</f>
        <v>300</v>
      </c>
      <c r="I7">
        <f ca="1">$B$3*F7</f>
        <v>9000</v>
      </c>
      <c r="J7">
        <f ca="1">D7*$B$4</f>
        <v>13000</v>
      </c>
      <c r="K7">
        <f ca="1">IF(C7&gt;B7,C7-B7,0)</f>
        <v>7</v>
      </c>
    </row>
    <row r="8" spans="1:11" x14ac:dyDescent="0.25">
      <c r="A8">
        <v>2</v>
      </c>
      <c r="B8">
        <f ca="1">E7+F7</f>
        <v>100</v>
      </c>
      <c r="C8" cm="1">
        <f t="array" aca="1" ref="C8" ca="1">INT([1]!genNormal(100,10))</f>
        <v>106</v>
      </c>
      <c r="D8">
        <f t="shared" ref="D8:D35" ca="1" si="0">IF(B8-C8&gt;0,C8,B8)</f>
        <v>100</v>
      </c>
      <c r="E8">
        <f t="shared" ref="E8:E35" ca="1" si="1">B8-D8</f>
        <v>0</v>
      </c>
      <c r="F8">
        <f t="shared" ref="F8:F36" ca="1" si="2">IF(E8&lt;$E$1,$E$2,0)</f>
        <v>100</v>
      </c>
      <c r="G8">
        <f t="shared" ref="G8:G35" ca="1" si="3">E8*$B$1</f>
        <v>0</v>
      </c>
      <c r="H8">
        <f t="shared" ref="H8:H35" ca="1" si="4">IF(F8=0,0,$B$2)</f>
        <v>300</v>
      </c>
      <c r="I8">
        <f t="shared" ref="I8:I35" ca="1" si="5">$B$3*F8</f>
        <v>9000</v>
      </c>
      <c r="J8">
        <f ca="1">D8*$B$4</f>
        <v>13000</v>
      </c>
      <c r="K8">
        <f t="shared" ref="K8:K35" ca="1" si="6">IF(C8&gt;B8,C8-B8,0)</f>
        <v>6</v>
      </c>
    </row>
    <row r="9" spans="1:11" x14ac:dyDescent="0.25">
      <c r="A9">
        <v>3</v>
      </c>
      <c r="B9">
        <f t="shared" ref="B9:B36" ca="1" si="7">E8+F8</f>
        <v>100</v>
      </c>
      <c r="C9" cm="1">
        <f t="array" aca="1" ref="C9" ca="1">INT([1]!genNormal(100,10))</f>
        <v>98</v>
      </c>
      <c r="D9">
        <f t="shared" ca="1" si="0"/>
        <v>98</v>
      </c>
      <c r="E9">
        <f t="shared" ca="1" si="1"/>
        <v>2</v>
      </c>
      <c r="F9">
        <f t="shared" ca="1" si="2"/>
        <v>100</v>
      </c>
      <c r="G9">
        <f t="shared" ca="1" si="3"/>
        <v>1.6</v>
      </c>
      <c r="H9">
        <f t="shared" ca="1" si="4"/>
        <v>300</v>
      </c>
      <c r="I9">
        <f t="shared" ca="1" si="5"/>
        <v>9000</v>
      </c>
      <c r="J9">
        <f t="shared" ref="J8:J35" ca="1" si="8">D9*$B$4</f>
        <v>12740</v>
      </c>
      <c r="K9">
        <f t="shared" ca="1" si="6"/>
        <v>0</v>
      </c>
    </row>
    <row r="10" spans="1:11" x14ac:dyDescent="0.25">
      <c r="A10">
        <v>4</v>
      </c>
      <c r="B10">
        <f t="shared" ca="1" si="7"/>
        <v>102</v>
      </c>
      <c r="C10" cm="1">
        <f t="array" aca="1" ref="C10" ca="1">INT([1]!genNormal(100,10))</f>
        <v>92</v>
      </c>
      <c r="D10">
        <f t="shared" ca="1" si="0"/>
        <v>92</v>
      </c>
      <c r="E10">
        <f t="shared" ca="1" si="1"/>
        <v>10</v>
      </c>
      <c r="F10">
        <f t="shared" ca="1" si="2"/>
        <v>100</v>
      </c>
      <c r="G10">
        <f t="shared" ca="1" si="3"/>
        <v>8</v>
      </c>
      <c r="H10">
        <f t="shared" ca="1" si="4"/>
        <v>300</v>
      </c>
      <c r="I10">
        <f t="shared" ca="1" si="5"/>
        <v>9000</v>
      </c>
      <c r="J10">
        <f t="shared" ca="1" si="8"/>
        <v>11960</v>
      </c>
      <c r="K10">
        <f t="shared" ca="1" si="6"/>
        <v>0</v>
      </c>
    </row>
    <row r="11" spans="1:11" x14ac:dyDescent="0.25">
      <c r="A11">
        <v>5</v>
      </c>
      <c r="B11">
        <f t="shared" ca="1" si="7"/>
        <v>110</v>
      </c>
      <c r="C11" cm="1">
        <f t="array" aca="1" ref="C11" ca="1">INT([1]!genNormal(100,10))</f>
        <v>110</v>
      </c>
      <c r="D11">
        <f t="shared" ca="1" si="0"/>
        <v>110</v>
      </c>
      <c r="E11">
        <f t="shared" ca="1" si="1"/>
        <v>0</v>
      </c>
      <c r="F11">
        <f t="shared" ca="1" si="2"/>
        <v>100</v>
      </c>
      <c r="G11">
        <f t="shared" ca="1" si="3"/>
        <v>0</v>
      </c>
      <c r="H11">
        <f t="shared" ca="1" si="4"/>
        <v>300</v>
      </c>
      <c r="I11">
        <f t="shared" ca="1" si="5"/>
        <v>9000</v>
      </c>
      <c r="J11">
        <f t="shared" ca="1" si="8"/>
        <v>14300</v>
      </c>
      <c r="K11">
        <f t="shared" ca="1" si="6"/>
        <v>0</v>
      </c>
    </row>
    <row r="12" spans="1:11" x14ac:dyDescent="0.25">
      <c r="A12">
        <v>6</v>
      </c>
      <c r="B12">
        <f t="shared" ca="1" si="7"/>
        <v>100</v>
      </c>
      <c r="C12" cm="1">
        <f t="array" aca="1" ref="C12" ca="1">INT([1]!genNormal(100,10))</f>
        <v>95</v>
      </c>
      <c r="D12">
        <f t="shared" ca="1" si="0"/>
        <v>95</v>
      </c>
      <c r="E12">
        <f t="shared" ca="1" si="1"/>
        <v>5</v>
      </c>
      <c r="F12">
        <f t="shared" ca="1" si="2"/>
        <v>100</v>
      </c>
      <c r="G12">
        <f t="shared" ca="1" si="3"/>
        <v>4</v>
      </c>
      <c r="H12">
        <f t="shared" ca="1" si="4"/>
        <v>300</v>
      </c>
      <c r="I12">
        <f t="shared" ca="1" si="5"/>
        <v>9000</v>
      </c>
      <c r="J12">
        <f t="shared" ca="1" si="8"/>
        <v>12350</v>
      </c>
      <c r="K12">
        <f t="shared" ca="1" si="6"/>
        <v>0</v>
      </c>
    </row>
    <row r="13" spans="1:11" x14ac:dyDescent="0.25">
      <c r="A13">
        <v>7</v>
      </c>
      <c r="B13">
        <f t="shared" ca="1" si="7"/>
        <v>105</v>
      </c>
      <c r="C13" cm="1">
        <f t="array" aca="1" ref="C13" ca="1">INT([1]!genNormal(100,10))</f>
        <v>101</v>
      </c>
      <c r="D13">
        <f t="shared" ca="1" si="0"/>
        <v>101</v>
      </c>
      <c r="E13">
        <f t="shared" ca="1" si="1"/>
        <v>4</v>
      </c>
      <c r="F13">
        <f t="shared" ca="1" si="2"/>
        <v>100</v>
      </c>
      <c r="G13">
        <f t="shared" ca="1" si="3"/>
        <v>3.2</v>
      </c>
      <c r="H13">
        <f t="shared" ca="1" si="4"/>
        <v>300</v>
      </c>
      <c r="I13">
        <f t="shared" ca="1" si="5"/>
        <v>9000</v>
      </c>
      <c r="J13">
        <f t="shared" ca="1" si="8"/>
        <v>13130</v>
      </c>
      <c r="K13">
        <f t="shared" ca="1" si="6"/>
        <v>0</v>
      </c>
    </row>
    <row r="14" spans="1:11" x14ac:dyDescent="0.25">
      <c r="A14">
        <v>8</v>
      </c>
      <c r="B14">
        <f t="shared" ca="1" si="7"/>
        <v>104</v>
      </c>
      <c r="C14" cm="1">
        <f t="array" aca="1" ref="C14" ca="1">INT([1]!genNormal(100,10))</f>
        <v>109</v>
      </c>
      <c r="D14">
        <f t="shared" ca="1" si="0"/>
        <v>104</v>
      </c>
      <c r="E14">
        <f t="shared" ca="1" si="1"/>
        <v>0</v>
      </c>
      <c r="F14">
        <f t="shared" ca="1" si="2"/>
        <v>100</v>
      </c>
      <c r="G14">
        <f t="shared" ca="1" si="3"/>
        <v>0</v>
      </c>
      <c r="H14">
        <f t="shared" ca="1" si="4"/>
        <v>300</v>
      </c>
      <c r="I14">
        <f t="shared" ca="1" si="5"/>
        <v>9000</v>
      </c>
      <c r="J14">
        <f t="shared" ca="1" si="8"/>
        <v>13520</v>
      </c>
      <c r="K14">
        <f t="shared" ca="1" si="6"/>
        <v>5</v>
      </c>
    </row>
    <row r="15" spans="1:11" x14ac:dyDescent="0.25">
      <c r="A15">
        <v>9</v>
      </c>
      <c r="B15">
        <f t="shared" ca="1" si="7"/>
        <v>100</v>
      </c>
      <c r="C15" cm="1">
        <f t="array" aca="1" ref="C15" ca="1">INT([1]!genNormal(100,10))</f>
        <v>114</v>
      </c>
      <c r="D15">
        <f t="shared" ca="1" si="0"/>
        <v>100</v>
      </c>
      <c r="E15">
        <f t="shared" ca="1" si="1"/>
        <v>0</v>
      </c>
      <c r="F15">
        <f t="shared" ca="1" si="2"/>
        <v>100</v>
      </c>
      <c r="G15">
        <f t="shared" ca="1" si="3"/>
        <v>0</v>
      </c>
      <c r="H15">
        <f t="shared" ca="1" si="4"/>
        <v>300</v>
      </c>
      <c r="I15">
        <f t="shared" ca="1" si="5"/>
        <v>9000</v>
      </c>
      <c r="J15">
        <f t="shared" ca="1" si="8"/>
        <v>13000</v>
      </c>
      <c r="K15">
        <f t="shared" ca="1" si="6"/>
        <v>14</v>
      </c>
    </row>
    <row r="16" spans="1:11" x14ac:dyDescent="0.25">
      <c r="A16">
        <v>10</v>
      </c>
      <c r="B16">
        <f t="shared" ca="1" si="7"/>
        <v>100</v>
      </c>
      <c r="C16" cm="1">
        <f t="array" aca="1" ref="C16" ca="1">INT([1]!genNormal(100,10))</f>
        <v>113</v>
      </c>
      <c r="D16">
        <f t="shared" ca="1" si="0"/>
        <v>100</v>
      </c>
      <c r="E16">
        <f t="shared" ca="1" si="1"/>
        <v>0</v>
      </c>
      <c r="F16">
        <f t="shared" ca="1" si="2"/>
        <v>100</v>
      </c>
      <c r="G16">
        <f t="shared" ca="1" si="3"/>
        <v>0</v>
      </c>
      <c r="H16">
        <f t="shared" ca="1" si="4"/>
        <v>300</v>
      </c>
      <c r="I16">
        <f t="shared" ca="1" si="5"/>
        <v>9000</v>
      </c>
      <c r="J16">
        <f t="shared" ca="1" si="8"/>
        <v>13000</v>
      </c>
      <c r="K16">
        <f t="shared" ca="1" si="6"/>
        <v>13</v>
      </c>
    </row>
    <row r="17" spans="1:11" x14ac:dyDescent="0.25">
      <c r="A17">
        <v>11</v>
      </c>
      <c r="B17">
        <f t="shared" ca="1" si="7"/>
        <v>100</v>
      </c>
      <c r="C17" cm="1">
        <f t="array" aca="1" ref="C17" ca="1">INT([1]!genNormal(100,10))</f>
        <v>95</v>
      </c>
      <c r="D17">
        <f t="shared" ca="1" si="0"/>
        <v>95</v>
      </c>
      <c r="E17">
        <f t="shared" ca="1" si="1"/>
        <v>5</v>
      </c>
      <c r="F17">
        <f t="shared" ca="1" si="2"/>
        <v>100</v>
      </c>
      <c r="G17">
        <f t="shared" ca="1" si="3"/>
        <v>4</v>
      </c>
      <c r="H17">
        <f t="shared" ca="1" si="4"/>
        <v>300</v>
      </c>
      <c r="I17">
        <f t="shared" ca="1" si="5"/>
        <v>9000</v>
      </c>
      <c r="J17">
        <f t="shared" ca="1" si="8"/>
        <v>12350</v>
      </c>
      <c r="K17">
        <f t="shared" ca="1" si="6"/>
        <v>0</v>
      </c>
    </row>
    <row r="18" spans="1:11" x14ac:dyDescent="0.25">
      <c r="A18">
        <v>12</v>
      </c>
      <c r="B18">
        <f t="shared" ca="1" si="7"/>
        <v>105</v>
      </c>
      <c r="C18" cm="1">
        <f t="array" aca="1" ref="C18" ca="1">INT([1]!genNormal(100,10))</f>
        <v>83</v>
      </c>
      <c r="D18">
        <f t="shared" ca="1" si="0"/>
        <v>83</v>
      </c>
      <c r="E18">
        <f t="shared" ca="1" si="1"/>
        <v>22</v>
      </c>
      <c r="F18">
        <f t="shared" ca="1" si="2"/>
        <v>100</v>
      </c>
      <c r="G18">
        <f t="shared" ca="1" si="3"/>
        <v>17.600000000000001</v>
      </c>
      <c r="H18">
        <f t="shared" ca="1" si="4"/>
        <v>300</v>
      </c>
      <c r="I18">
        <f t="shared" ca="1" si="5"/>
        <v>9000</v>
      </c>
      <c r="J18">
        <f t="shared" ca="1" si="8"/>
        <v>10790</v>
      </c>
      <c r="K18">
        <f t="shared" ca="1" si="6"/>
        <v>0</v>
      </c>
    </row>
    <row r="19" spans="1:11" x14ac:dyDescent="0.25">
      <c r="A19">
        <v>13</v>
      </c>
      <c r="B19">
        <f t="shared" ca="1" si="7"/>
        <v>122</v>
      </c>
      <c r="C19" cm="1">
        <f t="array" aca="1" ref="C19" ca="1">INT([1]!genNormal(100,10))</f>
        <v>99</v>
      </c>
      <c r="D19">
        <f t="shared" ca="1" si="0"/>
        <v>99</v>
      </c>
      <c r="E19">
        <f t="shared" ca="1" si="1"/>
        <v>23</v>
      </c>
      <c r="F19">
        <f t="shared" ca="1" si="2"/>
        <v>100</v>
      </c>
      <c r="G19">
        <f t="shared" ca="1" si="3"/>
        <v>18.400000000000002</v>
      </c>
      <c r="H19">
        <f t="shared" ca="1" si="4"/>
        <v>300</v>
      </c>
      <c r="I19">
        <f t="shared" ca="1" si="5"/>
        <v>9000</v>
      </c>
      <c r="J19">
        <f t="shared" ca="1" si="8"/>
        <v>12870</v>
      </c>
      <c r="K19">
        <f t="shared" ca="1" si="6"/>
        <v>0</v>
      </c>
    </row>
    <row r="20" spans="1:11" x14ac:dyDescent="0.25">
      <c r="A20">
        <v>14</v>
      </c>
      <c r="B20">
        <f t="shared" ca="1" si="7"/>
        <v>123</v>
      </c>
      <c r="C20" cm="1">
        <f t="array" aca="1" ref="C20" ca="1">INT([1]!genNormal(100,10))</f>
        <v>116</v>
      </c>
      <c r="D20">
        <f t="shared" ca="1" si="0"/>
        <v>116</v>
      </c>
      <c r="E20">
        <f t="shared" ca="1" si="1"/>
        <v>7</v>
      </c>
      <c r="F20">
        <f t="shared" ca="1" si="2"/>
        <v>100</v>
      </c>
      <c r="G20">
        <f t="shared" ca="1" si="3"/>
        <v>5.6000000000000005</v>
      </c>
      <c r="H20">
        <f t="shared" ca="1" si="4"/>
        <v>300</v>
      </c>
      <c r="I20">
        <f t="shared" ca="1" si="5"/>
        <v>9000</v>
      </c>
      <c r="J20">
        <f t="shared" ca="1" si="8"/>
        <v>15080</v>
      </c>
      <c r="K20">
        <f t="shared" ca="1" si="6"/>
        <v>0</v>
      </c>
    </row>
    <row r="21" spans="1:11" x14ac:dyDescent="0.25">
      <c r="A21">
        <v>15</v>
      </c>
      <c r="B21">
        <f t="shared" ca="1" si="7"/>
        <v>107</v>
      </c>
      <c r="C21" cm="1">
        <f t="array" aca="1" ref="C21" ca="1">INT([1]!genNormal(100,10))</f>
        <v>98</v>
      </c>
      <c r="D21">
        <f t="shared" ca="1" si="0"/>
        <v>98</v>
      </c>
      <c r="E21">
        <f t="shared" ca="1" si="1"/>
        <v>9</v>
      </c>
      <c r="F21">
        <f t="shared" ca="1" si="2"/>
        <v>100</v>
      </c>
      <c r="G21">
        <f t="shared" ca="1" si="3"/>
        <v>7.2</v>
      </c>
      <c r="H21">
        <f t="shared" ca="1" si="4"/>
        <v>300</v>
      </c>
      <c r="I21">
        <f t="shared" ca="1" si="5"/>
        <v>9000</v>
      </c>
      <c r="J21">
        <f t="shared" ca="1" si="8"/>
        <v>12740</v>
      </c>
      <c r="K21">
        <f t="shared" ca="1" si="6"/>
        <v>0</v>
      </c>
    </row>
    <row r="22" spans="1:11" x14ac:dyDescent="0.25">
      <c r="A22">
        <v>16</v>
      </c>
      <c r="B22">
        <f t="shared" ca="1" si="7"/>
        <v>109</v>
      </c>
      <c r="C22" cm="1">
        <f t="array" aca="1" ref="C22" ca="1">INT([1]!genNormal(100,10))</f>
        <v>100</v>
      </c>
      <c r="D22">
        <f t="shared" ca="1" si="0"/>
        <v>100</v>
      </c>
      <c r="E22">
        <f t="shared" ca="1" si="1"/>
        <v>9</v>
      </c>
      <c r="F22">
        <f t="shared" ca="1" si="2"/>
        <v>100</v>
      </c>
      <c r="G22">
        <f t="shared" ca="1" si="3"/>
        <v>7.2</v>
      </c>
      <c r="H22">
        <f t="shared" ca="1" si="4"/>
        <v>300</v>
      </c>
      <c r="I22">
        <f t="shared" ca="1" si="5"/>
        <v>9000</v>
      </c>
      <c r="J22">
        <f t="shared" ca="1" si="8"/>
        <v>13000</v>
      </c>
      <c r="K22">
        <f t="shared" ca="1" si="6"/>
        <v>0</v>
      </c>
    </row>
    <row r="23" spans="1:11" x14ac:dyDescent="0.25">
      <c r="A23">
        <v>17</v>
      </c>
      <c r="B23">
        <f t="shared" ca="1" si="7"/>
        <v>109</v>
      </c>
      <c r="C23" cm="1">
        <f t="array" aca="1" ref="C23" ca="1">INT([1]!genNormal(100,10))</f>
        <v>98</v>
      </c>
      <c r="D23">
        <f t="shared" ca="1" si="0"/>
        <v>98</v>
      </c>
      <c r="E23">
        <f t="shared" ca="1" si="1"/>
        <v>11</v>
      </c>
      <c r="F23">
        <f t="shared" ca="1" si="2"/>
        <v>100</v>
      </c>
      <c r="G23">
        <f t="shared" ca="1" si="3"/>
        <v>8.8000000000000007</v>
      </c>
      <c r="H23">
        <f t="shared" ca="1" si="4"/>
        <v>300</v>
      </c>
      <c r="I23">
        <f t="shared" ca="1" si="5"/>
        <v>9000</v>
      </c>
      <c r="J23">
        <f t="shared" ca="1" si="8"/>
        <v>12740</v>
      </c>
      <c r="K23">
        <f t="shared" ca="1" si="6"/>
        <v>0</v>
      </c>
    </row>
    <row r="24" spans="1:11" x14ac:dyDescent="0.25">
      <c r="A24">
        <v>18</v>
      </c>
      <c r="B24">
        <f t="shared" ca="1" si="7"/>
        <v>111</v>
      </c>
      <c r="C24" cm="1">
        <f t="array" aca="1" ref="C24" ca="1">INT([1]!genNormal(100,10))</f>
        <v>92</v>
      </c>
      <c r="D24">
        <f t="shared" ca="1" si="0"/>
        <v>92</v>
      </c>
      <c r="E24">
        <f t="shared" ca="1" si="1"/>
        <v>19</v>
      </c>
      <c r="F24">
        <f t="shared" ca="1" si="2"/>
        <v>100</v>
      </c>
      <c r="G24">
        <f t="shared" ca="1" si="3"/>
        <v>15.200000000000001</v>
      </c>
      <c r="H24">
        <f t="shared" ca="1" si="4"/>
        <v>300</v>
      </c>
      <c r="I24">
        <f t="shared" ca="1" si="5"/>
        <v>9000</v>
      </c>
      <c r="J24">
        <f t="shared" ca="1" si="8"/>
        <v>11960</v>
      </c>
      <c r="K24">
        <f t="shared" ca="1" si="6"/>
        <v>0</v>
      </c>
    </row>
    <row r="25" spans="1:11" x14ac:dyDescent="0.25">
      <c r="A25">
        <v>19</v>
      </c>
      <c r="B25">
        <f t="shared" ca="1" si="7"/>
        <v>119</v>
      </c>
      <c r="C25" cm="1">
        <f t="array" aca="1" ref="C25" ca="1">INT([1]!genNormal(100,10))</f>
        <v>106</v>
      </c>
      <c r="D25">
        <f t="shared" ca="1" si="0"/>
        <v>106</v>
      </c>
      <c r="E25">
        <f t="shared" ca="1" si="1"/>
        <v>13</v>
      </c>
      <c r="F25">
        <f t="shared" ca="1" si="2"/>
        <v>100</v>
      </c>
      <c r="G25">
        <f t="shared" ca="1" si="3"/>
        <v>10.4</v>
      </c>
      <c r="H25">
        <f t="shared" ca="1" si="4"/>
        <v>300</v>
      </c>
      <c r="I25">
        <f t="shared" ca="1" si="5"/>
        <v>9000</v>
      </c>
      <c r="J25">
        <f t="shared" ca="1" si="8"/>
        <v>13780</v>
      </c>
      <c r="K25">
        <f t="shared" ca="1" si="6"/>
        <v>0</v>
      </c>
    </row>
    <row r="26" spans="1:11" x14ac:dyDescent="0.25">
      <c r="A26">
        <v>20</v>
      </c>
      <c r="B26">
        <f t="shared" ca="1" si="7"/>
        <v>113</v>
      </c>
      <c r="C26" cm="1">
        <f t="array" aca="1" ref="C26" ca="1">INT([1]!genNormal(100,10))</f>
        <v>118</v>
      </c>
      <c r="D26">
        <f t="shared" ca="1" si="0"/>
        <v>113</v>
      </c>
      <c r="E26">
        <f t="shared" ca="1" si="1"/>
        <v>0</v>
      </c>
      <c r="F26">
        <f t="shared" ca="1" si="2"/>
        <v>100</v>
      </c>
      <c r="G26">
        <f t="shared" ca="1" si="3"/>
        <v>0</v>
      </c>
      <c r="H26">
        <f t="shared" ca="1" si="4"/>
        <v>300</v>
      </c>
      <c r="I26">
        <f t="shared" ca="1" si="5"/>
        <v>9000</v>
      </c>
      <c r="J26">
        <f t="shared" ca="1" si="8"/>
        <v>14690</v>
      </c>
      <c r="K26">
        <f t="shared" ca="1" si="6"/>
        <v>5</v>
      </c>
    </row>
    <row r="27" spans="1:11" x14ac:dyDescent="0.25">
      <c r="A27">
        <v>21</v>
      </c>
      <c r="B27">
        <f t="shared" ca="1" si="7"/>
        <v>100</v>
      </c>
      <c r="C27" cm="1">
        <f t="array" aca="1" ref="C27" ca="1">INT([1]!genNormal(100,10))</f>
        <v>110</v>
      </c>
      <c r="D27">
        <f t="shared" ca="1" si="0"/>
        <v>100</v>
      </c>
      <c r="E27">
        <f t="shared" ca="1" si="1"/>
        <v>0</v>
      </c>
      <c r="F27">
        <f t="shared" ca="1" si="2"/>
        <v>100</v>
      </c>
      <c r="G27">
        <f t="shared" ca="1" si="3"/>
        <v>0</v>
      </c>
      <c r="H27">
        <f t="shared" ca="1" si="4"/>
        <v>300</v>
      </c>
      <c r="I27">
        <f t="shared" ca="1" si="5"/>
        <v>9000</v>
      </c>
      <c r="J27">
        <f t="shared" ca="1" si="8"/>
        <v>13000</v>
      </c>
      <c r="K27">
        <f t="shared" ca="1" si="6"/>
        <v>10</v>
      </c>
    </row>
    <row r="28" spans="1:11" x14ac:dyDescent="0.25">
      <c r="A28">
        <v>22</v>
      </c>
      <c r="B28">
        <f t="shared" ca="1" si="7"/>
        <v>100</v>
      </c>
      <c r="C28" cm="1">
        <f t="array" aca="1" ref="C28" ca="1">INT([1]!genNormal(100,10))</f>
        <v>110</v>
      </c>
      <c r="D28">
        <f t="shared" ca="1" si="0"/>
        <v>100</v>
      </c>
      <c r="E28">
        <f t="shared" ca="1" si="1"/>
        <v>0</v>
      </c>
      <c r="F28">
        <f t="shared" ca="1" si="2"/>
        <v>100</v>
      </c>
      <c r="G28">
        <f t="shared" ca="1" si="3"/>
        <v>0</v>
      </c>
      <c r="H28">
        <f t="shared" ca="1" si="4"/>
        <v>300</v>
      </c>
      <c r="I28">
        <f t="shared" ca="1" si="5"/>
        <v>9000</v>
      </c>
      <c r="J28">
        <f t="shared" ca="1" si="8"/>
        <v>13000</v>
      </c>
      <c r="K28">
        <f t="shared" ca="1" si="6"/>
        <v>10</v>
      </c>
    </row>
    <row r="29" spans="1:11" x14ac:dyDescent="0.25">
      <c r="A29">
        <v>23</v>
      </c>
      <c r="B29">
        <f t="shared" ca="1" si="7"/>
        <v>100</v>
      </c>
      <c r="C29" cm="1">
        <f t="array" aca="1" ref="C29" ca="1">INT([1]!genNormal(100,10))</f>
        <v>91</v>
      </c>
      <c r="D29">
        <f t="shared" ca="1" si="0"/>
        <v>91</v>
      </c>
      <c r="E29">
        <f t="shared" ca="1" si="1"/>
        <v>9</v>
      </c>
      <c r="F29">
        <f t="shared" ca="1" si="2"/>
        <v>100</v>
      </c>
      <c r="G29">
        <f t="shared" ca="1" si="3"/>
        <v>7.2</v>
      </c>
      <c r="H29">
        <f t="shared" ca="1" si="4"/>
        <v>300</v>
      </c>
      <c r="I29">
        <f t="shared" ca="1" si="5"/>
        <v>9000</v>
      </c>
      <c r="J29">
        <f t="shared" ca="1" si="8"/>
        <v>11830</v>
      </c>
      <c r="K29">
        <f t="shared" ca="1" si="6"/>
        <v>0</v>
      </c>
    </row>
    <row r="30" spans="1:11" x14ac:dyDescent="0.25">
      <c r="A30">
        <v>24</v>
      </c>
      <c r="B30">
        <f t="shared" ca="1" si="7"/>
        <v>109</v>
      </c>
      <c r="C30" cm="1">
        <f t="array" aca="1" ref="C30" ca="1">INT([1]!genNormal(100,10))</f>
        <v>90</v>
      </c>
      <c r="D30">
        <f t="shared" ca="1" si="0"/>
        <v>90</v>
      </c>
      <c r="E30">
        <f t="shared" ca="1" si="1"/>
        <v>19</v>
      </c>
      <c r="F30">
        <f t="shared" ca="1" si="2"/>
        <v>100</v>
      </c>
      <c r="G30">
        <f t="shared" ca="1" si="3"/>
        <v>15.200000000000001</v>
      </c>
      <c r="H30">
        <f t="shared" ca="1" si="4"/>
        <v>300</v>
      </c>
      <c r="I30">
        <f t="shared" ca="1" si="5"/>
        <v>9000</v>
      </c>
      <c r="J30">
        <f t="shared" ca="1" si="8"/>
        <v>11700</v>
      </c>
      <c r="K30">
        <f t="shared" ca="1" si="6"/>
        <v>0</v>
      </c>
    </row>
    <row r="31" spans="1:11" x14ac:dyDescent="0.25">
      <c r="A31">
        <v>25</v>
      </c>
      <c r="B31">
        <f t="shared" ca="1" si="7"/>
        <v>119</v>
      </c>
      <c r="C31" cm="1">
        <f t="array" aca="1" ref="C31" ca="1">INT([1]!genNormal(100,10))</f>
        <v>94</v>
      </c>
      <c r="D31">
        <f t="shared" ca="1" si="0"/>
        <v>94</v>
      </c>
      <c r="E31">
        <f t="shared" ca="1" si="1"/>
        <v>25</v>
      </c>
      <c r="F31">
        <f t="shared" ca="1" si="2"/>
        <v>100</v>
      </c>
      <c r="G31">
        <f t="shared" ca="1" si="3"/>
        <v>20</v>
      </c>
      <c r="H31">
        <f t="shared" ca="1" si="4"/>
        <v>300</v>
      </c>
      <c r="I31">
        <f t="shared" ca="1" si="5"/>
        <v>9000</v>
      </c>
      <c r="J31">
        <f t="shared" ca="1" si="8"/>
        <v>12220</v>
      </c>
      <c r="K31">
        <f t="shared" ca="1" si="6"/>
        <v>0</v>
      </c>
    </row>
    <row r="32" spans="1:11" x14ac:dyDescent="0.25">
      <c r="A32">
        <v>26</v>
      </c>
      <c r="B32">
        <f t="shared" ca="1" si="7"/>
        <v>125</v>
      </c>
      <c r="C32" cm="1">
        <f t="array" aca="1" ref="C32" ca="1">INT([1]!genNormal(100,10))</f>
        <v>87</v>
      </c>
      <c r="D32">
        <f t="shared" ca="1" si="0"/>
        <v>87</v>
      </c>
      <c r="E32">
        <f t="shared" ca="1" si="1"/>
        <v>38</v>
      </c>
      <c r="F32">
        <f t="shared" ca="1" si="2"/>
        <v>100</v>
      </c>
      <c r="G32">
        <f t="shared" ca="1" si="3"/>
        <v>30.400000000000002</v>
      </c>
      <c r="H32">
        <f t="shared" ca="1" si="4"/>
        <v>300</v>
      </c>
      <c r="I32">
        <f t="shared" ca="1" si="5"/>
        <v>9000</v>
      </c>
      <c r="J32">
        <f t="shared" ca="1" si="8"/>
        <v>11310</v>
      </c>
      <c r="K32">
        <f t="shared" ca="1" si="6"/>
        <v>0</v>
      </c>
    </row>
    <row r="33" spans="1:11" x14ac:dyDescent="0.25">
      <c r="A33">
        <v>27</v>
      </c>
      <c r="B33">
        <f t="shared" ca="1" si="7"/>
        <v>138</v>
      </c>
      <c r="C33" cm="1">
        <f t="array" aca="1" ref="C33" ca="1">INT([1]!genNormal(100,10))</f>
        <v>103</v>
      </c>
      <c r="D33">
        <f t="shared" ca="1" si="0"/>
        <v>103</v>
      </c>
      <c r="E33">
        <f t="shared" ca="1" si="1"/>
        <v>35</v>
      </c>
      <c r="F33">
        <f t="shared" ca="1" si="2"/>
        <v>100</v>
      </c>
      <c r="G33">
        <f t="shared" ca="1" si="3"/>
        <v>28</v>
      </c>
      <c r="H33">
        <f t="shared" ca="1" si="4"/>
        <v>300</v>
      </c>
      <c r="I33">
        <f t="shared" ca="1" si="5"/>
        <v>9000</v>
      </c>
      <c r="J33">
        <f t="shared" ca="1" si="8"/>
        <v>13390</v>
      </c>
      <c r="K33">
        <f t="shared" ca="1" si="6"/>
        <v>0</v>
      </c>
    </row>
    <row r="34" spans="1:11" x14ac:dyDescent="0.25">
      <c r="A34">
        <v>28</v>
      </c>
      <c r="B34">
        <f t="shared" ca="1" si="7"/>
        <v>135</v>
      </c>
      <c r="C34" cm="1">
        <f t="array" aca="1" ref="C34" ca="1">INT([1]!genNormal(100,10))</f>
        <v>94</v>
      </c>
      <c r="D34">
        <f t="shared" ca="1" si="0"/>
        <v>94</v>
      </c>
      <c r="E34">
        <f t="shared" ca="1" si="1"/>
        <v>41</v>
      </c>
      <c r="F34">
        <f t="shared" ca="1" si="2"/>
        <v>100</v>
      </c>
      <c r="G34">
        <f t="shared" ca="1" si="3"/>
        <v>32.800000000000004</v>
      </c>
      <c r="H34">
        <f t="shared" ca="1" si="4"/>
        <v>300</v>
      </c>
      <c r="I34">
        <f t="shared" ca="1" si="5"/>
        <v>9000</v>
      </c>
      <c r="J34">
        <f t="shared" ca="1" si="8"/>
        <v>12220</v>
      </c>
      <c r="K34">
        <f t="shared" ca="1" si="6"/>
        <v>0</v>
      </c>
    </row>
    <row r="35" spans="1:11" x14ac:dyDescent="0.25">
      <c r="A35">
        <v>29</v>
      </c>
      <c r="B35">
        <f t="shared" ca="1" si="7"/>
        <v>141</v>
      </c>
      <c r="C35" cm="1">
        <f t="array" aca="1" ref="C35" ca="1">INT([1]!genNormal(100,10))</f>
        <v>100</v>
      </c>
      <c r="D35">
        <f t="shared" ca="1" si="0"/>
        <v>100</v>
      </c>
      <c r="E35">
        <f t="shared" ca="1" si="1"/>
        <v>41</v>
      </c>
      <c r="F35">
        <f t="shared" ca="1" si="2"/>
        <v>100</v>
      </c>
      <c r="G35">
        <f t="shared" ca="1" si="3"/>
        <v>32.800000000000004</v>
      </c>
      <c r="H35">
        <f t="shared" ca="1" si="4"/>
        <v>300</v>
      </c>
      <c r="I35">
        <f t="shared" ca="1" si="5"/>
        <v>9000</v>
      </c>
      <c r="J35">
        <f t="shared" ca="1" si="8"/>
        <v>13000</v>
      </c>
      <c r="K35">
        <f t="shared" ca="1" si="6"/>
        <v>0</v>
      </c>
    </row>
    <row r="36" spans="1:11" x14ac:dyDescent="0.25">
      <c r="A36">
        <v>30</v>
      </c>
      <c r="B36">
        <f t="shared" ca="1" si="7"/>
        <v>141</v>
      </c>
      <c r="C36" cm="1">
        <f t="array" aca="1" ref="C36" ca="1">INT([1]!genNormal(100,10))</f>
        <v>103</v>
      </c>
      <c r="D36">
        <f t="shared" ref="D36" ca="1" si="9">IF(B36-C36&gt;0,C36,B36)</f>
        <v>103</v>
      </c>
      <c r="E36">
        <f t="shared" ref="E36" ca="1" si="10">B36-D36</f>
        <v>38</v>
      </c>
      <c r="F36">
        <f t="shared" ca="1" si="2"/>
        <v>100</v>
      </c>
      <c r="G36">
        <f t="shared" ref="G36" ca="1" si="11">E36*$B$1</f>
        <v>30.400000000000002</v>
      </c>
      <c r="H36">
        <f t="shared" ref="H36" ca="1" si="12">IF(F36=0,0,$B$2)</f>
        <v>300</v>
      </c>
      <c r="I36">
        <f t="shared" ref="I36" ca="1" si="13">$B$3*F36</f>
        <v>9000</v>
      </c>
      <c r="J36">
        <f t="shared" ref="J36" ca="1" si="14">D36*$B$4</f>
        <v>13390</v>
      </c>
      <c r="K36">
        <f t="shared" ref="K36" ca="1" si="15">IF(C36&gt;B36,C36-B36,0)</f>
        <v>0</v>
      </c>
    </row>
    <row r="39" spans="1:11" x14ac:dyDescent="0.25">
      <c r="C39">
        <f ca="1">AVERAGE(C7:C36)</f>
        <v>101.06666666666666</v>
      </c>
    </row>
    <row r="40" spans="1:11" x14ac:dyDescent="0.25">
      <c r="C40">
        <f ca="1">_xlfn.STDEV.S(C7:C36)</f>
        <v>8.9709620955358087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26F62-C53C-4C78-99FF-3191BF423DA6}">
  <dimension ref="A1:Z74"/>
  <sheetViews>
    <sheetView workbookViewId="0">
      <selection activeCell="F9" sqref="F9:L23"/>
    </sheetView>
  </sheetViews>
  <sheetFormatPr defaultRowHeight="15" x14ac:dyDescent="0.25"/>
  <cols>
    <col min="1" max="1" width="18.85546875" bestFit="1" customWidth="1"/>
    <col min="2" max="2" width="14.140625" bestFit="1" customWidth="1"/>
    <col min="3" max="3" width="21.85546875" bestFit="1" customWidth="1"/>
    <col min="4" max="4" width="12" bestFit="1" customWidth="1"/>
    <col min="5" max="5" width="9.5703125" bestFit="1" customWidth="1"/>
    <col min="6" max="26" width="10.5703125" bestFit="1" customWidth="1"/>
  </cols>
  <sheetData>
    <row r="1" spans="1:12" x14ac:dyDescent="0.25">
      <c r="A1" s="2" t="s">
        <v>17</v>
      </c>
      <c r="B1" s="3"/>
    </row>
    <row r="3" spans="1:12" x14ac:dyDescent="0.25">
      <c r="A3" s="1" t="s">
        <v>18</v>
      </c>
      <c r="B3" s="4" t="s">
        <v>19</v>
      </c>
      <c r="C3" s="1" t="s">
        <v>27</v>
      </c>
      <c r="D3">
        <v>3</v>
      </c>
    </row>
    <row r="4" spans="1:12" x14ac:dyDescent="0.25">
      <c r="A4" s="1" t="s">
        <v>20</v>
      </c>
      <c r="B4" s="4" t="s">
        <v>21</v>
      </c>
      <c r="C4" s="1" t="s">
        <v>28</v>
      </c>
      <c r="D4" t="s">
        <v>29</v>
      </c>
    </row>
    <row r="5" spans="1:12" x14ac:dyDescent="0.25">
      <c r="A5" s="1" t="s">
        <v>22</v>
      </c>
      <c r="B5" s="5">
        <v>45561</v>
      </c>
      <c r="C5" s="1" t="s">
        <v>30</v>
      </c>
      <c r="D5">
        <v>75262.109375</v>
      </c>
    </row>
    <row r="6" spans="1:12" x14ac:dyDescent="0.25">
      <c r="A6" s="1" t="s">
        <v>23</v>
      </c>
      <c r="B6" s="6">
        <v>0.87108796296296298</v>
      </c>
    </row>
    <row r="7" spans="1:12" x14ac:dyDescent="0.25">
      <c r="A7" s="1" t="s">
        <v>24</v>
      </c>
      <c r="B7" s="7">
        <v>2.3842592592592591E-3</v>
      </c>
    </row>
    <row r="8" spans="1:12" x14ac:dyDescent="0.25">
      <c r="A8" s="1" t="s">
        <v>25</v>
      </c>
      <c r="B8" s="4">
        <v>20</v>
      </c>
    </row>
    <row r="9" spans="1:12" x14ac:dyDescent="0.25">
      <c r="A9" s="1" t="s">
        <v>26</v>
      </c>
      <c r="B9" s="4">
        <v>1000</v>
      </c>
      <c r="F9" t="s">
        <v>16</v>
      </c>
      <c r="H9" s="13" t="s">
        <v>5</v>
      </c>
      <c r="I9" s="13"/>
      <c r="J9" s="13"/>
      <c r="K9" s="13"/>
      <c r="L9" s="13"/>
    </row>
    <row r="10" spans="1:12" x14ac:dyDescent="0.25">
      <c r="H10">
        <v>100</v>
      </c>
      <c r="I10">
        <v>110</v>
      </c>
      <c r="J10">
        <v>120</v>
      </c>
      <c r="K10">
        <v>130</v>
      </c>
      <c r="L10">
        <v>140</v>
      </c>
    </row>
    <row r="11" spans="1:12" x14ac:dyDescent="0.25">
      <c r="B11" s="8" t="s">
        <v>31</v>
      </c>
      <c r="F11" s="14" t="s">
        <v>4</v>
      </c>
      <c r="G11">
        <v>80</v>
      </c>
      <c r="H11" s="15">
        <f>D35</f>
        <v>106043.56359999999</v>
      </c>
      <c r="I11" s="15">
        <f>D39</f>
        <v>105265.87159999993</v>
      </c>
      <c r="J11" s="15">
        <f>D43</f>
        <v>104916.07360000012</v>
      </c>
      <c r="K11" s="15">
        <f>D47</f>
        <v>104840.78159999996</v>
      </c>
      <c r="L11" s="15">
        <f>D51</f>
        <v>105166.89440000003</v>
      </c>
    </row>
    <row r="12" spans="1:12" x14ac:dyDescent="0.25">
      <c r="A12" s="8" t="s">
        <v>32</v>
      </c>
      <c r="B12" s="9" t="s">
        <v>5</v>
      </c>
      <c r="C12" s="9" t="s">
        <v>4</v>
      </c>
      <c r="F12" s="14"/>
      <c r="G12">
        <v>100</v>
      </c>
      <c r="H12" s="15">
        <f t="shared" ref="H12:H14" si="0">D36</f>
        <v>105522.12359999996</v>
      </c>
      <c r="I12" s="15">
        <f t="shared" ref="I12:I14" si="1">D40</f>
        <v>104702.75759999998</v>
      </c>
      <c r="J12" s="15">
        <f t="shared" ref="J12:J14" si="2">D44</f>
        <v>104656.61760000017</v>
      </c>
      <c r="K12" s="15">
        <f t="shared" ref="K12:K14" si="3">D48</f>
        <v>104822.73720000006</v>
      </c>
      <c r="L12" s="15">
        <f t="shared" ref="L12:L14" si="4">D52</f>
        <v>104540.64359999997</v>
      </c>
    </row>
    <row r="13" spans="1:12" x14ac:dyDescent="0.25">
      <c r="A13" s="9">
        <v>1</v>
      </c>
      <c r="B13">
        <v>100</v>
      </c>
      <c r="C13">
        <v>80</v>
      </c>
      <c r="F13" s="14"/>
      <c r="G13">
        <v>120</v>
      </c>
      <c r="H13" s="15">
        <f t="shared" si="0"/>
        <v>104864.356</v>
      </c>
      <c r="I13" s="15">
        <f t="shared" si="1"/>
        <v>102668.16999999997</v>
      </c>
      <c r="J13" s="15">
        <f t="shared" si="2"/>
        <v>102752.60160000005</v>
      </c>
      <c r="K13" s="15">
        <f t="shared" si="3"/>
        <v>102648.9544</v>
      </c>
      <c r="L13" s="15">
        <f t="shared" si="4"/>
        <v>102603.0131999999</v>
      </c>
    </row>
    <row r="14" spans="1:12" x14ac:dyDescent="0.25">
      <c r="A14" s="9">
        <v>2</v>
      </c>
      <c r="B14">
        <v>100</v>
      </c>
      <c r="C14">
        <v>100</v>
      </c>
      <c r="F14" s="14"/>
      <c r="G14">
        <v>140</v>
      </c>
      <c r="H14" s="15">
        <f t="shared" si="0"/>
        <v>104493.7172</v>
      </c>
      <c r="I14" s="15">
        <f t="shared" si="1"/>
        <v>100571.77839999994</v>
      </c>
      <c r="J14" s="15">
        <f t="shared" si="2"/>
        <v>100354.05600000001</v>
      </c>
      <c r="K14" s="15">
        <f t="shared" si="3"/>
        <v>100259.71679999998</v>
      </c>
      <c r="L14" s="15">
        <f t="shared" si="4"/>
        <v>100344.42879999998</v>
      </c>
    </row>
    <row r="15" spans="1:12" x14ac:dyDescent="0.25">
      <c r="A15" s="9">
        <v>3</v>
      </c>
      <c r="B15">
        <v>100</v>
      </c>
      <c r="C15">
        <v>120</v>
      </c>
    </row>
    <row r="16" spans="1:12" x14ac:dyDescent="0.25">
      <c r="A16" s="9">
        <v>4</v>
      </c>
      <c r="B16">
        <v>100</v>
      </c>
      <c r="C16">
        <v>140</v>
      </c>
    </row>
    <row r="17" spans="1:12" x14ac:dyDescent="0.25">
      <c r="A17" s="9">
        <v>5</v>
      </c>
      <c r="B17">
        <v>110</v>
      </c>
      <c r="C17">
        <v>80</v>
      </c>
    </row>
    <row r="18" spans="1:12" x14ac:dyDescent="0.25">
      <c r="A18" s="9">
        <v>6</v>
      </c>
      <c r="B18">
        <v>110</v>
      </c>
      <c r="C18">
        <v>100</v>
      </c>
      <c r="F18" t="s">
        <v>15</v>
      </c>
      <c r="H18" s="13" t="s">
        <v>5</v>
      </c>
      <c r="I18" s="13"/>
      <c r="J18" s="13"/>
      <c r="K18" s="13"/>
      <c r="L18" s="13"/>
    </row>
    <row r="19" spans="1:12" x14ac:dyDescent="0.25">
      <c r="A19" s="9">
        <v>7</v>
      </c>
      <c r="B19">
        <v>110</v>
      </c>
      <c r="C19">
        <v>120</v>
      </c>
      <c r="H19">
        <v>100</v>
      </c>
      <c r="I19">
        <v>110</v>
      </c>
      <c r="J19">
        <v>120</v>
      </c>
      <c r="K19">
        <v>130</v>
      </c>
      <c r="L19">
        <v>140</v>
      </c>
    </row>
    <row r="20" spans="1:12" x14ac:dyDescent="0.25">
      <c r="A20" s="9">
        <v>8</v>
      </c>
      <c r="B20">
        <v>110</v>
      </c>
      <c r="C20">
        <v>140</v>
      </c>
      <c r="F20" s="14" t="s">
        <v>4</v>
      </c>
      <c r="G20">
        <v>80</v>
      </c>
      <c r="H20" s="15">
        <f>D55</f>
        <v>40.290999999999997</v>
      </c>
      <c r="I20" s="15">
        <f>D59</f>
        <v>40.901000000000003</v>
      </c>
      <c r="J20" s="15">
        <f>D63</f>
        <v>55.091999999999999</v>
      </c>
      <c r="K20" s="15">
        <f>D67</f>
        <v>57.462000000000003</v>
      </c>
      <c r="L20" s="15">
        <f>D71</f>
        <v>58.738</v>
      </c>
    </row>
    <row r="21" spans="1:12" x14ac:dyDescent="0.25">
      <c r="A21" s="9">
        <v>9</v>
      </c>
      <c r="B21">
        <v>120</v>
      </c>
      <c r="C21">
        <v>80</v>
      </c>
      <c r="F21" s="14"/>
      <c r="G21">
        <v>100</v>
      </c>
      <c r="H21" s="15">
        <f t="shared" ref="H21:H23" si="5">D56</f>
        <v>34.009</v>
      </c>
      <c r="I21" s="15">
        <f t="shared" ref="I21:I23" si="6">D60</f>
        <v>9.0500000000000007</v>
      </c>
      <c r="J21" s="15">
        <f t="shared" ref="J21:J23" si="7">D64</f>
        <v>9.3260000000000005</v>
      </c>
      <c r="K21" s="15">
        <f t="shared" ref="K21:K23" si="8">D68</f>
        <v>9.3469999999999995</v>
      </c>
      <c r="L21" s="15">
        <f t="shared" ref="L21:L23" si="9">D72</f>
        <v>8.7569999999999997</v>
      </c>
    </row>
    <row r="22" spans="1:12" x14ac:dyDescent="0.25">
      <c r="A22" s="9">
        <v>10</v>
      </c>
      <c r="B22">
        <v>120</v>
      </c>
      <c r="C22">
        <v>100</v>
      </c>
      <c r="F22" s="14"/>
      <c r="G22">
        <v>120</v>
      </c>
      <c r="H22" s="15">
        <f t="shared" si="5"/>
        <v>32.512</v>
      </c>
      <c r="I22" s="15">
        <f t="shared" si="6"/>
        <v>4.5810000000000004</v>
      </c>
      <c r="J22" s="15">
        <f t="shared" si="7"/>
        <v>3.988</v>
      </c>
      <c r="K22" s="15">
        <f t="shared" si="8"/>
        <v>3.97</v>
      </c>
      <c r="L22" s="15">
        <f t="shared" si="9"/>
        <v>3.9790000000000001</v>
      </c>
    </row>
    <row r="23" spans="1:12" x14ac:dyDescent="0.25">
      <c r="A23" s="9">
        <v>11</v>
      </c>
      <c r="B23">
        <v>120</v>
      </c>
      <c r="C23">
        <v>120</v>
      </c>
      <c r="F23" s="14"/>
      <c r="G23">
        <v>140</v>
      </c>
      <c r="H23" s="15">
        <f t="shared" si="5"/>
        <v>32.284999999999997</v>
      </c>
      <c r="I23" s="15">
        <f t="shared" si="6"/>
        <v>4.4939999999999998</v>
      </c>
      <c r="J23" s="15">
        <f t="shared" si="7"/>
        <v>3.9159999999999999</v>
      </c>
      <c r="K23" s="15">
        <f t="shared" si="8"/>
        <v>3.9020000000000001</v>
      </c>
      <c r="L23" s="15">
        <f t="shared" si="9"/>
        <v>3.9020000000000001</v>
      </c>
    </row>
    <row r="24" spans="1:12" x14ac:dyDescent="0.25">
      <c r="A24" s="9">
        <v>12</v>
      </c>
      <c r="B24">
        <v>120</v>
      </c>
      <c r="C24">
        <v>140</v>
      </c>
    </row>
    <row r="25" spans="1:12" x14ac:dyDescent="0.25">
      <c r="A25" s="9">
        <v>13</v>
      </c>
      <c r="B25">
        <v>130</v>
      </c>
      <c r="C25">
        <v>80</v>
      </c>
    </row>
    <row r="26" spans="1:12" x14ac:dyDescent="0.25">
      <c r="A26" s="9">
        <v>14</v>
      </c>
      <c r="B26">
        <v>130</v>
      </c>
      <c r="C26">
        <v>100</v>
      </c>
    </row>
    <row r="27" spans="1:12" x14ac:dyDescent="0.25">
      <c r="A27" s="9">
        <v>15</v>
      </c>
      <c r="B27">
        <v>130</v>
      </c>
      <c r="C27">
        <v>120</v>
      </c>
    </row>
    <row r="28" spans="1:12" x14ac:dyDescent="0.25">
      <c r="A28" s="9">
        <v>16</v>
      </c>
      <c r="B28">
        <v>130</v>
      </c>
      <c r="C28">
        <v>140</v>
      </c>
      <c r="F28" s="12"/>
    </row>
    <row r="29" spans="1:12" x14ac:dyDescent="0.25">
      <c r="A29" s="9">
        <v>17</v>
      </c>
      <c r="B29">
        <v>140</v>
      </c>
      <c r="C29">
        <v>80</v>
      </c>
    </row>
    <row r="30" spans="1:12" x14ac:dyDescent="0.25">
      <c r="A30" s="9">
        <v>18</v>
      </c>
      <c r="B30">
        <v>140</v>
      </c>
      <c r="C30">
        <v>100</v>
      </c>
    </row>
    <row r="31" spans="1:12" x14ac:dyDescent="0.25">
      <c r="A31" s="9">
        <v>19</v>
      </c>
      <c r="B31">
        <v>140</v>
      </c>
      <c r="C31">
        <v>120</v>
      </c>
    </row>
    <row r="32" spans="1:12" x14ac:dyDescent="0.25">
      <c r="A32" s="9">
        <v>20</v>
      </c>
      <c r="B32">
        <v>140</v>
      </c>
      <c r="C32">
        <v>140</v>
      </c>
    </row>
    <row r="34" spans="1:26" ht="30" x14ac:dyDescent="0.25">
      <c r="A34" s="8" t="s">
        <v>33</v>
      </c>
      <c r="B34" s="8" t="s">
        <v>32</v>
      </c>
      <c r="C34" s="8" t="s">
        <v>34</v>
      </c>
      <c r="D34" s="8" t="s">
        <v>35</v>
      </c>
      <c r="E34" s="11" t="s">
        <v>36</v>
      </c>
      <c r="F34" s="8" t="s">
        <v>37</v>
      </c>
      <c r="G34" s="11" t="s">
        <v>38</v>
      </c>
      <c r="H34" s="11" t="s">
        <v>39</v>
      </c>
      <c r="I34" s="11" t="s">
        <v>40</v>
      </c>
      <c r="J34" s="11" t="s">
        <v>41</v>
      </c>
      <c r="K34" s="11" t="s">
        <v>42</v>
      </c>
      <c r="L34" s="11" t="s">
        <v>43</v>
      </c>
      <c r="M34" s="11" t="s">
        <v>44</v>
      </c>
      <c r="N34" s="11" t="s">
        <v>45</v>
      </c>
      <c r="O34" s="11" t="s">
        <v>46</v>
      </c>
      <c r="P34" s="11" t="s">
        <v>47</v>
      </c>
      <c r="Q34" s="11" t="s">
        <v>48</v>
      </c>
      <c r="R34" s="11" t="s">
        <v>49</v>
      </c>
      <c r="S34" s="11" t="s">
        <v>50</v>
      </c>
      <c r="T34" s="11" t="s">
        <v>51</v>
      </c>
      <c r="U34" s="11" t="s">
        <v>52</v>
      </c>
      <c r="V34" s="11" t="s">
        <v>53</v>
      </c>
      <c r="W34" s="11" t="s">
        <v>54</v>
      </c>
      <c r="X34" s="11" t="s">
        <v>55</v>
      </c>
      <c r="Y34" s="11" t="s">
        <v>56</v>
      </c>
      <c r="Z34" s="8" t="s">
        <v>57</v>
      </c>
    </row>
    <row r="35" spans="1:26" x14ac:dyDescent="0.25">
      <c r="A35" s="10" t="s">
        <v>16</v>
      </c>
      <c r="B35">
        <v>1</v>
      </c>
      <c r="C35">
        <v>1000</v>
      </c>
      <c r="D35" s="12">
        <v>106043.56359999999</v>
      </c>
      <c r="E35" s="12">
        <v>3016.1468448307837</v>
      </c>
      <c r="F35" s="12">
        <v>96111.6</v>
      </c>
      <c r="G35" s="12">
        <v>100635.04</v>
      </c>
      <c r="H35" s="12">
        <v>101944.24</v>
      </c>
      <c r="I35" s="12">
        <v>102758.34000000001</v>
      </c>
      <c r="J35" s="12">
        <v>103412.72</v>
      </c>
      <c r="K35" s="12">
        <v>103907.49999999999</v>
      </c>
      <c r="L35" s="12">
        <v>104424</v>
      </c>
      <c r="M35" s="12">
        <v>105011.98000000001</v>
      </c>
      <c r="N35" s="12">
        <v>105513.68</v>
      </c>
      <c r="O35" s="12">
        <v>105908.2</v>
      </c>
      <c r="P35" s="12">
        <v>106336.4</v>
      </c>
      <c r="Q35" s="12">
        <v>106544.95999999999</v>
      </c>
      <c r="R35" s="12">
        <v>106765.76000000001</v>
      </c>
      <c r="S35" s="12">
        <v>107116.98</v>
      </c>
      <c r="T35" s="12">
        <v>107895.48000000001</v>
      </c>
      <c r="U35" s="12">
        <v>108431</v>
      </c>
      <c r="V35" s="12">
        <v>109099.51999999999</v>
      </c>
      <c r="W35" s="12">
        <v>109594.23999999999</v>
      </c>
      <c r="X35" s="12">
        <v>110172.12</v>
      </c>
      <c r="Y35" s="12">
        <v>110652.31999999999</v>
      </c>
      <c r="Z35" s="12">
        <v>110936.8</v>
      </c>
    </row>
    <row r="36" spans="1:26" x14ac:dyDescent="0.25">
      <c r="A36" s="10" t="s">
        <v>16</v>
      </c>
      <c r="B36">
        <v>2</v>
      </c>
      <c r="C36">
        <v>1000</v>
      </c>
      <c r="D36" s="12">
        <v>105522.12359999996</v>
      </c>
      <c r="E36" s="12">
        <v>3487.6995728761731</v>
      </c>
      <c r="F36" s="12">
        <v>94232</v>
      </c>
      <c r="G36" s="12">
        <v>99169.64</v>
      </c>
      <c r="H36" s="12">
        <v>100500.28</v>
      </c>
      <c r="I36" s="12">
        <v>101503.74</v>
      </c>
      <c r="J36" s="12">
        <v>102317.68</v>
      </c>
      <c r="K36" s="12">
        <v>103217.20000000001</v>
      </c>
      <c r="L36" s="12">
        <v>103709.64</v>
      </c>
      <c r="M36" s="12">
        <v>104318.58</v>
      </c>
      <c r="N36" s="12">
        <v>104900.16</v>
      </c>
      <c r="O36" s="12">
        <v>105460.48000000001</v>
      </c>
      <c r="P36" s="12">
        <v>105842</v>
      </c>
      <c r="Q36" s="12">
        <v>106269.36</v>
      </c>
      <c r="R36" s="12">
        <v>106596.32</v>
      </c>
      <c r="S36" s="12">
        <v>106994.28</v>
      </c>
      <c r="T36" s="12">
        <v>107776</v>
      </c>
      <c r="U36" s="12">
        <v>108329.70000000001</v>
      </c>
      <c r="V36" s="12">
        <v>109091.59999999999</v>
      </c>
      <c r="W36" s="12">
        <v>109594.23999999999</v>
      </c>
      <c r="X36" s="12">
        <v>110172.12</v>
      </c>
      <c r="Y36" s="12">
        <v>110652.31999999999</v>
      </c>
      <c r="Z36" s="12">
        <v>110936.8</v>
      </c>
    </row>
    <row r="37" spans="1:26" x14ac:dyDescent="0.25">
      <c r="A37" s="10" t="s">
        <v>16</v>
      </c>
      <c r="B37">
        <v>3</v>
      </c>
      <c r="C37">
        <v>1000</v>
      </c>
      <c r="D37" s="12">
        <v>104864.356</v>
      </c>
      <c r="E37" s="12">
        <v>4152.5746776040532</v>
      </c>
      <c r="F37" s="12">
        <v>93256.8</v>
      </c>
      <c r="G37" s="12">
        <v>97214.88</v>
      </c>
      <c r="H37" s="12">
        <v>98800.28</v>
      </c>
      <c r="I37" s="12">
        <v>100060.15999999999</v>
      </c>
      <c r="J37" s="12">
        <v>100987.2</v>
      </c>
      <c r="K37" s="12">
        <v>101839.1</v>
      </c>
      <c r="L37" s="12">
        <v>102712.51999999999</v>
      </c>
      <c r="M37" s="12">
        <v>103397.23999999999</v>
      </c>
      <c r="N37" s="12">
        <v>104033.12</v>
      </c>
      <c r="O37" s="12">
        <v>104723.58</v>
      </c>
      <c r="P37" s="12">
        <v>105481.4</v>
      </c>
      <c r="Q37" s="12">
        <v>106021.98</v>
      </c>
      <c r="R37" s="12">
        <v>106519.04000000001</v>
      </c>
      <c r="S37" s="12">
        <v>106994.28</v>
      </c>
      <c r="T37" s="12">
        <v>107776</v>
      </c>
      <c r="U37" s="12">
        <v>108329.70000000001</v>
      </c>
      <c r="V37" s="12">
        <v>109091.59999999999</v>
      </c>
      <c r="W37" s="12">
        <v>109594.23999999999</v>
      </c>
      <c r="X37" s="12">
        <v>110172.12</v>
      </c>
      <c r="Y37" s="12">
        <v>110652.31999999999</v>
      </c>
      <c r="Z37" s="12">
        <v>110936.8</v>
      </c>
    </row>
    <row r="38" spans="1:26" x14ac:dyDescent="0.25">
      <c r="A38" s="10" t="s">
        <v>16</v>
      </c>
      <c r="B38">
        <v>4</v>
      </c>
      <c r="C38">
        <v>1000</v>
      </c>
      <c r="D38" s="12">
        <v>104493.7172</v>
      </c>
      <c r="E38" s="12">
        <v>4610.7344093166239</v>
      </c>
      <c r="F38" s="12">
        <v>91286.8</v>
      </c>
      <c r="G38" s="12">
        <v>96043.37999999999</v>
      </c>
      <c r="H38" s="12">
        <v>97871.96</v>
      </c>
      <c r="I38" s="12">
        <v>99034.859999999986</v>
      </c>
      <c r="J38" s="12">
        <v>100265.99999999999</v>
      </c>
      <c r="K38" s="12">
        <v>101155.59999999999</v>
      </c>
      <c r="L38" s="12">
        <v>102113.36000000002</v>
      </c>
      <c r="M38" s="12">
        <v>103040.4</v>
      </c>
      <c r="N38" s="12">
        <v>103725.28</v>
      </c>
      <c r="O38" s="12">
        <v>104528.58</v>
      </c>
      <c r="P38" s="12">
        <v>105338.2</v>
      </c>
      <c r="Q38" s="12">
        <v>105960.78</v>
      </c>
      <c r="R38" s="12">
        <v>106519.04000000001</v>
      </c>
      <c r="S38" s="12">
        <v>106994.28</v>
      </c>
      <c r="T38" s="12">
        <v>107776</v>
      </c>
      <c r="U38" s="12">
        <v>108329.70000000001</v>
      </c>
      <c r="V38" s="12">
        <v>109091.59999999999</v>
      </c>
      <c r="W38" s="12">
        <v>109594.23999999999</v>
      </c>
      <c r="X38" s="12">
        <v>110172.12</v>
      </c>
      <c r="Y38" s="12">
        <v>110652.31999999999</v>
      </c>
      <c r="Z38" s="12">
        <v>110936.8</v>
      </c>
    </row>
    <row r="39" spans="1:26" x14ac:dyDescent="0.25">
      <c r="A39" s="10" t="s">
        <v>16</v>
      </c>
      <c r="B39">
        <v>5</v>
      </c>
      <c r="C39">
        <v>1000</v>
      </c>
      <c r="D39" s="12">
        <v>105265.87159999993</v>
      </c>
      <c r="E39" s="12">
        <v>3364.9201903748913</v>
      </c>
      <c r="F39" s="12">
        <v>96367.6</v>
      </c>
      <c r="G39" s="12">
        <v>99503.8</v>
      </c>
      <c r="H39" s="12">
        <v>100634.72</v>
      </c>
      <c r="I39" s="12">
        <v>101729.70000000001</v>
      </c>
      <c r="J39" s="12">
        <v>102441.04</v>
      </c>
      <c r="K39" s="12">
        <v>102860.6</v>
      </c>
      <c r="L39" s="12">
        <v>103389.4</v>
      </c>
      <c r="M39" s="12">
        <v>103831.66</v>
      </c>
      <c r="N39" s="12">
        <v>104325.6</v>
      </c>
      <c r="O39" s="12">
        <v>104747.24</v>
      </c>
      <c r="P39" s="12">
        <v>105254</v>
      </c>
      <c r="Q39" s="12">
        <v>105803.04000000001</v>
      </c>
      <c r="R39" s="12">
        <v>106288.32000000001</v>
      </c>
      <c r="S39" s="12">
        <v>106767.48</v>
      </c>
      <c r="T39" s="12">
        <v>107262.36000000002</v>
      </c>
      <c r="U39" s="12">
        <v>107748.09999999999</v>
      </c>
      <c r="V39" s="12">
        <v>108262.95999999999</v>
      </c>
      <c r="W39" s="12">
        <v>108466.4</v>
      </c>
      <c r="X39" s="12">
        <v>108887.64</v>
      </c>
      <c r="Y39" s="12">
        <v>111286.66</v>
      </c>
      <c r="Z39" s="12">
        <v>115926</v>
      </c>
    </row>
    <row r="40" spans="1:26" x14ac:dyDescent="0.25">
      <c r="A40" s="10" t="s">
        <v>16</v>
      </c>
      <c r="B40">
        <v>6</v>
      </c>
      <c r="C40">
        <v>1000</v>
      </c>
      <c r="D40" s="12">
        <v>104702.75759999998</v>
      </c>
      <c r="E40" s="12">
        <v>3447.5017936041063</v>
      </c>
      <c r="F40" s="12">
        <v>95366.8</v>
      </c>
      <c r="G40" s="12">
        <v>99481.88</v>
      </c>
      <c r="H40" s="12">
        <v>100217.07999999999</v>
      </c>
      <c r="I40" s="12">
        <v>100759.84</v>
      </c>
      <c r="J40" s="12">
        <v>101397.92000000001</v>
      </c>
      <c r="K40" s="12">
        <v>101975</v>
      </c>
      <c r="L40" s="12">
        <v>102603.24</v>
      </c>
      <c r="M40" s="12">
        <v>103121.28</v>
      </c>
      <c r="N40" s="12">
        <v>103660.95999999999</v>
      </c>
      <c r="O40" s="12">
        <v>104246.14</v>
      </c>
      <c r="P40" s="12">
        <v>104638.6</v>
      </c>
      <c r="Q40" s="12">
        <v>105175.63999999998</v>
      </c>
      <c r="R40" s="12">
        <v>105722.64000000001</v>
      </c>
      <c r="S40" s="12">
        <v>106423.62</v>
      </c>
      <c r="T40" s="12">
        <v>106875.4</v>
      </c>
      <c r="U40" s="12">
        <v>107282.80000000002</v>
      </c>
      <c r="V40" s="12">
        <v>107951.92</v>
      </c>
      <c r="W40" s="12">
        <v>108346.86000000002</v>
      </c>
      <c r="X40" s="12">
        <v>109071.12000000001</v>
      </c>
      <c r="Y40" s="12">
        <v>110193.56</v>
      </c>
      <c r="Z40" s="12">
        <v>113788.4</v>
      </c>
    </row>
    <row r="41" spans="1:26" x14ac:dyDescent="0.25">
      <c r="A41" s="10" t="s">
        <v>16</v>
      </c>
      <c r="B41">
        <v>7</v>
      </c>
      <c r="C41">
        <v>1000</v>
      </c>
      <c r="D41" s="12">
        <v>102668.16999999997</v>
      </c>
      <c r="E41" s="12">
        <v>3756.1551898233824</v>
      </c>
      <c r="F41" s="12">
        <v>92222.8</v>
      </c>
      <c r="G41" s="12">
        <v>96817.3</v>
      </c>
      <c r="H41" s="12">
        <v>97805.6</v>
      </c>
      <c r="I41" s="12">
        <v>98611.62000000001</v>
      </c>
      <c r="J41" s="12">
        <v>99088.16</v>
      </c>
      <c r="K41" s="12">
        <v>99831.099999999991</v>
      </c>
      <c r="L41" s="12">
        <v>100383.23999999999</v>
      </c>
      <c r="M41" s="12">
        <v>100971.76000000001</v>
      </c>
      <c r="N41" s="12">
        <v>101588.16</v>
      </c>
      <c r="O41" s="12">
        <v>102128.70000000001</v>
      </c>
      <c r="P41" s="12">
        <v>102597.8</v>
      </c>
      <c r="Q41" s="12">
        <v>103073.3</v>
      </c>
      <c r="R41" s="12">
        <v>103662.39999999999</v>
      </c>
      <c r="S41" s="12">
        <v>104228.06</v>
      </c>
      <c r="T41" s="12">
        <v>104691.04000000001</v>
      </c>
      <c r="U41" s="12">
        <v>105249.1</v>
      </c>
      <c r="V41" s="12">
        <v>106050</v>
      </c>
      <c r="W41" s="12">
        <v>106609.76</v>
      </c>
      <c r="X41" s="12">
        <v>107541</v>
      </c>
      <c r="Y41" s="12">
        <v>109360.28</v>
      </c>
      <c r="Z41" s="12">
        <v>113788.4</v>
      </c>
    </row>
    <row r="42" spans="1:26" x14ac:dyDescent="0.25">
      <c r="A42" s="10" t="s">
        <v>16</v>
      </c>
      <c r="B42">
        <v>8</v>
      </c>
      <c r="C42">
        <v>1000</v>
      </c>
      <c r="D42" s="12">
        <v>100571.77839999994</v>
      </c>
      <c r="E42" s="12">
        <v>3633.5492512560345</v>
      </c>
      <c r="F42" s="12">
        <v>91730.4</v>
      </c>
      <c r="G42" s="12">
        <v>94370.14</v>
      </c>
      <c r="H42" s="12">
        <v>95623</v>
      </c>
      <c r="I42" s="12">
        <v>96497.36</v>
      </c>
      <c r="J42" s="12">
        <v>97505.279999999999</v>
      </c>
      <c r="K42" s="12">
        <v>98212.800000000017</v>
      </c>
      <c r="L42" s="12">
        <v>98591.48000000001</v>
      </c>
      <c r="M42" s="12">
        <v>99100.200000000012</v>
      </c>
      <c r="N42" s="12">
        <v>99591.52</v>
      </c>
      <c r="O42" s="12">
        <v>100011.54000000001</v>
      </c>
      <c r="P42" s="12">
        <v>100458.2</v>
      </c>
      <c r="Q42" s="12">
        <v>100969.9</v>
      </c>
      <c r="R42" s="12">
        <v>101542.64000000001</v>
      </c>
      <c r="S42" s="12">
        <v>102026.12</v>
      </c>
      <c r="T42" s="12">
        <v>102533.04000000001</v>
      </c>
      <c r="U42" s="12">
        <v>103207.4</v>
      </c>
      <c r="V42" s="12">
        <v>103716.08</v>
      </c>
      <c r="W42" s="12">
        <v>104520.91999999998</v>
      </c>
      <c r="X42" s="12">
        <v>105715.00000000001</v>
      </c>
      <c r="Y42" s="12">
        <v>106717.68</v>
      </c>
      <c r="Z42" s="12">
        <v>112275.2</v>
      </c>
    </row>
    <row r="43" spans="1:26" x14ac:dyDescent="0.25">
      <c r="A43" s="10" t="s">
        <v>16</v>
      </c>
      <c r="B43">
        <v>9</v>
      </c>
      <c r="C43">
        <v>1000</v>
      </c>
      <c r="D43" s="12">
        <v>104916.07360000012</v>
      </c>
      <c r="E43" s="12">
        <v>3732.6278262186752</v>
      </c>
      <c r="F43" s="12">
        <v>95410.8</v>
      </c>
      <c r="G43" s="12">
        <v>99273.22</v>
      </c>
      <c r="H43" s="12">
        <v>99977.279999999999</v>
      </c>
      <c r="I43" s="12">
        <v>100772.68</v>
      </c>
      <c r="J43" s="12">
        <v>101379.44</v>
      </c>
      <c r="K43" s="12">
        <v>102011.79999999999</v>
      </c>
      <c r="L43" s="12">
        <v>102724.6</v>
      </c>
      <c r="M43" s="12">
        <v>103294.56</v>
      </c>
      <c r="N43" s="12">
        <v>103828.56</v>
      </c>
      <c r="O43" s="12">
        <v>104283.72</v>
      </c>
      <c r="P43" s="12">
        <v>104421.2</v>
      </c>
      <c r="Q43" s="12">
        <v>105035.5</v>
      </c>
      <c r="R43" s="12">
        <v>105700.48000000001</v>
      </c>
      <c r="S43" s="12">
        <v>106434.18</v>
      </c>
      <c r="T43" s="12">
        <v>107138.12</v>
      </c>
      <c r="U43" s="12">
        <v>107916.1</v>
      </c>
      <c r="V43" s="12">
        <v>108647.67999999999</v>
      </c>
      <c r="W43" s="12">
        <v>108861.72</v>
      </c>
      <c r="X43" s="12">
        <v>109144.4</v>
      </c>
      <c r="Y43" s="12">
        <v>111687.74</v>
      </c>
      <c r="Z43" s="12">
        <v>114107.2</v>
      </c>
    </row>
    <row r="44" spans="1:26" x14ac:dyDescent="0.25">
      <c r="A44" s="10" t="s">
        <v>16</v>
      </c>
      <c r="B44">
        <v>10</v>
      </c>
      <c r="C44">
        <v>1000</v>
      </c>
      <c r="D44" s="12">
        <v>104656.61760000017</v>
      </c>
      <c r="E44" s="12">
        <v>3696.5204273252612</v>
      </c>
      <c r="F44" s="12">
        <v>95446.8</v>
      </c>
      <c r="G44" s="12">
        <v>98228.459999999992</v>
      </c>
      <c r="H44" s="12">
        <v>100023.08000000002</v>
      </c>
      <c r="I44" s="12">
        <v>100719.91999999998</v>
      </c>
      <c r="J44" s="12">
        <v>101304.72</v>
      </c>
      <c r="K44" s="12">
        <v>101781.09999999999</v>
      </c>
      <c r="L44" s="12">
        <v>102448.52</v>
      </c>
      <c r="M44" s="12">
        <v>103132.85999999999</v>
      </c>
      <c r="N44" s="12">
        <v>103658.79999999999</v>
      </c>
      <c r="O44" s="12">
        <v>104129.66</v>
      </c>
      <c r="P44" s="12">
        <v>104661</v>
      </c>
      <c r="Q44" s="12">
        <v>105318.98</v>
      </c>
      <c r="R44" s="12">
        <v>105830.32</v>
      </c>
      <c r="S44" s="12">
        <v>106349.22</v>
      </c>
      <c r="T44" s="12">
        <v>106803.92</v>
      </c>
      <c r="U44" s="12">
        <v>107333.29999999999</v>
      </c>
      <c r="V44" s="12">
        <v>108240.96000000001</v>
      </c>
      <c r="W44" s="12">
        <v>108576.24</v>
      </c>
      <c r="X44" s="12">
        <v>109622.2</v>
      </c>
      <c r="Y44" s="12">
        <v>110633.24</v>
      </c>
      <c r="Z44" s="12">
        <v>115570.8</v>
      </c>
    </row>
    <row r="45" spans="1:26" x14ac:dyDescent="0.25">
      <c r="A45" s="10" t="s">
        <v>16</v>
      </c>
      <c r="B45">
        <v>11</v>
      </c>
      <c r="C45">
        <v>1000</v>
      </c>
      <c r="D45" s="12">
        <v>102752.60160000005</v>
      </c>
      <c r="E45" s="12">
        <v>3758.3219826873956</v>
      </c>
      <c r="F45" s="12">
        <v>92711.2</v>
      </c>
      <c r="G45" s="12">
        <v>97151.9</v>
      </c>
      <c r="H45" s="12">
        <v>97753.600000000006</v>
      </c>
      <c r="I45" s="12">
        <v>98603.7</v>
      </c>
      <c r="J45" s="12">
        <v>99152.639999999999</v>
      </c>
      <c r="K45" s="12">
        <v>99749.4</v>
      </c>
      <c r="L45" s="12">
        <v>100365.2</v>
      </c>
      <c r="M45" s="12">
        <v>100925.56</v>
      </c>
      <c r="N45" s="12">
        <v>101512.23999999999</v>
      </c>
      <c r="O45" s="12">
        <v>102137.94</v>
      </c>
      <c r="P45" s="12">
        <v>102786.4</v>
      </c>
      <c r="Q45" s="12">
        <v>103357.76000000001</v>
      </c>
      <c r="R45" s="12">
        <v>103968.32000000001</v>
      </c>
      <c r="S45" s="12">
        <v>104427.63999999998</v>
      </c>
      <c r="T45" s="12">
        <v>105066.44</v>
      </c>
      <c r="U45" s="12">
        <v>105820.2</v>
      </c>
      <c r="V45" s="12">
        <v>106467.52</v>
      </c>
      <c r="W45" s="12">
        <v>106908.08000000002</v>
      </c>
      <c r="X45" s="12">
        <v>107438.28000000001</v>
      </c>
      <c r="Y45" s="12">
        <v>108199.84</v>
      </c>
      <c r="Z45" s="12">
        <v>112513.2</v>
      </c>
    </row>
    <row r="46" spans="1:26" x14ac:dyDescent="0.25">
      <c r="A46" s="10" t="s">
        <v>16</v>
      </c>
      <c r="B46">
        <v>12</v>
      </c>
      <c r="C46">
        <v>1000</v>
      </c>
      <c r="D46" s="12">
        <v>100354.05600000001</v>
      </c>
      <c r="E46" s="12">
        <v>3829.3880690773149</v>
      </c>
      <c r="F46" s="12">
        <v>89346.8</v>
      </c>
      <c r="G46" s="12">
        <v>94582.28</v>
      </c>
      <c r="H46" s="12">
        <v>95325</v>
      </c>
      <c r="I46" s="12">
        <v>95991</v>
      </c>
      <c r="J46" s="12">
        <v>96743.51999999999</v>
      </c>
      <c r="K46" s="12">
        <v>97216.300000000017</v>
      </c>
      <c r="L46" s="12">
        <v>98067.56</v>
      </c>
      <c r="M46" s="12">
        <v>98669.48000000001</v>
      </c>
      <c r="N46" s="12">
        <v>99208.959999999992</v>
      </c>
      <c r="O46" s="12">
        <v>99760.760000000009</v>
      </c>
      <c r="P46" s="12">
        <v>100290.8</v>
      </c>
      <c r="Q46" s="12">
        <v>100845.34</v>
      </c>
      <c r="R46" s="12">
        <v>101407.76000000001</v>
      </c>
      <c r="S46" s="12">
        <v>102020.08</v>
      </c>
      <c r="T46" s="12">
        <v>102636.6</v>
      </c>
      <c r="U46" s="12">
        <v>103218.00000000001</v>
      </c>
      <c r="V46" s="12">
        <v>103857.44</v>
      </c>
      <c r="W46" s="12">
        <v>104344.56</v>
      </c>
      <c r="X46" s="12">
        <v>105106</v>
      </c>
      <c r="Y46" s="12">
        <v>106797.7</v>
      </c>
      <c r="Z46" s="12">
        <v>109968.8</v>
      </c>
    </row>
    <row r="47" spans="1:26" x14ac:dyDescent="0.25">
      <c r="A47" s="10" t="s">
        <v>16</v>
      </c>
      <c r="B47">
        <v>13</v>
      </c>
      <c r="C47">
        <v>1000</v>
      </c>
      <c r="D47" s="12">
        <v>104840.78159999996</v>
      </c>
      <c r="E47" s="12">
        <v>3980.7241994801316</v>
      </c>
      <c r="F47" s="12">
        <v>97314</v>
      </c>
      <c r="G47" s="12">
        <v>98506.439999999988</v>
      </c>
      <c r="H47" s="12">
        <v>99382.24</v>
      </c>
      <c r="I47" s="12">
        <v>100220.94</v>
      </c>
      <c r="J47" s="12">
        <v>101248.72</v>
      </c>
      <c r="K47" s="12">
        <v>102192.99999999999</v>
      </c>
      <c r="L47" s="12">
        <v>102622.28</v>
      </c>
      <c r="M47" s="12">
        <v>102853.40000000001</v>
      </c>
      <c r="N47" s="12">
        <v>103439.92</v>
      </c>
      <c r="O47" s="12">
        <v>104040.07999999999</v>
      </c>
      <c r="P47" s="12">
        <v>104668.6</v>
      </c>
      <c r="Q47" s="12">
        <v>105345.56</v>
      </c>
      <c r="R47" s="12">
        <v>106089.44</v>
      </c>
      <c r="S47" s="12">
        <v>106832.22</v>
      </c>
      <c r="T47" s="12">
        <v>107547.44</v>
      </c>
      <c r="U47" s="12">
        <v>107648.2</v>
      </c>
      <c r="V47" s="12">
        <v>107713.12</v>
      </c>
      <c r="W47" s="12">
        <v>108508.52</v>
      </c>
      <c r="X47" s="12">
        <v>110082.24000000001</v>
      </c>
      <c r="Y47" s="12">
        <v>112377.52</v>
      </c>
      <c r="Z47" s="12">
        <v>114274.4</v>
      </c>
    </row>
    <row r="48" spans="1:26" x14ac:dyDescent="0.25">
      <c r="A48" s="10" t="s">
        <v>16</v>
      </c>
      <c r="B48">
        <v>14</v>
      </c>
      <c r="C48">
        <v>1000</v>
      </c>
      <c r="D48" s="12">
        <v>104822.73720000006</v>
      </c>
      <c r="E48" s="12">
        <v>3919.0322396406964</v>
      </c>
      <c r="F48" s="12">
        <v>94420.800000000003</v>
      </c>
      <c r="G48" s="12">
        <v>99083.66</v>
      </c>
      <c r="H48" s="12">
        <v>99704.960000000006</v>
      </c>
      <c r="I48" s="12">
        <v>100555.42000000001</v>
      </c>
      <c r="J48" s="12">
        <v>101227.92000000001</v>
      </c>
      <c r="K48" s="12">
        <v>101739.9</v>
      </c>
      <c r="L48" s="12">
        <v>102256.2</v>
      </c>
      <c r="M48" s="12">
        <v>102801.56</v>
      </c>
      <c r="N48" s="12">
        <v>103449.76</v>
      </c>
      <c r="O48" s="12">
        <v>104042.22</v>
      </c>
      <c r="P48" s="12">
        <v>104747.20000000001</v>
      </c>
      <c r="Q48" s="12">
        <v>105453.94</v>
      </c>
      <c r="R48" s="12">
        <v>106164</v>
      </c>
      <c r="S48" s="12">
        <v>106826.3</v>
      </c>
      <c r="T48" s="12">
        <v>107296.64</v>
      </c>
      <c r="U48" s="12">
        <v>108055.8</v>
      </c>
      <c r="V48" s="12">
        <v>108586.64</v>
      </c>
      <c r="W48" s="12">
        <v>109343.37999999999</v>
      </c>
      <c r="X48" s="12">
        <v>110050.4</v>
      </c>
      <c r="Y48" s="12">
        <v>110864</v>
      </c>
      <c r="Z48" s="12">
        <v>115494.8</v>
      </c>
    </row>
    <row r="49" spans="1:26" x14ac:dyDescent="0.25">
      <c r="A49" s="10" t="s">
        <v>16</v>
      </c>
      <c r="B49">
        <v>15</v>
      </c>
      <c r="C49">
        <v>1000</v>
      </c>
      <c r="D49" s="12">
        <v>102648.9544</v>
      </c>
      <c r="E49" s="12">
        <v>4007.5619781277464</v>
      </c>
      <c r="F49" s="12">
        <v>91302.8</v>
      </c>
      <c r="G49" s="12">
        <v>96604.680000000008</v>
      </c>
      <c r="H49" s="12">
        <v>97468.319999999992</v>
      </c>
      <c r="I49" s="12">
        <v>98042.66</v>
      </c>
      <c r="J49" s="12">
        <v>98873.04</v>
      </c>
      <c r="K49" s="12">
        <v>99474.499999999985</v>
      </c>
      <c r="L49" s="12">
        <v>100163.56</v>
      </c>
      <c r="M49" s="12">
        <v>100805.36</v>
      </c>
      <c r="N49" s="12">
        <v>101396.32</v>
      </c>
      <c r="O49" s="12">
        <v>101908.82</v>
      </c>
      <c r="P49" s="12">
        <v>102535.4</v>
      </c>
      <c r="Q49" s="12">
        <v>103327.64</v>
      </c>
      <c r="R49" s="12">
        <v>103821.84</v>
      </c>
      <c r="S49" s="12">
        <v>104408.42</v>
      </c>
      <c r="T49" s="12">
        <v>105046.04000000001</v>
      </c>
      <c r="U49" s="12">
        <v>105801.19999999998</v>
      </c>
      <c r="V49" s="12">
        <v>106487.51999999999</v>
      </c>
      <c r="W49" s="12">
        <v>107219.48</v>
      </c>
      <c r="X49" s="12">
        <v>107808.96000000001</v>
      </c>
      <c r="Y49" s="12">
        <v>108416.81999999999</v>
      </c>
      <c r="Z49" s="12">
        <v>113060</v>
      </c>
    </row>
    <row r="50" spans="1:26" x14ac:dyDescent="0.25">
      <c r="A50" s="10" t="s">
        <v>16</v>
      </c>
      <c r="B50">
        <v>16</v>
      </c>
      <c r="C50">
        <v>1000</v>
      </c>
      <c r="D50" s="12">
        <v>100259.71679999998</v>
      </c>
      <c r="E50" s="12">
        <v>4030.3757126543364</v>
      </c>
      <c r="F50" s="12">
        <v>90690.4</v>
      </c>
      <c r="G50" s="12">
        <v>93797.18</v>
      </c>
      <c r="H50" s="12">
        <v>94838.52</v>
      </c>
      <c r="I50" s="12">
        <v>95634.78</v>
      </c>
      <c r="J50" s="12">
        <v>96295.280000000013</v>
      </c>
      <c r="K50" s="12">
        <v>97180.6</v>
      </c>
      <c r="L50" s="12">
        <v>97701.36</v>
      </c>
      <c r="M50" s="12">
        <v>98525.02</v>
      </c>
      <c r="N50" s="12">
        <v>99036.799999999988</v>
      </c>
      <c r="O50" s="12">
        <v>99690.72</v>
      </c>
      <c r="P50" s="12">
        <v>100280.20000000001</v>
      </c>
      <c r="Q50" s="12">
        <v>100786.92</v>
      </c>
      <c r="R50" s="12">
        <v>101378.95999999999</v>
      </c>
      <c r="S50" s="12">
        <v>101859.57999999999</v>
      </c>
      <c r="T50" s="12">
        <v>102720.48</v>
      </c>
      <c r="U50" s="12">
        <v>103275.6</v>
      </c>
      <c r="V50" s="12">
        <v>103794.16</v>
      </c>
      <c r="W50" s="12">
        <v>104475.1</v>
      </c>
      <c r="X50" s="12">
        <v>105437.8</v>
      </c>
      <c r="Y50" s="12">
        <v>107242.16</v>
      </c>
      <c r="Z50" s="12">
        <v>110068.8</v>
      </c>
    </row>
    <row r="51" spans="1:26" x14ac:dyDescent="0.25">
      <c r="A51" s="10" t="s">
        <v>16</v>
      </c>
      <c r="B51">
        <v>17</v>
      </c>
      <c r="C51">
        <v>1000</v>
      </c>
      <c r="D51" s="12">
        <v>105166.89440000003</v>
      </c>
      <c r="E51" s="12">
        <v>4292.4953174676775</v>
      </c>
      <c r="F51" s="12">
        <v>94537.2</v>
      </c>
      <c r="G51" s="12">
        <v>98196.36</v>
      </c>
      <c r="H51" s="12">
        <v>99855.079999999987</v>
      </c>
      <c r="I51" s="12">
        <v>100340.8</v>
      </c>
      <c r="J51" s="12">
        <v>101027.92</v>
      </c>
      <c r="K51" s="12">
        <v>101974.7</v>
      </c>
      <c r="L51" s="12">
        <v>103014.56</v>
      </c>
      <c r="M51" s="12">
        <v>103856.26000000001</v>
      </c>
      <c r="N51" s="12">
        <v>104416.79999999999</v>
      </c>
      <c r="O51" s="12">
        <v>104784.16</v>
      </c>
      <c r="P51" s="12">
        <v>104856.8</v>
      </c>
      <c r="Q51" s="12">
        <v>104937.60000000001</v>
      </c>
      <c r="R51" s="12">
        <v>105137.92</v>
      </c>
      <c r="S51" s="12">
        <v>106581.04000000001</v>
      </c>
      <c r="T51" s="12">
        <v>107574.40000000002</v>
      </c>
      <c r="U51" s="12">
        <v>108766.70000000001</v>
      </c>
      <c r="V51" s="12">
        <v>109822.64</v>
      </c>
      <c r="W51" s="12">
        <v>110412.6</v>
      </c>
      <c r="X51" s="12">
        <v>111160.28000000001</v>
      </c>
      <c r="Y51" s="12">
        <v>111967.45999999999</v>
      </c>
      <c r="Z51" s="12">
        <v>116998.8</v>
      </c>
    </row>
    <row r="52" spans="1:26" x14ac:dyDescent="0.25">
      <c r="A52" s="10" t="s">
        <v>16</v>
      </c>
      <c r="B52">
        <v>18</v>
      </c>
      <c r="C52">
        <v>1000</v>
      </c>
      <c r="D52" s="12">
        <v>104540.64359999997</v>
      </c>
      <c r="E52" s="12">
        <v>4243.1697109331617</v>
      </c>
      <c r="F52" s="12">
        <v>92664</v>
      </c>
      <c r="G52" s="12">
        <v>97801.12</v>
      </c>
      <c r="H52" s="12">
        <v>98652.760000000009</v>
      </c>
      <c r="I52" s="12">
        <v>99709.239999999991</v>
      </c>
      <c r="J52" s="12">
        <v>100539.6</v>
      </c>
      <c r="K52" s="12">
        <v>101272.6</v>
      </c>
      <c r="L52" s="12">
        <v>101995.68000000001</v>
      </c>
      <c r="M52" s="12">
        <v>102600.66</v>
      </c>
      <c r="N52" s="12">
        <v>103413.84</v>
      </c>
      <c r="O52" s="12">
        <v>104011.76</v>
      </c>
      <c r="P52" s="12">
        <v>104454.20000000001</v>
      </c>
      <c r="Q52" s="12">
        <v>104955.12</v>
      </c>
      <c r="R52" s="12">
        <v>105674.16</v>
      </c>
      <c r="S52" s="12">
        <v>106310.02000000002</v>
      </c>
      <c r="T52" s="12">
        <v>107007.07999999999</v>
      </c>
      <c r="U52" s="12">
        <v>107805.80000000002</v>
      </c>
      <c r="V52" s="12">
        <v>108442.56</v>
      </c>
      <c r="W52" s="12">
        <v>109227.04000000001</v>
      </c>
      <c r="X52" s="12">
        <v>109829.84000000001</v>
      </c>
      <c r="Y52" s="12">
        <v>111832.23999999999</v>
      </c>
      <c r="Z52" s="12">
        <v>115037.6</v>
      </c>
    </row>
    <row r="53" spans="1:26" x14ac:dyDescent="0.25">
      <c r="A53" s="10" t="s">
        <v>16</v>
      </c>
      <c r="B53">
        <v>19</v>
      </c>
      <c r="C53">
        <v>1000</v>
      </c>
      <c r="D53" s="12">
        <v>102603.0131999999</v>
      </c>
      <c r="E53" s="12">
        <v>4427.9701296488356</v>
      </c>
      <c r="F53" s="12">
        <v>92104</v>
      </c>
      <c r="G53" s="12">
        <v>95234.34</v>
      </c>
      <c r="H53" s="12">
        <v>96378.52</v>
      </c>
      <c r="I53" s="12">
        <v>97710.38</v>
      </c>
      <c r="J53" s="12">
        <v>98617.2</v>
      </c>
      <c r="K53" s="12">
        <v>99400.8</v>
      </c>
      <c r="L53" s="12">
        <v>100045.4</v>
      </c>
      <c r="M53" s="12">
        <v>100611.45999999999</v>
      </c>
      <c r="N53" s="12">
        <v>101326.95999999999</v>
      </c>
      <c r="O53" s="12">
        <v>101917.82</v>
      </c>
      <c r="P53" s="12">
        <v>102586.4</v>
      </c>
      <c r="Q53" s="12">
        <v>103382.52</v>
      </c>
      <c r="R53" s="12">
        <v>103894.08000000002</v>
      </c>
      <c r="S53" s="12">
        <v>104507.28</v>
      </c>
      <c r="T53" s="12">
        <v>105157.52</v>
      </c>
      <c r="U53" s="12">
        <v>105797.40000000001</v>
      </c>
      <c r="V53" s="12">
        <v>106363.35999999999</v>
      </c>
      <c r="W53" s="12">
        <v>107501.84</v>
      </c>
      <c r="X53" s="12">
        <v>108542.48</v>
      </c>
      <c r="Y53" s="12">
        <v>110376.31999999999</v>
      </c>
      <c r="Z53" s="12">
        <v>112236</v>
      </c>
    </row>
    <row r="54" spans="1:26" x14ac:dyDescent="0.25">
      <c r="A54" s="10" t="s">
        <v>16</v>
      </c>
      <c r="B54">
        <v>20</v>
      </c>
      <c r="C54">
        <v>1000</v>
      </c>
      <c r="D54" s="12">
        <v>100344.42879999998</v>
      </c>
      <c r="E54" s="12">
        <v>4453.2498499097755</v>
      </c>
      <c r="F54" s="12">
        <v>90634</v>
      </c>
      <c r="G54" s="12">
        <v>92490.200000000012</v>
      </c>
      <c r="H54" s="12">
        <v>93975.679999999993</v>
      </c>
      <c r="I54" s="12">
        <v>95507.08</v>
      </c>
      <c r="J54" s="12">
        <v>96435.36</v>
      </c>
      <c r="K54" s="12">
        <v>97281.800000000017</v>
      </c>
      <c r="L54" s="12">
        <v>97888.84</v>
      </c>
      <c r="M54" s="12">
        <v>98461.74</v>
      </c>
      <c r="N54" s="12">
        <v>99078.32</v>
      </c>
      <c r="O54" s="12">
        <v>99698.48000000001</v>
      </c>
      <c r="P54" s="12">
        <v>100275</v>
      </c>
      <c r="Q54" s="12">
        <v>101051.94</v>
      </c>
      <c r="R54" s="12">
        <v>101567.28</v>
      </c>
      <c r="S54" s="12">
        <v>102301.16</v>
      </c>
      <c r="T54" s="12">
        <v>102968.16</v>
      </c>
      <c r="U54" s="12">
        <v>103641.49999999999</v>
      </c>
      <c r="V54" s="12">
        <v>104462.72</v>
      </c>
      <c r="W54" s="12">
        <v>105412</v>
      </c>
      <c r="X54" s="12">
        <v>106606.76</v>
      </c>
      <c r="Y54" s="12">
        <v>107598.14</v>
      </c>
      <c r="Z54" s="12">
        <v>111788</v>
      </c>
    </row>
    <row r="55" spans="1:26" x14ac:dyDescent="0.25">
      <c r="A55" s="10" t="s">
        <v>15</v>
      </c>
      <c r="B55">
        <v>1</v>
      </c>
      <c r="C55">
        <v>1000</v>
      </c>
      <c r="D55" s="12">
        <v>40.290999999999997</v>
      </c>
      <c r="E55" s="12">
        <v>29.82575891565703</v>
      </c>
      <c r="F55" s="12">
        <v>0</v>
      </c>
      <c r="G55" s="12">
        <v>0</v>
      </c>
      <c r="H55" s="12">
        <v>3.9000000000000057</v>
      </c>
      <c r="I55" s="12">
        <v>9</v>
      </c>
      <c r="J55" s="12">
        <v>13.800000000000011</v>
      </c>
      <c r="K55" s="12">
        <v>16.75</v>
      </c>
      <c r="L55" s="12">
        <v>21</v>
      </c>
      <c r="M55" s="12">
        <v>25</v>
      </c>
      <c r="N55" s="12">
        <v>28</v>
      </c>
      <c r="O55" s="12">
        <v>32</v>
      </c>
      <c r="P55" s="12">
        <v>36</v>
      </c>
      <c r="Q55" s="12">
        <v>40.450000000000045</v>
      </c>
      <c r="R55" s="12">
        <v>44</v>
      </c>
      <c r="S55" s="12">
        <v>48</v>
      </c>
      <c r="T55" s="12">
        <v>52</v>
      </c>
      <c r="U55" s="12">
        <v>58</v>
      </c>
      <c r="V55" s="12">
        <v>65</v>
      </c>
      <c r="W55" s="12">
        <v>73</v>
      </c>
      <c r="X55" s="12">
        <v>82.100000000000023</v>
      </c>
      <c r="Y55" s="12">
        <v>95.100000000000136</v>
      </c>
      <c r="Z55" s="12">
        <v>163</v>
      </c>
    </row>
    <row r="56" spans="1:26" x14ac:dyDescent="0.25">
      <c r="A56" s="10" t="s">
        <v>15</v>
      </c>
      <c r="B56">
        <v>2</v>
      </c>
      <c r="C56">
        <v>1000</v>
      </c>
      <c r="D56" s="12">
        <v>34.009</v>
      </c>
      <c r="E56" s="12">
        <v>29.79447313898384</v>
      </c>
      <c r="F56" s="12">
        <v>0</v>
      </c>
      <c r="G56" s="12">
        <v>0</v>
      </c>
      <c r="H56" s="12">
        <v>0</v>
      </c>
      <c r="I56" s="12">
        <v>3</v>
      </c>
      <c r="J56" s="12">
        <v>6</v>
      </c>
      <c r="K56" s="12">
        <v>10</v>
      </c>
      <c r="L56" s="12">
        <v>13</v>
      </c>
      <c r="M56" s="12">
        <v>16</v>
      </c>
      <c r="N56" s="12">
        <v>20</v>
      </c>
      <c r="O56" s="12">
        <v>24</v>
      </c>
      <c r="P56" s="12">
        <v>28</v>
      </c>
      <c r="Q56" s="12">
        <v>31</v>
      </c>
      <c r="R56" s="12">
        <v>36</v>
      </c>
      <c r="S56" s="12">
        <v>41</v>
      </c>
      <c r="T56" s="12">
        <v>46</v>
      </c>
      <c r="U56" s="12">
        <v>50.25</v>
      </c>
      <c r="V56" s="12">
        <v>57.200000000000045</v>
      </c>
      <c r="W56" s="12">
        <v>67</v>
      </c>
      <c r="X56" s="12">
        <v>76.100000000000023</v>
      </c>
      <c r="Y56" s="12">
        <v>91</v>
      </c>
      <c r="Z56" s="12">
        <v>163</v>
      </c>
    </row>
    <row r="57" spans="1:26" x14ac:dyDescent="0.25">
      <c r="A57" s="10" t="s">
        <v>15</v>
      </c>
      <c r="B57">
        <v>3</v>
      </c>
      <c r="C57">
        <v>1000</v>
      </c>
      <c r="D57" s="12">
        <v>32.512</v>
      </c>
      <c r="E57" s="12">
        <v>30.10056311599336</v>
      </c>
      <c r="F57" s="12">
        <v>0</v>
      </c>
      <c r="G57" s="12">
        <v>0</v>
      </c>
      <c r="H57" s="12">
        <v>0</v>
      </c>
      <c r="I57" s="12">
        <v>1</v>
      </c>
      <c r="J57" s="12">
        <v>4</v>
      </c>
      <c r="K57" s="12">
        <v>7.75</v>
      </c>
      <c r="L57" s="12">
        <v>11</v>
      </c>
      <c r="M57" s="12">
        <v>14</v>
      </c>
      <c r="N57" s="12">
        <v>17</v>
      </c>
      <c r="O57" s="12">
        <v>21</v>
      </c>
      <c r="P57" s="12">
        <v>25</v>
      </c>
      <c r="Q57" s="12">
        <v>30</v>
      </c>
      <c r="R57" s="12">
        <v>35</v>
      </c>
      <c r="S57" s="12">
        <v>40</v>
      </c>
      <c r="T57" s="12">
        <v>45</v>
      </c>
      <c r="U57" s="12">
        <v>50</v>
      </c>
      <c r="V57" s="12">
        <v>55</v>
      </c>
      <c r="W57" s="12">
        <v>65.150000000000091</v>
      </c>
      <c r="X57" s="12">
        <v>76</v>
      </c>
      <c r="Y57" s="12">
        <v>91</v>
      </c>
      <c r="Z57" s="12">
        <v>163</v>
      </c>
    </row>
    <row r="58" spans="1:26" x14ac:dyDescent="0.25">
      <c r="A58" s="10" t="s">
        <v>15</v>
      </c>
      <c r="B58">
        <v>4</v>
      </c>
      <c r="C58">
        <v>1000</v>
      </c>
      <c r="D58" s="12">
        <v>32.284999999999997</v>
      </c>
      <c r="E58" s="12">
        <v>30.145489306453886</v>
      </c>
      <c r="F58" s="12">
        <v>0</v>
      </c>
      <c r="G58" s="12">
        <v>0</v>
      </c>
      <c r="H58" s="12">
        <v>0</v>
      </c>
      <c r="I58" s="12">
        <v>1</v>
      </c>
      <c r="J58" s="12">
        <v>3.8000000000000114</v>
      </c>
      <c r="K58" s="12">
        <v>7</v>
      </c>
      <c r="L58" s="12">
        <v>10</v>
      </c>
      <c r="M58" s="12">
        <v>14</v>
      </c>
      <c r="N58" s="12">
        <v>17</v>
      </c>
      <c r="O58" s="12">
        <v>21</v>
      </c>
      <c r="P58" s="12">
        <v>25</v>
      </c>
      <c r="Q58" s="12">
        <v>29</v>
      </c>
      <c r="R58" s="12">
        <v>34</v>
      </c>
      <c r="S58" s="12">
        <v>40</v>
      </c>
      <c r="T58" s="12">
        <v>44</v>
      </c>
      <c r="U58" s="12">
        <v>49.25</v>
      </c>
      <c r="V58" s="12">
        <v>55</v>
      </c>
      <c r="W58" s="12">
        <v>65</v>
      </c>
      <c r="X58" s="12">
        <v>76</v>
      </c>
      <c r="Y58" s="12">
        <v>91</v>
      </c>
      <c r="Z58" s="12">
        <v>163</v>
      </c>
    </row>
    <row r="59" spans="1:26" x14ac:dyDescent="0.25">
      <c r="A59" s="10" t="s">
        <v>15</v>
      </c>
      <c r="B59">
        <v>5</v>
      </c>
      <c r="C59">
        <v>1000</v>
      </c>
      <c r="D59" s="12">
        <v>40.901000000000003</v>
      </c>
      <c r="E59" s="12">
        <v>19.946906478902388</v>
      </c>
      <c r="F59" s="12">
        <v>0</v>
      </c>
      <c r="G59" s="12">
        <v>12</v>
      </c>
      <c r="H59" s="12">
        <v>16</v>
      </c>
      <c r="I59" s="12">
        <v>20</v>
      </c>
      <c r="J59" s="12">
        <v>23</v>
      </c>
      <c r="K59" s="12">
        <v>25.75</v>
      </c>
      <c r="L59" s="12">
        <v>29</v>
      </c>
      <c r="M59" s="12">
        <v>32</v>
      </c>
      <c r="N59" s="12">
        <v>34</v>
      </c>
      <c r="O59" s="12">
        <v>37</v>
      </c>
      <c r="P59" s="12">
        <v>40</v>
      </c>
      <c r="Q59" s="12">
        <v>42.450000000000045</v>
      </c>
      <c r="R59" s="12">
        <v>45</v>
      </c>
      <c r="S59" s="12">
        <v>48</v>
      </c>
      <c r="T59" s="12">
        <v>51</v>
      </c>
      <c r="U59" s="12">
        <v>54</v>
      </c>
      <c r="V59" s="12">
        <v>57</v>
      </c>
      <c r="W59" s="12">
        <v>62</v>
      </c>
      <c r="X59" s="12">
        <v>67</v>
      </c>
      <c r="Y59" s="12">
        <v>75</v>
      </c>
      <c r="Z59" s="12">
        <v>114</v>
      </c>
    </row>
    <row r="60" spans="1:26" x14ac:dyDescent="0.25">
      <c r="A60" s="10" t="s">
        <v>15</v>
      </c>
      <c r="B60">
        <v>6</v>
      </c>
      <c r="C60">
        <v>1000</v>
      </c>
      <c r="D60" s="12">
        <v>9.0500000000000007</v>
      </c>
      <c r="E60" s="12">
        <v>9.4149955996878809</v>
      </c>
      <c r="F60" s="12">
        <v>0</v>
      </c>
      <c r="G60" s="12">
        <v>0</v>
      </c>
      <c r="H60" s="12">
        <v>0</v>
      </c>
      <c r="I60" s="12">
        <v>0</v>
      </c>
      <c r="J60" s="12">
        <v>0</v>
      </c>
      <c r="K60" s="12">
        <v>0</v>
      </c>
      <c r="L60" s="12">
        <v>2</v>
      </c>
      <c r="M60" s="12">
        <v>3</v>
      </c>
      <c r="N60" s="12">
        <v>4</v>
      </c>
      <c r="O60" s="12">
        <v>5</v>
      </c>
      <c r="P60" s="12">
        <v>6</v>
      </c>
      <c r="Q60" s="12">
        <v>8</v>
      </c>
      <c r="R60" s="12">
        <v>9</v>
      </c>
      <c r="S60" s="12">
        <v>11</v>
      </c>
      <c r="T60" s="12">
        <v>12</v>
      </c>
      <c r="U60" s="12">
        <v>14</v>
      </c>
      <c r="V60" s="12">
        <v>17</v>
      </c>
      <c r="W60" s="12">
        <v>19</v>
      </c>
      <c r="X60" s="12">
        <v>22</v>
      </c>
      <c r="Y60" s="12">
        <v>28.050000000000068</v>
      </c>
      <c r="Z60" s="12">
        <v>46</v>
      </c>
    </row>
    <row r="61" spans="1:26" x14ac:dyDescent="0.25">
      <c r="A61" s="10" t="s">
        <v>15</v>
      </c>
      <c r="B61">
        <v>7</v>
      </c>
      <c r="C61">
        <v>1000</v>
      </c>
      <c r="D61" s="12">
        <v>4.5810000000000004</v>
      </c>
      <c r="E61" s="12">
        <v>6.448955576527724</v>
      </c>
      <c r="F61" s="12">
        <v>0</v>
      </c>
      <c r="G61" s="12"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1</v>
      </c>
      <c r="Q61" s="12">
        <v>2</v>
      </c>
      <c r="R61" s="12">
        <v>3</v>
      </c>
      <c r="S61" s="12">
        <v>5</v>
      </c>
      <c r="T61" s="12">
        <v>6</v>
      </c>
      <c r="U61" s="12">
        <v>8</v>
      </c>
      <c r="V61" s="12">
        <v>10</v>
      </c>
      <c r="W61" s="12">
        <v>12</v>
      </c>
      <c r="X61" s="12">
        <v>14</v>
      </c>
      <c r="Y61" s="12">
        <v>18</v>
      </c>
      <c r="Z61" s="12">
        <v>39</v>
      </c>
    </row>
    <row r="62" spans="1:26" x14ac:dyDescent="0.25">
      <c r="A62" s="10" t="s">
        <v>15</v>
      </c>
      <c r="B62">
        <v>8</v>
      </c>
      <c r="C62">
        <v>1000</v>
      </c>
      <c r="D62" s="12">
        <v>4.4939999999999998</v>
      </c>
      <c r="E62" s="12">
        <v>6.4343892767973996</v>
      </c>
      <c r="F62" s="12">
        <v>0</v>
      </c>
      <c r="G62" s="12"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2</v>
      </c>
      <c r="R62" s="12">
        <v>3</v>
      </c>
      <c r="S62" s="12">
        <v>5</v>
      </c>
      <c r="T62" s="12">
        <v>6</v>
      </c>
      <c r="U62" s="12">
        <v>8</v>
      </c>
      <c r="V62" s="12">
        <v>9.2000000000000455</v>
      </c>
      <c r="W62" s="12">
        <v>12</v>
      </c>
      <c r="X62" s="12">
        <v>14</v>
      </c>
      <c r="Y62" s="12">
        <v>18</v>
      </c>
      <c r="Z62" s="12">
        <v>39</v>
      </c>
    </row>
    <row r="63" spans="1:26" x14ac:dyDescent="0.25">
      <c r="A63" s="10" t="s">
        <v>15</v>
      </c>
      <c r="B63">
        <v>9</v>
      </c>
      <c r="C63">
        <v>1000</v>
      </c>
      <c r="D63" s="12">
        <v>55.091999999999999</v>
      </c>
      <c r="E63" s="12">
        <v>23.253306264964824</v>
      </c>
      <c r="F63" s="12">
        <v>0</v>
      </c>
      <c r="G63" s="12">
        <v>18</v>
      </c>
      <c r="H63" s="12">
        <v>26</v>
      </c>
      <c r="I63" s="12">
        <v>31</v>
      </c>
      <c r="J63" s="12">
        <v>35</v>
      </c>
      <c r="K63" s="12">
        <v>39</v>
      </c>
      <c r="L63" s="12">
        <v>42</v>
      </c>
      <c r="M63" s="12">
        <v>45</v>
      </c>
      <c r="N63" s="12">
        <v>49</v>
      </c>
      <c r="O63" s="12">
        <v>51.550000000000011</v>
      </c>
      <c r="P63" s="12">
        <v>55</v>
      </c>
      <c r="Q63" s="12">
        <v>57</v>
      </c>
      <c r="R63" s="12">
        <v>60</v>
      </c>
      <c r="S63" s="12">
        <v>62</v>
      </c>
      <c r="T63" s="12">
        <v>66</v>
      </c>
      <c r="U63" s="12">
        <v>70</v>
      </c>
      <c r="V63" s="12">
        <v>73</v>
      </c>
      <c r="W63" s="12">
        <v>79</v>
      </c>
      <c r="X63" s="12">
        <v>86</v>
      </c>
      <c r="Y63" s="12">
        <v>96</v>
      </c>
      <c r="Z63" s="12">
        <v>130</v>
      </c>
    </row>
    <row r="64" spans="1:26" x14ac:dyDescent="0.25">
      <c r="A64" s="10" t="s">
        <v>15</v>
      </c>
      <c r="B64">
        <v>10</v>
      </c>
      <c r="C64">
        <v>1000</v>
      </c>
      <c r="D64" s="12">
        <v>9.3260000000000005</v>
      </c>
      <c r="E64" s="12">
        <v>9.5020004215960761</v>
      </c>
      <c r="F64" s="12">
        <v>0</v>
      </c>
      <c r="G64" s="12">
        <v>0</v>
      </c>
      <c r="H64" s="12">
        <v>0</v>
      </c>
      <c r="I64" s="12">
        <v>0</v>
      </c>
      <c r="J64" s="12">
        <v>0</v>
      </c>
      <c r="K64" s="12">
        <v>1</v>
      </c>
      <c r="L64" s="12">
        <v>2</v>
      </c>
      <c r="M64" s="12">
        <v>3</v>
      </c>
      <c r="N64" s="12">
        <v>5</v>
      </c>
      <c r="O64" s="12">
        <v>6</v>
      </c>
      <c r="P64" s="12">
        <v>7</v>
      </c>
      <c r="Q64" s="12">
        <v>8</v>
      </c>
      <c r="R64" s="12">
        <v>10</v>
      </c>
      <c r="S64" s="12">
        <v>11</v>
      </c>
      <c r="T64" s="12">
        <v>13</v>
      </c>
      <c r="U64" s="12">
        <v>14</v>
      </c>
      <c r="V64" s="12">
        <v>17</v>
      </c>
      <c r="W64" s="12">
        <v>19</v>
      </c>
      <c r="X64" s="12">
        <v>22.100000000000023</v>
      </c>
      <c r="Y64" s="12">
        <v>29</v>
      </c>
      <c r="Z64" s="12">
        <v>62</v>
      </c>
    </row>
    <row r="65" spans="1:26" x14ac:dyDescent="0.25">
      <c r="A65" s="10" t="s">
        <v>15</v>
      </c>
      <c r="B65">
        <v>11</v>
      </c>
      <c r="C65">
        <v>1000</v>
      </c>
      <c r="D65" s="12">
        <v>3.988</v>
      </c>
      <c r="E65" s="12">
        <v>5.8798323469660625</v>
      </c>
      <c r="F65" s="12">
        <v>0</v>
      </c>
      <c r="G65" s="12">
        <v>0</v>
      </c>
      <c r="H65" s="12">
        <v>0</v>
      </c>
      <c r="I65" s="12">
        <v>0</v>
      </c>
      <c r="J65" s="12">
        <v>0</v>
      </c>
      <c r="K65" s="12">
        <v>0</v>
      </c>
      <c r="L65" s="12">
        <v>0</v>
      </c>
      <c r="M65" s="12">
        <v>0</v>
      </c>
      <c r="N65" s="12">
        <v>0</v>
      </c>
      <c r="O65" s="12">
        <v>0</v>
      </c>
      <c r="P65" s="12">
        <v>0</v>
      </c>
      <c r="Q65" s="12">
        <v>1</v>
      </c>
      <c r="R65" s="12">
        <v>3</v>
      </c>
      <c r="S65" s="12">
        <v>4</v>
      </c>
      <c r="T65" s="12">
        <v>5</v>
      </c>
      <c r="U65" s="12">
        <v>7</v>
      </c>
      <c r="V65" s="12">
        <v>9</v>
      </c>
      <c r="W65" s="12">
        <v>10</v>
      </c>
      <c r="X65" s="12">
        <v>13</v>
      </c>
      <c r="Y65" s="12">
        <v>17</v>
      </c>
      <c r="Z65" s="12">
        <v>30</v>
      </c>
    </row>
    <row r="66" spans="1:26" x14ac:dyDescent="0.25">
      <c r="A66" s="10" t="s">
        <v>15</v>
      </c>
      <c r="B66">
        <v>12</v>
      </c>
      <c r="C66">
        <v>1000</v>
      </c>
      <c r="D66" s="12">
        <v>3.9159999999999999</v>
      </c>
      <c r="E66" s="12">
        <v>5.868848897985651</v>
      </c>
      <c r="F66" s="12">
        <v>0</v>
      </c>
      <c r="G66" s="12">
        <v>0</v>
      </c>
      <c r="H66" s="12">
        <v>0</v>
      </c>
      <c r="I66" s="12">
        <v>0</v>
      </c>
      <c r="J66" s="12">
        <v>0</v>
      </c>
      <c r="K66" s="12">
        <v>0</v>
      </c>
      <c r="L66" s="12">
        <v>0</v>
      </c>
      <c r="M66" s="12">
        <v>0</v>
      </c>
      <c r="N66" s="12">
        <v>0</v>
      </c>
      <c r="O66" s="12">
        <v>0</v>
      </c>
      <c r="P66" s="12">
        <v>0</v>
      </c>
      <c r="Q66" s="12">
        <v>1</v>
      </c>
      <c r="R66" s="12">
        <v>2</v>
      </c>
      <c r="S66" s="12">
        <v>3</v>
      </c>
      <c r="T66" s="12">
        <v>5</v>
      </c>
      <c r="U66" s="12">
        <v>7</v>
      </c>
      <c r="V66" s="12">
        <v>8</v>
      </c>
      <c r="W66" s="12">
        <v>10</v>
      </c>
      <c r="X66" s="12">
        <v>13</v>
      </c>
      <c r="Y66" s="12">
        <v>17</v>
      </c>
      <c r="Z66" s="12">
        <v>30</v>
      </c>
    </row>
    <row r="67" spans="1:26" x14ac:dyDescent="0.25">
      <c r="A67" s="10" t="s">
        <v>15</v>
      </c>
      <c r="B67">
        <v>13</v>
      </c>
      <c r="C67">
        <v>1000</v>
      </c>
      <c r="D67" s="12">
        <v>57.462000000000003</v>
      </c>
      <c r="E67" s="12">
        <v>25.382214497809539</v>
      </c>
      <c r="F67" s="12">
        <v>0</v>
      </c>
      <c r="G67" s="12">
        <v>19</v>
      </c>
      <c r="H67" s="12">
        <v>27</v>
      </c>
      <c r="I67" s="12">
        <v>31</v>
      </c>
      <c r="J67" s="12">
        <v>35</v>
      </c>
      <c r="K67" s="12">
        <v>38</v>
      </c>
      <c r="L67" s="12">
        <v>42</v>
      </c>
      <c r="M67" s="12">
        <v>46</v>
      </c>
      <c r="N67" s="12">
        <v>49</v>
      </c>
      <c r="O67" s="12">
        <v>51.550000000000011</v>
      </c>
      <c r="P67" s="12">
        <v>56</v>
      </c>
      <c r="Q67" s="12">
        <v>59</v>
      </c>
      <c r="R67" s="12">
        <v>63</v>
      </c>
      <c r="S67" s="12">
        <v>66.350000000000023</v>
      </c>
      <c r="T67" s="12">
        <v>71</v>
      </c>
      <c r="U67" s="12">
        <v>75</v>
      </c>
      <c r="V67" s="12">
        <v>79</v>
      </c>
      <c r="W67" s="12">
        <v>84</v>
      </c>
      <c r="X67" s="12">
        <v>90</v>
      </c>
      <c r="Y67" s="12">
        <v>101</v>
      </c>
      <c r="Z67" s="12">
        <v>153</v>
      </c>
    </row>
    <row r="68" spans="1:26" x14ac:dyDescent="0.25">
      <c r="A68" s="10" t="s">
        <v>15</v>
      </c>
      <c r="B68">
        <v>14</v>
      </c>
      <c r="C68">
        <v>1000</v>
      </c>
      <c r="D68" s="12">
        <v>9.3469999999999995</v>
      </c>
      <c r="E68" s="12">
        <v>9.5215151236686193</v>
      </c>
      <c r="F68" s="12">
        <v>0</v>
      </c>
      <c r="G68" s="12">
        <v>0</v>
      </c>
      <c r="H68" s="12">
        <v>0</v>
      </c>
      <c r="I68" s="12">
        <v>0</v>
      </c>
      <c r="J68" s="12">
        <v>0</v>
      </c>
      <c r="K68" s="12">
        <v>1</v>
      </c>
      <c r="L68" s="12">
        <v>2</v>
      </c>
      <c r="M68" s="12">
        <v>4</v>
      </c>
      <c r="N68" s="12">
        <v>5</v>
      </c>
      <c r="O68" s="12">
        <v>6</v>
      </c>
      <c r="P68" s="12">
        <v>7</v>
      </c>
      <c r="Q68" s="12">
        <v>8</v>
      </c>
      <c r="R68" s="12">
        <v>10</v>
      </c>
      <c r="S68" s="12">
        <v>11</v>
      </c>
      <c r="T68" s="12">
        <v>12</v>
      </c>
      <c r="U68" s="12">
        <v>14</v>
      </c>
      <c r="V68" s="12">
        <v>16</v>
      </c>
      <c r="W68" s="12">
        <v>19</v>
      </c>
      <c r="X68" s="12">
        <v>22.100000000000023</v>
      </c>
      <c r="Y68" s="12">
        <v>29</v>
      </c>
      <c r="Z68" s="12">
        <v>52</v>
      </c>
    </row>
    <row r="69" spans="1:26" x14ac:dyDescent="0.25">
      <c r="A69" s="10" t="s">
        <v>15</v>
      </c>
      <c r="B69">
        <v>15</v>
      </c>
      <c r="C69">
        <v>1000</v>
      </c>
      <c r="D69" s="12">
        <v>3.97</v>
      </c>
      <c r="E69" s="12">
        <v>5.8738063980354003</v>
      </c>
      <c r="F69" s="12">
        <v>0</v>
      </c>
      <c r="G69" s="12">
        <v>0</v>
      </c>
      <c r="H69" s="12">
        <v>0</v>
      </c>
      <c r="I69" s="12">
        <v>0</v>
      </c>
      <c r="J69" s="12">
        <v>0</v>
      </c>
      <c r="K69" s="12">
        <v>0</v>
      </c>
      <c r="L69" s="12">
        <v>0</v>
      </c>
      <c r="M69" s="12">
        <v>0</v>
      </c>
      <c r="N69" s="12">
        <v>0</v>
      </c>
      <c r="O69" s="12">
        <v>0</v>
      </c>
      <c r="P69" s="12">
        <v>0</v>
      </c>
      <c r="Q69" s="12">
        <v>1</v>
      </c>
      <c r="R69" s="12">
        <v>2</v>
      </c>
      <c r="S69" s="12">
        <v>4</v>
      </c>
      <c r="T69" s="12">
        <v>5</v>
      </c>
      <c r="U69" s="12">
        <v>7</v>
      </c>
      <c r="V69" s="12">
        <v>9</v>
      </c>
      <c r="W69" s="12">
        <v>10</v>
      </c>
      <c r="X69" s="12">
        <v>13</v>
      </c>
      <c r="Y69" s="12">
        <v>17</v>
      </c>
      <c r="Z69" s="12">
        <v>30</v>
      </c>
    </row>
    <row r="70" spans="1:26" x14ac:dyDescent="0.25">
      <c r="A70" s="10" t="s">
        <v>15</v>
      </c>
      <c r="B70">
        <v>16</v>
      </c>
      <c r="C70">
        <v>1000</v>
      </c>
      <c r="D70" s="12">
        <v>3.9020000000000001</v>
      </c>
      <c r="E70" s="12">
        <v>5.8541153615782688</v>
      </c>
      <c r="F70" s="12">
        <v>0</v>
      </c>
      <c r="G70" s="12">
        <v>0</v>
      </c>
      <c r="H70" s="12">
        <v>0</v>
      </c>
      <c r="I70" s="12">
        <v>0</v>
      </c>
      <c r="J70" s="12">
        <v>0</v>
      </c>
      <c r="K70" s="12">
        <v>0</v>
      </c>
      <c r="L70" s="12">
        <v>0</v>
      </c>
      <c r="M70" s="12">
        <v>0</v>
      </c>
      <c r="N70" s="12">
        <v>0</v>
      </c>
      <c r="O70" s="12">
        <v>0</v>
      </c>
      <c r="P70" s="12">
        <v>0</v>
      </c>
      <c r="Q70" s="12">
        <v>1</v>
      </c>
      <c r="R70" s="12">
        <v>2</v>
      </c>
      <c r="S70" s="12">
        <v>3</v>
      </c>
      <c r="T70" s="12">
        <v>5</v>
      </c>
      <c r="U70" s="12">
        <v>7</v>
      </c>
      <c r="V70" s="12">
        <v>8</v>
      </c>
      <c r="W70" s="12">
        <v>10</v>
      </c>
      <c r="X70" s="12">
        <v>13</v>
      </c>
      <c r="Y70" s="12">
        <v>17</v>
      </c>
      <c r="Z70" s="12">
        <v>30</v>
      </c>
    </row>
    <row r="71" spans="1:26" x14ac:dyDescent="0.25">
      <c r="A71" s="10" t="s">
        <v>15</v>
      </c>
      <c r="B71">
        <v>17</v>
      </c>
      <c r="C71">
        <v>1000</v>
      </c>
      <c r="D71" s="12">
        <v>58.738</v>
      </c>
      <c r="E71" s="12">
        <v>28.217079217374</v>
      </c>
      <c r="F71" s="12">
        <v>0</v>
      </c>
      <c r="G71" s="12">
        <v>16.950000000000003</v>
      </c>
      <c r="H71" s="12">
        <v>24</v>
      </c>
      <c r="I71" s="12">
        <v>29</v>
      </c>
      <c r="J71" s="12">
        <v>33</v>
      </c>
      <c r="K71" s="12">
        <v>38</v>
      </c>
      <c r="L71" s="12">
        <v>42</v>
      </c>
      <c r="M71" s="12">
        <v>46</v>
      </c>
      <c r="N71" s="12">
        <v>50</v>
      </c>
      <c r="O71" s="12">
        <v>54</v>
      </c>
      <c r="P71" s="12">
        <v>57</v>
      </c>
      <c r="Q71" s="12">
        <v>60</v>
      </c>
      <c r="R71" s="12">
        <v>63</v>
      </c>
      <c r="S71" s="12">
        <v>67</v>
      </c>
      <c r="T71" s="12">
        <v>72</v>
      </c>
      <c r="U71" s="12">
        <v>76.25</v>
      </c>
      <c r="V71" s="12">
        <v>84</v>
      </c>
      <c r="W71" s="12">
        <v>89</v>
      </c>
      <c r="X71" s="12">
        <v>97</v>
      </c>
      <c r="Y71" s="12">
        <v>108</v>
      </c>
      <c r="Z71" s="12">
        <v>157</v>
      </c>
    </row>
    <row r="72" spans="1:26" x14ac:dyDescent="0.25">
      <c r="A72" s="10" t="s">
        <v>15</v>
      </c>
      <c r="B72">
        <v>18</v>
      </c>
      <c r="C72">
        <v>1000</v>
      </c>
      <c r="D72" s="12">
        <v>8.7569999999999997</v>
      </c>
      <c r="E72" s="12">
        <v>9.1020216324615379</v>
      </c>
      <c r="F72" s="12">
        <v>0</v>
      </c>
      <c r="G72" s="12">
        <v>0</v>
      </c>
      <c r="H72" s="12">
        <v>0</v>
      </c>
      <c r="I72" s="12">
        <v>0</v>
      </c>
      <c r="J72" s="12">
        <v>0</v>
      </c>
      <c r="K72" s="12">
        <v>1</v>
      </c>
      <c r="L72" s="12">
        <v>2</v>
      </c>
      <c r="M72" s="12">
        <v>3</v>
      </c>
      <c r="N72" s="12">
        <v>4</v>
      </c>
      <c r="O72" s="12">
        <v>5</v>
      </c>
      <c r="P72" s="12">
        <v>6</v>
      </c>
      <c r="Q72" s="12">
        <v>8</v>
      </c>
      <c r="R72" s="12">
        <v>9</v>
      </c>
      <c r="S72" s="12">
        <v>10</v>
      </c>
      <c r="T72" s="12">
        <v>12</v>
      </c>
      <c r="U72" s="12">
        <v>14</v>
      </c>
      <c r="V72" s="12">
        <v>16</v>
      </c>
      <c r="W72" s="12">
        <v>18</v>
      </c>
      <c r="X72" s="12">
        <v>21</v>
      </c>
      <c r="Y72" s="12">
        <v>26.050000000000068</v>
      </c>
      <c r="Z72" s="12">
        <v>61</v>
      </c>
    </row>
    <row r="73" spans="1:26" x14ac:dyDescent="0.25">
      <c r="A73" s="10" t="s">
        <v>15</v>
      </c>
      <c r="B73">
        <v>19</v>
      </c>
      <c r="C73">
        <v>1000</v>
      </c>
      <c r="D73" s="12">
        <v>3.9790000000000001</v>
      </c>
      <c r="E73" s="12">
        <v>5.9018124665555405</v>
      </c>
      <c r="F73" s="12">
        <v>0</v>
      </c>
      <c r="G73" s="12">
        <v>0</v>
      </c>
      <c r="H73" s="12">
        <v>0</v>
      </c>
      <c r="I73" s="12">
        <v>0</v>
      </c>
      <c r="J73" s="12">
        <v>0</v>
      </c>
      <c r="K73" s="12">
        <v>0</v>
      </c>
      <c r="L73" s="12">
        <v>0</v>
      </c>
      <c r="M73" s="12">
        <v>0</v>
      </c>
      <c r="N73" s="12">
        <v>0</v>
      </c>
      <c r="O73" s="12">
        <v>0</v>
      </c>
      <c r="P73" s="12">
        <v>0</v>
      </c>
      <c r="Q73" s="12">
        <v>1</v>
      </c>
      <c r="R73" s="12">
        <v>2</v>
      </c>
      <c r="S73" s="12">
        <v>4</v>
      </c>
      <c r="T73" s="12">
        <v>5</v>
      </c>
      <c r="U73" s="12">
        <v>7</v>
      </c>
      <c r="V73" s="12">
        <v>9</v>
      </c>
      <c r="W73" s="12">
        <v>10</v>
      </c>
      <c r="X73" s="12">
        <v>13</v>
      </c>
      <c r="Y73" s="12">
        <v>17</v>
      </c>
      <c r="Z73" s="12">
        <v>30</v>
      </c>
    </row>
    <row r="74" spans="1:26" x14ac:dyDescent="0.25">
      <c r="A74" s="10" t="s">
        <v>15</v>
      </c>
      <c r="B74">
        <v>20</v>
      </c>
      <c r="C74">
        <v>1000</v>
      </c>
      <c r="D74" s="12">
        <v>3.9020000000000001</v>
      </c>
      <c r="E74" s="12">
        <v>5.8541153615782688</v>
      </c>
      <c r="F74" s="12">
        <v>0</v>
      </c>
      <c r="G74" s="12">
        <v>0</v>
      </c>
      <c r="H74" s="12">
        <v>0</v>
      </c>
      <c r="I74" s="12">
        <v>0</v>
      </c>
      <c r="J74" s="12">
        <v>0</v>
      </c>
      <c r="K74" s="12">
        <v>0</v>
      </c>
      <c r="L74" s="12">
        <v>0</v>
      </c>
      <c r="M74" s="12">
        <v>0</v>
      </c>
      <c r="N74" s="12">
        <v>0</v>
      </c>
      <c r="O74" s="12">
        <v>0</v>
      </c>
      <c r="P74" s="12">
        <v>0</v>
      </c>
      <c r="Q74" s="12">
        <v>1</v>
      </c>
      <c r="R74" s="12">
        <v>2</v>
      </c>
      <c r="S74" s="12">
        <v>3</v>
      </c>
      <c r="T74" s="12">
        <v>5</v>
      </c>
      <c r="U74" s="12">
        <v>7</v>
      </c>
      <c r="V74" s="12">
        <v>8</v>
      </c>
      <c r="W74" s="12">
        <v>10</v>
      </c>
      <c r="X74" s="12">
        <v>13</v>
      </c>
      <c r="Y74" s="12">
        <v>17</v>
      </c>
      <c r="Z74" s="12">
        <v>30</v>
      </c>
    </row>
  </sheetData>
  <mergeCells count="5">
    <mergeCell ref="A1:B1"/>
    <mergeCell ref="H9:L9"/>
    <mergeCell ref="F11:F14"/>
    <mergeCell ref="H18:L18"/>
    <mergeCell ref="F20:F2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A1319-4577-4B51-999E-3C28121CB9AB}">
  <dimension ref="A1:Z74"/>
  <sheetViews>
    <sheetView topLeftCell="A4" workbookViewId="0">
      <selection activeCell="O16" sqref="O16"/>
    </sheetView>
  </sheetViews>
  <sheetFormatPr defaultRowHeight="15" x14ac:dyDescent="0.25"/>
  <cols>
    <col min="1" max="1" width="18.85546875" bestFit="1" customWidth="1"/>
    <col min="2" max="2" width="14.140625" bestFit="1" customWidth="1"/>
    <col min="3" max="3" width="21.85546875" bestFit="1" customWidth="1"/>
    <col min="4" max="4" width="12" bestFit="1" customWidth="1"/>
    <col min="5" max="5" width="9.5703125" bestFit="1" customWidth="1"/>
    <col min="6" max="6" width="9.7109375" bestFit="1" customWidth="1"/>
    <col min="7" max="9" width="10.140625" bestFit="1" customWidth="1"/>
    <col min="10" max="26" width="10.5703125" bestFit="1" customWidth="1"/>
  </cols>
  <sheetData>
    <row r="1" spans="1:14" x14ac:dyDescent="0.25">
      <c r="A1" s="2" t="s">
        <v>17</v>
      </c>
      <c r="B1" s="3"/>
    </row>
    <row r="3" spans="1:14" x14ac:dyDescent="0.25">
      <c r="A3" s="1" t="s">
        <v>18</v>
      </c>
      <c r="B3" s="4" t="s">
        <v>19</v>
      </c>
      <c r="C3" s="1" t="s">
        <v>27</v>
      </c>
      <c r="D3">
        <v>3</v>
      </c>
    </row>
    <row r="4" spans="1:14" x14ac:dyDescent="0.25">
      <c r="A4" s="1" t="s">
        <v>20</v>
      </c>
      <c r="B4" s="4" t="s">
        <v>21</v>
      </c>
      <c r="C4" s="1" t="s">
        <v>28</v>
      </c>
      <c r="D4" t="s">
        <v>29</v>
      </c>
    </row>
    <row r="5" spans="1:14" x14ac:dyDescent="0.25">
      <c r="A5" s="1" t="s">
        <v>22</v>
      </c>
      <c r="B5" s="5">
        <v>45561</v>
      </c>
      <c r="C5" s="1" t="s">
        <v>30</v>
      </c>
      <c r="D5">
        <v>77001.953125</v>
      </c>
    </row>
    <row r="6" spans="1:14" x14ac:dyDescent="0.25">
      <c r="A6" s="1" t="s">
        <v>23</v>
      </c>
      <c r="B6" s="6">
        <v>0.89121527777777776</v>
      </c>
    </row>
    <row r="7" spans="1:14" x14ac:dyDescent="0.25">
      <c r="A7" s="1" t="s">
        <v>24</v>
      </c>
      <c r="B7" s="7">
        <v>1.3078703703703703E-3</v>
      </c>
    </row>
    <row r="8" spans="1:14" ht="15.75" thickBot="1" x14ac:dyDescent="0.3">
      <c r="A8" s="1" t="s">
        <v>25</v>
      </c>
      <c r="B8" s="4">
        <v>20</v>
      </c>
    </row>
    <row r="9" spans="1:14" ht="15.75" thickTop="1" x14ac:dyDescent="0.25">
      <c r="A9" s="1" t="s">
        <v>26</v>
      </c>
      <c r="B9" s="4">
        <v>1000</v>
      </c>
      <c r="F9" s="16" t="s">
        <v>16</v>
      </c>
      <c r="G9" s="17"/>
      <c r="H9" s="26" t="s">
        <v>5</v>
      </c>
      <c r="I9" s="26"/>
      <c r="J9" s="26"/>
      <c r="K9" s="26"/>
      <c r="L9" s="27"/>
    </row>
    <row r="10" spans="1:14" ht="15.75" thickBot="1" x14ac:dyDescent="0.3">
      <c r="F10" s="18"/>
      <c r="G10" s="19"/>
      <c r="H10" s="30">
        <v>100</v>
      </c>
      <c r="I10" s="30">
        <v>110</v>
      </c>
      <c r="J10" s="30">
        <v>120</v>
      </c>
      <c r="K10" s="30">
        <v>130</v>
      </c>
      <c r="L10" s="31">
        <v>140</v>
      </c>
    </row>
    <row r="11" spans="1:14" ht="15.75" thickTop="1" x14ac:dyDescent="0.25">
      <c r="B11" s="8" t="s">
        <v>31</v>
      </c>
      <c r="F11" s="24" t="s">
        <v>4</v>
      </c>
      <c r="G11" s="35">
        <v>80</v>
      </c>
      <c r="H11" s="32">
        <f>D35</f>
        <v>100943.87440000006</v>
      </c>
      <c r="I11" s="28">
        <f>D39</f>
        <v>99776.981600000101</v>
      </c>
      <c r="J11" s="28">
        <f>D43</f>
        <v>97695.770400000081</v>
      </c>
      <c r="K11" s="28">
        <f>D47</f>
        <v>97171.844000000012</v>
      </c>
      <c r="L11" s="29">
        <f>D51</f>
        <v>97294.519999999946</v>
      </c>
      <c r="N11" s="15"/>
    </row>
    <row r="12" spans="1:14" x14ac:dyDescent="0.25">
      <c r="A12" s="8" t="s">
        <v>32</v>
      </c>
      <c r="B12" s="9" t="s">
        <v>5</v>
      </c>
      <c r="C12" s="9" t="s">
        <v>4</v>
      </c>
      <c r="F12" s="24"/>
      <c r="G12" s="35">
        <v>100</v>
      </c>
      <c r="H12" s="33">
        <f t="shared" ref="H12:H14" si="0">D36</f>
        <v>101185.40000000001</v>
      </c>
      <c r="I12" s="20">
        <f t="shared" ref="I12:I14" si="1">D40</f>
        <v>103584.02719999998</v>
      </c>
      <c r="J12" s="20">
        <f t="shared" ref="J12:J14" si="2">D44</f>
        <v>103618.88880000007</v>
      </c>
      <c r="K12" s="20">
        <f t="shared" ref="K12:K14" si="3">D48</f>
        <v>103767.92240000004</v>
      </c>
      <c r="L12" s="21">
        <f t="shared" ref="L12:L14" si="4">D52</f>
        <v>103177.66959999999</v>
      </c>
    </row>
    <row r="13" spans="1:14" x14ac:dyDescent="0.25">
      <c r="A13" s="9">
        <v>1</v>
      </c>
      <c r="B13">
        <v>100</v>
      </c>
      <c r="C13">
        <v>80</v>
      </c>
      <c r="F13" s="24"/>
      <c r="G13" s="35">
        <v>120</v>
      </c>
      <c r="H13" s="33">
        <f t="shared" si="0"/>
        <v>100727.48000000003</v>
      </c>
      <c r="I13" s="20">
        <f t="shared" si="1"/>
        <v>102041.72560000012</v>
      </c>
      <c r="J13" s="20">
        <f t="shared" si="2"/>
        <v>102208.87039999999</v>
      </c>
      <c r="K13" s="20">
        <f t="shared" si="3"/>
        <v>102056.76080000005</v>
      </c>
      <c r="L13" s="21">
        <f t="shared" si="4"/>
        <v>102029.56800000001</v>
      </c>
    </row>
    <row r="14" spans="1:14" ht="15.75" thickBot="1" x14ac:dyDescent="0.3">
      <c r="A14" s="9">
        <v>2</v>
      </c>
      <c r="B14">
        <v>100</v>
      </c>
      <c r="C14">
        <v>100</v>
      </c>
      <c r="F14" s="25"/>
      <c r="G14" s="36">
        <v>140</v>
      </c>
      <c r="H14" s="34">
        <f t="shared" si="0"/>
        <v>100427.992</v>
      </c>
      <c r="I14" s="22">
        <f t="shared" si="1"/>
        <v>100020.65760000011</v>
      </c>
      <c r="J14" s="22">
        <f t="shared" si="2"/>
        <v>99950.635200000121</v>
      </c>
      <c r="K14" s="22">
        <f t="shared" si="3"/>
        <v>99778.988800000196</v>
      </c>
      <c r="L14" s="23">
        <f t="shared" si="4"/>
        <v>100064.50080000004</v>
      </c>
    </row>
    <row r="15" spans="1:14" ht="15.75" thickTop="1" x14ac:dyDescent="0.25">
      <c r="A15" s="9">
        <v>3</v>
      </c>
      <c r="B15">
        <v>100</v>
      </c>
      <c r="C15">
        <v>120</v>
      </c>
    </row>
    <row r="16" spans="1:14" x14ac:dyDescent="0.25">
      <c r="A16" s="9">
        <v>4</v>
      </c>
      <c r="B16">
        <v>100</v>
      </c>
      <c r="C16">
        <v>140</v>
      </c>
    </row>
    <row r="17" spans="1:12" x14ac:dyDescent="0.25">
      <c r="A17" s="9">
        <v>5</v>
      </c>
      <c r="B17">
        <v>110</v>
      </c>
      <c r="C17">
        <v>80</v>
      </c>
    </row>
    <row r="18" spans="1:12" x14ac:dyDescent="0.25">
      <c r="A18" s="9">
        <v>6</v>
      </c>
      <c r="B18">
        <v>110</v>
      </c>
      <c r="C18">
        <v>100</v>
      </c>
      <c r="F18" t="s">
        <v>15</v>
      </c>
      <c r="H18" s="13" t="s">
        <v>5</v>
      </c>
      <c r="I18" s="13"/>
      <c r="J18" s="13"/>
      <c r="K18" s="13"/>
      <c r="L18" s="13"/>
    </row>
    <row r="19" spans="1:12" x14ac:dyDescent="0.25">
      <c r="A19" s="9">
        <v>7</v>
      </c>
      <c r="B19">
        <v>110</v>
      </c>
      <c r="C19">
        <v>120</v>
      </c>
      <c r="H19">
        <v>100</v>
      </c>
      <c r="I19">
        <v>110</v>
      </c>
      <c r="J19">
        <v>120</v>
      </c>
      <c r="K19">
        <v>130</v>
      </c>
      <c r="L19">
        <v>140</v>
      </c>
    </row>
    <row r="20" spans="1:12" x14ac:dyDescent="0.25">
      <c r="A20" s="9">
        <v>8</v>
      </c>
      <c r="B20">
        <v>110</v>
      </c>
      <c r="C20">
        <v>140</v>
      </c>
      <c r="F20" s="14" t="s">
        <v>4</v>
      </c>
      <c r="G20">
        <v>80</v>
      </c>
      <c r="H20" s="15">
        <f>D55</f>
        <v>40.012</v>
      </c>
      <c r="I20" s="15">
        <f>D59</f>
        <v>42.040999999999997</v>
      </c>
      <c r="J20" s="15">
        <f>D63</f>
        <v>54.518999999999998</v>
      </c>
      <c r="K20" s="15">
        <f>D67</f>
        <v>57.398000000000003</v>
      </c>
      <c r="L20" s="15">
        <f>D71</f>
        <v>61.015999999999998</v>
      </c>
    </row>
    <row r="21" spans="1:12" x14ac:dyDescent="0.25">
      <c r="A21" s="9">
        <v>9</v>
      </c>
      <c r="B21">
        <v>120</v>
      </c>
      <c r="C21">
        <v>80</v>
      </c>
      <c r="F21" s="14"/>
      <c r="G21">
        <v>100</v>
      </c>
      <c r="H21" s="15">
        <f t="shared" ref="H21:H23" si="5">D56</f>
        <v>34.124000000000002</v>
      </c>
      <c r="I21" s="15">
        <f t="shared" ref="I21:I23" si="6">D60</f>
        <v>9.01</v>
      </c>
      <c r="J21" s="15">
        <f t="shared" ref="J21:J23" si="7">D64</f>
        <v>9.4049999999999994</v>
      </c>
      <c r="K21" s="15">
        <f t="shared" ref="K21:K23" si="8">D68</f>
        <v>9.1999999999999993</v>
      </c>
      <c r="L21" s="15">
        <f t="shared" ref="L21:L23" si="9">D72</f>
        <v>8.9789999999999992</v>
      </c>
    </row>
    <row r="22" spans="1:12" x14ac:dyDescent="0.25">
      <c r="A22" s="9">
        <v>10</v>
      </c>
      <c r="B22">
        <v>120</v>
      </c>
      <c r="C22">
        <v>100</v>
      </c>
      <c r="F22" s="14"/>
      <c r="G22">
        <v>120</v>
      </c>
      <c r="H22" s="15">
        <f t="shared" si="5"/>
        <v>32.695999999999998</v>
      </c>
      <c r="I22" s="15">
        <f t="shared" si="6"/>
        <v>4.7359999999999998</v>
      </c>
      <c r="J22" s="15">
        <f t="shared" si="7"/>
        <v>3.8959999999999999</v>
      </c>
      <c r="K22" s="15">
        <f t="shared" si="8"/>
        <v>3.8140000000000001</v>
      </c>
      <c r="L22" s="15">
        <f t="shared" si="9"/>
        <v>3.7949999999999999</v>
      </c>
    </row>
    <row r="23" spans="1:12" x14ac:dyDescent="0.25">
      <c r="A23" s="9">
        <v>11</v>
      </c>
      <c r="B23">
        <v>120</v>
      </c>
      <c r="C23">
        <v>120</v>
      </c>
      <c r="F23" s="14"/>
      <c r="G23">
        <v>140</v>
      </c>
      <c r="H23" s="15">
        <f t="shared" si="5"/>
        <v>32.646000000000001</v>
      </c>
      <c r="I23" s="15">
        <f t="shared" si="6"/>
        <v>4.601</v>
      </c>
      <c r="J23" s="15">
        <f t="shared" si="7"/>
        <v>3.8279999999999998</v>
      </c>
      <c r="K23" s="15">
        <f t="shared" si="8"/>
        <v>3.766</v>
      </c>
      <c r="L23" s="15">
        <f t="shared" si="9"/>
        <v>3.7559999999999998</v>
      </c>
    </row>
    <row r="24" spans="1:12" x14ac:dyDescent="0.25">
      <c r="A24" s="9">
        <v>12</v>
      </c>
      <c r="B24">
        <v>120</v>
      </c>
      <c r="C24">
        <v>140</v>
      </c>
    </row>
    <row r="25" spans="1:12" x14ac:dyDescent="0.25">
      <c r="A25" s="9">
        <v>13</v>
      </c>
      <c r="B25">
        <v>130</v>
      </c>
      <c r="C25">
        <v>80</v>
      </c>
    </row>
    <row r="26" spans="1:12" x14ac:dyDescent="0.25">
      <c r="A26" s="9">
        <v>14</v>
      </c>
      <c r="B26">
        <v>130</v>
      </c>
      <c r="C26">
        <v>100</v>
      </c>
    </row>
    <row r="27" spans="1:12" x14ac:dyDescent="0.25">
      <c r="A27" s="9">
        <v>15</v>
      </c>
      <c r="B27">
        <v>130</v>
      </c>
      <c r="C27">
        <v>120</v>
      </c>
    </row>
    <row r="28" spans="1:12" x14ac:dyDescent="0.25">
      <c r="A28" s="9">
        <v>16</v>
      </c>
      <c r="B28">
        <v>130</v>
      </c>
      <c r="C28">
        <v>140</v>
      </c>
    </row>
    <row r="29" spans="1:12" x14ac:dyDescent="0.25">
      <c r="A29" s="9">
        <v>17</v>
      </c>
      <c r="B29">
        <v>140</v>
      </c>
      <c r="C29">
        <v>80</v>
      </c>
    </row>
    <row r="30" spans="1:12" x14ac:dyDescent="0.25">
      <c r="A30" s="9">
        <v>18</v>
      </c>
      <c r="B30">
        <v>140</v>
      </c>
      <c r="C30">
        <v>100</v>
      </c>
    </row>
    <row r="31" spans="1:12" x14ac:dyDescent="0.25">
      <c r="A31" s="9">
        <v>19</v>
      </c>
      <c r="B31">
        <v>140</v>
      </c>
      <c r="C31">
        <v>120</v>
      </c>
    </row>
    <row r="32" spans="1:12" x14ac:dyDescent="0.25">
      <c r="A32" s="9">
        <v>20</v>
      </c>
      <c r="B32">
        <v>140</v>
      </c>
      <c r="C32">
        <v>140</v>
      </c>
    </row>
    <row r="34" spans="1:26" ht="30" x14ac:dyDescent="0.25">
      <c r="A34" s="8" t="s">
        <v>33</v>
      </c>
      <c r="B34" s="8" t="s">
        <v>32</v>
      </c>
      <c r="C34" s="8" t="s">
        <v>34</v>
      </c>
      <c r="D34" s="8" t="s">
        <v>35</v>
      </c>
      <c r="E34" s="11" t="s">
        <v>36</v>
      </c>
      <c r="F34" s="8" t="s">
        <v>37</v>
      </c>
      <c r="G34" s="11" t="s">
        <v>38</v>
      </c>
      <c r="H34" s="11" t="s">
        <v>39</v>
      </c>
      <c r="I34" s="11" t="s">
        <v>40</v>
      </c>
      <c r="J34" s="11" t="s">
        <v>41</v>
      </c>
      <c r="K34" s="11" t="s">
        <v>42</v>
      </c>
      <c r="L34" s="11" t="s">
        <v>43</v>
      </c>
      <c r="M34" s="11" t="s">
        <v>44</v>
      </c>
      <c r="N34" s="11" t="s">
        <v>45</v>
      </c>
      <c r="O34" s="11" t="s">
        <v>46</v>
      </c>
      <c r="P34" s="11" t="s">
        <v>47</v>
      </c>
      <c r="Q34" s="11" t="s">
        <v>48</v>
      </c>
      <c r="R34" s="11" t="s">
        <v>49</v>
      </c>
      <c r="S34" s="11" t="s">
        <v>50</v>
      </c>
      <c r="T34" s="11" t="s">
        <v>51</v>
      </c>
      <c r="U34" s="11" t="s">
        <v>52</v>
      </c>
      <c r="V34" s="11" t="s">
        <v>53</v>
      </c>
      <c r="W34" s="11" t="s">
        <v>54</v>
      </c>
      <c r="X34" s="11" t="s">
        <v>55</v>
      </c>
      <c r="Y34" s="11" t="s">
        <v>56</v>
      </c>
      <c r="Z34" s="8" t="s">
        <v>57</v>
      </c>
    </row>
    <row r="35" spans="1:26" x14ac:dyDescent="0.25">
      <c r="A35" s="10" t="s">
        <v>16</v>
      </c>
      <c r="B35">
        <v>1</v>
      </c>
      <c r="C35">
        <v>1000</v>
      </c>
      <c r="D35" s="12">
        <v>100943.87440000006</v>
      </c>
      <c r="E35" s="12">
        <v>4400.4100901136871</v>
      </c>
      <c r="F35" s="12">
        <v>85297.600000000006</v>
      </c>
      <c r="G35" s="12">
        <v>93242.51999999999</v>
      </c>
      <c r="H35" s="12">
        <v>95373.119999999995</v>
      </c>
      <c r="I35" s="12">
        <v>96568.3</v>
      </c>
      <c r="J35" s="12">
        <v>97478.8</v>
      </c>
      <c r="K35" s="12">
        <v>98384.1</v>
      </c>
      <c r="L35" s="12">
        <v>99033.64</v>
      </c>
      <c r="M35" s="12">
        <v>99789.9</v>
      </c>
      <c r="N35" s="12">
        <v>100313.92</v>
      </c>
      <c r="O35" s="12">
        <v>100720.59999999999</v>
      </c>
      <c r="P35" s="12">
        <v>101278.6</v>
      </c>
      <c r="Q35" s="12">
        <v>101713.22</v>
      </c>
      <c r="R35" s="12">
        <v>102244.48</v>
      </c>
      <c r="S35" s="12">
        <v>102802.72</v>
      </c>
      <c r="T35" s="12">
        <v>103335.12</v>
      </c>
      <c r="U35" s="12">
        <v>103880.1</v>
      </c>
      <c r="V35" s="12">
        <v>104625.84</v>
      </c>
      <c r="W35" s="12">
        <v>105498.06</v>
      </c>
      <c r="X35" s="12">
        <v>106396.68</v>
      </c>
      <c r="Y35" s="12">
        <v>107624.64</v>
      </c>
      <c r="Z35" s="12">
        <v>110226</v>
      </c>
    </row>
    <row r="36" spans="1:26" x14ac:dyDescent="0.25">
      <c r="A36" s="10" t="s">
        <v>16</v>
      </c>
      <c r="B36">
        <v>2</v>
      </c>
      <c r="C36">
        <v>1000</v>
      </c>
      <c r="D36" s="12">
        <v>101185.40000000001</v>
      </c>
      <c r="E36" s="12">
        <v>4187.7218581891066</v>
      </c>
      <c r="F36" s="12">
        <v>86116.800000000003</v>
      </c>
      <c r="G36" s="12">
        <v>93717.739999999991</v>
      </c>
      <c r="H36" s="12">
        <v>95893.48</v>
      </c>
      <c r="I36" s="12">
        <v>96988.680000000008</v>
      </c>
      <c r="J36" s="12">
        <v>97767.92</v>
      </c>
      <c r="K36" s="12">
        <v>98622.6</v>
      </c>
      <c r="L36" s="12">
        <v>99256.52</v>
      </c>
      <c r="M36" s="12">
        <v>99937.9</v>
      </c>
      <c r="N36" s="12">
        <v>100438.95999999999</v>
      </c>
      <c r="O36" s="12">
        <v>100912.9</v>
      </c>
      <c r="P36" s="12">
        <v>101479.4</v>
      </c>
      <c r="Q36" s="12">
        <v>101956.1</v>
      </c>
      <c r="R36" s="12">
        <v>102398.23999999999</v>
      </c>
      <c r="S36" s="12">
        <v>102949.32</v>
      </c>
      <c r="T36" s="12">
        <v>103469.28</v>
      </c>
      <c r="U36" s="12">
        <v>103959.70000000001</v>
      </c>
      <c r="V36" s="12">
        <v>104705.44</v>
      </c>
      <c r="W36" s="12">
        <v>105610.38</v>
      </c>
      <c r="X36" s="12">
        <v>106387.28</v>
      </c>
      <c r="Y36" s="12">
        <v>107620.1</v>
      </c>
      <c r="Z36" s="12">
        <v>110226</v>
      </c>
    </row>
    <row r="37" spans="1:26" x14ac:dyDescent="0.25">
      <c r="A37" s="10" t="s">
        <v>16</v>
      </c>
      <c r="B37">
        <v>3</v>
      </c>
      <c r="C37">
        <v>1000</v>
      </c>
      <c r="D37" s="12">
        <v>100727.48000000003</v>
      </c>
      <c r="E37" s="12">
        <v>4518.9501250249687</v>
      </c>
      <c r="F37" s="12">
        <v>86116.800000000003</v>
      </c>
      <c r="G37" s="12">
        <v>92560.5</v>
      </c>
      <c r="H37" s="12">
        <v>94667.72</v>
      </c>
      <c r="I37" s="12">
        <v>95897.52</v>
      </c>
      <c r="J37" s="12">
        <v>96987.44</v>
      </c>
      <c r="K37" s="12">
        <v>97791.199999999983</v>
      </c>
      <c r="L37" s="12">
        <v>98672.4</v>
      </c>
      <c r="M37" s="12">
        <v>99305.4</v>
      </c>
      <c r="N37" s="12">
        <v>100031.2</v>
      </c>
      <c r="O37" s="12">
        <v>100499.64</v>
      </c>
      <c r="P37" s="12">
        <v>101094.8</v>
      </c>
      <c r="Q37" s="12">
        <v>101621.64</v>
      </c>
      <c r="R37" s="12">
        <v>102135.36000000002</v>
      </c>
      <c r="S37" s="12">
        <v>102598.09999999999</v>
      </c>
      <c r="T37" s="12">
        <v>103157.56</v>
      </c>
      <c r="U37" s="12">
        <v>103842.20000000001</v>
      </c>
      <c r="V37" s="12">
        <v>104624.07999999999</v>
      </c>
      <c r="W37" s="12">
        <v>105498.06</v>
      </c>
      <c r="X37" s="12">
        <v>106387.28</v>
      </c>
      <c r="Y37" s="12">
        <v>107620.1</v>
      </c>
      <c r="Z37" s="12">
        <v>110226</v>
      </c>
    </row>
    <row r="38" spans="1:26" x14ac:dyDescent="0.25">
      <c r="A38" s="10" t="s">
        <v>16</v>
      </c>
      <c r="B38">
        <v>4</v>
      </c>
      <c r="C38">
        <v>1000</v>
      </c>
      <c r="D38" s="12">
        <v>100427.992</v>
      </c>
      <c r="E38" s="12">
        <v>4775.7433671925837</v>
      </c>
      <c r="F38" s="12">
        <v>81457.600000000006</v>
      </c>
      <c r="G38" s="12">
        <v>92010.360000000015</v>
      </c>
      <c r="H38" s="12">
        <v>93864.08</v>
      </c>
      <c r="I38" s="12">
        <v>95370.06</v>
      </c>
      <c r="J38" s="12">
        <v>96489.680000000008</v>
      </c>
      <c r="K38" s="12">
        <v>97394.2</v>
      </c>
      <c r="L38" s="12">
        <v>98181.2</v>
      </c>
      <c r="M38" s="12">
        <v>98915.8</v>
      </c>
      <c r="N38" s="12">
        <v>99688.8</v>
      </c>
      <c r="O38" s="12">
        <v>100280.08</v>
      </c>
      <c r="P38" s="12">
        <v>100745.60000000001</v>
      </c>
      <c r="Q38" s="12">
        <v>101451.84</v>
      </c>
      <c r="R38" s="12">
        <v>101970.48</v>
      </c>
      <c r="S38" s="12">
        <v>102491.78</v>
      </c>
      <c r="T38" s="12">
        <v>103097.04000000001</v>
      </c>
      <c r="U38" s="12">
        <v>103824.9</v>
      </c>
      <c r="V38" s="12">
        <v>104624.07999999999</v>
      </c>
      <c r="W38" s="12">
        <v>105476.90000000001</v>
      </c>
      <c r="X38" s="12">
        <v>106387.28</v>
      </c>
      <c r="Y38" s="12">
        <v>107620.1</v>
      </c>
      <c r="Z38" s="12">
        <v>110226</v>
      </c>
    </row>
    <row r="39" spans="1:26" x14ac:dyDescent="0.25">
      <c r="A39" s="10" t="s">
        <v>16</v>
      </c>
      <c r="B39">
        <v>5</v>
      </c>
      <c r="C39">
        <v>1000</v>
      </c>
      <c r="D39" s="12">
        <v>99776.981600000101</v>
      </c>
      <c r="E39" s="12">
        <v>4574.8971247687805</v>
      </c>
      <c r="F39" s="12">
        <v>86047.2</v>
      </c>
      <c r="G39" s="12">
        <v>92265.26</v>
      </c>
      <c r="H39" s="12">
        <v>93856.200000000012</v>
      </c>
      <c r="I39" s="12">
        <v>94919.840000000011</v>
      </c>
      <c r="J39" s="12">
        <v>95902.720000000001</v>
      </c>
      <c r="K39" s="12">
        <v>96610.699999999983</v>
      </c>
      <c r="L39" s="12">
        <v>97317.84</v>
      </c>
      <c r="M39" s="12">
        <v>98025.4</v>
      </c>
      <c r="N39" s="12">
        <v>98623.12</v>
      </c>
      <c r="O39" s="12">
        <v>99341.86</v>
      </c>
      <c r="P39" s="12">
        <v>99883</v>
      </c>
      <c r="Q39" s="12">
        <v>100534.16</v>
      </c>
      <c r="R39" s="12">
        <v>100975.44</v>
      </c>
      <c r="S39" s="12">
        <v>101420</v>
      </c>
      <c r="T39" s="12">
        <v>101968.4</v>
      </c>
      <c r="U39" s="12">
        <v>102712.09999999999</v>
      </c>
      <c r="V39" s="12">
        <v>103607.67999999999</v>
      </c>
      <c r="W39" s="12">
        <v>104547.29999999999</v>
      </c>
      <c r="X39" s="12">
        <v>105728.56</v>
      </c>
      <c r="Y39" s="12">
        <v>107405.28</v>
      </c>
      <c r="Z39" s="12">
        <v>115352.4</v>
      </c>
    </row>
    <row r="40" spans="1:26" x14ac:dyDescent="0.25">
      <c r="A40" s="10" t="s">
        <v>16</v>
      </c>
      <c r="B40">
        <v>6</v>
      </c>
      <c r="C40">
        <v>1000</v>
      </c>
      <c r="D40" s="12">
        <v>103584.02719999998</v>
      </c>
      <c r="E40" s="12">
        <v>3598.4416466841758</v>
      </c>
      <c r="F40" s="12">
        <v>92332.800000000003</v>
      </c>
      <c r="G40" s="12">
        <v>98003.62</v>
      </c>
      <c r="H40" s="12">
        <v>99093.599999999991</v>
      </c>
      <c r="I40" s="12">
        <v>99744.14</v>
      </c>
      <c r="J40" s="12">
        <v>100223.44</v>
      </c>
      <c r="K40" s="12">
        <v>100964.40000000001</v>
      </c>
      <c r="L40" s="12">
        <v>101503.59999999999</v>
      </c>
      <c r="M40" s="12">
        <v>102044.58</v>
      </c>
      <c r="N40" s="12">
        <v>102523.44</v>
      </c>
      <c r="O40" s="12">
        <v>103031.6</v>
      </c>
      <c r="P40" s="12">
        <v>103531</v>
      </c>
      <c r="Q40" s="12">
        <v>103963.92</v>
      </c>
      <c r="R40" s="12">
        <v>104469.68</v>
      </c>
      <c r="S40" s="12">
        <v>104945.84000000001</v>
      </c>
      <c r="T40" s="12">
        <v>105630.48000000001</v>
      </c>
      <c r="U40" s="12">
        <v>106178.59999999999</v>
      </c>
      <c r="V40" s="12">
        <v>106791.84</v>
      </c>
      <c r="W40" s="12">
        <v>107442.62000000001</v>
      </c>
      <c r="X40" s="12">
        <v>108305.48</v>
      </c>
      <c r="Y40" s="12">
        <v>109492.08</v>
      </c>
      <c r="Z40" s="12">
        <v>113119.2</v>
      </c>
    </row>
    <row r="41" spans="1:26" x14ac:dyDescent="0.25">
      <c r="A41" s="10" t="s">
        <v>16</v>
      </c>
      <c r="B41">
        <v>7</v>
      </c>
      <c r="C41">
        <v>1000</v>
      </c>
      <c r="D41" s="12">
        <v>102041.72560000012</v>
      </c>
      <c r="E41" s="12">
        <v>3741.9182159932266</v>
      </c>
      <c r="F41" s="12">
        <v>91059.6</v>
      </c>
      <c r="G41" s="12">
        <v>96246.74</v>
      </c>
      <c r="H41" s="12">
        <v>97056.6</v>
      </c>
      <c r="I41" s="12">
        <v>97907.82</v>
      </c>
      <c r="J41" s="12">
        <v>98631.28</v>
      </c>
      <c r="K41" s="12">
        <v>99289.599999999991</v>
      </c>
      <c r="L41" s="12">
        <v>99812.88</v>
      </c>
      <c r="M41" s="12">
        <v>100554.36</v>
      </c>
      <c r="N41" s="12">
        <v>101043.28</v>
      </c>
      <c r="O41" s="12">
        <v>101493.36</v>
      </c>
      <c r="P41" s="12">
        <v>102043.6</v>
      </c>
      <c r="Q41" s="12">
        <v>102572.56</v>
      </c>
      <c r="R41" s="12">
        <v>103092.95999999999</v>
      </c>
      <c r="S41" s="12">
        <v>103537.1</v>
      </c>
      <c r="T41" s="12">
        <v>104073.92</v>
      </c>
      <c r="U41" s="12">
        <v>104674.40000000001</v>
      </c>
      <c r="V41" s="12">
        <v>105266.64</v>
      </c>
      <c r="W41" s="12">
        <v>105934.02</v>
      </c>
      <c r="X41" s="12">
        <v>106787.88</v>
      </c>
      <c r="Y41" s="12">
        <v>108431.3</v>
      </c>
      <c r="Z41" s="12">
        <v>112816.4</v>
      </c>
    </row>
    <row r="42" spans="1:26" x14ac:dyDescent="0.25">
      <c r="A42" s="10" t="s">
        <v>16</v>
      </c>
      <c r="B42">
        <v>8</v>
      </c>
      <c r="C42">
        <v>1000</v>
      </c>
      <c r="D42" s="12">
        <v>100020.65760000011</v>
      </c>
      <c r="E42" s="12">
        <v>3747.9963283451566</v>
      </c>
      <c r="F42" s="12">
        <v>88738.4</v>
      </c>
      <c r="G42" s="12">
        <v>93847.96</v>
      </c>
      <c r="H42" s="12">
        <v>94992.04</v>
      </c>
      <c r="I42" s="12">
        <v>95701.66</v>
      </c>
      <c r="J42" s="12">
        <v>96583.92</v>
      </c>
      <c r="K42" s="12">
        <v>97234.3</v>
      </c>
      <c r="L42" s="12">
        <v>98019.96</v>
      </c>
      <c r="M42" s="12">
        <v>98502.5</v>
      </c>
      <c r="N42" s="12">
        <v>99022.48000000001</v>
      </c>
      <c r="O42" s="12">
        <v>99558.819999999992</v>
      </c>
      <c r="P42" s="12">
        <v>100165.79999999999</v>
      </c>
      <c r="Q42" s="12">
        <v>100641.78</v>
      </c>
      <c r="R42" s="12">
        <v>101049.52</v>
      </c>
      <c r="S42" s="12">
        <v>101621.85999999999</v>
      </c>
      <c r="T42" s="12">
        <v>102135.2</v>
      </c>
      <c r="U42" s="12">
        <v>102705.49999999999</v>
      </c>
      <c r="V42" s="12">
        <v>103207.12</v>
      </c>
      <c r="W42" s="12">
        <v>103984.99999999999</v>
      </c>
      <c r="X42" s="12">
        <v>105055.84</v>
      </c>
      <c r="Y42" s="12">
        <v>106206.78</v>
      </c>
      <c r="Z42" s="12">
        <v>110665.2</v>
      </c>
    </row>
    <row r="43" spans="1:26" x14ac:dyDescent="0.25">
      <c r="A43" s="10" t="s">
        <v>16</v>
      </c>
      <c r="B43">
        <v>9</v>
      </c>
      <c r="C43">
        <v>1000</v>
      </c>
      <c r="D43" s="12">
        <v>97695.770400000081</v>
      </c>
      <c r="E43" s="12">
        <v>5082.259601225157</v>
      </c>
      <c r="F43" s="12">
        <v>80021.600000000006</v>
      </c>
      <c r="G43" s="12">
        <v>88994.240000000005</v>
      </c>
      <c r="H43" s="12">
        <v>91161.279999999999</v>
      </c>
      <c r="I43" s="12">
        <v>92573.84</v>
      </c>
      <c r="J43" s="12">
        <v>93681.600000000006</v>
      </c>
      <c r="K43" s="12">
        <v>94516</v>
      </c>
      <c r="L43" s="12">
        <v>95236.599999999991</v>
      </c>
      <c r="M43" s="12">
        <v>95855.200000000012</v>
      </c>
      <c r="N43" s="12">
        <v>96454.080000000002</v>
      </c>
      <c r="O43" s="12">
        <v>97022.06</v>
      </c>
      <c r="P43" s="12">
        <v>97666.4</v>
      </c>
      <c r="Q43" s="12">
        <v>98285.52</v>
      </c>
      <c r="R43" s="12">
        <v>98831.12</v>
      </c>
      <c r="S43" s="12">
        <v>99783.26</v>
      </c>
      <c r="T43" s="12">
        <v>100497.72</v>
      </c>
      <c r="U43" s="12">
        <v>101137.5</v>
      </c>
      <c r="V43" s="12">
        <v>101711.12</v>
      </c>
      <c r="W43" s="12">
        <v>102871.95999999999</v>
      </c>
      <c r="X43" s="12">
        <v>104072.31999999999</v>
      </c>
      <c r="Y43" s="12">
        <v>105959.98000000001</v>
      </c>
      <c r="Z43" s="12">
        <v>113674.8</v>
      </c>
    </row>
    <row r="44" spans="1:26" x14ac:dyDescent="0.25">
      <c r="A44" s="10" t="s">
        <v>16</v>
      </c>
      <c r="B44">
        <v>10</v>
      </c>
      <c r="C44">
        <v>1000</v>
      </c>
      <c r="D44" s="12">
        <v>103618.88880000007</v>
      </c>
      <c r="E44" s="12">
        <v>3849.2835194981371</v>
      </c>
      <c r="F44" s="12">
        <v>91564.800000000003</v>
      </c>
      <c r="G44" s="12">
        <v>97201.919999999998</v>
      </c>
      <c r="H44" s="12">
        <v>98745.64</v>
      </c>
      <c r="I44" s="12">
        <v>99777.98000000001</v>
      </c>
      <c r="J44" s="12">
        <v>100267.52</v>
      </c>
      <c r="K44" s="12">
        <v>100776.29999999999</v>
      </c>
      <c r="L44" s="12">
        <v>101368.92</v>
      </c>
      <c r="M44" s="12">
        <v>102045.08000000002</v>
      </c>
      <c r="N44" s="12">
        <v>102536.16</v>
      </c>
      <c r="O44" s="12">
        <v>103024</v>
      </c>
      <c r="P44" s="12">
        <v>103612.20000000001</v>
      </c>
      <c r="Q44" s="12">
        <v>104122.18</v>
      </c>
      <c r="R44" s="12">
        <v>104696.32000000001</v>
      </c>
      <c r="S44" s="12">
        <v>105400.09999999999</v>
      </c>
      <c r="T44" s="12">
        <v>105940.36</v>
      </c>
      <c r="U44" s="12">
        <v>106545.79999999999</v>
      </c>
      <c r="V44" s="12">
        <v>107025.59999999999</v>
      </c>
      <c r="W44" s="12">
        <v>107650.82</v>
      </c>
      <c r="X44" s="12">
        <v>108458.96</v>
      </c>
      <c r="Y44" s="12">
        <v>109932.8</v>
      </c>
      <c r="Z44" s="12">
        <v>114966</v>
      </c>
    </row>
    <row r="45" spans="1:26" x14ac:dyDescent="0.25">
      <c r="A45" s="10" t="s">
        <v>16</v>
      </c>
      <c r="B45">
        <v>11</v>
      </c>
      <c r="C45">
        <v>1000</v>
      </c>
      <c r="D45" s="12">
        <v>102208.87039999999</v>
      </c>
      <c r="E45" s="12">
        <v>3801.9010945491013</v>
      </c>
      <c r="F45" s="12">
        <v>90625.2</v>
      </c>
      <c r="G45" s="12">
        <v>96147.36</v>
      </c>
      <c r="H45" s="12">
        <v>97296.68</v>
      </c>
      <c r="I45" s="12">
        <v>98116.72</v>
      </c>
      <c r="J45" s="12">
        <v>98723.760000000009</v>
      </c>
      <c r="K45" s="12">
        <v>99276.499999999985</v>
      </c>
      <c r="L45" s="12">
        <v>99983.56</v>
      </c>
      <c r="M45" s="12">
        <v>100535.72</v>
      </c>
      <c r="N45" s="12">
        <v>101082.48000000001</v>
      </c>
      <c r="O45" s="12">
        <v>101670.13999999998</v>
      </c>
      <c r="P45" s="12">
        <v>102262.39999999999</v>
      </c>
      <c r="Q45" s="12">
        <v>102791.94</v>
      </c>
      <c r="R45" s="12">
        <v>103334.56</v>
      </c>
      <c r="S45" s="12">
        <v>103854.02</v>
      </c>
      <c r="T45" s="12">
        <v>104549.75999999999</v>
      </c>
      <c r="U45" s="12">
        <v>105047.00000000001</v>
      </c>
      <c r="V45" s="12">
        <v>105764.64</v>
      </c>
      <c r="W45" s="12">
        <v>106390.54000000001</v>
      </c>
      <c r="X45" s="12">
        <v>107125.8</v>
      </c>
      <c r="Y45" s="12">
        <v>107968.45999999999</v>
      </c>
      <c r="Z45" s="12">
        <v>112581.2</v>
      </c>
    </row>
    <row r="46" spans="1:26" x14ac:dyDescent="0.25">
      <c r="A46" s="10" t="s">
        <v>16</v>
      </c>
      <c r="B46">
        <v>12</v>
      </c>
      <c r="C46">
        <v>1000</v>
      </c>
      <c r="D46" s="12">
        <v>99950.635200000121</v>
      </c>
      <c r="E46" s="12">
        <v>3959.0018603567664</v>
      </c>
      <c r="F46" s="12">
        <v>88455.6</v>
      </c>
      <c r="G46" s="12">
        <v>93857.86</v>
      </c>
      <c r="H46" s="12">
        <v>94885</v>
      </c>
      <c r="I46" s="12">
        <v>95572.96</v>
      </c>
      <c r="J46" s="12">
        <v>96110.48</v>
      </c>
      <c r="K46" s="12">
        <v>96800.8</v>
      </c>
      <c r="L46" s="12">
        <v>97609.08</v>
      </c>
      <c r="M46" s="12">
        <v>98206.5</v>
      </c>
      <c r="N46" s="12">
        <v>98818.72</v>
      </c>
      <c r="O46" s="12">
        <v>99432.86</v>
      </c>
      <c r="P46" s="12">
        <v>99964</v>
      </c>
      <c r="Q46" s="12">
        <v>100561.23999999999</v>
      </c>
      <c r="R46" s="12">
        <v>101095.76000000001</v>
      </c>
      <c r="S46" s="12">
        <v>101691.88</v>
      </c>
      <c r="T46" s="12">
        <v>102284.35999999999</v>
      </c>
      <c r="U46" s="12">
        <v>102786.00000000001</v>
      </c>
      <c r="V46" s="12">
        <v>103437.52</v>
      </c>
      <c r="W46" s="12">
        <v>104133.34</v>
      </c>
      <c r="X46" s="12">
        <v>104901.28</v>
      </c>
      <c r="Y46" s="12">
        <v>106638.40000000001</v>
      </c>
      <c r="Z46" s="12">
        <v>110977.60000000001</v>
      </c>
    </row>
    <row r="47" spans="1:26" x14ac:dyDescent="0.25">
      <c r="A47" s="10" t="s">
        <v>16</v>
      </c>
      <c r="B47">
        <v>13</v>
      </c>
      <c r="C47">
        <v>1000</v>
      </c>
      <c r="D47" s="12">
        <v>97171.844000000012</v>
      </c>
      <c r="E47" s="12">
        <v>5484.8552132471459</v>
      </c>
      <c r="F47" s="12">
        <v>78088.800000000003</v>
      </c>
      <c r="G47" s="12">
        <v>88627.7</v>
      </c>
      <c r="H47" s="12">
        <v>90080.12</v>
      </c>
      <c r="I47" s="12">
        <v>91337.540000000008</v>
      </c>
      <c r="J47" s="12">
        <v>92296.88</v>
      </c>
      <c r="K47" s="12">
        <v>93229.900000000009</v>
      </c>
      <c r="L47" s="12">
        <v>94189.64</v>
      </c>
      <c r="M47" s="12">
        <v>95059.260000000009</v>
      </c>
      <c r="N47" s="12">
        <v>95688</v>
      </c>
      <c r="O47" s="12">
        <v>96494.66</v>
      </c>
      <c r="P47" s="12">
        <v>97306</v>
      </c>
      <c r="Q47" s="12">
        <v>97891.959999999992</v>
      </c>
      <c r="R47" s="12">
        <v>98604.08</v>
      </c>
      <c r="S47" s="12">
        <v>99374</v>
      </c>
      <c r="T47" s="12">
        <v>100087.99999999999</v>
      </c>
      <c r="U47" s="12">
        <v>100805.5</v>
      </c>
      <c r="V47" s="12">
        <v>101675.76</v>
      </c>
      <c r="W47" s="12">
        <v>102690.76</v>
      </c>
      <c r="X47" s="12">
        <v>104287.32</v>
      </c>
      <c r="Y47" s="12">
        <v>106672.86</v>
      </c>
      <c r="Z47" s="12">
        <v>113959.6</v>
      </c>
    </row>
    <row r="48" spans="1:26" x14ac:dyDescent="0.25">
      <c r="A48" s="10" t="s">
        <v>16</v>
      </c>
      <c r="B48">
        <v>14</v>
      </c>
      <c r="C48">
        <v>1000</v>
      </c>
      <c r="D48" s="12">
        <v>103767.92240000004</v>
      </c>
      <c r="E48" s="12">
        <v>4057.7984912833181</v>
      </c>
      <c r="F48" s="12">
        <v>92877.2</v>
      </c>
      <c r="G48" s="12">
        <v>97296.400000000009</v>
      </c>
      <c r="H48" s="12">
        <v>98455.96</v>
      </c>
      <c r="I48" s="12">
        <v>99332.66</v>
      </c>
      <c r="J48" s="12">
        <v>100077.92000000001</v>
      </c>
      <c r="K48" s="12">
        <v>100685.4</v>
      </c>
      <c r="L48" s="12">
        <v>101347.4</v>
      </c>
      <c r="M48" s="12">
        <v>102032.06</v>
      </c>
      <c r="N48" s="12">
        <v>102660.72</v>
      </c>
      <c r="O48" s="12">
        <v>103202.16</v>
      </c>
      <c r="P48" s="12">
        <v>103901.2</v>
      </c>
      <c r="Q48" s="12">
        <v>104430.58</v>
      </c>
      <c r="R48" s="12">
        <v>105055.44</v>
      </c>
      <c r="S48" s="12">
        <v>105551.82</v>
      </c>
      <c r="T48" s="12">
        <v>106217.04000000001</v>
      </c>
      <c r="U48" s="12">
        <v>106735.20000000001</v>
      </c>
      <c r="V48" s="12">
        <v>107621.2</v>
      </c>
      <c r="W48" s="12">
        <v>108263.40000000001</v>
      </c>
      <c r="X48" s="12">
        <v>108989.84</v>
      </c>
      <c r="Y48" s="12">
        <v>110099.02</v>
      </c>
      <c r="Z48" s="12">
        <v>115478</v>
      </c>
    </row>
    <row r="49" spans="1:26" x14ac:dyDescent="0.25">
      <c r="A49" s="10" t="s">
        <v>16</v>
      </c>
      <c r="B49">
        <v>15</v>
      </c>
      <c r="C49">
        <v>1000</v>
      </c>
      <c r="D49" s="12">
        <v>102056.76080000005</v>
      </c>
      <c r="E49" s="12">
        <v>4029.2818020350828</v>
      </c>
      <c r="F49" s="12">
        <v>90315.6</v>
      </c>
      <c r="G49" s="12">
        <v>96052.76</v>
      </c>
      <c r="H49" s="12">
        <v>96760.08</v>
      </c>
      <c r="I49" s="12">
        <v>97384.58</v>
      </c>
      <c r="J49" s="12">
        <v>98247.6</v>
      </c>
      <c r="K49" s="12">
        <v>98860.700000000012</v>
      </c>
      <c r="L49" s="12">
        <v>99560.079999999987</v>
      </c>
      <c r="M49" s="12">
        <v>100147.2</v>
      </c>
      <c r="N49" s="12">
        <v>100772.64</v>
      </c>
      <c r="O49" s="12">
        <v>101527</v>
      </c>
      <c r="P49" s="12">
        <v>102120.2</v>
      </c>
      <c r="Q49" s="12">
        <v>102717.04000000001</v>
      </c>
      <c r="R49" s="12">
        <v>103284.08000000002</v>
      </c>
      <c r="S49" s="12">
        <v>103982.02</v>
      </c>
      <c r="T49" s="12">
        <v>104590.96</v>
      </c>
      <c r="U49" s="12">
        <v>105172.6</v>
      </c>
      <c r="V49" s="12">
        <v>105872.88</v>
      </c>
      <c r="W49" s="12">
        <v>106445.36</v>
      </c>
      <c r="X49" s="12">
        <v>107288.59999999999</v>
      </c>
      <c r="Y49" s="12">
        <v>108180.6</v>
      </c>
      <c r="Z49" s="12">
        <v>113262.39999999999</v>
      </c>
    </row>
    <row r="50" spans="1:26" x14ac:dyDescent="0.25">
      <c r="A50" s="10" t="s">
        <v>16</v>
      </c>
      <c r="B50">
        <v>16</v>
      </c>
      <c r="C50">
        <v>1000</v>
      </c>
      <c r="D50" s="12">
        <v>99778.988800000196</v>
      </c>
      <c r="E50" s="12">
        <v>4209.5778537933056</v>
      </c>
      <c r="F50" s="12">
        <v>87642.4</v>
      </c>
      <c r="G50" s="12">
        <v>93312.919999999984</v>
      </c>
      <c r="H50" s="12">
        <v>94114.51999999999</v>
      </c>
      <c r="I50" s="12">
        <v>95072.44</v>
      </c>
      <c r="J50" s="12">
        <v>95800.4</v>
      </c>
      <c r="K50" s="12">
        <v>96427.500000000015</v>
      </c>
      <c r="L50" s="12">
        <v>97076.400000000009</v>
      </c>
      <c r="M50" s="12">
        <v>97872.06</v>
      </c>
      <c r="N50" s="12">
        <v>98520.72</v>
      </c>
      <c r="O50" s="12">
        <v>99156.699999999983</v>
      </c>
      <c r="P50" s="12">
        <v>99799.4</v>
      </c>
      <c r="Q50" s="12">
        <v>100340.82</v>
      </c>
      <c r="R50" s="12">
        <v>100998.39999999999</v>
      </c>
      <c r="S50" s="12">
        <v>101660.35999999999</v>
      </c>
      <c r="T50" s="12">
        <v>102194.28</v>
      </c>
      <c r="U50" s="12">
        <v>102780.6</v>
      </c>
      <c r="V50" s="12">
        <v>103545.84</v>
      </c>
      <c r="W50" s="12">
        <v>104206</v>
      </c>
      <c r="X50" s="12">
        <v>105060.36</v>
      </c>
      <c r="Y50" s="12">
        <v>106995.72</v>
      </c>
      <c r="Z50" s="12">
        <v>110533.6</v>
      </c>
    </row>
    <row r="51" spans="1:26" x14ac:dyDescent="0.25">
      <c r="A51" s="10" t="s">
        <v>16</v>
      </c>
      <c r="B51">
        <v>17</v>
      </c>
      <c r="C51">
        <v>1000</v>
      </c>
      <c r="D51" s="12">
        <v>97294.519999999946</v>
      </c>
      <c r="E51" s="12">
        <v>6047.1884758844581</v>
      </c>
      <c r="F51" s="12">
        <v>76196.800000000003</v>
      </c>
      <c r="G51" s="12">
        <v>86906.260000000009</v>
      </c>
      <c r="H51" s="12">
        <v>89527</v>
      </c>
      <c r="I51" s="12">
        <v>91059.48</v>
      </c>
      <c r="J51" s="12">
        <v>92191.6</v>
      </c>
      <c r="K51" s="12">
        <v>93341.599999999991</v>
      </c>
      <c r="L51" s="12">
        <v>94123.12000000001</v>
      </c>
      <c r="M51" s="12">
        <v>95128.82</v>
      </c>
      <c r="N51" s="12">
        <v>95792.48000000001</v>
      </c>
      <c r="O51" s="12">
        <v>96646.16</v>
      </c>
      <c r="P51" s="12">
        <v>97338</v>
      </c>
      <c r="Q51" s="12">
        <v>98248.16</v>
      </c>
      <c r="R51" s="12">
        <v>99036.32</v>
      </c>
      <c r="S51" s="12">
        <v>99820.540000000008</v>
      </c>
      <c r="T51" s="12">
        <v>100625.59999999999</v>
      </c>
      <c r="U51" s="12">
        <v>101825.19999999998</v>
      </c>
      <c r="V51" s="12">
        <v>102684.56000000001</v>
      </c>
      <c r="W51" s="12">
        <v>104019.04000000001</v>
      </c>
      <c r="X51" s="12">
        <v>105112.96000000001</v>
      </c>
      <c r="Y51" s="12">
        <v>106702.62</v>
      </c>
      <c r="Z51" s="12">
        <v>113577.2</v>
      </c>
    </row>
    <row r="52" spans="1:26" x14ac:dyDescent="0.25">
      <c r="A52" s="10" t="s">
        <v>16</v>
      </c>
      <c r="B52">
        <v>18</v>
      </c>
      <c r="C52">
        <v>1000</v>
      </c>
      <c r="D52" s="12">
        <v>103177.66959999999</v>
      </c>
      <c r="E52" s="12">
        <v>4461.842670931469</v>
      </c>
      <c r="F52" s="12">
        <v>90710.399999999994</v>
      </c>
      <c r="G52" s="12">
        <v>96445.02</v>
      </c>
      <c r="H52" s="12">
        <v>97274.640000000014</v>
      </c>
      <c r="I52" s="12">
        <v>98031.26</v>
      </c>
      <c r="J52" s="12">
        <v>98885.199999999983</v>
      </c>
      <c r="K52" s="12">
        <v>99678.6</v>
      </c>
      <c r="L52" s="12">
        <v>100523.6</v>
      </c>
      <c r="M52" s="12">
        <v>101268.62</v>
      </c>
      <c r="N52" s="12">
        <v>101870.24</v>
      </c>
      <c r="O52" s="12">
        <v>102508.06</v>
      </c>
      <c r="P52" s="12">
        <v>103215.8</v>
      </c>
      <c r="Q52" s="12">
        <v>103839.52</v>
      </c>
      <c r="R52" s="12">
        <v>104517.44</v>
      </c>
      <c r="S52" s="12">
        <v>105195.09999999999</v>
      </c>
      <c r="T52" s="12">
        <v>105894.20000000001</v>
      </c>
      <c r="U52" s="12">
        <v>106552.4</v>
      </c>
      <c r="V52" s="12">
        <v>107231.68000000001</v>
      </c>
      <c r="W52" s="12">
        <v>107831.10000000002</v>
      </c>
      <c r="X52" s="12">
        <v>108784.64</v>
      </c>
      <c r="Y52" s="12">
        <v>110494.56000000001</v>
      </c>
      <c r="Z52" s="12">
        <v>115080</v>
      </c>
    </row>
    <row r="53" spans="1:26" x14ac:dyDescent="0.25">
      <c r="A53" s="10" t="s">
        <v>16</v>
      </c>
      <c r="B53">
        <v>19</v>
      </c>
      <c r="C53">
        <v>1000</v>
      </c>
      <c r="D53" s="12">
        <v>102029.56800000001</v>
      </c>
      <c r="E53" s="12">
        <v>4328.5875638307043</v>
      </c>
      <c r="F53" s="12">
        <v>92315.199999999997</v>
      </c>
      <c r="G53" s="12">
        <v>95013.94</v>
      </c>
      <c r="H53" s="12">
        <v>96296.559999999983</v>
      </c>
      <c r="I53" s="12">
        <v>97076.14</v>
      </c>
      <c r="J53" s="12">
        <v>97981.119999999995</v>
      </c>
      <c r="K53" s="12">
        <v>98728.2</v>
      </c>
      <c r="L53" s="12">
        <v>99559.12</v>
      </c>
      <c r="M53" s="12">
        <v>100145.20000000001</v>
      </c>
      <c r="N53" s="12">
        <v>100685.36</v>
      </c>
      <c r="O53" s="12">
        <v>101280.06</v>
      </c>
      <c r="P53" s="12">
        <v>101984</v>
      </c>
      <c r="Q53" s="12">
        <v>102546.45999999999</v>
      </c>
      <c r="R53" s="12">
        <v>103241.84</v>
      </c>
      <c r="S53" s="12">
        <v>103856.41999999998</v>
      </c>
      <c r="T53" s="12">
        <v>104504.2</v>
      </c>
      <c r="U53" s="12">
        <v>105136.8</v>
      </c>
      <c r="V53" s="12">
        <v>105873.04000000001</v>
      </c>
      <c r="W53" s="12">
        <v>106648.1</v>
      </c>
      <c r="X53" s="12">
        <v>107897.96</v>
      </c>
      <c r="Y53" s="12">
        <v>109486.34000000001</v>
      </c>
      <c r="Z53" s="12">
        <v>113945.60000000001</v>
      </c>
    </row>
    <row r="54" spans="1:26" x14ac:dyDescent="0.25">
      <c r="A54" s="10" t="s">
        <v>16</v>
      </c>
      <c r="B54">
        <v>20</v>
      </c>
      <c r="C54">
        <v>1000</v>
      </c>
      <c r="D54" s="12">
        <v>100064.50080000004</v>
      </c>
      <c r="E54" s="12">
        <v>4371.0760761239871</v>
      </c>
      <c r="F54" s="12">
        <v>86870.8</v>
      </c>
      <c r="G54" s="12">
        <v>92678.12</v>
      </c>
      <c r="H54" s="12">
        <v>94357.24</v>
      </c>
      <c r="I54" s="12">
        <v>95539.640000000014</v>
      </c>
      <c r="J54" s="12">
        <v>96295.28</v>
      </c>
      <c r="K54" s="12">
        <v>96797.500000000015</v>
      </c>
      <c r="L54" s="12">
        <v>97439.760000000009</v>
      </c>
      <c r="M54" s="12">
        <v>98116.799999999988</v>
      </c>
      <c r="N54" s="12">
        <v>98867.040000000008</v>
      </c>
      <c r="O54" s="12">
        <v>99476.66</v>
      </c>
      <c r="P54" s="12">
        <v>100054.6</v>
      </c>
      <c r="Q54" s="12">
        <v>100643.08</v>
      </c>
      <c r="R54" s="12">
        <v>101233.92</v>
      </c>
      <c r="S54" s="12">
        <v>101955.23999999999</v>
      </c>
      <c r="T54" s="12">
        <v>102626.48</v>
      </c>
      <c r="U54" s="12">
        <v>103311.6</v>
      </c>
      <c r="V54" s="12">
        <v>104035.52</v>
      </c>
      <c r="W54" s="12">
        <v>104856.8</v>
      </c>
      <c r="X54" s="12">
        <v>106009</v>
      </c>
      <c r="Y54" s="12">
        <v>107203.4</v>
      </c>
      <c r="Z54" s="12">
        <v>113497.60000000001</v>
      </c>
    </row>
    <row r="55" spans="1:26" x14ac:dyDescent="0.25">
      <c r="A55" s="10" t="s">
        <v>15</v>
      </c>
      <c r="B55">
        <v>1</v>
      </c>
      <c r="C55">
        <v>1000</v>
      </c>
      <c r="D55" s="12">
        <v>40.012</v>
      </c>
      <c r="E55" s="12">
        <v>31.209932968782805</v>
      </c>
      <c r="F55" s="12">
        <v>0</v>
      </c>
      <c r="G55" s="12">
        <v>0</v>
      </c>
      <c r="H55" s="12">
        <v>4</v>
      </c>
      <c r="I55" s="12">
        <v>8</v>
      </c>
      <c r="J55" s="12">
        <v>12</v>
      </c>
      <c r="K55" s="12">
        <v>16</v>
      </c>
      <c r="L55" s="12">
        <v>19.700000000000045</v>
      </c>
      <c r="M55" s="12">
        <v>24</v>
      </c>
      <c r="N55" s="12">
        <v>27</v>
      </c>
      <c r="O55" s="12">
        <v>30.550000000000011</v>
      </c>
      <c r="P55" s="12">
        <v>35</v>
      </c>
      <c r="Q55" s="12">
        <v>38</v>
      </c>
      <c r="R55" s="12">
        <v>42</v>
      </c>
      <c r="S55" s="12">
        <v>47</v>
      </c>
      <c r="T55" s="12">
        <v>52</v>
      </c>
      <c r="U55" s="12">
        <v>58</v>
      </c>
      <c r="V55" s="12">
        <v>65</v>
      </c>
      <c r="W55" s="12">
        <v>73</v>
      </c>
      <c r="X55" s="12">
        <v>83.100000000000023</v>
      </c>
      <c r="Y55" s="12">
        <v>96</v>
      </c>
      <c r="Z55" s="12">
        <v>187</v>
      </c>
    </row>
    <row r="56" spans="1:26" x14ac:dyDescent="0.25">
      <c r="A56" s="10" t="s">
        <v>15</v>
      </c>
      <c r="B56">
        <v>2</v>
      </c>
      <c r="C56">
        <v>1000</v>
      </c>
      <c r="D56" s="12">
        <v>34.124000000000002</v>
      </c>
      <c r="E56" s="12">
        <v>30.733583864840384</v>
      </c>
      <c r="F56" s="12">
        <v>0</v>
      </c>
      <c r="G56" s="12">
        <v>0</v>
      </c>
      <c r="H56" s="12">
        <v>0</v>
      </c>
      <c r="I56" s="12">
        <v>4</v>
      </c>
      <c r="J56" s="12">
        <v>7</v>
      </c>
      <c r="K56" s="12">
        <v>10</v>
      </c>
      <c r="L56" s="12">
        <v>13</v>
      </c>
      <c r="M56" s="12">
        <v>17</v>
      </c>
      <c r="N56" s="12">
        <v>20</v>
      </c>
      <c r="O56" s="12">
        <v>24</v>
      </c>
      <c r="P56" s="12">
        <v>27</v>
      </c>
      <c r="Q56" s="12">
        <v>31</v>
      </c>
      <c r="R56" s="12">
        <v>35</v>
      </c>
      <c r="S56" s="12">
        <v>39</v>
      </c>
      <c r="T56" s="12">
        <v>44.300000000000068</v>
      </c>
      <c r="U56" s="12">
        <v>49</v>
      </c>
      <c r="V56" s="12">
        <v>57.200000000000045</v>
      </c>
      <c r="W56" s="12">
        <v>65.150000000000091</v>
      </c>
      <c r="X56" s="12">
        <v>77</v>
      </c>
      <c r="Y56" s="12">
        <v>93</v>
      </c>
      <c r="Z56" s="12">
        <v>187</v>
      </c>
    </row>
    <row r="57" spans="1:26" x14ac:dyDescent="0.25">
      <c r="A57" s="10" t="s">
        <v>15</v>
      </c>
      <c r="B57">
        <v>3</v>
      </c>
      <c r="C57">
        <v>1000</v>
      </c>
      <c r="D57" s="12">
        <v>32.695999999999998</v>
      </c>
      <c r="E57" s="12">
        <v>30.811798891836077</v>
      </c>
      <c r="F57" s="12">
        <v>0</v>
      </c>
      <c r="G57" s="12">
        <v>0</v>
      </c>
      <c r="H57" s="12">
        <v>0</v>
      </c>
      <c r="I57" s="12">
        <v>2</v>
      </c>
      <c r="J57" s="12">
        <v>6</v>
      </c>
      <c r="K57" s="12">
        <v>8</v>
      </c>
      <c r="L57" s="12">
        <v>12</v>
      </c>
      <c r="M57" s="12">
        <v>15</v>
      </c>
      <c r="N57" s="12">
        <v>18.600000000000023</v>
      </c>
      <c r="O57" s="12">
        <v>22</v>
      </c>
      <c r="P57" s="12">
        <v>25</v>
      </c>
      <c r="Q57" s="12">
        <v>29</v>
      </c>
      <c r="R57" s="12">
        <v>33</v>
      </c>
      <c r="S57" s="12">
        <v>37</v>
      </c>
      <c r="T57" s="12">
        <v>42</v>
      </c>
      <c r="U57" s="12">
        <v>48</v>
      </c>
      <c r="V57" s="12">
        <v>55</v>
      </c>
      <c r="W57" s="12">
        <v>64.150000000000091</v>
      </c>
      <c r="X57" s="12">
        <v>75.100000000000023</v>
      </c>
      <c r="Y57" s="12">
        <v>93</v>
      </c>
      <c r="Z57" s="12">
        <v>187</v>
      </c>
    </row>
    <row r="58" spans="1:26" x14ac:dyDescent="0.25">
      <c r="A58" s="10" t="s">
        <v>15</v>
      </c>
      <c r="B58">
        <v>4</v>
      </c>
      <c r="C58">
        <v>1000</v>
      </c>
      <c r="D58" s="12">
        <v>32.646000000000001</v>
      </c>
      <c r="E58" s="12">
        <v>30.82396471579866</v>
      </c>
      <c r="F58" s="12">
        <v>0</v>
      </c>
      <c r="G58" s="12">
        <v>0</v>
      </c>
      <c r="H58" s="12">
        <v>0</v>
      </c>
      <c r="I58" s="12">
        <v>2</v>
      </c>
      <c r="J58" s="12">
        <v>6</v>
      </c>
      <c r="K58" s="12">
        <v>8</v>
      </c>
      <c r="L58" s="12">
        <v>12</v>
      </c>
      <c r="M58" s="12">
        <v>15</v>
      </c>
      <c r="N58" s="12">
        <v>18</v>
      </c>
      <c r="O58" s="12">
        <v>22</v>
      </c>
      <c r="P58" s="12">
        <v>25</v>
      </c>
      <c r="Q58" s="12">
        <v>29</v>
      </c>
      <c r="R58" s="12">
        <v>33</v>
      </c>
      <c r="S58" s="12">
        <v>37</v>
      </c>
      <c r="T58" s="12">
        <v>42</v>
      </c>
      <c r="U58" s="12">
        <v>48</v>
      </c>
      <c r="V58" s="12">
        <v>55</v>
      </c>
      <c r="W58" s="12">
        <v>64.150000000000091</v>
      </c>
      <c r="X58" s="12">
        <v>75.100000000000023</v>
      </c>
      <c r="Y58" s="12">
        <v>93</v>
      </c>
      <c r="Z58" s="12">
        <v>187</v>
      </c>
    </row>
    <row r="59" spans="1:26" x14ac:dyDescent="0.25">
      <c r="A59" s="10" t="s">
        <v>15</v>
      </c>
      <c r="B59">
        <v>5</v>
      </c>
      <c r="C59">
        <v>1000</v>
      </c>
      <c r="D59" s="12">
        <v>42.040999999999997</v>
      </c>
      <c r="E59" s="12">
        <v>20.350170722832978</v>
      </c>
      <c r="F59" s="12">
        <v>0</v>
      </c>
      <c r="G59" s="12">
        <v>10</v>
      </c>
      <c r="H59" s="12">
        <v>15.900000000000006</v>
      </c>
      <c r="I59" s="12">
        <v>20</v>
      </c>
      <c r="J59" s="12">
        <v>24</v>
      </c>
      <c r="K59" s="12">
        <v>27</v>
      </c>
      <c r="L59" s="12">
        <v>30</v>
      </c>
      <c r="M59" s="12">
        <v>32</v>
      </c>
      <c r="N59" s="12">
        <v>35</v>
      </c>
      <c r="O59" s="12">
        <v>38</v>
      </c>
      <c r="P59" s="12">
        <v>41</v>
      </c>
      <c r="Q59" s="12">
        <v>44</v>
      </c>
      <c r="R59" s="12">
        <v>47</v>
      </c>
      <c r="S59" s="12">
        <v>49</v>
      </c>
      <c r="T59" s="12">
        <v>53</v>
      </c>
      <c r="U59" s="12">
        <v>56</v>
      </c>
      <c r="V59" s="12">
        <v>59</v>
      </c>
      <c r="W59" s="12">
        <v>64</v>
      </c>
      <c r="X59" s="12">
        <v>69</v>
      </c>
      <c r="Y59" s="12">
        <v>77</v>
      </c>
      <c r="Z59" s="12">
        <v>115</v>
      </c>
    </row>
    <row r="60" spans="1:26" x14ac:dyDescent="0.25">
      <c r="A60" s="10" t="s">
        <v>15</v>
      </c>
      <c r="B60">
        <v>6</v>
      </c>
      <c r="C60">
        <v>1000</v>
      </c>
      <c r="D60" s="12">
        <v>9.01</v>
      </c>
      <c r="E60" s="12">
        <v>9.5973960015209343</v>
      </c>
      <c r="F60" s="12">
        <v>0</v>
      </c>
      <c r="G60" s="12">
        <v>0</v>
      </c>
      <c r="H60" s="12">
        <v>0</v>
      </c>
      <c r="I60" s="12">
        <v>0</v>
      </c>
      <c r="J60" s="12">
        <v>0</v>
      </c>
      <c r="K60" s="12">
        <v>0</v>
      </c>
      <c r="L60" s="12">
        <v>2</v>
      </c>
      <c r="M60" s="12">
        <v>3</v>
      </c>
      <c r="N60" s="12">
        <v>4</v>
      </c>
      <c r="O60" s="12">
        <v>5</v>
      </c>
      <c r="P60" s="12">
        <v>6</v>
      </c>
      <c r="Q60" s="12">
        <v>8</v>
      </c>
      <c r="R60" s="12">
        <v>9</v>
      </c>
      <c r="S60" s="12">
        <v>10.350000000000023</v>
      </c>
      <c r="T60" s="12">
        <v>12</v>
      </c>
      <c r="U60" s="12">
        <v>14</v>
      </c>
      <c r="V60" s="12">
        <v>16</v>
      </c>
      <c r="W60" s="12">
        <v>19</v>
      </c>
      <c r="X60" s="12">
        <v>23</v>
      </c>
      <c r="Y60" s="12">
        <v>28</v>
      </c>
      <c r="Z60" s="12">
        <v>61</v>
      </c>
    </row>
    <row r="61" spans="1:26" x14ac:dyDescent="0.25">
      <c r="A61" s="10" t="s">
        <v>15</v>
      </c>
      <c r="B61">
        <v>7</v>
      </c>
      <c r="C61">
        <v>1000</v>
      </c>
      <c r="D61" s="12">
        <v>4.7359999999999998</v>
      </c>
      <c r="E61" s="12">
        <v>6.8720833471029392</v>
      </c>
      <c r="F61" s="12">
        <v>0</v>
      </c>
      <c r="G61" s="12"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2</v>
      </c>
      <c r="R61" s="12">
        <v>3</v>
      </c>
      <c r="S61" s="12">
        <v>5</v>
      </c>
      <c r="T61" s="12">
        <v>7</v>
      </c>
      <c r="U61" s="12">
        <v>8</v>
      </c>
      <c r="V61" s="12">
        <v>10</v>
      </c>
      <c r="W61" s="12">
        <v>12</v>
      </c>
      <c r="X61" s="12">
        <v>15</v>
      </c>
      <c r="Y61" s="12">
        <v>19</v>
      </c>
      <c r="Z61" s="12">
        <v>42</v>
      </c>
    </row>
    <row r="62" spans="1:26" x14ac:dyDescent="0.25">
      <c r="A62" s="10" t="s">
        <v>15</v>
      </c>
      <c r="B62">
        <v>8</v>
      </c>
      <c r="C62">
        <v>1000</v>
      </c>
      <c r="D62" s="12">
        <v>4.601</v>
      </c>
      <c r="E62" s="12">
        <v>6.7854138297410307</v>
      </c>
      <c r="F62" s="12">
        <v>0</v>
      </c>
      <c r="G62" s="12"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1</v>
      </c>
      <c r="R62" s="12">
        <v>3</v>
      </c>
      <c r="S62" s="12">
        <v>5</v>
      </c>
      <c r="T62" s="12">
        <v>6</v>
      </c>
      <c r="U62" s="12">
        <v>8</v>
      </c>
      <c r="V62" s="12">
        <v>10</v>
      </c>
      <c r="W62" s="12">
        <v>12</v>
      </c>
      <c r="X62" s="12">
        <v>15</v>
      </c>
      <c r="Y62" s="12">
        <v>19</v>
      </c>
      <c r="Z62" s="12">
        <v>42</v>
      </c>
    </row>
    <row r="63" spans="1:26" x14ac:dyDescent="0.25">
      <c r="A63" s="10" t="s">
        <v>15</v>
      </c>
      <c r="B63">
        <v>9</v>
      </c>
      <c r="C63">
        <v>1000</v>
      </c>
      <c r="D63" s="12">
        <v>54.518999999999998</v>
      </c>
      <c r="E63" s="12">
        <v>23.575016869992275</v>
      </c>
      <c r="F63" s="12">
        <v>0</v>
      </c>
      <c r="G63" s="12">
        <v>19</v>
      </c>
      <c r="H63" s="12">
        <v>26</v>
      </c>
      <c r="I63" s="12">
        <v>31</v>
      </c>
      <c r="J63" s="12">
        <v>34</v>
      </c>
      <c r="K63" s="12">
        <v>37.75</v>
      </c>
      <c r="L63" s="12">
        <v>41</v>
      </c>
      <c r="M63" s="12">
        <v>44</v>
      </c>
      <c r="N63" s="12">
        <v>47</v>
      </c>
      <c r="O63" s="12">
        <v>50</v>
      </c>
      <c r="P63" s="12">
        <v>53</v>
      </c>
      <c r="Q63" s="12">
        <v>56</v>
      </c>
      <c r="R63" s="12">
        <v>59</v>
      </c>
      <c r="S63" s="12">
        <v>62</v>
      </c>
      <c r="T63" s="12">
        <v>66</v>
      </c>
      <c r="U63" s="12">
        <v>68.25</v>
      </c>
      <c r="V63" s="12">
        <v>73.200000000000045</v>
      </c>
      <c r="W63" s="12">
        <v>80</v>
      </c>
      <c r="X63" s="12">
        <v>86</v>
      </c>
      <c r="Y63" s="12">
        <v>95</v>
      </c>
      <c r="Z63" s="12">
        <v>153</v>
      </c>
    </row>
    <row r="64" spans="1:26" x14ac:dyDescent="0.25">
      <c r="A64" s="10" t="s">
        <v>15</v>
      </c>
      <c r="B64">
        <v>10</v>
      </c>
      <c r="C64">
        <v>1000</v>
      </c>
      <c r="D64" s="12">
        <v>9.4049999999999994</v>
      </c>
      <c r="E64" s="12">
        <v>9.9817137611539231</v>
      </c>
      <c r="F64" s="12">
        <v>0</v>
      </c>
      <c r="G64" s="12">
        <v>0</v>
      </c>
      <c r="H64" s="12">
        <v>0</v>
      </c>
      <c r="I64" s="12">
        <v>0</v>
      </c>
      <c r="J64" s="12">
        <v>0</v>
      </c>
      <c r="K64" s="12">
        <v>1</v>
      </c>
      <c r="L64" s="12">
        <v>2</v>
      </c>
      <c r="M64" s="12">
        <v>3</v>
      </c>
      <c r="N64" s="12">
        <v>4</v>
      </c>
      <c r="O64" s="12">
        <v>5</v>
      </c>
      <c r="P64" s="12">
        <v>7</v>
      </c>
      <c r="Q64" s="12">
        <v>8</v>
      </c>
      <c r="R64" s="12">
        <v>10</v>
      </c>
      <c r="S64" s="12">
        <v>12</v>
      </c>
      <c r="T64" s="12">
        <v>13</v>
      </c>
      <c r="U64" s="12">
        <v>15</v>
      </c>
      <c r="V64" s="12">
        <v>17</v>
      </c>
      <c r="W64" s="12">
        <v>20</v>
      </c>
      <c r="X64" s="12">
        <v>23</v>
      </c>
      <c r="Y64" s="12">
        <v>29.050000000000068</v>
      </c>
      <c r="Z64" s="12">
        <v>86</v>
      </c>
    </row>
    <row r="65" spans="1:26" x14ac:dyDescent="0.25">
      <c r="A65" s="10" t="s">
        <v>15</v>
      </c>
      <c r="B65">
        <v>11</v>
      </c>
      <c r="C65">
        <v>1000</v>
      </c>
      <c r="D65" s="12">
        <v>3.8959999999999999</v>
      </c>
      <c r="E65" s="12">
        <v>6.120673708559103</v>
      </c>
      <c r="F65" s="12">
        <v>0</v>
      </c>
      <c r="G65" s="12">
        <v>0</v>
      </c>
      <c r="H65" s="12">
        <v>0</v>
      </c>
      <c r="I65" s="12">
        <v>0</v>
      </c>
      <c r="J65" s="12">
        <v>0</v>
      </c>
      <c r="K65" s="12">
        <v>0</v>
      </c>
      <c r="L65" s="12">
        <v>0</v>
      </c>
      <c r="M65" s="12">
        <v>0</v>
      </c>
      <c r="N65" s="12">
        <v>0</v>
      </c>
      <c r="O65" s="12">
        <v>0</v>
      </c>
      <c r="P65" s="12">
        <v>0</v>
      </c>
      <c r="Q65" s="12">
        <v>0</v>
      </c>
      <c r="R65" s="12">
        <v>2</v>
      </c>
      <c r="S65" s="12">
        <v>3</v>
      </c>
      <c r="T65" s="12">
        <v>5</v>
      </c>
      <c r="U65" s="12">
        <v>6.25</v>
      </c>
      <c r="V65" s="12">
        <v>8</v>
      </c>
      <c r="W65" s="12">
        <v>10</v>
      </c>
      <c r="X65" s="12">
        <v>13</v>
      </c>
      <c r="Y65" s="12">
        <v>17</v>
      </c>
      <c r="Z65" s="12">
        <v>40</v>
      </c>
    </row>
    <row r="66" spans="1:26" x14ac:dyDescent="0.25">
      <c r="A66" s="10" t="s">
        <v>15</v>
      </c>
      <c r="B66">
        <v>12</v>
      </c>
      <c r="C66">
        <v>1000</v>
      </c>
      <c r="D66" s="12">
        <v>3.8279999999999998</v>
      </c>
      <c r="E66" s="12">
        <v>6.0988205098700528</v>
      </c>
      <c r="F66" s="12">
        <v>0</v>
      </c>
      <c r="G66" s="12">
        <v>0</v>
      </c>
      <c r="H66" s="12">
        <v>0</v>
      </c>
      <c r="I66" s="12">
        <v>0</v>
      </c>
      <c r="J66" s="12">
        <v>0</v>
      </c>
      <c r="K66" s="12">
        <v>0</v>
      </c>
      <c r="L66" s="12">
        <v>0</v>
      </c>
      <c r="M66" s="12">
        <v>0</v>
      </c>
      <c r="N66" s="12">
        <v>0</v>
      </c>
      <c r="O66" s="12">
        <v>0</v>
      </c>
      <c r="P66" s="12">
        <v>0</v>
      </c>
      <c r="Q66" s="12">
        <v>0</v>
      </c>
      <c r="R66" s="12">
        <v>1</v>
      </c>
      <c r="S66" s="12">
        <v>3</v>
      </c>
      <c r="T66" s="12">
        <v>5</v>
      </c>
      <c r="U66" s="12">
        <v>6</v>
      </c>
      <c r="V66" s="12">
        <v>8</v>
      </c>
      <c r="W66" s="12">
        <v>10</v>
      </c>
      <c r="X66" s="12">
        <v>13</v>
      </c>
      <c r="Y66" s="12">
        <v>17</v>
      </c>
      <c r="Z66" s="12">
        <v>40</v>
      </c>
    </row>
    <row r="67" spans="1:26" x14ac:dyDescent="0.25">
      <c r="A67" s="10" t="s">
        <v>15</v>
      </c>
      <c r="B67">
        <v>13</v>
      </c>
      <c r="C67">
        <v>1000</v>
      </c>
      <c r="D67" s="12">
        <v>57.398000000000003</v>
      </c>
      <c r="E67" s="12">
        <v>25.720403090448158</v>
      </c>
      <c r="F67" s="12">
        <v>0</v>
      </c>
      <c r="G67" s="12">
        <v>18</v>
      </c>
      <c r="H67" s="12">
        <v>26</v>
      </c>
      <c r="I67" s="12">
        <v>30.850000000000023</v>
      </c>
      <c r="J67" s="12">
        <v>34</v>
      </c>
      <c r="K67" s="12">
        <v>40</v>
      </c>
      <c r="L67" s="12">
        <v>43</v>
      </c>
      <c r="M67" s="12">
        <v>46</v>
      </c>
      <c r="N67" s="12">
        <v>49</v>
      </c>
      <c r="O67" s="12">
        <v>52</v>
      </c>
      <c r="P67" s="12">
        <v>55</v>
      </c>
      <c r="Q67" s="12">
        <v>59</v>
      </c>
      <c r="R67" s="12">
        <v>62</v>
      </c>
      <c r="S67" s="12">
        <v>67</v>
      </c>
      <c r="T67" s="12">
        <v>71</v>
      </c>
      <c r="U67" s="12">
        <v>75</v>
      </c>
      <c r="V67" s="12">
        <v>79</v>
      </c>
      <c r="W67" s="12">
        <v>84</v>
      </c>
      <c r="X67" s="12">
        <v>90</v>
      </c>
      <c r="Y67" s="12">
        <v>103.05000000000007</v>
      </c>
      <c r="Z67" s="12">
        <v>154</v>
      </c>
    </row>
    <row r="68" spans="1:26" x14ac:dyDescent="0.25">
      <c r="A68" s="10" t="s">
        <v>15</v>
      </c>
      <c r="B68">
        <v>14</v>
      </c>
      <c r="C68">
        <v>1000</v>
      </c>
      <c r="D68" s="12">
        <v>9.1999999999999993</v>
      </c>
      <c r="E68" s="12">
        <v>9.4338219718731704</v>
      </c>
      <c r="F68" s="12">
        <v>0</v>
      </c>
      <c r="G68" s="12">
        <v>0</v>
      </c>
      <c r="H68" s="12">
        <v>0</v>
      </c>
      <c r="I68" s="12">
        <v>0</v>
      </c>
      <c r="J68" s="12">
        <v>0</v>
      </c>
      <c r="K68" s="12">
        <v>1</v>
      </c>
      <c r="L68" s="12">
        <v>2</v>
      </c>
      <c r="M68" s="12">
        <v>3</v>
      </c>
      <c r="N68" s="12">
        <v>5</v>
      </c>
      <c r="O68" s="12">
        <v>6</v>
      </c>
      <c r="P68" s="12">
        <v>7</v>
      </c>
      <c r="Q68" s="12">
        <v>8</v>
      </c>
      <c r="R68" s="12">
        <v>9</v>
      </c>
      <c r="S68" s="12">
        <v>11</v>
      </c>
      <c r="T68" s="12">
        <v>12</v>
      </c>
      <c r="U68" s="12">
        <v>14</v>
      </c>
      <c r="V68" s="12">
        <v>16</v>
      </c>
      <c r="W68" s="12">
        <v>18</v>
      </c>
      <c r="X68" s="12">
        <v>22.100000000000023</v>
      </c>
      <c r="Y68" s="12">
        <v>27.050000000000068</v>
      </c>
      <c r="Z68" s="12">
        <v>53</v>
      </c>
    </row>
    <row r="69" spans="1:26" x14ac:dyDescent="0.25">
      <c r="A69" s="10" t="s">
        <v>15</v>
      </c>
      <c r="B69">
        <v>15</v>
      </c>
      <c r="C69">
        <v>1000</v>
      </c>
      <c r="D69" s="12">
        <v>3.8140000000000001</v>
      </c>
      <c r="E69" s="12">
        <v>6.0939757581188774</v>
      </c>
      <c r="F69" s="12">
        <v>0</v>
      </c>
      <c r="G69" s="12">
        <v>0</v>
      </c>
      <c r="H69" s="12">
        <v>0</v>
      </c>
      <c r="I69" s="12">
        <v>0</v>
      </c>
      <c r="J69" s="12">
        <v>0</v>
      </c>
      <c r="K69" s="12">
        <v>0</v>
      </c>
      <c r="L69" s="12">
        <v>0</v>
      </c>
      <c r="M69" s="12">
        <v>0</v>
      </c>
      <c r="N69" s="12">
        <v>0</v>
      </c>
      <c r="O69" s="12">
        <v>0</v>
      </c>
      <c r="P69" s="12">
        <v>0</v>
      </c>
      <c r="Q69" s="12">
        <v>0</v>
      </c>
      <c r="R69" s="12">
        <v>1</v>
      </c>
      <c r="S69" s="12">
        <v>3</v>
      </c>
      <c r="T69" s="12">
        <v>4.3000000000000682</v>
      </c>
      <c r="U69" s="12">
        <v>6</v>
      </c>
      <c r="V69" s="12">
        <v>8</v>
      </c>
      <c r="W69" s="12">
        <v>10</v>
      </c>
      <c r="X69" s="12">
        <v>13</v>
      </c>
      <c r="Y69" s="12">
        <v>17</v>
      </c>
      <c r="Z69" s="12">
        <v>40</v>
      </c>
    </row>
    <row r="70" spans="1:26" x14ac:dyDescent="0.25">
      <c r="A70" s="10" t="s">
        <v>15</v>
      </c>
      <c r="B70">
        <v>16</v>
      </c>
      <c r="C70">
        <v>1000</v>
      </c>
      <c r="D70" s="12">
        <v>3.766</v>
      </c>
      <c r="E70" s="12">
        <v>6.0501113913586622</v>
      </c>
      <c r="F70" s="12">
        <v>0</v>
      </c>
      <c r="G70" s="12">
        <v>0</v>
      </c>
      <c r="H70" s="12">
        <v>0</v>
      </c>
      <c r="I70" s="12">
        <v>0</v>
      </c>
      <c r="J70" s="12">
        <v>0</v>
      </c>
      <c r="K70" s="12">
        <v>0</v>
      </c>
      <c r="L70" s="12">
        <v>0</v>
      </c>
      <c r="M70" s="12">
        <v>0</v>
      </c>
      <c r="N70" s="12">
        <v>0</v>
      </c>
      <c r="O70" s="12">
        <v>0</v>
      </c>
      <c r="P70" s="12">
        <v>0</v>
      </c>
      <c r="Q70" s="12">
        <v>0</v>
      </c>
      <c r="R70" s="12">
        <v>1</v>
      </c>
      <c r="S70" s="12">
        <v>3</v>
      </c>
      <c r="T70" s="12">
        <v>4</v>
      </c>
      <c r="U70" s="12">
        <v>6</v>
      </c>
      <c r="V70" s="12">
        <v>8</v>
      </c>
      <c r="W70" s="12">
        <v>10</v>
      </c>
      <c r="X70" s="12">
        <v>13</v>
      </c>
      <c r="Y70" s="12">
        <v>17</v>
      </c>
      <c r="Z70" s="12">
        <v>40</v>
      </c>
    </row>
    <row r="71" spans="1:26" x14ac:dyDescent="0.25">
      <c r="A71" s="10" t="s">
        <v>15</v>
      </c>
      <c r="B71">
        <v>17</v>
      </c>
      <c r="C71">
        <v>1000</v>
      </c>
      <c r="D71" s="12">
        <v>61.015999999999998</v>
      </c>
      <c r="E71" s="12">
        <v>27.899213431745885</v>
      </c>
      <c r="F71" s="12">
        <v>0</v>
      </c>
      <c r="G71" s="12">
        <v>20</v>
      </c>
      <c r="H71" s="12">
        <v>27</v>
      </c>
      <c r="I71" s="12">
        <v>32</v>
      </c>
      <c r="J71" s="12">
        <v>36.800000000000011</v>
      </c>
      <c r="K71" s="12">
        <v>40</v>
      </c>
      <c r="L71" s="12">
        <v>44</v>
      </c>
      <c r="M71" s="12">
        <v>48</v>
      </c>
      <c r="N71" s="12">
        <v>51.600000000000023</v>
      </c>
      <c r="O71" s="12">
        <v>55</v>
      </c>
      <c r="P71" s="12">
        <v>58</v>
      </c>
      <c r="Q71" s="12">
        <v>61</v>
      </c>
      <c r="R71" s="12">
        <v>65</v>
      </c>
      <c r="S71" s="12">
        <v>70</v>
      </c>
      <c r="T71" s="12">
        <v>73</v>
      </c>
      <c r="U71" s="12">
        <v>79.25</v>
      </c>
      <c r="V71" s="12">
        <v>86</v>
      </c>
      <c r="W71" s="12">
        <v>90.150000000000091</v>
      </c>
      <c r="X71" s="12">
        <v>98</v>
      </c>
      <c r="Y71" s="12">
        <v>110</v>
      </c>
      <c r="Z71" s="12">
        <v>172</v>
      </c>
    </row>
    <row r="72" spans="1:26" x14ac:dyDescent="0.25">
      <c r="A72" s="10" t="s">
        <v>15</v>
      </c>
      <c r="B72">
        <v>18</v>
      </c>
      <c r="C72">
        <v>1000</v>
      </c>
      <c r="D72" s="12">
        <v>8.9789999999999992</v>
      </c>
      <c r="E72" s="12">
        <v>9.6622936675987514</v>
      </c>
      <c r="F72" s="12">
        <v>0</v>
      </c>
      <c r="G72" s="12">
        <v>0</v>
      </c>
      <c r="H72" s="12">
        <v>0</v>
      </c>
      <c r="I72" s="12">
        <v>0</v>
      </c>
      <c r="J72" s="12">
        <v>0</v>
      </c>
      <c r="K72" s="12">
        <v>0</v>
      </c>
      <c r="L72" s="12">
        <v>1</v>
      </c>
      <c r="M72" s="12">
        <v>2</v>
      </c>
      <c r="N72" s="12">
        <v>4</v>
      </c>
      <c r="O72" s="12">
        <v>5</v>
      </c>
      <c r="P72" s="12">
        <v>7</v>
      </c>
      <c r="Q72" s="12">
        <v>8</v>
      </c>
      <c r="R72" s="12">
        <v>10</v>
      </c>
      <c r="S72" s="12">
        <v>11</v>
      </c>
      <c r="T72" s="12">
        <v>13</v>
      </c>
      <c r="U72" s="12">
        <v>14</v>
      </c>
      <c r="V72" s="12">
        <v>16</v>
      </c>
      <c r="W72" s="12">
        <v>19</v>
      </c>
      <c r="X72" s="12">
        <v>22</v>
      </c>
      <c r="Y72" s="12">
        <v>27.050000000000068</v>
      </c>
      <c r="Z72" s="12">
        <v>77</v>
      </c>
    </row>
    <row r="73" spans="1:26" x14ac:dyDescent="0.25">
      <c r="A73" s="10" t="s">
        <v>15</v>
      </c>
      <c r="B73">
        <v>19</v>
      </c>
      <c r="C73">
        <v>1000</v>
      </c>
      <c r="D73" s="12">
        <v>3.7949999999999999</v>
      </c>
      <c r="E73" s="12">
        <v>6.0391594155516755</v>
      </c>
      <c r="F73" s="12">
        <v>0</v>
      </c>
      <c r="G73" s="12">
        <v>0</v>
      </c>
      <c r="H73" s="12">
        <v>0</v>
      </c>
      <c r="I73" s="12">
        <v>0</v>
      </c>
      <c r="J73" s="12">
        <v>0</v>
      </c>
      <c r="K73" s="12">
        <v>0</v>
      </c>
      <c r="L73" s="12">
        <v>0</v>
      </c>
      <c r="M73" s="12">
        <v>0</v>
      </c>
      <c r="N73" s="12">
        <v>0</v>
      </c>
      <c r="O73" s="12">
        <v>0</v>
      </c>
      <c r="P73" s="12">
        <v>0</v>
      </c>
      <c r="Q73" s="12">
        <v>0</v>
      </c>
      <c r="R73" s="12">
        <v>1</v>
      </c>
      <c r="S73" s="12">
        <v>3</v>
      </c>
      <c r="T73" s="12">
        <v>4.3000000000000682</v>
      </c>
      <c r="U73" s="12">
        <v>6</v>
      </c>
      <c r="V73" s="12">
        <v>8</v>
      </c>
      <c r="W73" s="12">
        <v>10</v>
      </c>
      <c r="X73" s="12">
        <v>13</v>
      </c>
      <c r="Y73" s="12">
        <v>17</v>
      </c>
      <c r="Z73" s="12">
        <v>40</v>
      </c>
    </row>
    <row r="74" spans="1:26" x14ac:dyDescent="0.25">
      <c r="A74" s="10" t="s">
        <v>15</v>
      </c>
      <c r="B74">
        <v>20</v>
      </c>
      <c r="C74">
        <v>1000</v>
      </c>
      <c r="D74" s="12">
        <v>3.7559999999999998</v>
      </c>
      <c r="E74" s="12">
        <v>6.0281674497978903</v>
      </c>
      <c r="F74" s="12">
        <v>0</v>
      </c>
      <c r="G74" s="12">
        <v>0</v>
      </c>
      <c r="H74" s="12">
        <v>0</v>
      </c>
      <c r="I74" s="12">
        <v>0</v>
      </c>
      <c r="J74" s="12">
        <v>0</v>
      </c>
      <c r="K74" s="12">
        <v>0</v>
      </c>
      <c r="L74" s="12">
        <v>0</v>
      </c>
      <c r="M74" s="12">
        <v>0</v>
      </c>
      <c r="N74" s="12">
        <v>0</v>
      </c>
      <c r="O74" s="12">
        <v>0</v>
      </c>
      <c r="P74" s="12">
        <v>0</v>
      </c>
      <c r="Q74" s="12">
        <v>0</v>
      </c>
      <c r="R74" s="12">
        <v>1</v>
      </c>
      <c r="S74" s="12">
        <v>3</v>
      </c>
      <c r="T74" s="12">
        <v>4</v>
      </c>
      <c r="U74" s="12">
        <v>6</v>
      </c>
      <c r="V74" s="12">
        <v>8</v>
      </c>
      <c r="W74" s="12">
        <v>10</v>
      </c>
      <c r="X74" s="12">
        <v>13</v>
      </c>
      <c r="Y74" s="12">
        <v>17</v>
      </c>
      <c r="Z74" s="12">
        <v>40</v>
      </c>
    </row>
  </sheetData>
  <mergeCells count="6">
    <mergeCell ref="A1:B1"/>
    <mergeCell ref="H9:L9"/>
    <mergeCell ref="F11:F14"/>
    <mergeCell ref="H18:L18"/>
    <mergeCell ref="F20:F23"/>
    <mergeCell ref="F9:G10"/>
  </mergeCells>
  <conditionalFormatting sqref="H11:L14">
    <cfRule type="top10" dxfId="0" priority="1" rank="1"/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D0CB6B0CEABC0428C4170369FB99D1C" ma:contentTypeVersion="17" ma:contentTypeDescription="Create a new document." ma:contentTypeScope="" ma:versionID="59d56e4c614b70a67467e0d621c49a6f">
  <xsd:schema xmlns:xsd="http://www.w3.org/2001/XMLSchema" xmlns:xs="http://www.w3.org/2001/XMLSchema" xmlns:p="http://schemas.microsoft.com/office/2006/metadata/properties" xmlns:ns3="f09f0f9e-a6bd-46c2-aee7-f002075a464e" xmlns:ns4="141d9544-2e79-43d2-9e4c-ee65eb9b8fa0" targetNamespace="http://schemas.microsoft.com/office/2006/metadata/properties" ma:root="true" ma:fieldsID="84016c7a40fb153873c6b126798e461f" ns3:_="" ns4:_="">
    <xsd:import namespace="f09f0f9e-a6bd-46c2-aee7-f002075a464e"/>
    <xsd:import namespace="141d9544-2e79-43d2-9e4c-ee65eb9b8fa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OCR" minOccurs="0"/>
                <xsd:element ref="ns3:MediaServiceDateTaken" minOccurs="0"/>
                <xsd:element ref="ns3:_activity" minOccurs="0"/>
                <xsd:element ref="ns3:MediaServiceObjectDetectorVersions" minOccurs="0"/>
                <xsd:element ref="ns3:MediaServiceSearchProperties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9f0f9e-a6bd-46c2-aee7-f002075a464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20" nillable="true" ma:displayName="MediaServiceDateTaken" ma:hidden="true" ma:internalName="MediaServiceDateTaken" ma:readOnly="true">
      <xsd:simpleType>
        <xsd:restriction base="dms:Text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41d9544-2e79-43d2-9e4c-ee65eb9b8fa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f09f0f9e-a6bd-46c2-aee7-f002075a464e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1B6856B-BE7C-48BD-9512-3919E90C096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09f0f9e-a6bd-46c2-aee7-f002075a464e"/>
    <ds:schemaRef ds:uri="141d9544-2e79-43d2-9e4c-ee65eb9b8fa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E060043-9F05-4370-AAD9-D4E8FE82CB9F}">
  <ds:schemaRefs>
    <ds:schemaRef ds:uri="http://purl.org/dc/terms/"/>
    <ds:schemaRef ds:uri="http://schemas.microsoft.com/office/2006/documentManagement/types"/>
    <ds:schemaRef ds:uri="141d9544-2e79-43d2-9e4c-ee65eb9b8fa0"/>
    <ds:schemaRef ds:uri="http://www.w3.org/XML/1998/namespace"/>
    <ds:schemaRef ds:uri="http://purl.org/dc/dcmitype/"/>
    <ds:schemaRef ds:uri="http://purl.org/dc/elements/1.1/"/>
    <ds:schemaRef ds:uri="http://schemas.microsoft.com/office/2006/metadata/properties"/>
    <ds:schemaRef ds:uri="f09f0f9e-a6bd-46c2-aee7-f002075a464e"/>
    <ds:schemaRef ds:uri="http://schemas.microsoft.com/office/infopath/2007/PartnerControls"/>
    <ds:schemaRef ds:uri="http://schemas.openxmlformats.org/package/2006/metadata/core-properties"/>
  </ds:schemaRefs>
</ds:datastoreItem>
</file>

<file path=customXml/itemProps3.xml><?xml version="1.0" encoding="utf-8"?>
<ds:datastoreItem xmlns:ds="http://schemas.openxmlformats.org/officeDocument/2006/customXml" ds:itemID="{5BD1DAA4-7804-466A-869A-72C4ABD0B75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Simulation Output 1</vt:lpstr>
      <vt:lpstr>Simulation Output 2</vt:lpstr>
    </vt:vector>
  </TitlesOfParts>
  <Company>Portsmouth Hospitals NHS Trust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Collins Mark - Haematology and Oncology IT Systems and Information Manager</dc:creator>
  <cp:lastModifiedBy>Collins Mark - Haematology and Oncology IT Systems and</cp:lastModifiedBy>
  <dcterms:created xsi:type="dcterms:W3CDTF">2024-09-26T15:25:39Z</dcterms:created>
  <dcterms:modified xsi:type="dcterms:W3CDTF">2024-09-26T20:36:58Z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0x010100AD0CB6B0CEABC0428C4170369FB99D1C</vt:lpwstr>
  </property>
</Properties>
</file>