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6947FB71-B5D4-409C-A7EC-2EFA39839B68}" xr6:coauthVersionLast="47" xr6:coauthVersionMax="47" xr10:uidLastSave="{00000000-0000-0000-0000-000000000000}"/>
  <bookViews>
    <workbookView xWindow="-120" yWindow="-120" windowWidth="20730" windowHeight="11040" activeTab="4" xr2:uid="{C4DE446C-3D6D-4CDE-AB3C-E047270F272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" l="1"/>
  <c r="G5" i="1"/>
  <c r="K3" i="4" a="1"/>
  <c r="K3" i="4"/>
  <c r="K4" i="4" a="1"/>
  <c r="K4" i="4" s="1"/>
  <c r="K5" i="4" a="1"/>
  <c r="K5" i="4" s="1"/>
  <c r="K6" i="4" a="1"/>
  <c r="K6" i="4"/>
  <c r="K7" i="4" a="1"/>
  <c r="K7" i="4" s="1"/>
  <c r="K8" i="4" a="1"/>
  <c r="K8" i="4" s="1"/>
  <c r="K9" i="4" a="1"/>
  <c r="K9" i="4" s="1"/>
  <c r="K10" i="4" a="1"/>
  <c r="K10" i="4"/>
  <c r="K11" i="4" a="1"/>
  <c r="K11" i="4" s="1"/>
  <c r="K12" i="4" a="1"/>
  <c r="K12" i="4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8" i="4" a="1"/>
  <c r="K18" i="4" s="1"/>
  <c r="K19" i="4" a="1"/>
  <c r="K19" i="4" s="1"/>
  <c r="K20" i="4" a="1"/>
  <c r="K20" i="4" s="1"/>
  <c r="K21" i="4" a="1"/>
  <c r="K21" i="4" s="1"/>
  <c r="K22" i="4" a="1"/>
  <c r="K22" i="4"/>
  <c r="K23" i="4" a="1"/>
  <c r="K23" i="4" s="1"/>
  <c r="K24" i="4" a="1"/>
  <c r="K24" i="4" s="1"/>
  <c r="K25" i="4" a="1"/>
  <c r="K25" i="4" s="1"/>
  <c r="K26" i="4" a="1"/>
  <c r="K26" i="4"/>
  <c r="K27" i="4" a="1"/>
  <c r="K27" i="4" s="1"/>
  <c r="K28" i="4" a="1"/>
  <c r="K28" i="4" s="1"/>
  <c r="K29" i="4" a="1"/>
  <c r="K29" i="4" s="1"/>
  <c r="K30" i="4" a="1"/>
  <c r="K30" i="4" s="1"/>
  <c r="K31" i="4" a="1"/>
  <c r="K31" i="4" s="1"/>
  <c r="K32" i="4" a="1"/>
  <c r="K32" i="4" s="1"/>
  <c r="K33" i="4" a="1"/>
  <c r="K33" i="4" s="1"/>
  <c r="K34" i="4" a="1"/>
  <c r="K34" i="4" s="1"/>
  <c r="K35" i="4" a="1"/>
  <c r="K35" i="4" s="1"/>
  <c r="K36" i="4" a="1"/>
  <c r="K36" i="4" s="1"/>
  <c r="K37" i="4" a="1"/>
  <c r="K37" i="4" s="1"/>
  <c r="K38" i="4" a="1"/>
  <c r="K38" i="4"/>
  <c r="K39" i="4" a="1"/>
  <c r="K39" i="4" s="1"/>
  <c r="K40" i="4" a="1"/>
  <c r="K40" i="4" s="1"/>
  <c r="K41" i="4" a="1"/>
  <c r="K41" i="4" s="1"/>
  <c r="K42" i="4" a="1"/>
  <c r="K42" i="4"/>
  <c r="J3" i="4" a="1"/>
  <c r="J3" i="4" s="1"/>
  <c r="J4" i="4" a="1"/>
  <c r="J4" i="4" s="1"/>
  <c r="J5" i="4" a="1"/>
  <c r="J5" i="4" s="1"/>
  <c r="J6" i="4" a="1"/>
  <c r="J6" i="4" s="1"/>
  <c r="J7" i="4" a="1"/>
  <c r="J7" i="4" s="1"/>
  <c r="J8" i="4" a="1"/>
  <c r="J8" i="4" s="1"/>
  <c r="J9" i="4" a="1"/>
  <c r="J9" i="4" s="1"/>
  <c r="J10" i="4" a="1"/>
  <c r="J10" i="4" s="1"/>
  <c r="J11" i="4" a="1"/>
  <c r="J11" i="4" s="1"/>
  <c r="J12" i="4" a="1"/>
  <c r="J12" i="4" s="1"/>
  <c r="J13" i="4" a="1"/>
  <c r="J13" i="4" s="1"/>
  <c r="J14" i="4" a="1"/>
  <c r="J14" i="4" s="1"/>
  <c r="J15" i="4" a="1"/>
  <c r="J15" i="4" s="1"/>
  <c r="J16" i="4" a="1"/>
  <c r="J16" i="4" s="1"/>
  <c r="J17" i="4" a="1"/>
  <c r="J17" i="4" s="1"/>
  <c r="J18" i="4" a="1"/>
  <c r="J18" i="4" s="1"/>
  <c r="J19" i="4" a="1"/>
  <c r="J19" i="4" s="1"/>
  <c r="J20" i="4" a="1"/>
  <c r="J20" i="4" s="1"/>
  <c r="J21" i="4" a="1"/>
  <c r="J21" i="4" s="1"/>
  <c r="J22" i="4" a="1"/>
  <c r="J22" i="4" s="1"/>
  <c r="J23" i="4" a="1"/>
  <c r="J23" i="4" s="1"/>
  <c r="J24" i="4" a="1"/>
  <c r="J24" i="4" s="1"/>
  <c r="J25" i="4" a="1"/>
  <c r="J25" i="4" s="1"/>
  <c r="J26" i="4" a="1"/>
  <c r="J26" i="4" s="1"/>
  <c r="J27" i="4" a="1"/>
  <c r="J27" i="4" s="1"/>
  <c r="J28" i="4" a="1"/>
  <c r="J28" i="4" s="1"/>
  <c r="J29" i="4" a="1"/>
  <c r="J29" i="4" s="1"/>
  <c r="J30" i="4" a="1"/>
  <c r="J30" i="4"/>
  <c r="J31" i="4" a="1"/>
  <c r="J31" i="4" s="1"/>
  <c r="J32" i="4" a="1"/>
  <c r="J32" i="4" s="1"/>
  <c r="J33" i="4" a="1"/>
  <c r="J33" i="4" s="1"/>
  <c r="J34" i="4" a="1"/>
  <c r="J34" i="4"/>
  <c r="J35" i="4" a="1"/>
  <c r="J35" i="4" s="1"/>
  <c r="J36" i="4" a="1"/>
  <c r="J36" i="4" s="1"/>
  <c r="J37" i="4" a="1"/>
  <c r="J37" i="4" s="1"/>
  <c r="J38" i="4" a="1"/>
  <c r="J38" i="4" s="1"/>
  <c r="J39" i="4" a="1"/>
  <c r="J39" i="4" s="1"/>
  <c r="J40" i="4" a="1"/>
  <c r="J40" i="4" s="1"/>
  <c r="J41" i="4" a="1"/>
  <c r="J41" i="4" s="1"/>
  <c r="J42" i="4" a="1"/>
  <c r="J42" i="4" s="1"/>
  <c r="J2" i="4" a="1"/>
  <c r="J2" i="4" s="1"/>
  <c r="K2" i="4" a="1"/>
  <c r="K2" i="4" s="1"/>
  <c r="I2" i="4" a="1"/>
  <c r="I2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H2" i="4" a="1"/>
  <c r="H2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E4" i="3"/>
  <c r="E3" i="3"/>
  <c r="E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<sst xmlns="http://schemas.openxmlformats.org/spreadsheetml/2006/main" count="260" uniqueCount="108">
  <si>
    <t>Simple Index Match</t>
  </si>
  <si>
    <t>Country</t>
  </si>
  <si>
    <t>Sales</t>
  </si>
  <si>
    <t>Countries</t>
  </si>
  <si>
    <t>ban</t>
  </si>
  <si>
    <t>ind</t>
  </si>
  <si>
    <t>nep</t>
  </si>
  <si>
    <t>sri</t>
  </si>
  <si>
    <t>pak</t>
  </si>
  <si>
    <t>bra</t>
  </si>
  <si>
    <t>Multipla Criteria Index Match</t>
  </si>
  <si>
    <t>Month</t>
  </si>
  <si>
    <t>Jan</t>
  </si>
  <si>
    <t>Feb</t>
  </si>
  <si>
    <t>Mar</t>
  </si>
  <si>
    <t>Apr</t>
  </si>
  <si>
    <t>May</t>
  </si>
  <si>
    <t>fra</t>
  </si>
  <si>
    <t>swe</t>
  </si>
  <si>
    <t>zim</t>
  </si>
  <si>
    <t>item</t>
  </si>
  <si>
    <t>price</t>
  </si>
  <si>
    <t>dosa</t>
  </si>
  <si>
    <t>burger</t>
  </si>
  <si>
    <t xml:space="preserve">dumplings </t>
  </si>
  <si>
    <t>samosa</t>
  </si>
  <si>
    <t xml:space="preserve">for looking row no of item </t>
  </si>
  <si>
    <t>for looking column no of header</t>
  </si>
  <si>
    <t>K.G.F: Chapter 2</t>
  </si>
  <si>
    <t>Bollywood</t>
  </si>
  <si>
    <t>Hombale Films</t>
  </si>
  <si>
    <t>Doctor Strange in the Multiverse of Madness</t>
  </si>
  <si>
    <t>Hollywood</t>
  </si>
  <si>
    <t>Marvel Studios</t>
  </si>
  <si>
    <t>Thor: The Dark World</t>
  </si>
  <si>
    <t>Thor: Ragnarok</t>
  </si>
  <si>
    <t>Thor: Love and Thunder</t>
  </si>
  <si>
    <t>Sholay</t>
  </si>
  <si>
    <t>United Producers</t>
  </si>
  <si>
    <t>Dilwale Dulhania Le Jayenge</t>
  </si>
  <si>
    <t>Yash Raj Films</t>
  </si>
  <si>
    <t>3 Idiots</t>
  </si>
  <si>
    <t>Vinod Chopra Films</t>
  </si>
  <si>
    <t>Kabhi Khushi Kabhie Gham</t>
  </si>
  <si>
    <t>Dharma Productions</t>
  </si>
  <si>
    <t>Bajirao Mastani</t>
  </si>
  <si>
    <t>Not Available</t>
  </si>
  <si>
    <t>The Shawshank Redemption</t>
  </si>
  <si>
    <t>Castle Rock Entertainment</t>
  </si>
  <si>
    <t>Inception</t>
  </si>
  <si>
    <t>Warner Bros. Pictures</t>
  </si>
  <si>
    <t>Interstellar</t>
  </si>
  <si>
    <t>The Pursuit of Happyness</t>
  </si>
  <si>
    <t>Columbia Pictures</t>
  </si>
  <si>
    <t>Gladiator</t>
  </si>
  <si>
    <t>Universal Pictures</t>
  </si>
  <si>
    <t>Titanic</t>
  </si>
  <si>
    <t>Paramount Pictures</t>
  </si>
  <si>
    <t>It's a Wonderful Life</t>
  </si>
  <si>
    <t>Liberty Films</t>
  </si>
  <si>
    <t>Avatar</t>
  </si>
  <si>
    <t>20th Century Fox</t>
  </si>
  <si>
    <t>The Godfather</t>
  </si>
  <si>
    <t>The Dark Knight</t>
  </si>
  <si>
    <t>Syncopy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</si>
  <si>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</si>
  <si>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</si>
  <si>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</si>
  <si>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</si>
  <si>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</si>
  <si>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</si>
  <si>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Government of West Bengal</t>
  </si>
  <si>
    <t>Taare Zameen Par</t>
  </si>
  <si>
    <t>Munna Bhai M.B.B.S.</t>
  </si>
  <si>
    <t>Vinod Chopra Productions</t>
  </si>
  <si>
    <t>PK</t>
  </si>
  <si>
    <t>Sanju</t>
  </si>
  <si>
    <t>NULL</t>
  </si>
  <si>
    <t>Pushpa: The Rise - Part 1</t>
  </si>
  <si>
    <t>Mythri Movie Makers</t>
  </si>
  <si>
    <t>RRR</t>
  </si>
  <si>
    <t>DVV Entertainment</t>
  </si>
  <si>
    <t>Baahubali: The Beginning</t>
  </si>
  <si>
    <t>Arka Media Works</t>
  </si>
  <si>
    <t>The Kashmir Files</t>
  </si>
  <si>
    <t>Zee Studios</t>
  </si>
  <si>
    <t>Bajrangi Bhaijaan</t>
  </si>
  <si>
    <t>Salman Khan Films</t>
  </si>
  <si>
    <t>Captain America: The First Avenger</t>
  </si>
  <si>
    <t>Captain America: The Winter Soldier</t>
  </si>
  <si>
    <t>Race 3</t>
  </si>
  <si>
    <t>Shershaah</t>
  </si>
  <si>
    <t>movie_id</t>
  </si>
  <si>
    <t>title</t>
  </si>
  <si>
    <t>industry</t>
  </si>
  <si>
    <t>release_year</t>
  </si>
  <si>
    <t>imdb_rating</t>
  </si>
  <si>
    <t>studio</t>
  </si>
  <si>
    <t>language_id</t>
  </si>
  <si>
    <t>budget</t>
  </si>
  <si>
    <t>unit</t>
  </si>
  <si>
    <t>currency</t>
  </si>
  <si>
    <t xml:space="preserve"> </t>
  </si>
  <si>
    <t>revenue</t>
  </si>
  <si>
    <t>Billions</t>
  </si>
  <si>
    <t>INR</t>
  </si>
  <si>
    <t>Millions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</si>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</sst>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3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5" borderId="0" xfId="0" applyFill="1"/>
    <xf numFmtId="0" fontId="2" fillId="6" borderId="0" xfId="0" applyFont="1" applyFill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D901D-80E3-4D26-9BE2-88E39E5D8608}" name="Movies" displayName="Movies" ref="A1:K42" totalsRowShown="0" headerRowDxfId="5">
  <autoFilter ref="A1:K42" xr:uid="{E04D901D-80E3-4D26-9BE2-88E39E5D8608}"/>
  <tableColumns count="11">
    <tableColumn id="1" xr3:uid="{03281048-F551-4FD7-A7D5-89DE026FB98E}" name="movie_id"/>
    <tableColumn id="9" xr3:uid="{E9C1D20B-A512-445E-A775-A23AADFC7C6F}" name="title"/>
    <tableColumn id="3" xr3:uid="{AFF394DF-ADA8-46C2-B0E9-240D272CB478}" name="industry"/>
    <tableColumn id="4" xr3:uid="{4346B899-E4E5-498E-8162-FE3F11C38771}" name="release_year"/>
    <tableColumn id="5" xr3:uid="{CF623C3E-29DF-44F4-AFAB-D127E84398BA}" name="imdb_rating"/>
    <tableColumn id="6" xr3:uid="{D84AA20B-894C-4871-98BC-CCF330490C8E}" name="studio"/>
    <tableColumn id="7" xr3:uid="{2E4A7D02-2B42-4C82-B36A-11402A967D50}" name="language_id"/>
    <tableColumn id="2" xr3:uid="{E5065CE3-AEA4-4F44-AEA7-CA0CDB195EEF}" name="budget" dataDxfId="1">
      <calculatedColumnFormula array="1">INDEX(Financials[],MATCH(Movies[[#This Row],[movie_id]:[movie_id]],Financials[[movie_id]:[movie_id]],0),MATCH(Movies[[#Headers],[budget]],Financials[#Headers],0))</calculatedColumnFormula>
    </tableColumn>
    <tableColumn id="10" xr3:uid="{433CFD54-C186-4373-97A3-9F49A7E88697}" name="revenue" dataDxfId="0">
      <calculatedColumnFormula array="1">INDEX(Financials[],MATCH(Movies[[#This Row],[movie_id]:[movie_id]],Financials[[movie_id]:[movie_id]],0),MATCH(Movies[[#Headers],[revenue]],Financials[#Headers],0))</calculatedColumnFormula>
    </tableColumn>
    <tableColumn id="12" xr3:uid="{0A35E53A-9EDE-4949-9ED4-4890DDDF4638}" name="unit" dataDxfId="4">
      <calculatedColumnFormula array="1">INDEX(Financials[],MATCH(Movies[[#This Row],[movie_id]:[movie_id]],Financials[[movie_id]:[movie_id]],0),MATCH(Movies[[#Headers],[unit]],Financials[#Headers],0))</calculatedColumnFormula>
    </tableColumn>
    <tableColumn id="13" xr3:uid="{1DC39A1D-19D5-4778-835D-DF270B1A9D12}" name="currency" dataDxfId="3">
      <calculatedColumnFormula array="1">INDEX(Financials[],MATCH(Movies[[#This Row],[movie_id]:[movie_id]],Financials[[movie_id]:[movie_id]],0),MATCH(Movies[[#Headers],[currency]],Financials[#Headers],0))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350C6-F0E2-43D2-B190-4BC7E3FF84C2}" name="Financials" displayName="Financials" ref="A1:E41" totalsRowShown="0" headerRowDxfId="2">
  <autoFilter ref="A1:E41" xr:uid="{DA1350C6-F0E2-43D2-B190-4BC7E3FF84C2}"/>
  <tableColumns count="5">
    <tableColumn id="1" xr3:uid="{8ECAFE4B-CB31-4A32-BDF9-B604EBE487C8}" name="movie_id"/>
    <tableColumn id="2" xr3:uid="{50A6CD50-1640-41B5-B6F2-EF4F97902F00}" name="budget"/>
    <tableColumn id="3" xr3:uid="{9B9A0478-F28C-4F25-B225-0ADEA9888D35}" name="revenue"/>
    <tableColumn id="4" xr3:uid="{20AA564F-F4B7-4719-9DE2-E282BE73485A}" name="unit"/>
    <tableColumn id="5" xr3:uid="{8E3C0875-9A7C-4345-8D2A-78FEDD69419B}" nam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DCCF-A68C-4978-B38B-A021F68324BB}">
  <dimension ref="A3:G14"/>
  <sheetViews>
    <sheetView workbookViewId="0">
      <selection activeCell="G5" sqref="G5"/>
    </sheetView>
  </sheetViews>
  <sheetFormatPr defaultRowHeight="15" x14ac:dyDescent="0.25"/>
  <cols>
    <col min="1" max="1" width="18.7109375" bestFit="1" customWidth="1"/>
  </cols>
  <sheetData>
    <row r="3" spans="1:7" x14ac:dyDescent="0.25">
      <c r="F3" s="3" t="s">
        <v>0</v>
      </c>
      <c r="G3" s="3"/>
    </row>
    <row r="4" spans="1:7" x14ac:dyDescent="0.25">
      <c r="F4" s="1" t="s">
        <v>1</v>
      </c>
      <c r="G4" s="1" t="s">
        <v>4</v>
      </c>
    </row>
    <row r="5" spans="1:7" x14ac:dyDescent="0.25">
      <c r="F5" s="1" t="s">
        <v>2</v>
      </c>
      <c r="G5" s="1">
        <f>INDEX(B9:B14,MATCH(G4,A9:A14,0))</f>
        <v>10</v>
      </c>
    </row>
    <row r="8" spans="1:7" x14ac:dyDescent="0.25">
      <c r="A8" s="2" t="s">
        <v>3</v>
      </c>
      <c r="B8" s="2" t="s">
        <v>2</v>
      </c>
    </row>
    <row r="9" spans="1:7" x14ac:dyDescent="0.25">
      <c r="A9" s="1" t="s">
        <v>4</v>
      </c>
      <c r="B9" s="1">
        <v>10</v>
      </c>
    </row>
    <row r="10" spans="1:7" x14ac:dyDescent="0.25">
      <c r="A10" s="1" t="s">
        <v>5</v>
      </c>
      <c r="B10" s="1">
        <v>20</v>
      </c>
    </row>
    <row r="11" spans="1:7" x14ac:dyDescent="0.25">
      <c r="A11" s="1" t="s">
        <v>6</v>
      </c>
      <c r="B11" s="1">
        <v>23</v>
      </c>
    </row>
    <row r="12" spans="1:7" x14ac:dyDescent="0.25">
      <c r="A12" s="1" t="s">
        <v>7</v>
      </c>
      <c r="B12" s="1">
        <v>33</v>
      </c>
    </row>
    <row r="13" spans="1:7" x14ac:dyDescent="0.25">
      <c r="A13" s="1" t="s">
        <v>8</v>
      </c>
      <c r="B13" s="1">
        <v>26</v>
      </c>
    </row>
    <row r="14" spans="1:7" x14ac:dyDescent="0.25">
      <c r="A14" s="1" t="s">
        <v>9</v>
      </c>
      <c r="B14" s="1">
        <v>32</v>
      </c>
    </row>
  </sheetData>
  <mergeCells count="1"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95CD-7334-4006-ABEE-125A3FA124A8}">
  <dimension ref="A3:F17"/>
  <sheetViews>
    <sheetView workbookViewId="0">
      <selection activeCell="I18" sqref="I18"/>
    </sheetView>
  </sheetViews>
  <sheetFormatPr defaultRowHeight="15" x14ac:dyDescent="0.25"/>
  <cols>
    <col min="2" max="2" width="27.28515625" bestFit="1" customWidth="1"/>
  </cols>
  <sheetData>
    <row r="3" spans="1:6" x14ac:dyDescent="0.25">
      <c r="B3" s="4" t="s">
        <v>10</v>
      </c>
      <c r="C3" s="4"/>
    </row>
    <row r="4" spans="1:6" x14ac:dyDescent="0.25">
      <c r="B4" s="1" t="s">
        <v>1</v>
      </c>
      <c r="C4" s="1" t="s">
        <v>4</v>
      </c>
    </row>
    <row r="5" spans="1:6" x14ac:dyDescent="0.25">
      <c r="B5" s="1" t="s">
        <v>11</v>
      </c>
      <c r="C5" s="1" t="s">
        <v>13</v>
      </c>
    </row>
    <row r="6" spans="1:6" x14ac:dyDescent="0.25">
      <c r="B6" s="1" t="s">
        <v>2</v>
      </c>
      <c r="C6" s="1">
        <f>INDEX(B11:F17,MATCH(C4,A11:A17,0),MATCH(C5,B10:F10,0))</f>
        <v>54</v>
      </c>
    </row>
    <row r="10" spans="1:6" x14ac:dyDescent="0.25">
      <c r="A10" s="5" t="s">
        <v>1</v>
      </c>
      <c r="B10" s="5" t="s">
        <v>12</v>
      </c>
      <c r="C10" s="5" t="s">
        <v>13</v>
      </c>
      <c r="D10" s="5" t="s">
        <v>14</v>
      </c>
      <c r="E10" s="5" t="s">
        <v>15</v>
      </c>
      <c r="F10" s="5" t="s">
        <v>16</v>
      </c>
    </row>
    <row r="11" spans="1:6" x14ac:dyDescent="0.25">
      <c r="A11" s="1" t="s">
        <v>4</v>
      </c>
      <c r="B11" s="1">
        <v>10</v>
      </c>
      <c r="C11" s="1">
        <v>54</v>
      </c>
      <c r="D11" s="1">
        <v>31</v>
      </c>
      <c r="E11" s="1">
        <v>14</v>
      </c>
      <c r="F11" s="1">
        <v>36</v>
      </c>
    </row>
    <row r="12" spans="1:6" x14ac:dyDescent="0.25">
      <c r="A12" s="1" t="s">
        <v>8</v>
      </c>
      <c r="B12" s="1">
        <v>20</v>
      </c>
      <c r="C12" s="1">
        <v>65</v>
      </c>
      <c r="D12" s="1">
        <v>2</v>
      </c>
      <c r="E12" s="1">
        <v>52</v>
      </c>
      <c r="F12" s="1">
        <v>63</v>
      </c>
    </row>
    <row r="13" spans="1:6" x14ac:dyDescent="0.25">
      <c r="A13" s="1" t="s">
        <v>17</v>
      </c>
      <c r="B13" s="1">
        <v>30</v>
      </c>
      <c r="C13" s="1">
        <v>36</v>
      </c>
      <c r="D13" s="1">
        <v>45</v>
      </c>
      <c r="E13" s="1">
        <v>65</v>
      </c>
      <c r="F13" s="1">
        <v>25</v>
      </c>
    </row>
    <row r="14" spans="1:6" x14ac:dyDescent="0.25">
      <c r="A14" s="1" t="s">
        <v>9</v>
      </c>
      <c r="B14" s="1">
        <v>14</v>
      </c>
      <c r="C14" s="1">
        <v>96</v>
      </c>
      <c r="D14" s="1">
        <v>4</v>
      </c>
      <c r="E14" s="1">
        <v>98</v>
      </c>
      <c r="F14" s="1">
        <v>52</v>
      </c>
    </row>
    <row r="15" spans="1:6" x14ac:dyDescent="0.25">
      <c r="A15" s="1" t="s">
        <v>18</v>
      </c>
      <c r="B15" s="1">
        <v>15</v>
      </c>
      <c r="C15" s="1">
        <v>14</v>
      </c>
      <c r="D15" s="1">
        <v>2</v>
      </c>
      <c r="E15" s="1">
        <v>78</v>
      </c>
      <c r="F15" s="1">
        <v>14</v>
      </c>
    </row>
    <row r="16" spans="1:6" x14ac:dyDescent="0.25">
      <c r="A16" s="1" t="s">
        <v>19</v>
      </c>
      <c r="B16" s="1">
        <v>23</v>
      </c>
      <c r="C16" s="1">
        <v>214</v>
      </c>
      <c r="D16" s="1">
        <v>41</v>
      </c>
      <c r="E16" s="1">
        <v>96</v>
      </c>
      <c r="F16" s="1">
        <v>41</v>
      </c>
    </row>
    <row r="17" spans="1:6" x14ac:dyDescent="0.25">
      <c r="A17" s="1" t="s">
        <v>5</v>
      </c>
      <c r="B17" s="1">
        <v>52</v>
      </c>
      <c r="C17" s="1">
        <v>22</v>
      </c>
      <c r="D17" s="1">
        <v>5</v>
      </c>
      <c r="E17" s="1">
        <v>544</v>
      </c>
      <c r="F17" s="1">
        <v>12</v>
      </c>
    </row>
  </sheetData>
  <mergeCells count="1"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CAA2-9044-49E0-9623-8D3250155094}">
  <dimension ref="A1:F5"/>
  <sheetViews>
    <sheetView workbookViewId="0">
      <selection activeCell="F5" sqref="F5"/>
    </sheetView>
  </sheetViews>
  <sheetFormatPr defaultRowHeight="15" x14ac:dyDescent="0.25"/>
  <cols>
    <col min="1" max="1" width="10.7109375" bestFit="1" customWidth="1"/>
    <col min="5" max="5" width="18.42578125" customWidth="1"/>
    <col min="6" max="6" width="30" bestFit="1" customWidth="1"/>
  </cols>
  <sheetData>
    <row r="1" spans="1:6" x14ac:dyDescent="0.25">
      <c r="A1" s="6" t="s">
        <v>20</v>
      </c>
      <c r="B1" s="6" t="s">
        <v>21</v>
      </c>
    </row>
    <row r="2" spans="1:6" x14ac:dyDescent="0.25">
      <c r="A2" s="1" t="s">
        <v>22</v>
      </c>
      <c r="B2" s="1">
        <v>20</v>
      </c>
      <c r="D2">
        <v>1</v>
      </c>
      <c r="E2" t="str">
        <f>INDEX(A2:A5,3,1)</f>
        <v xml:space="preserve">dumplings </v>
      </c>
    </row>
    <row r="3" spans="1:6" x14ac:dyDescent="0.25">
      <c r="A3" s="1" t="s">
        <v>23</v>
      </c>
      <c r="B3" s="1">
        <v>23</v>
      </c>
      <c r="D3">
        <v>2</v>
      </c>
      <c r="E3">
        <f>MATCH("burger",A2:A5,0)</f>
        <v>2</v>
      </c>
      <c r="F3" s="7" t="s">
        <v>26</v>
      </c>
    </row>
    <row r="4" spans="1:6" x14ac:dyDescent="0.25">
      <c r="A4" s="1" t="s">
        <v>24</v>
      </c>
      <c r="B4" s="1">
        <v>13</v>
      </c>
      <c r="D4">
        <v>3</v>
      </c>
      <c r="E4">
        <f>MATCH("price",A1:B1)</f>
        <v>2</v>
      </c>
      <c r="F4" s="7" t="s">
        <v>27</v>
      </c>
    </row>
    <row r="5" spans="1:6" x14ac:dyDescent="0.25">
      <c r="A5" s="1" t="s">
        <v>25</v>
      </c>
      <c r="B5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1643-AC16-4004-8FBB-DBC4146AC007}">
  <dimension ref="A1:M42"/>
  <sheetViews>
    <sheetView workbookViewId="0">
      <selection activeCell="G3" sqref="G3"/>
    </sheetView>
  </sheetViews>
  <sheetFormatPr defaultRowHeight="15" x14ac:dyDescent="0.25"/>
  <cols>
    <col min="1" max="1" width="11.5703125" bestFit="1" customWidth="1"/>
    <col min="2" max="2" width="41.140625" bestFit="1" customWidth="1"/>
    <col min="3" max="3" width="10.5703125" bestFit="1" customWidth="1"/>
    <col min="4" max="4" width="14.7109375" bestFit="1" customWidth="1"/>
    <col min="5" max="5" width="14" bestFit="1" customWidth="1"/>
    <col min="6" max="6" width="26.42578125" bestFit="1" customWidth="1"/>
    <col min="7" max="7" width="14" bestFit="1" customWidth="1"/>
    <col min="8" max="8" width="9.5703125" bestFit="1" customWidth="1"/>
    <col min="9" max="9" width="10.7109375" bestFit="1" customWidth="1"/>
    <col min="10" max="10" width="8.140625" bestFit="1" customWidth="1"/>
    <col min="11" max="11" width="10.85546875" bestFit="1" customWidth="1"/>
  </cols>
  <sheetData>
    <row r="1" spans="1:13" x14ac:dyDescent="0.25">
      <c r="A1" s="8" t="s">
        <v>92</v>
      </c>
      <c r="B1" s="8" t="s">
        <v>93</v>
      </c>
      <c r="C1" s="8" t="s">
        <v>94</v>
      </c>
      <c r="D1" s="8" t="s">
        <v>95</v>
      </c>
      <c r="E1" s="8" t="s">
        <v>96</v>
      </c>
      <c r="F1" s="8" t="s">
        <v>97</v>
      </c>
      <c r="G1" s="8" t="s">
        <v>98</v>
      </c>
      <c r="H1" s="8" t="s">
        <v>99</v>
      </c>
      <c r="I1" s="8" t="s">
        <v>103</v>
      </c>
      <c r="J1" s="8" t="s">
        <v>100</v>
      </c>
      <c r="K1" s="8" t="s">
        <v>101</v>
      </c>
    </row>
    <row r="2" spans="1:13" x14ac:dyDescent="0.25">
      <c r="A2">
        <v>101</v>
      </c>
      <c r="B2" t="s">
        <v>28</v>
      </c>
      <c r="C2" t="s">
        <v>29</v>
      </c>
      <c r="D2">
        <v>2022</v>
      </c>
      <c r="E2">
        <v>8.4</v>
      </c>
      <c r="F2" t="s">
        <v>30</v>
      </c>
      <c r="G2">
        <v>3</v>
      </c>
      <c r="H2" cm="1">
        <f t="array" ref="H2">INDEX(Financials[],MATCH(Movies[[#This Row],[movie_id]:[movie_id]],Financials[[movie_id]:[movie_id]],0),MATCH(Movies[[#Headers],[budget]],Financials[#Headers],0))</f>
        <v>1</v>
      </c>
      <c r="I2" cm="1">
        <f t="array" ref="I2">INDEX(Financials[],MATCH(Movies[[#This Row],[movie_id]:[movie_id]],Financials[[movie_id]:[movie_id]],0),MATCH(Movies[[#Headers],[revenue]],Financials[#Headers],0))</f>
        <v>12.5</v>
      </c>
      <c r="J2" t="str" cm="1">
        <f t="array" ref="J2">INDEX(Financials[],MATCH(Movies[[#This Row],[movie_id]:[movie_id]],Financials[[movie_id]:[movie_id]],0),MATCH(Movies[[#Headers],[unit]],Financials[#Headers],0))</f>
        <v>Billions</v>
      </c>
      <c r="K2" t="str" cm="1">
        <f t="array" ref="K2">INDEX(Financials[],MATCH(Movies[[#This Row],[movie_id]:[movie_id]],Financials[[movie_id]:[movie_id]],0),MATCH(Movies[[#Headers],[currency]],Financials[#Headers],0))</f>
        <v>INR</v>
      </c>
    </row>
    <row r="3" spans="1:13" x14ac:dyDescent="0.25">
      <c r="A3">
        <v>102</v>
      </c>
      <c r="B3" t="s">
        <v>31</v>
      </c>
      <c r="C3" t="s">
        <v>32</v>
      </c>
      <c r="D3">
        <v>2022</v>
      </c>
      <c r="E3">
        <v>7</v>
      </c>
      <c r="F3" t="s">
        <v>33</v>
      </c>
      <c r="G3">
        <v>5</v>
      </c>
      <c r="H3" cm="1">
        <f t="array" ref="H3">INDEX(Financials[],MATCH(Movies[[#This Row],[movie_id]:[movie_id]],Financials[[movie_id]:[movie_id]],0),MATCH(Movies[[#Headers],[budget]],Financials[#Headers],0))</f>
        <v>200</v>
      </c>
      <c r="I3" cm="1">
        <f t="array" ref="I3">INDEX(Financials[],MATCH(Movies[[#This Row],[movie_id]:[movie_id]],Financials[[movie_id]:[movie_id]],0),MATCH(Movies[[#Headers],[revenue]],Financials[#Headers],0))</f>
        <v>954.8</v>
      </c>
      <c r="J3" t="str" cm="1">
        <f t="array" ref="J3">INDEX(Financials[],MATCH(Movies[[#This Row],[movie_id]:[movie_id]],Financials[[movie_id]:[movie_id]],0),MATCH(Movies[[#Headers],[unit]],Financials[#Headers],0))</f>
        <v>Millions</v>
      </c>
      <c r="K3" t="str" cm="1">
        <f t="array" ref="K3">INDEX(Financials[],MATCH(Movies[[#This Row],[movie_id]:[movie_id]],Financials[[movie_id]:[movie_id]],0),MATCH(Movies[[#Headers],[currency]],Financials[#Headers],0))</f>
        <v>USD</v>
      </c>
    </row>
    <row r="4" spans="1:13" x14ac:dyDescent="0.25">
      <c r="A4">
        <v>103</v>
      </c>
      <c r="B4" t="s">
        <v>34</v>
      </c>
      <c r="C4" t="s">
        <v>32</v>
      </c>
      <c r="D4">
        <v>2013</v>
      </c>
      <c r="E4">
        <v>6.8</v>
      </c>
      <c r="F4" t="s">
        <v>33</v>
      </c>
      <c r="G4">
        <v>5</v>
      </c>
      <c r="H4" cm="1">
        <f t="array" ref="H4">INDEX(Financials[],MATCH(Movies[[#This Row],[movie_id]:[movie_id]],Financials[[movie_id]:[movie_id]],0),MATCH(Movies[[#Headers],[budget]],Financials[#Headers],0))</f>
        <v>165</v>
      </c>
      <c r="I4" cm="1">
        <f t="array" ref="I4">INDEX(Financials[],MATCH(Movies[[#This Row],[movie_id]:[movie_id]],Financials[[movie_id]:[movie_id]],0),MATCH(Movies[[#Headers],[revenue]],Financials[#Headers],0))</f>
        <v>644.79999999999995</v>
      </c>
      <c r="J4" t="str" cm="1">
        <f t="array" ref="J4">INDEX(Financials[],MATCH(Movies[[#This Row],[movie_id]:[movie_id]],Financials[[movie_id]:[movie_id]],0),MATCH(Movies[[#Headers],[unit]],Financials[#Headers],0))</f>
        <v>Millions</v>
      </c>
      <c r="K4" t="str" cm="1">
        <f t="array" ref="K4">INDEX(Financials[],MATCH(Movies[[#This Row],[movie_id]:[movie_id]],Financials[[movie_id]:[movie_id]],0),MATCH(Movies[[#Headers],[currency]],Financials[#Headers],0))</f>
        <v>USD</v>
      </c>
    </row>
    <row r="5" spans="1:13" x14ac:dyDescent="0.25">
      <c r="A5">
        <v>104</v>
      </c>
      <c r="B5" t="s">
        <v>35</v>
      </c>
      <c r="C5" t="s">
        <v>32</v>
      </c>
      <c r="D5">
        <v>2017</v>
      </c>
      <c r="E5">
        <v>7.9</v>
      </c>
      <c r="F5" t="s">
        <v>33</v>
      </c>
      <c r="G5">
        <v>5</v>
      </c>
      <c r="H5" cm="1">
        <f t="array" ref="H5">INDEX(Financials[],MATCH(Movies[[#This Row],[movie_id]:[movie_id]],Financials[[movie_id]:[movie_id]],0),MATCH(Movies[[#Headers],[budget]],Financials[#Headers],0))</f>
        <v>180</v>
      </c>
      <c r="I5" cm="1">
        <f t="array" ref="I5">INDEX(Financials[],MATCH(Movies[[#This Row],[movie_id]:[movie_id]],Financials[[movie_id]:[movie_id]],0),MATCH(Movies[[#Headers],[revenue]],Financials[#Headers],0))</f>
        <v>854</v>
      </c>
      <c r="J5" t="str" cm="1">
        <f t="array" ref="J5">INDEX(Financials[],MATCH(Movies[[#This Row],[movie_id]:[movie_id]],Financials[[movie_id]:[movie_id]],0),MATCH(Movies[[#Headers],[unit]],Financials[#Headers],0))</f>
        <v>Millions</v>
      </c>
      <c r="K5" t="str" cm="1">
        <f t="array" ref="K5">INDEX(Financials[],MATCH(Movies[[#This Row],[movie_id]:[movie_id]],Financials[[movie_id]:[movie_id]],0),MATCH(Movies[[#Headers],[currency]],Financials[#Headers],0))</f>
        <v>USD</v>
      </c>
    </row>
    <row r="6" spans="1:13" x14ac:dyDescent="0.25">
      <c r="A6">
        <v>105</v>
      </c>
      <c r="B6" t="s">
        <v>36</v>
      </c>
      <c r="C6" t="s">
        <v>32</v>
      </c>
      <c r="D6">
        <v>2022</v>
      </c>
      <c r="E6">
        <v>6.8</v>
      </c>
      <c r="F6" t="s">
        <v>33</v>
      </c>
      <c r="G6">
        <v>5</v>
      </c>
      <c r="H6" cm="1">
        <f t="array" ref="H6">INDEX(Financials[],MATCH(Movies[[#This Row],[movie_id]:[movie_id]],Financials[[movie_id]:[movie_id]],0),MATCH(Movies[[#Headers],[budget]],Financials[#Headers],0))</f>
        <v>250</v>
      </c>
      <c r="I6" cm="1">
        <f t="array" ref="I6">INDEX(Financials[],MATCH(Movies[[#This Row],[movie_id]:[movie_id]],Financials[[movie_id]:[movie_id]],0),MATCH(Movies[[#Headers],[revenue]],Financials[#Headers],0))</f>
        <v>670</v>
      </c>
      <c r="J6" t="str" cm="1">
        <f t="array" ref="J6">INDEX(Financials[],MATCH(Movies[[#This Row],[movie_id]:[movie_id]],Financials[[movie_id]:[movie_id]],0),MATCH(Movies[[#Headers],[unit]],Financials[#Headers],0))</f>
        <v>Millions</v>
      </c>
      <c r="K6" t="str" cm="1">
        <f t="array" ref="K6">INDEX(Financials[],MATCH(Movies[[#This Row],[movie_id]:[movie_id]],Financials[[movie_id]:[movie_id]],0),MATCH(Movies[[#Headers],[currency]],Financials[#Headers],0))</f>
        <v>USD</v>
      </c>
    </row>
    <row r="7" spans="1:13" x14ac:dyDescent="0.25">
      <c r="A7">
        <v>106</v>
      </c>
      <c r="B7" t="s">
        <v>37</v>
      </c>
      <c r="C7" t="s">
        <v>29</v>
      </c>
      <c r="D7">
        <v>1975</v>
      </c>
      <c r="E7">
        <v>8.1</v>
      </c>
      <c r="F7" t="s">
        <v>38</v>
      </c>
      <c r="G7">
        <v>1</v>
      </c>
      <c r="H7" t="e" cm="1">
        <f t="array" ref="H7">INDEX(Financials[],MATCH(Movies[[#This Row],[movie_id]:[movie_id]],Financials[[movie_id]:[movie_id]],0),MATCH(Movies[[#Headers],[budget]],Financials[#Headers],0))</f>
        <v>#N/A</v>
      </c>
      <c r="I7" t="e" cm="1">
        <f t="array" ref="I7">INDEX(Financials[],MATCH(Movies[[#This Row],[movie_id]:[movie_id]],Financials[[movie_id]:[movie_id]],0),MATCH(Movies[[#Headers],[revenue]],Financials[#Headers],0))</f>
        <v>#N/A</v>
      </c>
      <c r="J7" t="e" cm="1">
        <f t="array" ref="J7">INDEX(Financials[],MATCH(Movies[[#This Row],[movie_id]:[movie_id]],Financials[[movie_id]:[movie_id]],0),MATCH(Movies[[#Headers],[unit]],Financials[#Headers],0))</f>
        <v>#N/A</v>
      </c>
      <c r="K7" t="e" cm="1">
        <f t="array" ref="K7">INDEX(Financials[],MATCH(Movies[[#This Row],[movie_id]:[movie_id]],Financials[[movie_id]:[movie_id]],0),MATCH(Movies[[#Headers],[currency]],Financials[#Headers],0))</f>
        <v>#N/A</v>
      </c>
      <c r="M7" t="s">
        <v>102</v>
      </c>
    </row>
    <row r="8" spans="1:13" x14ac:dyDescent="0.25">
      <c r="A8">
        <v>107</v>
      </c>
      <c r="B8" t="s">
        <v>39</v>
      </c>
      <c r="C8" t="s">
        <v>29</v>
      </c>
      <c r="D8">
        <v>1995</v>
      </c>
      <c r="E8">
        <v>8</v>
      </c>
      <c r="F8" t="s">
        <v>40</v>
      </c>
      <c r="G8">
        <v>1</v>
      </c>
      <c r="H8" cm="1">
        <f t="array" ref="H8">INDEX(Financials[],MATCH(Movies[[#This Row],[movie_id]:[movie_id]],Financials[[movie_id]:[movie_id]],0),MATCH(Movies[[#Headers],[budget]],Financials[#Headers],0))</f>
        <v>400</v>
      </c>
      <c r="I8" cm="1">
        <f t="array" ref="I8">INDEX(Financials[],MATCH(Movies[[#This Row],[movie_id]:[movie_id]],Financials[[movie_id]:[movie_id]],0),MATCH(Movies[[#Headers],[revenue]],Financials[#Headers],0))</f>
        <v>2000</v>
      </c>
      <c r="J8" t="str" cm="1">
        <f t="array" ref="J8">INDEX(Financials[],MATCH(Movies[[#This Row],[movie_id]:[movie_id]],Financials[[movie_id]:[movie_id]],0),MATCH(Movies[[#Headers],[unit]],Financials[#Headers],0))</f>
        <v>Millions</v>
      </c>
      <c r="K8" t="str" cm="1">
        <f t="array" ref="K8">INDEX(Financials[],MATCH(Movies[[#This Row],[movie_id]:[movie_id]],Financials[[movie_id]:[movie_id]],0),MATCH(Movies[[#Headers],[currency]],Financials[#Headers],0))</f>
        <v>INR</v>
      </c>
    </row>
    <row r="9" spans="1:13" x14ac:dyDescent="0.25">
      <c r="A9">
        <v>108</v>
      </c>
      <c r="B9" t="s">
        <v>41</v>
      </c>
      <c r="C9" t="s">
        <v>29</v>
      </c>
      <c r="D9">
        <v>2009</v>
      </c>
      <c r="E9">
        <v>8.4</v>
      </c>
      <c r="F9" t="s">
        <v>42</v>
      </c>
      <c r="G9">
        <v>1</v>
      </c>
      <c r="H9" cm="1">
        <f t="array" ref="H9">INDEX(Financials[],MATCH(Movies[[#This Row],[movie_id]:[movie_id]],Financials[[movie_id]:[movie_id]],0),MATCH(Movies[[#Headers],[budget]],Financials[#Headers],0))</f>
        <v>550</v>
      </c>
      <c r="I9" cm="1">
        <f t="array" ref="I9">INDEX(Financials[],MATCH(Movies[[#This Row],[movie_id]:[movie_id]],Financials[[movie_id]:[movie_id]],0),MATCH(Movies[[#Headers],[revenue]],Financials[#Headers],0))</f>
        <v>4000</v>
      </c>
      <c r="J9" t="str" cm="1">
        <f t="array" ref="J9">INDEX(Financials[],MATCH(Movies[[#This Row],[movie_id]:[movie_id]],Financials[[movie_id]:[movie_id]],0),MATCH(Movies[[#Headers],[unit]],Financials[#Headers],0))</f>
        <v>Millions</v>
      </c>
      <c r="K9" t="str" cm="1">
        <f t="array" ref="K9">INDEX(Financials[],MATCH(Movies[[#This Row],[movie_id]:[movie_id]],Financials[[movie_id]:[movie_id]],0),MATCH(Movies[[#Headers],[currency]],Financials[#Headers],0))</f>
        <v>INR</v>
      </c>
    </row>
    <row r="10" spans="1:13" x14ac:dyDescent="0.25">
      <c r="A10">
        <v>109</v>
      </c>
      <c r="B10" t="s">
        <v>43</v>
      </c>
      <c r="C10" t="s">
        <v>29</v>
      </c>
      <c r="D10">
        <v>2001</v>
      </c>
      <c r="E10">
        <v>7.4</v>
      </c>
      <c r="F10" t="s">
        <v>44</v>
      </c>
      <c r="G10">
        <v>1</v>
      </c>
      <c r="H10" cm="1">
        <f t="array" ref="H10">INDEX(Financials[],MATCH(Movies[[#This Row],[movie_id]:[movie_id]],Financials[[movie_id]:[movie_id]],0),MATCH(Movies[[#Headers],[budget]],Financials[#Headers],0))</f>
        <v>390</v>
      </c>
      <c r="I10" cm="1">
        <f t="array" ref="I10">INDEX(Financials[],MATCH(Movies[[#This Row],[movie_id]:[movie_id]],Financials[[movie_id]:[movie_id]],0),MATCH(Movies[[#Headers],[revenue]],Financials[#Headers],0))</f>
        <v>1360</v>
      </c>
      <c r="J10" t="str" cm="1">
        <f t="array" ref="J10">INDEX(Financials[],MATCH(Movies[[#This Row],[movie_id]:[movie_id]],Financials[[movie_id]:[movie_id]],0),MATCH(Movies[[#Headers],[unit]],Financials[#Headers],0))</f>
        <v>Millions</v>
      </c>
      <c r="K10" t="str" cm="1">
        <f t="array" ref="K10">INDEX(Financials[],MATCH(Movies[[#This Row],[movie_id]:[movie_id]],Financials[[movie_id]:[movie_id]],0),MATCH(Movies[[#Headers],[currency]],Financials[#Headers],0))</f>
        <v>INR</v>
      </c>
    </row>
    <row r="11" spans="1:13" x14ac:dyDescent="0.25">
      <c r="A11">
        <v>110</v>
      </c>
      <c r="B11" t="s">
        <v>45</v>
      </c>
      <c r="C11" t="s">
        <v>29</v>
      </c>
      <c r="D11">
        <v>2015</v>
      </c>
      <c r="E11">
        <v>7.2</v>
      </c>
      <c r="F11" t="s">
        <v>46</v>
      </c>
      <c r="G11">
        <v>1</v>
      </c>
      <c r="H11" cm="1">
        <f t="array" ref="H11">INDEX(Financials[],MATCH(Movies[[#This Row],[movie_id]:[movie_id]],Financials[[movie_id]:[movie_id]],0),MATCH(Movies[[#Headers],[budget]],Financials[#Headers],0))</f>
        <v>1.4</v>
      </c>
      <c r="I11" cm="1">
        <f t="array" ref="I11">INDEX(Financials[],MATCH(Movies[[#This Row],[movie_id]:[movie_id]],Financials[[movie_id]:[movie_id]],0),MATCH(Movies[[#Headers],[revenue]],Financials[#Headers],0))</f>
        <v>3.5</v>
      </c>
      <c r="J11" t="str" cm="1">
        <f t="array" ref="J11">INDEX(Financials[],MATCH(Movies[[#This Row],[movie_id]:[movie_id]],Financials[[movie_id]:[movie_id]],0),MATCH(Movies[[#Headers],[unit]],Financials[#Headers],0))</f>
        <v>Billions</v>
      </c>
      <c r="K11" t="str" cm="1">
        <f t="array" ref="K11">INDEX(Financials[],MATCH(Movies[[#This Row],[movie_id]:[movie_id]],Financials[[movie_id]:[movie_id]],0),MATCH(Movies[[#Headers],[currency]],Financials[#Headers],0))</f>
        <v>INR</v>
      </c>
    </row>
    <row r="12" spans="1:13" x14ac:dyDescent="0.25">
      <c r="A12">
        <v>111</v>
      </c>
      <c r="B12" t="s">
        <v>47</v>
      </c>
      <c r="C12" t="s">
        <v>32</v>
      </c>
      <c r="D12">
        <v>1994</v>
      </c>
      <c r="E12">
        <v>9.3000000000000007</v>
      </c>
      <c r="F12" t="s">
        <v>48</v>
      </c>
      <c r="G12">
        <v>5</v>
      </c>
      <c r="H12" cm="1">
        <f t="array" ref="H12">INDEX(Financials[],MATCH(Movies[[#This Row],[movie_id]:[movie_id]],Financials[[movie_id]:[movie_id]],0),MATCH(Movies[[#Headers],[budget]],Financials[#Headers],0))</f>
        <v>25</v>
      </c>
      <c r="I12" cm="1">
        <f t="array" ref="I12">INDEX(Financials[],MATCH(Movies[[#This Row],[movie_id]:[movie_id]],Financials[[movie_id]:[movie_id]],0),MATCH(Movies[[#Headers],[revenue]],Financials[#Headers],0))</f>
        <v>73.3</v>
      </c>
      <c r="J12" t="str" cm="1">
        <f t="array" ref="J12">INDEX(Financials[],MATCH(Movies[[#This Row],[movie_id]:[movie_id]],Financials[[movie_id]:[movie_id]],0),MATCH(Movies[[#Headers],[unit]],Financials[#Headers],0))</f>
        <v>Millions</v>
      </c>
      <c r="K12" t="str" cm="1">
        <f t="array" ref="K12">INDEX(Financials[],MATCH(Movies[[#This Row],[movie_id]:[movie_id]],Financials[[movie_id]:[movie_id]],0),MATCH(Movies[[#Headers],[currency]],Financials[#Headers],0))</f>
        <v>USD</v>
      </c>
    </row>
    <row r="13" spans="1:13" x14ac:dyDescent="0.25">
      <c r="A13">
        <v>112</v>
      </c>
      <c r="B13" t="s">
        <v>49</v>
      </c>
      <c r="C13" t="s">
        <v>32</v>
      </c>
      <c r="D13">
        <v>2010</v>
      </c>
      <c r="E13">
        <v>8.8000000000000007</v>
      </c>
      <c r="F13" t="s">
        <v>50</v>
      </c>
      <c r="G13">
        <v>5</v>
      </c>
      <c r="H13" t="e" cm="1">
        <f t="array" ref="H13">INDEX(Financials[],MATCH(Movies[[#This Row],[movie_id]:[movie_id]],Financials[[movie_id]:[movie_id]],0),MATCH(Movies[[#Headers],[budget]],Financials[#Headers],0))</f>
        <v>#N/A</v>
      </c>
      <c r="I13" t="e" cm="1">
        <f t="array" ref="I13">INDEX(Financials[],MATCH(Movies[[#This Row],[movie_id]:[movie_id]],Financials[[movie_id]:[movie_id]],0),MATCH(Movies[[#Headers],[revenue]],Financials[#Headers],0))</f>
        <v>#N/A</v>
      </c>
      <c r="J13" t="e" cm="1">
        <f t="array" ref="J13">INDEX(Financials[],MATCH(Movies[[#This Row],[movie_id]:[movie_id]],Financials[[movie_id]:[movie_id]],0),MATCH(Movies[[#Headers],[unit]],Financials[#Headers],0))</f>
        <v>#N/A</v>
      </c>
      <c r="K13" t="e" cm="1">
        <f t="array" ref="K13">INDEX(Financials[],MATCH(Movies[[#This Row],[movie_id]:[movie_id]],Financials[[movie_id]:[movie_id]],0),MATCH(Movies[[#Headers],[currency]],Financials[#Headers],0))</f>
        <v>#N/A</v>
      </c>
    </row>
    <row r="14" spans="1:13" x14ac:dyDescent="0.25">
      <c r="A14">
        <v>113</v>
      </c>
      <c r="B14" t="s">
        <v>51</v>
      </c>
      <c r="C14" t="s">
        <v>32</v>
      </c>
      <c r="D14">
        <v>2014</v>
      </c>
      <c r="E14">
        <v>8.6</v>
      </c>
      <c r="F14" t="s">
        <v>50</v>
      </c>
      <c r="G14">
        <v>5</v>
      </c>
      <c r="H14" cm="1">
        <f t="array" ref="H14">INDEX(Financials[],MATCH(Movies[[#This Row],[movie_id]:[movie_id]],Financials[[movie_id]:[movie_id]],0),MATCH(Movies[[#Headers],[budget]],Financials[#Headers],0))</f>
        <v>165</v>
      </c>
      <c r="I14" cm="1">
        <f t="array" ref="I14">INDEX(Financials[],MATCH(Movies[[#This Row],[movie_id]:[movie_id]],Financials[[movie_id]:[movie_id]],0),MATCH(Movies[[#Headers],[revenue]],Financials[#Headers],0))</f>
        <v>701.8</v>
      </c>
      <c r="J14" t="str" cm="1">
        <f t="array" ref="J14">INDEX(Financials[],MATCH(Movies[[#This Row],[movie_id]:[movie_id]],Financials[[movie_id]:[movie_id]],0),MATCH(Movies[[#Headers],[unit]],Financials[#Headers],0))</f>
        <v>Millions</v>
      </c>
      <c r="K14" t="str" cm="1">
        <f t="array" ref="K14">INDEX(Financials[],MATCH(Movies[[#This Row],[movie_id]:[movie_id]],Financials[[movie_id]:[movie_id]],0),MATCH(Movies[[#Headers],[currency]],Financials[#Headers],0))</f>
        <v>USD</v>
      </c>
    </row>
    <row r="15" spans="1:13" x14ac:dyDescent="0.25">
      <c r="A15">
        <v>115</v>
      </c>
      <c r="B15" t="s">
        <v>52</v>
      </c>
      <c r="C15" t="s">
        <v>32</v>
      </c>
      <c r="D15">
        <v>2006</v>
      </c>
      <c r="E15">
        <v>8</v>
      </c>
      <c r="F15" t="s">
        <v>53</v>
      </c>
      <c r="G15">
        <v>5</v>
      </c>
      <c r="H15" cm="1">
        <f t="array" ref="H15">INDEX(Financials[],MATCH(Movies[[#This Row],[movie_id]:[movie_id]],Financials[[movie_id]:[movie_id]],0),MATCH(Movies[[#Headers],[budget]],Financials[#Headers],0))</f>
        <v>55</v>
      </c>
      <c r="I15" cm="1">
        <f t="array" ref="I15">INDEX(Financials[],MATCH(Movies[[#This Row],[movie_id]:[movie_id]],Financials[[movie_id]:[movie_id]],0),MATCH(Movies[[#Headers],[revenue]],Financials[#Headers],0))</f>
        <v>307.10000000000002</v>
      </c>
      <c r="J15" t="str" cm="1">
        <f t="array" ref="J15">INDEX(Financials[],MATCH(Movies[[#This Row],[movie_id]:[movie_id]],Financials[[movie_id]:[movie_id]],0),MATCH(Movies[[#Headers],[unit]],Financials[#Headers],0))</f>
        <v>Millions</v>
      </c>
      <c r="K15" t="str" cm="1">
        <f t="array" ref="K15">INDEX(Financials[],MATCH(Movies[[#This Row],[movie_id]:[movie_id]],Financials[[movie_id]:[movie_id]],0),MATCH(Movies[[#Headers],[currency]],Financials[#Headers],0))</f>
        <v>USD</v>
      </c>
    </row>
    <row r="16" spans="1:13" x14ac:dyDescent="0.25">
      <c r="A16">
        <v>116</v>
      </c>
      <c r="B16" t="s">
        <v>54</v>
      </c>
      <c r="C16" t="s">
        <v>32</v>
      </c>
      <c r="D16">
        <v>2000</v>
      </c>
      <c r="E16">
        <v>8.5</v>
      </c>
      <c r="F16" t="s">
        <v>55</v>
      </c>
      <c r="G16">
        <v>5</v>
      </c>
      <c r="H16" cm="1">
        <f t="array" ref="H16">INDEX(Financials[],MATCH(Movies[[#This Row],[movie_id]:[movie_id]],Financials[[movie_id]:[movie_id]],0),MATCH(Movies[[#Headers],[budget]],Financials[#Headers],0))</f>
        <v>103</v>
      </c>
      <c r="I16" cm="1">
        <f t="array" ref="I16">INDEX(Financials[],MATCH(Movies[[#This Row],[movie_id]:[movie_id]],Financials[[movie_id]:[movie_id]],0),MATCH(Movies[[#Headers],[revenue]],Financials[#Headers],0))</f>
        <v>460.5</v>
      </c>
      <c r="J16" t="str" cm="1">
        <f t="array" ref="J16">INDEX(Financials[],MATCH(Movies[[#This Row],[movie_id]:[movie_id]],Financials[[movie_id]:[movie_id]],0),MATCH(Movies[[#Headers],[unit]],Financials[#Headers],0))</f>
        <v>Millions</v>
      </c>
      <c r="K16" t="str" cm="1">
        <f t="array" ref="K16">INDEX(Financials[],MATCH(Movies[[#This Row],[movie_id]:[movie_id]],Financials[[movie_id]:[movie_id]],0),MATCH(Movies[[#Headers],[currency]],Financials[#Headers],0))</f>
        <v>USD</v>
      </c>
    </row>
    <row r="17" spans="1:11" x14ac:dyDescent="0.25">
      <c r="A17">
        <v>117</v>
      </c>
      <c r="B17" t="s">
        <v>56</v>
      </c>
      <c r="C17" t="s">
        <v>32</v>
      </c>
      <c r="D17">
        <v>1997</v>
      </c>
      <c r="E17">
        <v>7.9</v>
      </c>
      <c r="F17" t="s">
        <v>57</v>
      </c>
      <c r="G17">
        <v>5</v>
      </c>
      <c r="H17" cm="1">
        <f t="array" ref="H17">INDEX(Financials[],MATCH(Movies[[#This Row],[movie_id]:[movie_id]],Financials[[movie_id]:[movie_id]],0),MATCH(Movies[[#Headers],[budget]],Financials[#Headers],0))</f>
        <v>200</v>
      </c>
      <c r="I17" cm="1">
        <f t="array" ref="I17">INDEX(Financials[],MATCH(Movies[[#This Row],[movie_id]:[movie_id]],Financials[[movie_id]:[movie_id]],0),MATCH(Movies[[#Headers],[revenue]],Financials[#Headers],0))</f>
        <v>2202</v>
      </c>
      <c r="J17" t="str" cm="1">
        <f t="array" ref="J17">INDEX(Financials[],MATCH(Movies[[#This Row],[movie_id]:[movie_id]],Financials[[movie_id]:[movie_id]],0),MATCH(Movies[[#Headers],[unit]],Financials[#Headers],0))</f>
        <v>Millions</v>
      </c>
      <c r="K17" t="str" cm="1">
        <f t="array" ref="K17">INDEX(Financials[],MATCH(Movies[[#This Row],[movie_id]:[movie_id]],Financials[[movie_id]:[movie_id]],0),MATCH(Movies[[#Headers],[currency]],Financials[#Headers],0))</f>
        <v>USD</v>
      </c>
    </row>
    <row r="18" spans="1:11" x14ac:dyDescent="0.25">
      <c r="A18">
        <v>118</v>
      </c>
      <c r="B18" t="s">
        <v>58</v>
      </c>
      <c r="C18" t="s">
        <v>32</v>
      </c>
      <c r="D18">
        <v>1946</v>
      </c>
      <c r="E18">
        <v>8.6</v>
      </c>
      <c r="F18" t="s">
        <v>59</v>
      </c>
      <c r="G18">
        <v>5</v>
      </c>
      <c r="H18" cm="1">
        <f t="array" ref="H18">INDEX(Financials[],MATCH(Movies[[#This Row],[movie_id]:[movie_id]],Financials[[movie_id]:[movie_id]],0),MATCH(Movies[[#Headers],[budget]],Financials[#Headers],0))</f>
        <v>3.18</v>
      </c>
      <c r="I18" cm="1">
        <f t="array" ref="I18">INDEX(Financials[],MATCH(Movies[[#This Row],[movie_id]:[movie_id]],Financials[[movie_id]:[movie_id]],0),MATCH(Movies[[#Headers],[revenue]],Financials[#Headers],0))</f>
        <v>3.3</v>
      </c>
      <c r="J18" t="str" cm="1">
        <f t="array" ref="J18">INDEX(Financials[],MATCH(Movies[[#This Row],[movie_id]:[movie_id]],Financials[[movie_id]:[movie_id]],0),MATCH(Movies[[#Headers],[unit]],Financials[#Headers],0))</f>
        <v>Millions</v>
      </c>
      <c r="K18" t="str" cm="1">
        <f t="array" ref="K18">INDEX(Financials[],MATCH(Movies[[#This Row],[movie_id]:[movie_id]],Financials[[movie_id]:[movie_id]],0),MATCH(Movies[[#Headers],[currency]],Financials[#Headers],0))</f>
        <v>USD</v>
      </c>
    </row>
    <row r="19" spans="1:11" x14ac:dyDescent="0.25">
      <c r="A19">
        <v>119</v>
      </c>
      <c r="B19" t="s">
        <v>60</v>
      </c>
      <c r="C19" t="s">
        <v>32</v>
      </c>
      <c r="D19">
        <v>2009</v>
      </c>
      <c r="E19">
        <v>7.8</v>
      </c>
      <c r="F19" t="s">
        <v>61</v>
      </c>
      <c r="G19">
        <v>5</v>
      </c>
      <c r="H19" cm="1">
        <f t="array" ref="H19">INDEX(Financials[],MATCH(Movies[[#This Row],[movie_id]:[movie_id]],Financials[[movie_id]:[movie_id]],0),MATCH(Movies[[#Headers],[budget]],Financials[#Headers],0))</f>
        <v>237</v>
      </c>
      <c r="I19" cm="1">
        <f t="array" ref="I19">INDEX(Financials[],MATCH(Movies[[#This Row],[movie_id]:[movie_id]],Financials[[movie_id]:[movie_id]],0),MATCH(Movies[[#Headers],[revenue]],Financials[#Headers],0))</f>
        <v>2847</v>
      </c>
      <c r="J19" t="str" cm="1">
        <f t="array" ref="J19">INDEX(Financials[],MATCH(Movies[[#This Row],[movie_id]:[movie_id]],Financials[[movie_id]:[movie_id]],0),MATCH(Movies[[#Headers],[unit]],Financials[#Headers],0))</f>
        <v>Millions</v>
      </c>
      <c r="K19" t="str" cm="1">
        <f t="array" ref="K19">INDEX(Financials[],MATCH(Movies[[#This Row],[movie_id]:[movie_id]],Financials[[movie_id]:[movie_id]],0),MATCH(Movies[[#Headers],[currency]],Financials[#Headers],0))</f>
        <v>USD</v>
      </c>
    </row>
    <row r="20" spans="1:11" x14ac:dyDescent="0.25">
      <c r="A20">
        <v>120</v>
      </c>
      <c r="B20" t="s">
        <v>62</v>
      </c>
      <c r="C20" t="s">
        <v>32</v>
      </c>
      <c r="D20">
        <v>1972</v>
      </c>
      <c r="E20">
        <v>9.1999999999999993</v>
      </c>
      <c r="F20" t="s">
        <v>57</v>
      </c>
      <c r="G20">
        <v>5</v>
      </c>
      <c r="H20" cm="1">
        <f t="array" ref="H20">INDEX(Financials[],MATCH(Movies[[#This Row],[movie_id]:[movie_id]],Financials[[movie_id]:[movie_id]],0),MATCH(Movies[[#Headers],[budget]],Financials[#Headers],0))</f>
        <v>7.2</v>
      </c>
      <c r="I20" cm="1">
        <f t="array" ref="I20">INDEX(Financials[],MATCH(Movies[[#This Row],[movie_id]:[movie_id]],Financials[[movie_id]:[movie_id]],0),MATCH(Movies[[#Headers],[revenue]],Financials[#Headers],0))</f>
        <v>291</v>
      </c>
      <c r="J20" t="str" cm="1">
        <f t="array" ref="J20">INDEX(Financials[],MATCH(Movies[[#This Row],[movie_id]:[movie_id]],Financials[[movie_id]:[movie_id]],0),MATCH(Movies[[#Headers],[unit]],Financials[#Headers],0))</f>
        <v>Millions</v>
      </c>
      <c r="K20" t="str" cm="1">
        <f t="array" ref="K20">INDEX(Financials[],MATCH(Movies[[#This Row],[movie_id]:[movie_id]],Financials[[movie_id]:[movie_id]],0),MATCH(Movies[[#Headers],[currency]],Financials[#Headers],0))</f>
        <v>USD</v>
      </c>
    </row>
    <row r="21" spans="1:11" x14ac:dyDescent="0.25">
      <c r="A21">
        <v>121</v>
      </c>
      <c r="B21" t="s">
        <v>63</v>
      </c>
      <c r="C21" t="s">
        <v>32</v>
      </c>
      <c r="D21">
        <v>2008</v>
      </c>
      <c r="E21">
        <v>9</v>
      </c>
      <c r="F21" t="s">
        <v>64</v>
      </c>
      <c r="G21">
        <v>5</v>
      </c>
      <c r="H21" cm="1">
        <f t="array" ref="H21">INDEX(Financials[],MATCH(Movies[[#This Row],[movie_id]:[movie_id]],Financials[[movie_id]:[movie_id]],0),MATCH(Movies[[#Headers],[budget]],Financials[#Headers],0))</f>
        <v>185</v>
      </c>
      <c r="I21" cm="1">
        <f t="array" ref="I21">INDEX(Financials[],MATCH(Movies[[#This Row],[movie_id]:[movie_id]],Financials[[movie_id]:[movie_id]],0),MATCH(Movies[[#Headers],[revenue]],Financials[#Headers],0))</f>
        <v>1006</v>
      </c>
      <c r="J21" t="str" cm="1">
        <f t="array" ref="J21">INDEX(Financials[],MATCH(Movies[[#This Row],[movie_id]:[movie_id]],Financials[[movie_id]:[movie_id]],0),MATCH(Movies[[#Headers],[unit]],Financials[#Headers],0))</f>
        <v>Millions</v>
      </c>
      <c r="K21" t="str" cm="1">
        <f t="array" ref="K21">INDEX(Financials[],MATCH(Movies[[#This Row],[movie_id]:[movie_id]],Financials[[movie_id]:[movie_id]],0),MATCH(Movies[[#Headers],[currency]],Financials[#Headers],0))</f>
        <v>USD</v>
      </c>
    </row>
    <row r="22" spans="1:11" x14ac:dyDescent="0.25">
      <c r="A22">
        <v>122</v>
      </c>
      <c r="B22" t="s">
        <v>65</v>
      </c>
      <c r="C22" t="s">
        <v>32</v>
      </c>
      <c r="D22">
        <v>1993</v>
      </c>
      <c r="E22">
        <v>9</v>
      </c>
      <c r="F22" t="s">
        <v>55</v>
      </c>
      <c r="G22">
        <v>5</v>
      </c>
      <c r="H22" cm="1">
        <f t="array" ref="H22">INDEX(Financials[],MATCH(Movies[[#This Row],[movie_id]:[movie_id]],Financials[[movie_id]:[movie_id]],0),MATCH(Movies[[#Headers],[budget]],Financials[#Headers],0))</f>
        <v>22</v>
      </c>
      <c r="I22" cm="1">
        <f t="array" ref="I22">INDEX(Financials[],MATCH(Movies[[#This Row],[movie_id]:[movie_id]],Financials[[movie_id]:[movie_id]],0),MATCH(Movies[[#Headers],[revenue]],Financials[#Headers],0))</f>
        <v>322.2</v>
      </c>
      <c r="J22" t="str" cm="1">
        <f t="array" ref="J22">INDEX(Financials[],MATCH(Movies[[#This Row],[movie_id]:[movie_id]],Financials[[movie_id]:[movie_id]],0),MATCH(Movies[[#Headers],[unit]],Financials[#Headers],0))</f>
        <v>Millions</v>
      </c>
      <c r="K22" t="str" cm="1">
        <f t="array" ref="K22">INDEX(Financials[],MATCH(Movies[[#This Row],[movie_id]:[movie_id]],Financials[[movie_id]:[movie_id]],0),MATCH(Movies[[#Headers],[currency]],Financials[#Headers],0))</f>
        <v>USD</v>
      </c>
    </row>
    <row r="23" spans="1:11" x14ac:dyDescent="0.25">
      <c r="A23">
        <v>123</v>
      </c>
      <c r="B23" t="s">
        <v>66</v>
      </c>
      <c r="C23" t="s">
        <v>32</v>
      </c>
      <c r="D23">
        <v>1993</v>
      </c>
      <c r="E23">
        <v>8.1999999999999993</v>
      </c>
      <c r="F23" t="s">
        <v>55</v>
      </c>
      <c r="G23">
        <v>5</v>
      </c>
      <c r="H23" cm="1">
        <f t="array" ref="H23">INDEX(Financials[],MATCH(Movies[[#This Row],[movie_id]:[movie_id]],Financials[[movie_id]:[movie_id]],0),MATCH(Movies[[#Headers],[budget]],Financials[#Headers],0))</f>
        <v>63</v>
      </c>
      <c r="I23" cm="1">
        <f t="array" ref="I23">INDEX(Financials[],MATCH(Movies[[#This Row],[movie_id]:[movie_id]],Financials[[movie_id]:[movie_id]],0),MATCH(Movies[[#Headers],[revenue]],Financials[#Headers],0))</f>
        <v>1046</v>
      </c>
      <c r="J23" t="str" cm="1">
        <f t="array" ref="J23">INDEX(Financials[],MATCH(Movies[[#This Row],[movie_id]:[movie_id]],Financials[[movie_id]:[movie_id]],0),MATCH(Movies[[#Headers],[unit]],Financials[#Headers],0))</f>
        <v>Millions</v>
      </c>
      <c r="K23" t="str" cm="1">
        <f t="array" ref="K23">INDEX(Financials[],MATCH(Movies[[#This Row],[movie_id]:[movie_id]],Financials[[movie_id]:[movie_id]],0),MATCH(Movies[[#Headers],[currency]],Financials[#Headers],0))</f>
        <v>USD</v>
      </c>
    </row>
    <row r="24" spans="1:11" x14ac:dyDescent="0.25">
      <c r="A24">
        <v>124</v>
      </c>
      <c r="B24" t="s">
        <v>67</v>
      </c>
      <c r="C24" t="s">
        <v>32</v>
      </c>
      <c r="D24">
        <v>2019</v>
      </c>
      <c r="E24">
        <v>8.5</v>
      </c>
      <c r="F24" t="s">
        <v>46</v>
      </c>
      <c r="G24">
        <v>5</v>
      </c>
      <c r="H24" cm="1">
        <f t="array" ref="H24">INDEX(Financials[],MATCH(Movies[[#This Row],[movie_id]:[movie_id]],Financials[[movie_id]:[movie_id]],0),MATCH(Movies[[#Headers],[budget]],Financials[#Headers],0))</f>
        <v>15.5</v>
      </c>
      <c r="I24" cm="1">
        <f t="array" ref="I24">INDEX(Financials[],MATCH(Movies[[#This Row],[movie_id]:[movie_id]],Financials[[movie_id]:[movie_id]],0),MATCH(Movies[[#Headers],[revenue]],Financials[#Headers],0))</f>
        <v>263.10000000000002</v>
      </c>
      <c r="J24" t="str" cm="1">
        <f t="array" ref="J24">INDEX(Financials[],MATCH(Movies[[#This Row],[movie_id]:[movie_id]],Financials[[movie_id]:[movie_id]],0),MATCH(Movies[[#Headers],[unit]],Financials[#Headers],0))</f>
        <v>Millions</v>
      </c>
      <c r="K24" t="str" cm="1">
        <f t="array" ref="K24">INDEX(Financials[],MATCH(Movies[[#This Row],[movie_id]:[movie_id]],Financials[[movie_id]:[movie_id]],0),MATCH(Movies[[#Headers],[currency]],Financials[#Headers],0))</f>
        <v>USD</v>
      </c>
    </row>
    <row r="25" spans="1:11" x14ac:dyDescent="0.25">
      <c r="A25">
        <v>125</v>
      </c>
      <c r="B25" t="s">
        <v>68</v>
      </c>
      <c r="C25" t="s">
        <v>32</v>
      </c>
      <c r="D25">
        <v>2019</v>
      </c>
      <c r="E25">
        <v>8.4</v>
      </c>
      <c r="F25" t="s">
        <v>33</v>
      </c>
      <c r="G25">
        <v>5</v>
      </c>
      <c r="H25" cm="1">
        <f t="array" ref="H25">INDEX(Financials[],MATCH(Movies[[#This Row],[movie_id]:[movie_id]],Financials[[movie_id]:[movie_id]],0),MATCH(Movies[[#Headers],[budget]],Financials[#Headers],0))</f>
        <v>400</v>
      </c>
      <c r="I25" cm="1">
        <f t="array" ref="I25">INDEX(Financials[],MATCH(Movies[[#This Row],[movie_id]:[movie_id]],Financials[[movie_id]:[movie_id]],0),MATCH(Movies[[#Headers],[revenue]],Financials[#Headers],0))</f>
        <v>2798</v>
      </c>
      <c r="J25" t="str" cm="1">
        <f t="array" ref="J25">INDEX(Financials[],MATCH(Movies[[#This Row],[movie_id]:[movie_id]],Financials[[movie_id]:[movie_id]],0),MATCH(Movies[[#Headers],[unit]],Financials[#Headers],0))</f>
        <v>Millions</v>
      </c>
      <c r="K25" t="str" cm="1">
        <f t="array" ref="K25">INDEX(Financials[],MATCH(Movies[[#This Row],[movie_id]:[movie_id]],Financials[[movie_id]:[movie_id]],0),MATCH(Movies[[#Headers],[currency]],Financials[#Headers],0))</f>
        <v>USD</v>
      </c>
    </row>
    <row r="26" spans="1:11" x14ac:dyDescent="0.25">
      <c r="A26">
        <v>126</v>
      </c>
      <c r="B26" t="s">
        <v>69</v>
      </c>
      <c r="C26" t="s">
        <v>32</v>
      </c>
      <c r="D26">
        <v>2018</v>
      </c>
      <c r="E26">
        <v>8.4</v>
      </c>
      <c r="F26" t="s">
        <v>33</v>
      </c>
      <c r="G26">
        <v>5</v>
      </c>
      <c r="H26" cm="1">
        <f t="array" ref="H26">INDEX(Financials[],MATCH(Movies[[#This Row],[movie_id]:[movie_id]],Financials[[movie_id]:[movie_id]],0),MATCH(Movies[[#Headers],[budget]],Financials[#Headers],0))</f>
        <v>400</v>
      </c>
      <c r="I26" cm="1">
        <f t="array" ref="I26">INDEX(Financials[],MATCH(Movies[[#This Row],[movie_id]:[movie_id]],Financials[[movie_id]:[movie_id]],0),MATCH(Movies[[#Headers],[revenue]],Financials[#Headers],0))</f>
        <v>2048</v>
      </c>
      <c r="J26" t="str" cm="1">
        <f t="array" ref="J26">INDEX(Financials[],MATCH(Movies[[#This Row],[movie_id]:[movie_id]],Financials[[movie_id]:[movie_id]],0),MATCH(Movies[[#Headers],[unit]],Financials[#Headers],0))</f>
        <v>Millions</v>
      </c>
      <c r="K26" t="str" cm="1">
        <f t="array" ref="K26">INDEX(Financials[],MATCH(Movies[[#This Row],[movie_id]:[movie_id]],Financials[[movie_id]:[movie_id]],0),MATCH(Movies[[#Headers],[currency]],Financials[#Headers],0))</f>
        <v>USD</v>
      </c>
    </row>
    <row r="27" spans="1:11" x14ac:dyDescent="0.25">
      <c r="A27">
        <v>127</v>
      </c>
      <c r="B27" t="s">
        <v>70</v>
      </c>
      <c r="C27" t="s">
        <v>29</v>
      </c>
      <c r="D27">
        <v>1955</v>
      </c>
      <c r="E27">
        <v>8.3000000000000007</v>
      </c>
      <c r="F27" t="s">
        <v>71</v>
      </c>
      <c r="G27">
        <v>7</v>
      </c>
      <c r="H27" cm="1">
        <f t="array" ref="H27">INDEX(Financials[],MATCH(Movies[[#This Row],[movie_id]:[movie_id]],Financials[[movie_id]:[movie_id]],0),MATCH(Movies[[#Headers],[budget]],Financials[#Headers],0))</f>
        <v>70</v>
      </c>
      <c r="I27" cm="1">
        <f t="array" ref="I27">INDEX(Financials[],MATCH(Movies[[#This Row],[movie_id]:[movie_id]],Financials[[movie_id]:[movie_id]],0),MATCH(Movies[[#Headers],[revenue]],Financials[#Headers],0))</f>
        <v>100</v>
      </c>
      <c r="J27" t="str" cm="1">
        <f t="array" ref="J27">INDEX(Financials[],MATCH(Movies[[#This Row],[movie_id]:[movie_id]],Financials[[movie_id]:[movie_id]],0),MATCH(Movies[[#Headers],[unit]],Financials[#Headers],0))</f>
        <v>Millions</v>
      </c>
      <c r="K27" t="str" cm="1">
        <f t="array" ref="K27">INDEX(Financials[],MATCH(Movies[[#This Row],[movie_id]:[movie_id]],Financials[[movie_id]:[movie_id]],0),MATCH(Movies[[#Headers],[currency]],Financials[#Headers],0))</f>
        <v>INR</v>
      </c>
    </row>
    <row r="28" spans="1:11" x14ac:dyDescent="0.25">
      <c r="A28">
        <v>128</v>
      </c>
      <c r="B28" t="s">
        <v>72</v>
      </c>
      <c r="C28" t="s">
        <v>29</v>
      </c>
      <c r="D28">
        <v>2007</v>
      </c>
      <c r="E28">
        <v>8.3000000000000007</v>
      </c>
      <c r="F28" t="s">
        <v>46</v>
      </c>
      <c r="G28">
        <v>1</v>
      </c>
      <c r="H28" cm="1">
        <f t="array" ref="H28">INDEX(Financials[],MATCH(Movies[[#This Row],[movie_id]:[movie_id]],Financials[[movie_id]:[movie_id]],0),MATCH(Movies[[#Headers],[budget]],Financials[#Headers],0))</f>
        <v>120</v>
      </c>
      <c r="I28" cm="1">
        <f t="array" ref="I28">INDEX(Financials[],MATCH(Movies[[#This Row],[movie_id]:[movie_id]],Financials[[movie_id]:[movie_id]],0),MATCH(Movies[[#Headers],[revenue]],Financials[#Headers],0))</f>
        <v>1350</v>
      </c>
      <c r="J28" t="str" cm="1">
        <f t="array" ref="J28">INDEX(Financials[],MATCH(Movies[[#This Row],[movie_id]:[movie_id]],Financials[[movie_id]:[movie_id]],0),MATCH(Movies[[#Headers],[unit]],Financials[#Headers],0))</f>
        <v>Millions</v>
      </c>
      <c r="K28" t="str" cm="1">
        <f t="array" ref="K28">INDEX(Financials[],MATCH(Movies[[#This Row],[movie_id]:[movie_id]],Financials[[movie_id]:[movie_id]],0),MATCH(Movies[[#Headers],[currency]],Financials[#Headers],0))</f>
        <v>INR</v>
      </c>
    </row>
    <row r="29" spans="1:11" x14ac:dyDescent="0.25">
      <c r="A29">
        <v>129</v>
      </c>
      <c r="B29" t="s">
        <v>73</v>
      </c>
      <c r="C29" t="s">
        <v>29</v>
      </c>
      <c r="D29">
        <v>2003</v>
      </c>
      <c r="E29">
        <v>8.1</v>
      </c>
      <c r="F29" t="s">
        <v>74</v>
      </c>
      <c r="G29">
        <v>1</v>
      </c>
      <c r="H29" cm="1">
        <f t="array" ref="H29">INDEX(Financials[],MATCH(Movies[[#This Row],[movie_id]:[movie_id]],Financials[[movie_id]:[movie_id]],0),MATCH(Movies[[#Headers],[budget]],Financials[#Headers],0))</f>
        <v>100</v>
      </c>
      <c r="I29" cm="1">
        <f t="array" ref="I29">INDEX(Financials[],MATCH(Movies[[#This Row],[movie_id]:[movie_id]],Financials[[movie_id]:[movie_id]],0),MATCH(Movies[[#Headers],[revenue]],Financials[#Headers],0))</f>
        <v>410</v>
      </c>
      <c r="J29" t="str" cm="1">
        <f t="array" ref="J29">INDEX(Financials[],MATCH(Movies[[#This Row],[movie_id]:[movie_id]],Financials[[movie_id]:[movie_id]],0),MATCH(Movies[[#Headers],[unit]],Financials[#Headers],0))</f>
        <v>Millions</v>
      </c>
      <c r="K29" t="str" cm="1">
        <f t="array" ref="K29">INDEX(Financials[],MATCH(Movies[[#This Row],[movie_id]:[movie_id]],Financials[[movie_id]:[movie_id]],0),MATCH(Movies[[#Headers],[currency]],Financials[#Headers],0))</f>
        <v>INR</v>
      </c>
    </row>
    <row r="30" spans="1:11" x14ac:dyDescent="0.25">
      <c r="A30">
        <v>124</v>
      </c>
      <c r="B30" t="s">
        <v>67</v>
      </c>
      <c r="C30" t="s">
        <v>32</v>
      </c>
      <c r="D30">
        <v>2019</v>
      </c>
      <c r="E30">
        <v>8.5</v>
      </c>
      <c r="F30" t="s">
        <v>46</v>
      </c>
      <c r="G30">
        <v>5</v>
      </c>
      <c r="H30" cm="1">
        <f t="array" ref="H30">INDEX(Financials[],MATCH(Movies[[#This Row],[movie_id]:[movie_id]],Financials[[movie_id]:[movie_id]],0),MATCH(Movies[[#Headers],[budget]],Financials[#Headers],0))</f>
        <v>15.5</v>
      </c>
      <c r="I30" cm="1">
        <f t="array" ref="I30">INDEX(Financials[],MATCH(Movies[[#This Row],[movie_id]:[movie_id]],Financials[[movie_id]:[movie_id]],0),MATCH(Movies[[#Headers],[revenue]],Financials[#Headers],0))</f>
        <v>263.10000000000002</v>
      </c>
      <c r="J30" t="str" cm="1">
        <f t="array" ref="J30">INDEX(Financials[],MATCH(Movies[[#This Row],[movie_id]:[movie_id]],Financials[[movie_id]:[movie_id]],0),MATCH(Movies[[#Headers],[unit]],Financials[#Headers],0))</f>
        <v>Millions</v>
      </c>
      <c r="K30" t="str" cm="1">
        <f t="array" ref="K30">INDEX(Financials[],MATCH(Movies[[#This Row],[movie_id]:[movie_id]],Financials[[movie_id]:[movie_id]],0),MATCH(Movies[[#Headers],[currency]],Financials[#Headers],0))</f>
        <v>USD</v>
      </c>
    </row>
    <row r="31" spans="1:11" x14ac:dyDescent="0.25">
      <c r="A31">
        <v>105</v>
      </c>
      <c r="B31" t="s">
        <v>36</v>
      </c>
      <c r="C31" t="s">
        <v>32</v>
      </c>
      <c r="D31">
        <v>2022</v>
      </c>
      <c r="E31">
        <v>6.8</v>
      </c>
      <c r="F31" t="s">
        <v>33</v>
      </c>
      <c r="G31">
        <v>5</v>
      </c>
      <c r="H31" cm="1">
        <f t="array" ref="H31">INDEX(Financials[],MATCH(Movies[[#This Row],[movie_id]:[movie_id]],Financials[[movie_id]:[movie_id]],0),MATCH(Movies[[#Headers],[budget]],Financials[#Headers],0))</f>
        <v>250</v>
      </c>
      <c r="I31" cm="1">
        <f t="array" ref="I31">INDEX(Financials[],MATCH(Movies[[#This Row],[movie_id]:[movie_id]],Financials[[movie_id]:[movie_id]],0),MATCH(Movies[[#Headers],[revenue]],Financials[#Headers],0))</f>
        <v>670</v>
      </c>
      <c r="J31" t="str" cm="1">
        <f t="array" ref="J31">INDEX(Financials[],MATCH(Movies[[#This Row],[movie_id]:[movie_id]],Financials[[movie_id]:[movie_id]],0),MATCH(Movies[[#Headers],[unit]],Financials[#Headers],0))</f>
        <v>Millions</v>
      </c>
      <c r="K31" t="str" cm="1">
        <f t="array" ref="K31">INDEX(Financials[],MATCH(Movies[[#This Row],[movie_id]:[movie_id]],Financials[[movie_id]:[movie_id]],0),MATCH(Movies[[#Headers],[currency]],Financials[#Headers],0))</f>
        <v>USD</v>
      </c>
    </row>
    <row r="32" spans="1:11" x14ac:dyDescent="0.25">
      <c r="A32">
        <v>130</v>
      </c>
      <c r="B32" t="s">
        <v>75</v>
      </c>
      <c r="C32" t="s">
        <v>29</v>
      </c>
      <c r="D32">
        <v>2014</v>
      </c>
      <c r="E32">
        <v>8.1</v>
      </c>
      <c r="F32" t="s">
        <v>42</v>
      </c>
      <c r="G32">
        <v>1</v>
      </c>
      <c r="H32" cm="1">
        <f t="array" ref="H32">INDEX(Financials[],MATCH(Movies[[#This Row],[movie_id]:[movie_id]],Financials[[movie_id]:[movie_id]],0),MATCH(Movies[[#Headers],[budget]],Financials[#Headers],0))</f>
        <v>850</v>
      </c>
      <c r="I32" cm="1">
        <f t="array" ref="I32">INDEX(Financials[],MATCH(Movies[[#This Row],[movie_id]:[movie_id]],Financials[[movie_id]:[movie_id]],0),MATCH(Movies[[#Headers],[revenue]],Financials[#Headers],0))</f>
        <v>8540</v>
      </c>
      <c r="J32" t="str" cm="1">
        <f t="array" ref="J32">INDEX(Financials[],MATCH(Movies[[#This Row],[movie_id]:[movie_id]],Financials[[movie_id]:[movie_id]],0),MATCH(Movies[[#Headers],[unit]],Financials[#Headers],0))</f>
        <v>Millions</v>
      </c>
      <c r="K32" t="str" cm="1">
        <f t="array" ref="K32">INDEX(Financials[],MATCH(Movies[[#This Row],[movie_id]:[movie_id]],Financials[[movie_id]:[movie_id]],0),MATCH(Movies[[#Headers],[currency]],Financials[#Headers],0))</f>
        <v>INR</v>
      </c>
    </row>
    <row r="33" spans="1:11" x14ac:dyDescent="0.25">
      <c r="A33">
        <v>131</v>
      </c>
      <c r="B33" t="s">
        <v>76</v>
      </c>
      <c r="C33" t="s">
        <v>29</v>
      </c>
      <c r="D33">
        <v>2018</v>
      </c>
      <c r="E33" t="s">
        <v>77</v>
      </c>
      <c r="F33" t="s">
        <v>42</v>
      </c>
      <c r="G33">
        <v>1</v>
      </c>
      <c r="H33" cm="1">
        <f t="array" ref="H33">INDEX(Financials[],MATCH(Movies[[#This Row],[movie_id]:[movie_id]],Financials[[movie_id]:[movie_id]],0),MATCH(Movies[[#Headers],[budget]],Financials[#Headers],0))</f>
        <v>1</v>
      </c>
      <c r="I33" cm="1">
        <f t="array" ref="I33">INDEX(Financials[],MATCH(Movies[[#This Row],[movie_id]:[movie_id]],Financials[[movie_id]:[movie_id]],0),MATCH(Movies[[#Headers],[revenue]],Financials[#Headers],0))</f>
        <v>5.9</v>
      </c>
      <c r="J33" t="str" cm="1">
        <f t="array" ref="J33">INDEX(Financials[],MATCH(Movies[[#This Row],[movie_id]:[movie_id]],Financials[[movie_id]:[movie_id]],0),MATCH(Movies[[#Headers],[unit]],Financials[#Headers],0))</f>
        <v>Billions</v>
      </c>
      <c r="K33" t="str" cm="1">
        <f t="array" ref="K33">INDEX(Financials[],MATCH(Movies[[#This Row],[movie_id]:[movie_id]],Financials[[movie_id]:[movie_id]],0),MATCH(Movies[[#Headers],[currency]],Financials[#Headers],0))</f>
        <v>INR</v>
      </c>
    </row>
    <row r="34" spans="1:11" x14ac:dyDescent="0.25">
      <c r="A34">
        <v>132</v>
      </c>
      <c r="B34" t="s">
        <v>78</v>
      </c>
      <c r="C34" t="s">
        <v>29</v>
      </c>
      <c r="D34">
        <v>2021</v>
      </c>
      <c r="E34">
        <v>7.6</v>
      </c>
      <c r="F34" t="s">
        <v>79</v>
      </c>
      <c r="G34">
        <v>2</v>
      </c>
      <c r="H34" cm="1">
        <f t="array" ref="H34">INDEX(Financials[],MATCH(Movies[[#This Row],[movie_id]:[movie_id]],Financials[[movie_id]:[movie_id]],0),MATCH(Movies[[#Headers],[budget]],Financials[#Headers],0))</f>
        <v>2</v>
      </c>
      <c r="I34" cm="1">
        <f t="array" ref="I34">INDEX(Financials[],MATCH(Movies[[#This Row],[movie_id]:[movie_id]],Financials[[movie_id]:[movie_id]],0),MATCH(Movies[[#Headers],[revenue]],Financials[#Headers],0))</f>
        <v>3.6</v>
      </c>
      <c r="J34" t="str" cm="1">
        <f t="array" ref="J34">INDEX(Financials[],MATCH(Movies[[#This Row],[movie_id]:[movie_id]],Financials[[movie_id]:[movie_id]],0),MATCH(Movies[[#Headers],[unit]],Financials[#Headers],0))</f>
        <v>Billions</v>
      </c>
      <c r="K34" t="str" cm="1">
        <f t="array" ref="K34">INDEX(Financials[],MATCH(Movies[[#This Row],[movie_id]:[movie_id]],Financials[[movie_id]:[movie_id]],0),MATCH(Movies[[#Headers],[currency]],Financials[#Headers],0))</f>
        <v>INR</v>
      </c>
    </row>
    <row r="35" spans="1:11" x14ac:dyDescent="0.25">
      <c r="A35">
        <v>133</v>
      </c>
      <c r="B35" t="s">
        <v>80</v>
      </c>
      <c r="C35" t="s">
        <v>29</v>
      </c>
      <c r="D35">
        <v>2022</v>
      </c>
      <c r="E35">
        <v>8</v>
      </c>
      <c r="F35" t="s">
        <v>81</v>
      </c>
      <c r="G35">
        <v>2</v>
      </c>
      <c r="H35" cm="1">
        <f t="array" ref="H35">INDEX(Financials[],MATCH(Movies[[#This Row],[movie_id]:[movie_id]],Financials[[movie_id]:[movie_id]],0),MATCH(Movies[[#Headers],[budget]],Financials[#Headers],0))</f>
        <v>5.5</v>
      </c>
      <c r="I35" cm="1">
        <f t="array" ref="I35">INDEX(Financials[],MATCH(Movies[[#This Row],[movie_id]:[movie_id]],Financials[[movie_id]:[movie_id]],0),MATCH(Movies[[#Headers],[revenue]],Financials[#Headers],0))</f>
        <v>12</v>
      </c>
      <c r="J35" t="str" cm="1">
        <f t="array" ref="J35">INDEX(Financials[],MATCH(Movies[[#This Row],[movie_id]:[movie_id]],Financials[[movie_id]:[movie_id]],0),MATCH(Movies[[#Headers],[unit]],Financials[#Headers],0))</f>
        <v>Billions</v>
      </c>
      <c r="K35" t="str" cm="1">
        <f t="array" ref="K35">INDEX(Financials[],MATCH(Movies[[#This Row],[movie_id]:[movie_id]],Financials[[movie_id]:[movie_id]],0),MATCH(Movies[[#Headers],[currency]],Financials[#Headers],0))</f>
        <v>INR</v>
      </c>
    </row>
    <row r="36" spans="1:11" x14ac:dyDescent="0.25">
      <c r="A36">
        <v>134</v>
      </c>
      <c r="B36" t="s">
        <v>82</v>
      </c>
      <c r="C36" t="s">
        <v>29</v>
      </c>
      <c r="D36">
        <v>2015</v>
      </c>
      <c r="E36">
        <v>8</v>
      </c>
      <c r="F36" t="s">
        <v>83</v>
      </c>
      <c r="G36">
        <v>2</v>
      </c>
      <c r="H36" cm="1">
        <f t="array" ref="H36">INDEX(Financials[],MATCH(Movies[[#This Row],[movie_id]:[movie_id]],Financials[[movie_id]:[movie_id]],0),MATCH(Movies[[#Headers],[budget]],Financials[#Headers],0))</f>
        <v>1.8</v>
      </c>
      <c r="I36" cm="1">
        <f t="array" ref="I36">INDEX(Financials[],MATCH(Movies[[#This Row],[movie_id]:[movie_id]],Financials[[movie_id]:[movie_id]],0),MATCH(Movies[[#Headers],[revenue]],Financials[#Headers],0))</f>
        <v>6.5</v>
      </c>
      <c r="J36" t="str" cm="1">
        <f t="array" ref="J36">INDEX(Financials[],MATCH(Movies[[#This Row],[movie_id]:[movie_id]],Financials[[movie_id]:[movie_id]],0),MATCH(Movies[[#Headers],[unit]],Financials[#Headers],0))</f>
        <v>Billions</v>
      </c>
      <c r="K36" t="str" cm="1">
        <f t="array" ref="K36">INDEX(Financials[],MATCH(Movies[[#This Row],[movie_id]:[movie_id]],Financials[[movie_id]:[movie_id]],0),MATCH(Movies[[#Headers],[currency]],Financials[#Headers],0))</f>
        <v>INR</v>
      </c>
    </row>
    <row r="37" spans="1:11" x14ac:dyDescent="0.25">
      <c r="A37">
        <v>135</v>
      </c>
      <c r="B37" t="s">
        <v>84</v>
      </c>
      <c r="C37" t="s">
        <v>29</v>
      </c>
      <c r="D37">
        <v>2022</v>
      </c>
      <c r="E37">
        <v>8.3000000000000007</v>
      </c>
      <c r="F37" t="s">
        <v>85</v>
      </c>
      <c r="G37">
        <v>1</v>
      </c>
      <c r="H37" cm="1">
        <f t="array" ref="H37">INDEX(Financials[],MATCH(Movies[[#This Row],[movie_id]:[movie_id]],Financials[[movie_id]:[movie_id]],0),MATCH(Movies[[#Headers],[budget]],Financials[#Headers],0))</f>
        <v>250</v>
      </c>
      <c r="I37" cm="1">
        <f t="array" ref="I37">INDEX(Financials[],MATCH(Movies[[#This Row],[movie_id]:[movie_id]],Financials[[movie_id]:[movie_id]],0),MATCH(Movies[[#Headers],[revenue]],Financials[#Headers],0))</f>
        <v>3409</v>
      </c>
      <c r="J37" t="str" cm="1">
        <f t="array" ref="J37">INDEX(Financials[],MATCH(Movies[[#This Row],[movie_id]:[movie_id]],Financials[[movie_id]:[movie_id]],0),MATCH(Movies[[#Headers],[unit]],Financials[#Headers],0))</f>
        <v>Millions</v>
      </c>
      <c r="K37" t="str" cm="1">
        <f t="array" ref="K37">INDEX(Financials[],MATCH(Movies[[#This Row],[movie_id]:[movie_id]],Financials[[movie_id]:[movie_id]],0),MATCH(Movies[[#Headers],[currency]],Financials[#Headers],0))</f>
        <v>INR</v>
      </c>
    </row>
    <row r="38" spans="1:11" x14ac:dyDescent="0.25">
      <c r="A38">
        <v>136</v>
      </c>
      <c r="B38" t="s">
        <v>86</v>
      </c>
      <c r="C38" t="s">
        <v>29</v>
      </c>
      <c r="D38">
        <v>2015</v>
      </c>
      <c r="E38">
        <v>8.1</v>
      </c>
      <c r="F38" t="s">
        <v>87</v>
      </c>
      <c r="G38">
        <v>1</v>
      </c>
      <c r="H38" cm="1">
        <f t="array" ref="H38">INDEX(Financials[],MATCH(Movies[[#This Row],[movie_id]:[movie_id]],Financials[[movie_id]:[movie_id]],0),MATCH(Movies[[#Headers],[budget]],Financials[#Headers],0))</f>
        <v>900</v>
      </c>
      <c r="I38" cm="1">
        <f t="array" ref="I38">INDEX(Financials[],MATCH(Movies[[#This Row],[movie_id]:[movie_id]],Financials[[movie_id]:[movie_id]],0),MATCH(Movies[[#Headers],[revenue]],Financials[#Headers],0))</f>
        <v>11690</v>
      </c>
      <c r="J38" t="str" cm="1">
        <f t="array" ref="J38">INDEX(Financials[],MATCH(Movies[[#This Row],[movie_id]:[movie_id]],Financials[[movie_id]:[movie_id]],0),MATCH(Movies[[#Headers],[unit]],Financials[#Headers],0))</f>
        <v>Millions</v>
      </c>
      <c r="K38" t="str" cm="1">
        <f t="array" ref="K38">INDEX(Financials[],MATCH(Movies[[#This Row],[movie_id]:[movie_id]],Financials[[movie_id]:[movie_id]],0),MATCH(Movies[[#Headers],[currency]],Financials[#Headers],0))</f>
        <v>INR</v>
      </c>
    </row>
    <row r="39" spans="1:11" x14ac:dyDescent="0.25">
      <c r="A39">
        <v>137</v>
      </c>
      <c r="B39" t="s">
        <v>88</v>
      </c>
      <c r="C39" t="s">
        <v>32</v>
      </c>
      <c r="D39">
        <v>2011</v>
      </c>
      <c r="E39">
        <v>6.9</v>
      </c>
      <c r="F39" t="s">
        <v>33</v>
      </c>
      <c r="G39">
        <v>5</v>
      </c>
      <c r="H39" cm="1">
        <f t="array" ref="H39">INDEX(Financials[],MATCH(Movies[[#This Row],[movie_id]:[movie_id]],Financials[[movie_id]:[movie_id]],0),MATCH(Movies[[#Headers],[budget]],Financials[#Headers],0))</f>
        <v>216.7</v>
      </c>
      <c r="I39" cm="1">
        <f t="array" ref="I39">INDEX(Financials[],MATCH(Movies[[#This Row],[movie_id]:[movie_id]],Financials[[movie_id]:[movie_id]],0),MATCH(Movies[[#Headers],[revenue]],Financials[#Headers],0))</f>
        <v>370.6</v>
      </c>
      <c r="J39" t="str" cm="1">
        <f t="array" ref="J39">INDEX(Financials[],MATCH(Movies[[#This Row],[movie_id]:[movie_id]],Financials[[movie_id]:[movie_id]],0),MATCH(Movies[[#Headers],[unit]],Financials[#Headers],0))</f>
        <v>Millions</v>
      </c>
      <c r="K39" t="str" cm="1">
        <f t="array" ref="K39">INDEX(Financials[],MATCH(Movies[[#This Row],[movie_id]:[movie_id]],Financials[[movie_id]:[movie_id]],0),MATCH(Movies[[#Headers],[currency]],Financials[#Headers],0))</f>
        <v>USD</v>
      </c>
    </row>
    <row r="40" spans="1:11" x14ac:dyDescent="0.25">
      <c r="A40">
        <v>138</v>
      </c>
      <c r="B40" t="s">
        <v>89</v>
      </c>
      <c r="C40" t="s">
        <v>32</v>
      </c>
      <c r="D40">
        <v>2014</v>
      </c>
      <c r="E40">
        <v>7.8</v>
      </c>
      <c r="F40" t="s">
        <v>33</v>
      </c>
      <c r="G40">
        <v>5</v>
      </c>
      <c r="H40" cm="1">
        <f t="array" ref="H40">INDEX(Financials[],MATCH(Movies[[#This Row],[movie_id]:[movie_id]],Financials[[movie_id]:[movie_id]],0),MATCH(Movies[[#Headers],[budget]],Financials[#Headers],0))</f>
        <v>177</v>
      </c>
      <c r="I40" cm="1">
        <f t="array" ref="I40">INDEX(Financials[],MATCH(Movies[[#This Row],[movie_id]:[movie_id]],Financials[[movie_id]:[movie_id]],0),MATCH(Movies[[#Headers],[revenue]],Financials[#Headers],0))</f>
        <v>714.4</v>
      </c>
      <c r="J40" t="str" cm="1">
        <f t="array" ref="J40">INDEX(Financials[],MATCH(Movies[[#This Row],[movie_id]:[movie_id]],Financials[[movie_id]:[movie_id]],0),MATCH(Movies[[#Headers],[unit]],Financials[#Headers],0))</f>
        <v>Millions</v>
      </c>
      <c r="K40" t="str" cm="1">
        <f t="array" ref="K40">INDEX(Financials[],MATCH(Movies[[#This Row],[movie_id]:[movie_id]],Financials[[movie_id]:[movie_id]],0),MATCH(Movies[[#Headers],[currency]],Financials[#Headers],0))</f>
        <v>USD</v>
      </c>
    </row>
    <row r="41" spans="1:11" x14ac:dyDescent="0.25">
      <c r="A41">
        <v>139</v>
      </c>
      <c r="B41" t="s">
        <v>90</v>
      </c>
      <c r="C41" t="s">
        <v>29</v>
      </c>
      <c r="D41">
        <v>2018</v>
      </c>
      <c r="E41">
        <v>1.9</v>
      </c>
      <c r="F41" t="s">
        <v>87</v>
      </c>
      <c r="G41">
        <v>1</v>
      </c>
      <c r="H41" cm="1">
        <f t="array" ref="H41">INDEX(Financials[],MATCH(Movies[[#This Row],[movie_id]:[movie_id]],Financials[[movie_id]:[movie_id]],0),MATCH(Movies[[#Headers],[budget]],Financials[#Headers],0))</f>
        <v>1.8</v>
      </c>
      <c r="I41" cm="1">
        <f t="array" ref="I41">INDEX(Financials[],MATCH(Movies[[#This Row],[movie_id]:[movie_id]],Financials[[movie_id]:[movie_id]],0),MATCH(Movies[[#Headers],[revenue]],Financials[#Headers],0))</f>
        <v>3.1</v>
      </c>
      <c r="J41" t="str" cm="1">
        <f t="array" ref="J41">INDEX(Financials[],MATCH(Movies[[#This Row],[movie_id]:[movie_id]],Financials[[movie_id]:[movie_id]],0),MATCH(Movies[[#Headers],[unit]],Financials[#Headers],0))</f>
        <v>Billions</v>
      </c>
      <c r="K41" t="str" cm="1">
        <f t="array" ref="K41">INDEX(Financials[],MATCH(Movies[[#This Row],[movie_id]:[movie_id]],Financials[[movie_id]:[movie_id]],0),MATCH(Movies[[#Headers],[currency]],Financials[#Headers],0))</f>
        <v>INR</v>
      </c>
    </row>
    <row r="42" spans="1:11" x14ac:dyDescent="0.25">
      <c r="A42">
        <v>140</v>
      </c>
      <c r="B42" t="s">
        <v>91</v>
      </c>
      <c r="C42" t="s">
        <v>29</v>
      </c>
      <c r="D42">
        <v>2021</v>
      </c>
      <c r="E42">
        <v>8.4</v>
      </c>
      <c r="F42" t="s">
        <v>44</v>
      </c>
      <c r="G42">
        <v>1</v>
      </c>
      <c r="H42" cm="1">
        <f t="array" ref="H42">INDEX(Financials[],MATCH(Movies[[#This Row],[movie_id]:[movie_id]],Financials[[movie_id]:[movie_id]],0),MATCH(Movies[[#Headers],[budget]],Financials[#Headers],0))</f>
        <v>500</v>
      </c>
      <c r="I42" cm="1">
        <f t="array" ref="I42">INDEX(Financials[],MATCH(Movies[[#This Row],[movie_id]:[movie_id]],Financials[[movie_id]:[movie_id]],0),MATCH(Movies[[#Headers],[revenue]],Financials[#Headers],0))</f>
        <v>950</v>
      </c>
      <c r="J42" t="str" cm="1">
        <f t="array" ref="J42">INDEX(Financials[],MATCH(Movies[[#This Row],[movie_id]:[movie_id]],Financials[[movie_id]:[movie_id]],0),MATCH(Movies[[#Headers],[unit]],Financials[#Headers],0))</f>
        <v>Millions</v>
      </c>
      <c r="K42" t="str" cm="1">
        <f t="array" ref="K42">INDEX(Financials[],MATCH(Movies[[#This Row],[movie_id]:[movie_id]],Financials[[movie_id]:[movie_id]],0),MATCH(Movies[[#Headers],[currency]],Financials[#Headers],0))</f>
        <v>INR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A20E-49DB-42C7-B3F1-01920C7CC7CF}">
  <dimension ref="A1:E41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0.7109375" bestFit="1" customWidth="1"/>
    <col min="4" max="4" width="8.140625" bestFit="1" customWidth="1"/>
    <col min="5" max="5" width="10.85546875" bestFit="1" customWidth="1"/>
  </cols>
  <sheetData>
    <row r="1" spans="1:5" x14ac:dyDescent="0.25">
      <c r="A1" s="8" t="s">
        <v>92</v>
      </c>
      <c r="B1" s="8" t="s">
        <v>99</v>
      </c>
      <c r="C1" s="8" t="s">
        <v>103</v>
      </c>
      <c r="D1" s="8" t="s">
        <v>100</v>
      </c>
      <c r="E1" s="8" t="s">
        <v>101</v>
      </c>
    </row>
    <row r="2" spans="1:5" x14ac:dyDescent="0.25">
      <c r="A2">
        <v>101</v>
      </c>
      <c r="B2">
        <v>1</v>
      </c>
      <c r="C2">
        <v>12.5</v>
      </c>
      <c r="D2" t="s">
        <v>104</v>
      </c>
      <c r="E2" t="s">
        <v>105</v>
      </c>
    </row>
    <row r="3" spans="1:5" x14ac:dyDescent="0.25">
      <c r="A3">
        <v>102</v>
      </c>
      <c r="B3">
        <v>200</v>
      </c>
      <c r="C3">
        <v>954.8</v>
      </c>
      <c r="D3" t="s">
        <v>106</v>
      </c>
      <c r="E3" t="s">
        <v>107</v>
      </c>
    </row>
    <row r="4" spans="1:5" x14ac:dyDescent="0.25">
      <c r="A4">
        <v>103</v>
      </c>
      <c r="B4">
        <v>165</v>
      </c>
      <c r="C4">
        <v>644.79999999999995</v>
      </c>
      <c r="D4" t="s">
        <v>106</v>
      </c>
      <c r="E4" t="s">
        <v>107</v>
      </c>
    </row>
    <row r="5" spans="1:5" x14ac:dyDescent="0.25">
      <c r="A5">
        <v>104</v>
      </c>
      <c r="B5">
        <v>180</v>
      </c>
      <c r="C5">
        <v>854</v>
      </c>
      <c r="D5" t="s">
        <v>106</v>
      </c>
      <c r="E5" t="s">
        <v>107</v>
      </c>
    </row>
    <row r="6" spans="1:5" x14ac:dyDescent="0.25">
      <c r="A6">
        <v>105</v>
      </c>
      <c r="B6">
        <v>250</v>
      </c>
      <c r="C6">
        <v>670</v>
      </c>
      <c r="D6" t="s">
        <v>106</v>
      </c>
      <c r="E6" t="s">
        <v>107</v>
      </c>
    </row>
    <row r="7" spans="1:5" x14ac:dyDescent="0.25">
      <c r="A7">
        <v>107</v>
      </c>
      <c r="B7">
        <v>400</v>
      </c>
      <c r="C7">
        <v>2000</v>
      </c>
      <c r="D7" t="s">
        <v>106</v>
      </c>
      <c r="E7" t="s">
        <v>105</v>
      </c>
    </row>
    <row r="8" spans="1:5" x14ac:dyDescent="0.25">
      <c r="A8">
        <v>108</v>
      </c>
      <c r="B8">
        <v>550</v>
      </c>
      <c r="C8">
        <v>4000</v>
      </c>
      <c r="D8" t="s">
        <v>106</v>
      </c>
      <c r="E8" t="s">
        <v>105</v>
      </c>
    </row>
    <row r="9" spans="1:5" x14ac:dyDescent="0.25">
      <c r="A9">
        <v>109</v>
      </c>
      <c r="B9">
        <v>390</v>
      </c>
      <c r="C9">
        <v>1360</v>
      </c>
      <c r="D9" t="s">
        <v>106</v>
      </c>
      <c r="E9" t="s">
        <v>105</v>
      </c>
    </row>
    <row r="10" spans="1:5" x14ac:dyDescent="0.25">
      <c r="A10">
        <v>110</v>
      </c>
      <c r="B10">
        <v>1.4</v>
      </c>
      <c r="C10">
        <v>3.5</v>
      </c>
      <c r="D10" t="s">
        <v>104</v>
      </c>
      <c r="E10" t="s">
        <v>105</v>
      </c>
    </row>
    <row r="11" spans="1:5" x14ac:dyDescent="0.25">
      <c r="A11">
        <v>111</v>
      </c>
      <c r="B11">
        <v>25</v>
      </c>
      <c r="C11">
        <v>73.3</v>
      </c>
      <c r="D11" t="s">
        <v>106</v>
      </c>
      <c r="E11" t="s">
        <v>107</v>
      </c>
    </row>
    <row r="12" spans="1:5" x14ac:dyDescent="0.25">
      <c r="A12">
        <v>113</v>
      </c>
      <c r="B12">
        <v>165</v>
      </c>
      <c r="C12">
        <v>701.8</v>
      </c>
      <c r="D12" t="s">
        <v>106</v>
      </c>
      <c r="E12" t="s">
        <v>107</v>
      </c>
    </row>
    <row r="13" spans="1:5" x14ac:dyDescent="0.25">
      <c r="A13">
        <v>114</v>
      </c>
      <c r="B13">
        <v>205</v>
      </c>
      <c r="C13">
        <v>365.3</v>
      </c>
      <c r="D13" t="s">
        <v>106</v>
      </c>
      <c r="E13" t="s">
        <v>107</v>
      </c>
    </row>
    <row r="14" spans="1:5" x14ac:dyDescent="0.25">
      <c r="A14">
        <v>115</v>
      </c>
      <c r="B14">
        <v>55</v>
      </c>
      <c r="C14">
        <v>307.10000000000002</v>
      </c>
      <c r="D14" t="s">
        <v>106</v>
      </c>
      <c r="E14" t="s">
        <v>107</v>
      </c>
    </row>
    <row r="15" spans="1:5" x14ac:dyDescent="0.25">
      <c r="A15">
        <v>116</v>
      </c>
      <c r="B15">
        <v>103</v>
      </c>
      <c r="C15">
        <v>460.5</v>
      </c>
      <c r="D15" t="s">
        <v>106</v>
      </c>
      <c r="E15" t="s">
        <v>107</v>
      </c>
    </row>
    <row r="16" spans="1:5" x14ac:dyDescent="0.25">
      <c r="A16">
        <v>117</v>
      </c>
      <c r="B16">
        <v>200</v>
      </c>
      <c r="C16">
        <v>2202</v>
      </c>
      <c r="D16" t="s">
        <v>106</v>
      </c>
      <c r="E16" t="s">
        <v>107</v>
      </c>
    </row>
    <row r="17" spans="1:5" x14ac:dyDescent="0.25">
      <c r="A17">
        <v>118</v>
      </c>
      <c r="B17">
        <v>3.18</v>
      </c>
      <c r="C17">
        <v>3.3</v>
      </c>
      <c r="D17" t="s">
        <v>106</v>
      </c>
      <c r="E17" t="s">
        <v>107</v>
      </c>
    </row>
    <row r="18" spans="1:5" x14ac:dyDescent="0.25">
      <c r="A18">
        <v>119</v>
      </c>
      <c r="B18">
        <v>237</v>
      </c>
      <c r="C18">
        <v>2847</v>
      </c>
      <c r="D18" t="s">
        <v>106</v>
      </c>
      <c r="E18" t="s">
        <v>107</v>
      </c>
    </row>
    <row r="19" spans="1:5" x14ac:dyDescent="0.25">
      <c r="A19">
        <v>120</v>
      </c>
      <c r="B19">
        <v>7.2</v>
      </c>
      <c r="C19">
        <v>291</v>
      </c>
      <c r="D19" t="s">
        <v>106</v>
      </c>
      <c r="E19" t="s">
        <v>107</v>
      </c>
    </row>
    <row r="20" spans="1:5" x14ac:dyDescent="0.25">
      <c r="A20">
        <v>121</v>
      </c>
      <c r="B20">
        <v>185</v>
      </c>
      <c r="C20">
        <v>1006</v>
      </c>
      <c r="D20" t="s">
        <v>106</v>
      </c>
      <c r="E20" t="s">
        <v>107</v>
      </c>
    </row>
    <row r="21" spans="1:5" x14ac:dyDescent="0.25">
      <c r="A21">
        <v>122</v>
      </c>
      <c r="B21">
        <v>22</v>
      </c>
      <c r="C21">
        <v>322.2</v>
      </c>
      <c r="D21" t="s">
        <v>106</v>
      </c>
      <c r="E21" t="s">
        <v>107</v>
      </c>
    </row>
    <row r="22" spans="1:5" x14ac:dyDescent="0.25">
      <c r="A22">
        <v>123</v>
      </c>
      <c r="B22">
        <v>63</v>
      </c>
      <c r="C22">
        <v>1046</v>
      </c>
      <c r="D22" t="s">
        <v>106</v>
      </c>
      <c r="E22" t="s">
        <v>107</v>
      </c>
    </row>
    <row r="23" spans="1:5" x14ac:dyDescent="0.25">
      <c r="A23">
        <v>124</v>
      </c>
      <c r="B23">
        <v>15.5</v>
      </c>
      <c r="C23">
        <v>263.10000000000002</v>
      </c>
      <c r="D23" t="s">
        <v>106</v>
      </c>
      <c r="E23" t="s">
        <v>107</v>
      </c>
    </row>
    <row r="24" spans="1:5" x14ac:dyDescent="0.25">
      <c r="A24">
        <v>125</v>
      </c>
      <c r="B24">
        <v>400</v>
      </c>
      <c r="C24">
        <v>2798</v>
      </c>
      <c r="D24" t="s">
        <v>106</v>
      </c>
      <c r="E24" t="s">
        <v>107</v>
      </c>
    </row>
    <row r="25" spans="1:5" x14ac:dyDescent="0.25">
      <c r="A25">
        <v>126</v>
      </c>
      <c r="B25">
        <v>400</v>
      </c>
      <c r="C25">
        <v>2048</v>
      </c>
      <c r="D25" t="s">
        <v>106</v>
      </c>
      <c r="E25" t="s">
        <v>107</v>
      </c>
    </row>
    <row r="26" spans="1:5" x14ac:dyDescent="0.25">
      <c r="A26">
        <v>127</v>
      </c>
      <c r="B26">
        <v>70</v>
      </c>
      <c r="C26">
        <v>100</v>
      </c>
      <c r="D26" t="s">
        <v>106</v>
      </c>
      <c r="E26" t="s">
        <v>105</v>
      </c>
    </row>
    <row r="27" spans="1:5" x14ac:dyDescent="0.25">
      <c r="A27">
        <v>128</v>
      </c>
      <c r="B27">
        <v>120</v>
      </c>
      <c r="C27">
        <v>1350</v>
      </c>
      <c r="D27" t="s">
        <v>106</v>
      </c>
      <c r="E27" t="s">
        <v>105</v>
      </c>
    </row>
    <row r="28" spans="1:5" x14ac:dyDescent="0.25">
      <c r="A28">
        <v>129</v>
      </c>
      <c r="B28">
        <v>100</v>
      </c>
      <c r="C28">
        <v>410</v>
      </c>
      <c r="D28" t="s">
        <v>106</v>
      </c>
      <c r="E28" t="s">
        <v>105</v>
      </c>
    </row>
    <row r="29" spans="1:5" x14ac:dyDescent="0.25">
      <c r="A29">
        <v>130</v>
      </c>
      <c r="B29">
        <v>850</v>
      </c>
      <c r="C29">
        <v>8540</v>
      </c>
      <c r="D29" t="s">
        <v>106</v>
      </c>
      <c r="E29" t="s">
        <v>105</v>
      </c>
    </row>
    <row r="30" spans="1:5" x14ac:dyDescent="0.25">
      <c r="A30">
        <v>131</v>
      </c>
      <c r="B30">
        <v>1</v>
      </c>
      <c r="C30">
        <v>5.9</v>
      </c>
      <c r="D30" t="s">
        <v>104</v>
      </c>
      <c r="E30" t="s">
        <v>105</v>
      </c>
    </row>
    <row r="31" spans="1:5" x14ac:dyDescent="0.25">
      <c r="A31">
        <v>132</v>
      </c>
      <c r="B31">
        <v>2</v>
      </c>
      <c r="C31">
        <v>3.6</v>
      </c>
      <c r="D31" t="s">
        <v>104</v>
      </c>
      <c r="E31" t="s">
        <v>105</v>
      </c>
    </row>
    <row r="32" spans="1:5" x14ac:dyDescent="0.25">
      <c r="A32">
        <v>133</v>
      </c>
      <c r="B32">
        <v>5.5</v>
      </c>
      <c r="C32">
        <v>12</v>
      </c>
      <c r="D32" t="s">
        <v>104</v>
      </c>
      <c r="E32" t="s">
        <v>105</v>
      </c>
    </row>
    <row r="33" spans="1:5" x14ac:dyDescent="0.25">
      <c r="A33">
        <v>134</v>
      </c>
      <c r="B33">
        <v>1.8</v>
      </c>
      <c r="C33">
        <v>6.5</v>
      </c>
      <c r="D33" t="s">
        <v>104</v>
      </c>
      <c r="E33" t="s">
        <v>105</v>
      </c>
    </row>
    <row r="34" spans="1:5" x14ac:dyDescent="0.25">
      <c r="A34">
        <v>135</v>
      </c>
      <c r="B34">
        <v>250</v>
      </c>
      <c r="C34">
        <v>3409</v>
      </c>
      <c r="D34" t="s">
        <v>106</v>
      </c>
      <c r="E34" t="s">
        <v>105</v>
      </c>
    </row>
    <row r="35" spans="1:5" x14ac:dyDescent="0.25">
      <c r="A35">
        <v>136</v>
      </c>
      <c r="B35">
        <v>900</v>
      </c>
      <c r="C35">
        <v>11690</v>
      </c>
      <c r="D35" t="s">
        <v>106</v>
      </c>
      <c r="E35" t="s">
        <v>105</v>
      </c>
    </row>
    <row r="36" spans="1:5" x14ac:dyDescent="0.25">
      <c r="A36">
        <v>137</v>
      </c>
      <c r="B36">
        <v>216.7</v>
      </c>
      <c r="C36">
        <v>370.6</v>
      </c>
      <c r="D36" t="s">
        <v>106</v>
      </c>
      <c r="E36" t="s">
        <v>107</v>
      </c>
    </row>
    <row r="37" spans="1:5" x14ac:dyDescent="0.25">
      <c r="A37">
        <v>138</v>
      </c>
      <c r="B37">
        <v>177</v>
      </c>
      <c r="C37">
        <v>714.4</v>
      </c>
      <c r="D37" t="s">
        <v>106</v>
      </c>
      <c r="E37" t="s">
        <v>107</v>
      </c>
    </row>
    <row r="38" spans="1:5" x14ac:dyDescent="0.25">
      <c r="A38">
        <v>139</v>
      </c>
      <c r="B38">
        <v>1.8</v>
      </c>
      <c r="C38">
        <v>3.1</v>
      </c>
      <c r="D38" t="s">
        <v>104</v>
      </c>
      <c r="E38" t="s">
        <v>105</v>
      </c>
    </row>
    <row r="39" spans="1:5" x14ac:dyDescent="0.25">
      <c r="A39">
        <v>140</v>
      </c>
      <c r="B39">
        <v>500</v>
      </c>
      <c r="C39">
        <v>950</v>
      </c>
      <c r="D39" t="s">
        <v>106</v>
      </c>
      <c r="E39" t="s">
        <v>105</v>
      </c>
    </row>
    <row r="40" spans="1:5" x14ac:dyDescent="0.25">
      <c r="A40">
        <v>406</v>
      </c>
      <c r="B40">
        <v>30</v>
      </c>
      <c r="C40">
        <v>350</v>
      </c>
      <c r="D40" t="s">
        <v>106</v>
      </c>
      <c r="E40" t="s">
        <v>105</v>
      </c>
    </row>
    <row r="41" spans="1:5" x14ac:dyDescent="0.25">
      <c r="A41">
        <v>412</v>
      </c>
      <c r="B41">
        <v>160</v>
      </c>
      <c r="C41">
        <v>836.8</v>
      </c>
      <c r="D41" t="s">
        <v>106</v>
      </c>
      <c r="E41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2025-07-19T03:09:23Z</dcterms:created>
  <dcterms:modified xsi:type="dcterms:W3CDTF">2025-07-19T10:35:12Z</dcterms:modified>
</cp:coreProperties>
</file>