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_Study\FromLinux\PhD_Study\Research\Simulated_Datasets\Indelible\indelible_test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2" l="1"/>
  <c r="O16" i="2"/>
  <c r="P16" i="2"/>
  <c r="Q16" i="2"/>
  <c r="R16" i="2"/>
  <c r="S16" i="2"/>
  <c r="T16" i="2"/>
  <c r="T40" i="2"/>
  <c r="N40" i="2"/>
  <c r="O40" i="2"/>
  <c r="P40" i="2"/>
  <c r="Q40" i="2"/>
  <c r="R40" i="2"/>
  <c r="S40" i="2"/>
  <c r="M40" i="2"/>
  <c r="T38" i="2"/>
  <c r="S38" i="2"/>
  <c r="N38" i="2"/>
  <c r="O38" i="2"/>
  <c r="P38" i="2"/>
  <c r="Q38" i="2"/>
  <c r="R38" i="2"/>
  <c r="M38" i="2"/>
  <c r="T36" i="2"/>
  <c r="S36" i="2"/>
  <c r="P36" i="2"/>
  <c r="N36" i="2"/>
  <c r="O36" i="2"/>
  <c r="Q36" i="2"/>
  <c r="R36" i="2"/>
  <c r="M36" i="2"/>
  <c r="T25" i="2"/>
  <c r="T26" i="2"/>
  <c r="T27" i="2"/>
  <c r="T28" i="2"/>
  <c r="T29" i="2"/>
  <c r="T30" i="2"/>
  <c r="T31" i="2"/>
  <c r="T24" i="2"/>
  <c r="S25" i="2"/>
  <c r="S26" i="2"/>
  <c r="S27" i="2"/>
  <c r="S28" i="2"/>
  <c r="S29" i="2"/>
  <c r="S30" i="2"/>
  <c r="S31" i="2"/>
  <c r="S32" i="2"/>
  <c r="S33" i="2"/>
  <c r="S24" i="2"/>
  <c r="R25" i="2"/>
  <c r="R26" i="2"/>
  <c r="R27" i="2"/>
  <c r="R28" i="2"/>
  <c r="R29" i="2"/>
  <c r="R30" i="2"/>
  <c r="R31" i="2"/>
  <c r="R32" i="2"/>
  <c r="R33" i="2"/>
  <c r="R24" i="2"/>
  <c r="Q30" i="2"/>
  <c r="Q25" i="2"/>
  <c r="Q26" i="2"/>
  <c r="Q27" i="2"/>
  <c r="Q28" i="2"/>
  <c r="Q29" i="2"/>
  <c r="Q31" i="2"/>
  <c r="Q32" i="2"/>
  <c r="Q33" i="2"/>
  <c r="Q24" i="2"/>
  <c r="P25" i="2"/>
  <c r="P26" i="2"/>
  <c r="P27" i="2"/>
  <c r="P28" i="2"/>
  <c r="P29" i="2"/>
  <c r="P30" i="2"/>
  <c r="P31" i="2"/>
  <c r="P32" i="2"/>
  <c r="P33" i="2"/>
  <c r="P24" i="2"/>
  <c r="O25" i="2"/>
  <c r="O26" i="2"/>
  <c r="O27" i="2"/>
  <c r="O28" i="2"/>
  <c r="O29" i="2"/>
  <c r="O30" i="2"/>
  <c r="O31" i="2"/>
  <c r="O32" i="2"/>
  <c r="O33" i="2"/>
  <c r="O24" i="2"/>
  <c r="N25" i="2"/>
  <c r="N26" i="2"/>
  <c r="N27" i="2"/>
  <c r="N28" i="2"/>
  <c r="N29" i="2"/>
  <c r="N30" i="2"/>
  <c r="N31" i="2"/>
  <c r="N32" i="2"/>
  <c r="N33" i="2"/>
  <c r="N24" i="2"/>
  <c r="M33" i="2"/>
  <c r="M25" i="2"/>
  <c r="M26" i="2"/>
  <c r="M27" i="2"/>
  <c r="M28" i="2"/>
  <c r="M29" i="2"/>
  <c r="M30" i="2"/>
  <c r="M31" i="2"/>
  <c r="M32" i="2"/>
  <c r="M24" i="2"/>
  <c r="O20" i="2"/>
  <c r="P20" i="2"/>
  <c r="Q20" i="2"/>
  <c r="R20" i="2"/>
  <c r="S20" i="2"/>
  <c r="M20" i="2"/>
  <c r="S18" i="2"/>
  <c r="R18" i="2"/>
  <c r="Q18" i="2"/>
  <c r="P18" i="2"/>
  <c r="O18" i="2"/>
  <c r="M18" i="2"/>
  <c r="M16" i="2"/>
  <c r="T11" i="2"/>
  <c r="T5" i="2"/>
  <c r="T6" i="2"/>
  <c r="T18" i="2" s="1"/>
  <c r="T20" i="2" s="1"/>
  <c r="T7" i="2"/>
  <c r="T8" i="2"/>
  <c r="T9" i="2"/>
  <c r="T10" i="2"/>
  <c r="T4" i="2"/>
  <c r="S5" i="2"/>
  <c r="S6" i="2"/>
  <c r="S7" i="2"/>
  <c r="S8" i="2"/>
  <c r="S9" i="2"/>
  <c r="S10" i="2"/>
  <c r="S11" i="2"/>
  <c r="S12" i="2"/>
  <c r="S13" i="2"/>
  <c r="S4" i="2"/>
  <c r="R5" i="2"/>
  <c r="R6" i="2"/>
  <c r="R7" i="2"/>
  <c r="R8" i="2"/>
  <c r="R9" i="2"/>
  <c r="R10" i="2"/>
  <c r="R11" i="2"/>
  <c r="R12" i="2"/>
  <c r="R13" i="2"/>
  <c r="R4" i="2"/>
  <c r="Q5" i="2"/>
  <c r="Q6" i="2"/>
  <c r="Q7" i="2"/>
  <c r="Q8" i="2"/>
  <c r="Q9" i="2"/>
  <c r="Q10" i="2"/>
  <c r="Q11" i="2"/>
  <c r="Q12" i="2"/>
  <c r="Q13" i="2"/>
  <c r="Q4" i="2"/>
  <c r="P5" i="2"/>
  <c r="P6" i="2"/>
  <c r="P7" i="2"/>
  <c r="P8" i="2"/>
  <c r="P9" i="2"/>
  <c r="P10" i="2"/>
  <c r="P11" i="2"/>
  <c r="P12" i="2"/>
  <c r="P13" i="2"/>
  <c r="P4" i="2"/>
  <c r="O5" i="2"/>
  <c r="O6" i="2"/>
  <c r="O7" i="2"/>
  <c r="O8" i="2"/>
  <c r="O9" i="2"/>
  <c r="O10" i="2"/>
  <c r="O11" i="2"/>
  <c r="O12" i="2"/>
  <c r="O13" i="2"/>
  <c r="O4" i="2"/>
  <c r="N11" i="2"/>
  <c r="N5" i="2"/>
  <c r="N6" i="2"/>
  <c r="N7" i="2"/>
  <c r="N8" i="2"/>
  <c r="N9" i="2"/>
  <c r="N10" i="2"/>
  <c r="N12" i="2"/>
  <c r="N13" i="2"/>
  <c r="N4" i="2"/>
  <c r="M5" i="2"/>
  <c r="M6" i="2"/>
  <c r="M7" i="2"/>
  <c r="M8" i="2"/>
  <c r="M9" i="2"/>
  <c r="M10" i="2"/>
  <c r="M11" i="2"/>
  <c r="M12" i="2"/>
  <c r="M13" i="2"/>
  <c r="M4" i="2"/>
  <c r="K17" i="1"/>
  <c r="K15" i="1"/>
  <c r="K13" i="1"/>
  <c r="K6" i="1"/>
  <c r="K5" i="1"/>
  <c r="K7" i="1"/>
  <c r="K8" i="1"/>
  <c r="K9" i="1"/>
  <c r="K10" i="1"/>
  <c r="K11" i="1"/>
  <c r="K12" i="1"/>
  <c r="K4" i="1"/>
  <c r="N18" i="2" l="1"/>
  <c r="N20" i="2" s="1"/>
</calcChain>
</file>

<file path=xl/sharedStrings.xml><?xml version="1.0" encoding="utf-8"?>
<sst xmlns="http://schemas.openxmlformats.org/spreadsheetml/2006/main" count="21" uniqueCount="12">
  <si>
    <t>RAxML</t>
  </si>
  <si>
    <t>FastTree</t>
  </si>
  <si>
    <t>S</t>
  </si>
  <si>
    <t>Rax (RF)</t>
  </si>
  <si>
    <t>Rax (Normalized)</t>
  </si>
  <si>
    <t>Avg</t>
  </si>
  <si>
    <t>std</t>
  </si>
  <si>
    <t>RF</t>
  </si>
  <si>
    <t>Normalised RF</t>
  </si>
  <si>
    <t>Mean</t>
  </si>
  <si>
    <t>STD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</si>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</sst>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Comparison</a:t>
            </a:r>
            <a:r>
              <a:rPr lang="en-US" b="1" baseline="0"/>
              <a:t> between RAxML and FastTree on sequence lengths 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Sheet2!$D$44</c:f>
              <c:strCache>
                <c:ptCount val="1"/>
                <c:pt idx="0">
                  <c:v>RAxML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Sheet2!$M$20:$T$20</c:f>
                <c:numCache>
                  <c:formatCode>General</c:formatCode>
                  <c:ptCount val="8"/>
                  <c:pt idx="0">
                    <c:v>2.0419497986127206E-2</c:v>
                  </c:pt>
                  <c:pt idx="1">
                    <c:v>1.8011159584862119E-2</c:v>
                  </c:pt>
                  <c:pt idx="2">
                    <c:v>1.4751869688572389E-2</c:v>
                  </c:pt>
                  <c:pt idx="3">
                    <c:v>1.4546533864179005E-2</c:v>
                  </c:pt>
                  <c:pt idx="4">
                    <c:v>1.3503015810394032E-2</c:v>
                  </c:pt>
                  <c:pt idx="5">
                    <c:v>9.5055704846817024E-3</c:v>
                  </c:pt>
                  <c:pt idx="6">
                    <c:v>1.1589608868980151E-2</c:v>
                  </c:pt>
                  <c:pt idx="7">
                    <c:v>1.4162512792873932E-2</c:v>
                  </c:pt>
                </c:numCache>
              </c:numRef>
            </c:plus>
            <c:minus>
              <c:numRef>
                <c:f>Sheet2!$M$20:$T$20</c:f>
                <c:numCache>
                  <c:formatCode>General</c:formatCode>
                  <c:ptCount val="8"/>
                  <c:pt idx="0">
                    <c:v>2.0419497986127206E-2</c:v>
                  </c:pt>
                  <c:pt idx="1">
                    <c:v>1.8011159584862119E-2</c:v>
                  </c:pt>
                  <c:pt idx="2">
                    <c:v>1.4751869688572389E-2</c:v>
                  </c:pt>
                  <c:pt idx="3">
                    <c:v>1.4546533864179005E-2</c:v>
                  </c:pt>
                  <c:pt idx="4">
                    <c:v>1.3503015810394032E-2</c:v>
                  </c:pt>
                  <c:pt idx="5">
                    <c:v>9.5055704846817024E-3</c:v>
                  </c:pt>
                  <c:pt idx="6">
                    <c:v>1.1589608868980151E-2</c:v>
                  </c:pt>
                  <c:pt idx="7">
                    <c:v>1.4162512792873932E-2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Sheet2!$E$43:$L$43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cat>
          <c:val>
            <c:numRef>
              <c:f>Sheet2!$E$44:$L$44</c:f>
              <c:numCache>
                <c:formatCode>General</c:formatCode>
                <c:ptCount val="8"/>
                <c:pt idx="0">
                  <c:v>0.51632699999999998</c:v>
                </c:pt>
                <c:pt idx="1">
                  <c:v>0.33061200000000002</c:v>
                </c:pt>
                <c:pt idx="2">
                  <c:v>0.241837</c:v>
                </c:pt>
                <c:pt idx="3">
                  <c:v>0.20306099999999999</c:v>
                </c:pt>
                <c:pt idx="4">
                  <c:v>0.15101999999999999</c:v>
                </c:pt>
                <c:pt idx="5">
                  <c:v>0.15</c:v>
                </c:pt>
                <c:pt idx="6">
                  <c:v>0.12551000000000001</c:v>
                </c:pt>
                <c:pt idx="7">
                  <c:v>0.11607099999999999</c:v>
                </c:pt>
              </c:numCache>
            </c:numRef>
          </c:val>
        </c:ser>
        <c:ser>
          <c:idx val="1"/>
          <c:order val="1"/>
          <c:tx>
            <c:strRef>
              <c:f>Sheet2!$D$45</c:f>
              <c:strCache>
                <c:ptCount val="1"/>
                <c:pt idx="0">
                  <c:v>FastTree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Sheet2!$M$40:$T$40</c:f>
                <c:numCache>
                  <c:formatCode>General</c:formatCode>
                  <c:ptCount val="8"/>
                  <c:pt idx="0">
                    <c:v>2.0633674677691283E-2</c:v>
                  </c:pt>
                  <c:pt idx="1">
                    <c:v>2.2148055232788812E-2</c:v>
                  </c:pt>
                  <c:pt idx="2">
                    <c:v>2.2448979591836799E-2</c:v>
                  </c:pt>
                  <c:pt idx="3">
                    <c:v>1.4732250222930399E-2</c:v>
                  </c:pt>
                  <c:pt idx="4">
                    <c:v>1.0090065968837623E-2</c:v>
                  </c:pt>
                  <c:pt idx="5">
                    <c:v>1.2857862701657003E-2</c:v>
                  </c:pt>
                  <c:pt idx="6">
                    <c:v>1.0090065968837637E-2</c:v>
                  </c:pt>
                  <c:pt idx="7">
                    <c:v>1.2262726937602929E-2</c:v>
                  </c:pt>
                </c:numCache>
              </c:numRef>
            </c:plus>
            <c:minus>
              <c:numRef>
                <c:f>Sheet2!$M$40:$T$40</c:f>
                <c:numCache>
                  <c:formatCode>General</c:formatCode>
                  <c:ptCount val="8"/>
                  <c:pt idx="0">
                    <c:v>2.0633674677691283E-2</c:v>
                  </c:pt>
                  <c:pt idx="1">
                    <c:v>2.2148055232788812E-2</c:v>
                  </c:pt>
                  <c:pt idx="2">
                    <c:v>2.2448979591836799E-2</c:v>
                  </c:pt>
                  <c:pt idx="3">
                    <c:v>1.4732250222930399E-2</c:v>
                  </c:pt>
                  <c:pt idx="4">
                    <c:v>1.0090065968837623E-2</c:v>
                  </c:pt>
                  <c:pt idx="5">
                    <c:v>1.2857862701657003E-2</c:v>
                  </c:pt>
                  <c:pt idx="6">
                    <c:v>1.0090065968837637E-2</c:v>
                  </c:pt>
                  <c:pt idx="7">
                    <c:v>1.2262726937602929E-2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Sheet2!$E$43:$L$43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cat>
          <c:val>
            <c:numRef>
              <c:f>Sheet2!$E$45:$L$45</c:f>
              <c:numCache>
                <c:formatCode>General</c:formatCode>
                <c:ptCount val="8"/>
                <c:pt idx="0">
                  <c:v>0.54081599999999996</c:v>
                </c:pt>
                <c:pt idx="1">
                  <c:v>0.38775500000000002</c:v>
                </c:pt>
                <c:pt idx="2">
                  <c:v>0.26326500000000003</c:v>
                </c:pt>
                <c:pt idx="3">
                  <c:v>0.18571399999999999</c:v>
                </c:pt>
                <c:pt idx="4">
                  <c:v>0.183673</c:v>
                </c:pt>
                <c:pt idx="5">
                  <c:v>0.17449000000000001</c:v>
                </c:pt>
                <c:pt idx="6">
                  <c:v>0.13265299999999999</c:v>
                </c:pt>
                <c:pt idx="7">
                  <c:v>0.121173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258528"/>
        <c:axId val="1224259616"/>
      </c:barChart>
      <c:catAx>
        <c:axId val="122425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1"/>
                  <a:t>Length</a:t>
                </a:r>
                <a:r>
                  <a:rPr lang="en-US" sz="1400" b="1" i="1" baseline="0"/>
                  <a:t> of the sequences</a:t>
                </a:r>
                <a:endParaRPr lang="en-US" sz="1400" b="1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59616"/>
        <c:crosses val="autoZero"/>
        <c:auto val="1"/>
        <c:lblAlgn val="ctr"/>
        <c:lblOffset val="100"/>
        <c:noMultiLvlLbl val="0"/>
      </c:catAx>
      <c:valAx>
        <c:axId val="12242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1"/>
                  <a:t>RF</a:t>
                </a:r>
                <a:r>
                  <a:rPr lang="en-US" sz="1400" b="1" i="1" baseline="0"/>
                  <a:t> distance (Normalised)</a:t>
                </a:r>
                <a:endParaRPr lang="en-US" sz="1400" b="1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18</xdr:row>
      <xdr:rowOff>129540</xdr:rowOff>
    </xdr:from>
    <xdr:to>
      <xdr:col>17</xdr:col>
      <xdr:colOff>342900</xdr:colOff>
      <xdr:row>44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D26" sqref="D26:K28"/>
    </sheetView>
  </sheetViews>
  <sheetFormatPr defaultRowHeight="14.4" x14ac:dyDescent="0.3"/>
  <sheetData>
    <row r="2" spans="1:17" x14ac:dyDescent="0.3">
      <c r="C2" t="s">
        <v>3</v>
      </c>
      <c r="L2" t="s">
        <v>4</v>
      </c>
    </row>
    <row r="3" spans="1:17" x14ac:dyDescent="0.3"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K3">
        <v>100</v>
      </c>
      <c r="L3">
        <v>200</v>
      </c>
      <c r="M3">
        <v>300</v>
      </c>
      <c r="N3">
        <v>400</v>
      </c>
      <c r="O3">
        <v>500</v>
      </c>
      <c r="P3">
        <v>600</v>
      </c>
      <c r="Q3">
        <v>700</v>
      </c>
    </row>
    <row r="4" spans="1:17" x14ac:dyDescent="0.3">
      <c r="B4">
        <v>92</v>
      </c>
      <c r="K4">
        <f>$B4/(2*100-4)</f>
        <v>0.46938775510204084</v>
      </c>
    </row>
    <row r="5" spans="1:17" x14ac:dyDescent="0.3">
      <c r="B5">
        <v>96</v>
      </c>
      <c r="K5">
        <f>$B5/(2*100-4)</f>
        <v>0.48979591836734693</v>
      </c>
    </row>
    <row r="6" spans="1:17" x14ac:dyDescent="0.3">
      <c r="B6">
        <v>118</v>
      </c>
      <c r="K6">
        <f>$B6/(2*100-4)</f>
        <v>0.60204081632653061</v>
      </c>
    </row>
    <row r="7" spans="1:17" x14ac:dyDescent="0.3">
      <c r="B7">
        <v>84</v>
      </c>
      <c r="K7">
        <f t="shared" ref="K5:K13" si="0">$B7/(2*100-4)</f>
        <v>0.42857142857142855</v>
      </c>
    </row>
    <row r="8" spans="1:17" x14ac:dyDescent="0.3">
      <c r="B8">
        <v>112</v>
      </c>
      <c r="K8">
        <f t="shared" si="0"/>
        <v>0.5714285714285714</v>
      </c>
    </row>
    <row r="9" spans="1:17" x14ac:dyDescent="0.3">
      <c r="B9">
        <v>88</v>
      </c>
      <c r="K9">
        <f t="shared" si="0"/>
        <v>0.44897959183673469</v>
      </c>
    </row>
    <row r="10" spans="1:17" x14ac:dyDescent="0.3">
      <c r="B10">
        <v>98</v>
      </c>
      <c r="K10">
        <f t="shared" si="0"/>
        <v>0.5</v>
      </c>
    </row>
    <row r="11" spans="1:17" x14ac:dyDescent="0.3">
      <c r="B11">
        <v>112</v>
      </c>
      <c r="K11">
        <f t="shared" si="0"/>
        <v>0.5714285714285714</v>
      </c>
    </row>
    <row r="12" spans="1:17" x14ac:dyDescent="0.3">
      <c r="B12">
        <v>94</v>
      </c>
      <c r="K12">
        <f t="shared" si="0"/>
        <v>0.47959183673469385</v>
      </c>
    </row>
    <row r="13" spans="1:17" x14ac:dyDescent="0.3">
      <c r="B13">
        <v>118</v>
      </c>
      <c r="K13">
        <f>$B13/(2*100-4)</f>
        <v>0.60204081632653061</v>
      </c>
    </row>
    <row r="15" spans="1:17" x14ac:dyDescent="0.3">
      <c r="A15" t="s">
        <v>2</v>
      </c>
      <c r="J15" t="s">
        <v>5</v>
      </c>
      <c r="K15">
        <f>AVERAGE(K4:K13)</f>
        <v>0.51632653061224487</v>
      </c>
    </row>
    <row r="17" spans="4:19" x14ac:dyDescent="0.3">
      <c r="J17" t="s">
        <v>6</v>
      </c>
      <c r="K17">
        <f>STDEV(K4:K13)</f>
        <v>6.4572122313383273E-2</v>
      </c>
    </row>
    <row r="26" spans="4:19" x14ac:dyDescent="0.3">
      <c r="E26">
        <v>100</v>
      </c>
      <c r="F26">
        <v>200</v>
      </c>
      <c r="G26">
        <v>300</v>
      </c>
      <c r="H26">
        <v>400</v>
      </c>
      <c r="I26">
        <v>500</v>
      </c>
      <c r="J26">
        <v>600</v>
      </c>
      <c r="K26">
        <v>700</v>
      </c>
    </row>
    <row r="27" spans="4:19" x14ac:dyDescent="0.3">
      <c r="D27" t="s">
        <v>0</v>
      </c>
      <c r="E27">
        <v>80</v>
      </c>
      <c r="F27">
        <v>150</v>
      </c>
      <c r="G27">
        <v>250</v>
      </c>
      <c r="H27">
        <v>300</v>
      </c>
      <c r="I27">
        <v>380</v>
      </c>
      <c r="J27">
        <v>430</v>
      </c>
      <c r="K27">
        <v>500</v>
      </c>
      <c r="M27">
        <v>10</v>
      </c>
      <c r="N27">
        <v>30</v>
      </c>
      <c r="O27">
        <v>50</v>
      </c>
      <c r="P27">
        <v>70</v>
      </c>
      <c r="Q27">
        <v>90</v>
      </c>
      <c r="R27">
        <v>110</v>
      </c>
      <c r="S27">
        <v>130</v>
      </c>
    </row>
    <row r="28" spans="4:19" x14ac:dyDescent="0.3">
      <c r="D28" t="s">
        <v>1</v>
      </c>
      <c r="E28">
        <v>90</v>
      </c>
      <c r="F28">
        <v>140</v>
      </c>
      <c r="G28">
        <v>220</v>
      </c>
      <c r="H28">
        <v>310</v>
      </c>
      <c r="I28">
        <v>400</v>
      </c>
      <c r="J28">
        <v>450</v>
      </c>
      <c r="K28">
        <v>450</v>
      </c>
      <c r="M28">
        <v>20</v>
      </c>
      <c r="N28">
        <v>40</v>
      </c>
      <c r="O28">
        <v>60</v>
      </c>
      <c r="P28">
        <v>80</v>
      </c>
      <c r="Q28">
        <v>100</v>
      </c>
      <c r="R28">
        <v>120</v>
      </c>
      <c r="S2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45"/>
  <sheetViews>
    <sheetView tabSelected="1" topLeftCell="A19" workbookViewId="0">
      <selection activeCell="M40" sqref="M40"/>
    </sheetView>
  </sheetViews>
  <sheetFormatPr defaultRowHeight="14.4" x14ac:dyDescent="0.3"/>
  <sheetData>
    <row r="2" spans="3:20" x14ac:dyDescent="0.3">
      <c r="E2" t="s">
        <v>0</v>
      </c>
      <c r="F2" t="s">
        <v>7</v>
      </c>
      <c r="P2" t="s">
        <v>8</v>
      </c>
    </row>
    <row r="3" spans="3:20" x14ac:dyDescent="0.3"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M3">
        <v>100</v>
      </c>
      <c r="N3">
        <v>200</v>
      </c>
      <c r="O3">
        <v>300</v>
      </c>
      <c r="P3">
        <v>400</v>
      </c>
      <c r="Q3">
        <v>500</v>
      </c>
      <c r="R3">
        <v>600</v>
      </c>
      <c r="S3">
        <v>700</v>
      </c>
      <c r="T3">
        <v>800</v>
      </c>
    </row>
    <row r="4" spans="3:20" x14ac:dyDescent="0.3">
      <c r="C4">
        <v>92</v>
      </c>
      <c r="D4">
        <v>74</v>
      </c>
      <c r="E4">
        <v>36</v>
      </c>
      <c r="F4">
        <v>34</v>
      </c>
      <c r="G4">
        <v>42</v>
      </c>
      <c r="H4">
        <v>34</v>
      </c>
      <c r="I4">
        <v>16</v>
      </c>
      <c r="J4">
        <v>12</v>
      </c>
      <c r="M4">
        <f>$C4/(2*100-4)</f>
        <v>0.46938775510204084</v>
      </c>
      <c r="N4">
        <f>$D4/196</f>
        <v>0.37755102040816324</v>
      </c>
      <c r="O4">
        <f>$E4/196</f>
        <v>0.18367346938775511</v>
      </c>
      <c r="P4">
        <f>$F4/196</f>
        <v>0.17346938775510204</v>
      </c>
      <c r="Q4">
        <f>$G4/196</f>
        <v>0.21428571428571427</v>
      </c>
      <c r="R4">
        <f>$H4/196</f>
        <v>0.17346938775510204</v>
      </c>
      <c r="S4">
        <f>$I4/196</f>
        <v>8.1632653061224483E-2</v>
      </c>
      <c r="T4">
        <f>$J4/196</f>
        <v>6.1224489795918366E-2</v>
      </c>
    </row>
    <row r="5" spans="3:20" x14ac:dyDescent="0.3">
      <c r="C5">
        <v>96</v>
      </c>
      <c r="D5">
        <v>68</v>
      </c>
      <c r="E5">
        <v>58</v>
      </c>
      <c r="F5">
        <v>34</v>
      </c>
      <c r="G5">
        <v>30</v>
      </c>
      <c r="H5">
        <v>30</v>
      </c>
      <c r="I5">
        <v>38</v>
      </c>
      <c r="J5">
        <v>18</v>
      </c>
      <c r="M5">
        <f t="shared" ref="M5:M13" si="0">$C5/(2*100-4)</f>
        <v>0.48979591836734693</v>
      </c>
      <c r="N5">
        <f t="shared" ref="N5:N13" si="1">$D5/196</f>
        <v>0.34693877551020408</v>
      </c>
      <c r="O5">
        <f t="shared" ref="O5:O13" si="2">$E5/196</f>
        <v>0.29591836734693877</v>
      </c>
      <c r="P5">
        <f t="shared" ref="P5:P13" si="3">$F5/196</f>
        <v>0.17346938775510204</v>
      </c>
      <c r="Q5">
        <f t="shared" ref="Q5:Q13" si="4">$G5/196</f>
        <v>0.15306122448979592</v>
      </c>
      <c r="R5">
        <f t="shared" ref="R5:R13" si="5">$H5/196</f>
        <v>0.15306122448979592</v>
      </c>
      <c r="S5">
        <f t="shared" ref="S5:S13" si="6">$I5/196</f>
        <v>0.19387755102040816</v>
      </c>
      <c r="T5">
        <f t="shared" ref="T5:T10" si="7">$J5/196</f>
        <v>9.1836734693877556E-2</v>
      </c>
    </row>
    <row r="6" spans="3:20" x14ac:dyDescent="0.3">
      <c r="C6">
        <v>118</v>
      </c>
      <c r="D6">
        <v>58</v>
      </c>
      <c r="E6">
        <v>48</v>
      </c>
      <c r="F6">
        <v>44</v>
      </c>
      <c r="G6">
        <v>30</v>
      </c>
      <c r="H6">
        <v>28</v>
      </c>
      <c r="I6">
        <v>22</v>
      </c>
      <c r="J6">
        <v>36</v>
      </c>
      <c r="M6">
        <f t="shared" si="0"/>
        <v>0.60204081632653061</v>
      </c>
      <c r="N6">
        <f t="shared" si="1"/>
        <v>0.29591836734693877</v>
      </c>
      <c r="O6">
        <f t="shared" si="2"/>
        <v>0.24489795918367346</v>
      </c>
      <c r="P6">
        <f t="shared" si="3"/>
        <v>0.22448979591836735</v>
      </c>
      <c r="Q6">
        <f t="shared" si="4"/>
        <v>0.15306122448979592</v>
      </c>
      <c r="R6">
        <f t="shared" si="5"/>
        <v>0.14285714285714285</v>
      </c>
      <c r="S6">
        <f t="shared" si="6"/>
        <v>0.11224489795918367</v>
      </c>
      <c r="T6">
        <f t="shared" si="7"/>
        <v>0.18367346938775511</v>
      </c>
    </row>
    <row r="7" spans="3:20" x14ac:dyDescent="0.3">
      <c r="C7">
        <v>84</v>
      </c>
      <c r="D7">
        <v>74</v>
      </c>
      <c r="E7">
        <v>36</v>
      </c>
      <c r="F7">
        <v>46</v>
      </c>
      <c r="G7">
        <v>42</v>
      </c>
      <c r="H7">
        <v>22</v>
      </c>
      <c r="I7">
        <v>16</v>
      </c>
      <c r="J7">
        <v>30</v>
      </c>
      <c r="M7">
        <f t="shared" si="0"/>
        <v>0.42857142857142855</v>
      </c>
      <c r="N7">
        <f t="shared" si="1"/>
        <v>0.37755102040816324</v>
      </c>
      <c r="O7">
        <f t="shared" si="2"/>
        <v>0.18367346938775511</v>
      </c>
      <c r="P7">
        <f t="shared" si="3"/>
        <v>0.23469387755102042</v>
      </c>
      <c r="Q7">
        <f t="shared" si="4"/>
        <v>0.21428571428571427</v>
      </c>
      <c r="R7">
        <f t="shared" si="5"/>
        <v>0.11224489795918367</v>
      </c>
      <c r="S7">
        <f t="shared" si="6"/>
        <v>8.1632653061224483E-2</v>
      </c>
      <c r="T7">
        <f t="shared" si="7"/>
        <v>0.15306122448979592</v>
      </c>
    </row>
    <row r="8" spans="3:20" x14ac:dyDescent="0.3">
      <c r="C8">
        <v>112</v>
      </c>
      <c r="D8">
        <v>58</v>
      </c>
      <c r="E8">
        <v>48</v>
      </c>
      <c r="F8">
        <v>50</v>
      </c>
      <c r="G8">
        <v>30</v>
      </c>
      <c r="H8">
        <v>26</v>
      </c>
      <c r="I8">
        <v>22</v>
      </c>
      <c r="J8">
        <v>16</v>
      </c>
      <c r="M8">
        <f t="shared" si="0"/>
        <v>0.5714285714285714</v>
      </c>
      <c r="N8">
        <f t="shared" si="1"/>
        <v>0.29591836734693877</v>
      </c>
      <c r="O8">
        <f t="shared" si="2"/>
        <v>0.24489795918367346</v>
      </c>
      <c r="P8">
        <f t="shared" si="3"/>
        <v>0.25510204081632654</v>
      </c>
      <c r="Q8">
        <f t="shared" si="4"/>
        <v>0.15306122448979592</v>
      </c>
      <c r="R8">
        <f t="shared" si="5"/>
        <v>0.1326530612244898</v>
      </c>
      <c r="S8">
        <f t="shared" si="6"/>
        <v>0.11224489795918367</v>
      </c>
      <c r="T8">
        <f t="shared" si="7"/>
        <v>8.1632653061224483E-2</v>
      </c>
    </row>
    <row r="9" spans="3:20" x14ac:dyDescent="0.3">
      <c r="C9">
        <v>88</v>
      </c>
      <c r="D9">
        <v>48</v>
      </c>
      <c r="E9">
        <v>54</v>
      </c>
      <c r="F9">
        <v>54</v>
      </c>
      <c r="G9">
        <v>22</v>
      </c>
      <c r="H9">
        <v>34</v>
      </c>
      <c r="I9">
        <v>28</v>
      </c>
      <c r="J9">
        <v>24</v>
      </c>
      <c r="M9">
        <f t="shared" si="0"/>
        <v>0.44897959183673469</v>
      </c>
      <c r="N9">
        <f t="shared" si="1"/>
        <v>0.24489795918367346</v>
      </c>
      <c r="O9">
        <f t="shared" si="2"/>
        <v>0.27551020408163263</v>
      </c>
      <c r="P9">
        <f t="shared" si="3"/>
        <v>0.27551020408163263</v>
      </c>
      <c r="Q9">
        <f t="shared" si="4"/>
        <v>0.11224489795918367</v>
      </c>
      <c r="R9">
        <f t="shared" si="5"/>
        <v>0.17346938775510204</v>
      </c>
      <c r="S9">
        <f t="shared" si="6"/>
        <v>0.14285714285714285</v>
      </c>
      <c r="T9">
        <f t="shared" si="7"/>
        <v>0.12244897959183673</v>
      </c>
    </row>
    <row r="10" spans="3:20" x14ac:dyDescent="0.3">
      <c r="C10">
        <v>98</v>
      </c>
      <c r="D10">
        <v>64</v>
      </c>
      <c r="E10">
        <v>58</v>
      </c>
      <c r="F10">
        <v>36</v>
      </c>
      <c r="G10">
        <v>36</v>
      </c>
      <c r="H10">
        <v>22</v>
      </c>
      <c r="I10">
        <v>20</v>
      </c>
      <c r="J10">
        <v>20</v>
      </c>
      <c r="M10">
        <f t="shared" si="0"/>
        <v>0.5</v>
      </c>
      <c r="N10">
        <f t="shared" si="1"/>
        <v>0.32653061224489793</v>
      </c>
      <c r="O10">
        <f t="shared" si="2"/>
        <v>0.29591836734693877</v>
      </c>
      <c r="P10">
        <f t="shared" si="3"/>
        <v>0.18367346938775511</v>
      </c>
      <c r="Q10">
        <f t="shared" si="4"/>
        <v>0.18367346938775511</v>
      </c>
      <c r="R10">
        <f t="shared" si="5"/>
        <v>0.11224489795918367</v>
      </c>
      <c r="S10">
        <f t="shared" si="6"/>
        <v>0.10204081632653061</v>
      </c>
      <c r="T10">
        <f t="shared" si="7"/>
        <v>0.10204081632653061</v>
      </c>
    </row>
    <row r="11" spans="3:20" x14ac:dyDescent="0.3">
      <c r="C11">
        <v>112</v>
      </c>
      <c r="D11">
        <v>82</v>
      </c>
      <c r="E11">
        <v>54</v>
      </c>
      <c r="F11">
        <v>24</v>
      </c>
      <c r="G11">
        <v>24</v>
      </c>
      <c r="H11">
        <v>24</v>
      </c>
      <c r="I11">
        <v>22</v>
      </c>
      <c r="J11">
        <v>26</v>
      </c>
      <c r="M11">
        <f t="shared" si="0"/>
        <v>0.5714285714285714</v>
      </c>
      <c r="N11">
        <f>$D11/196</f>
        <v>0.41836734693877553</v>
      </c>
      <c r="O11">
        <f t="shared" si="2"/>
        <v>0.27551020408163263</v>
      </c>
      <c r="P11">
        <f t="shared" si="3"/>
        <v>0.12244897959183673</v>
      </c>
      <c r="Q11">
        <f t="shared" si="4"/>
        <v>0.12244897959183673</v>
      </c>
      <c r="R11">
        <f t="shared" si="5"/>
        <v>0.12244897959183673</v>
      </c>
      <c r="S11">
        <f t="shared" si="6"/>
        <v>0.11224489795918367</v>
      </c>
      <c r="T11">
        <f>$J11/196</f>
        <v>0.1326530612244898</v>
      </c>
    </row>
    <row r="12" spans="3:20" x14ac:dyDescent="0.3">
      <c r="C12">
        <v>94</v>
      </c>
      <c r="D12">
        <v>72</v>
      </c>
      <c r="E12">
        <v>48</v>
      </c>
      <c r="F12">
        <v>34</v>
      </c>
      <c r="G12">
        <v>22</v>
      </c>
      <c r="H12">
        <v>38</v>
      </c>
      <c r="I12">
        <v>30</v>
      </c>
      <c r="M12">
        <f t="shared" si="0"/>
        <v>0.47959183673469385</v>
      </c>
      <c r="N12">
        <f t="shared" si="1"/>
        <v>0.36734693877551022</v>
      </c>
      <c r="O12">
        <f t="shared" si="2"/>
        <v>0.24489795918367346</v>
      </c>
      <c r="P12">
        <f t="shared" si="3"/>
        <v>0.17346938775510204</v>
      </c>
      <c r="Q12">
        <f t="shared" si="4"/>
        <v>0.11224489795918367</v>
      </c>
      <c r="R12">
        <f t="shared" si="5"/>
        <v>0.19387755102040816</v>
      </c>
      <c r="S12">
        <f t="shared" si="6"/>
        <v>0.15306122448979592</v>
      </c>
    </row>
    <row r="13" spans="3:20" x14ac:dyDescent="0.3">
      <c r="C13">
        <v>118</v>
      </c>
      <c r="D13">
        <v>50</v>
      </c>
      <c r="E13">
        <v>34</v>
      </c>
      <c r="F13">
        <v>42</v>
      </c>
      <c r="G13">
        <v>18</v>
      </c>
      <c r="H13">
        <v>36</v>
      </c>
      <c r="I13">
        <v>32</v>
      </c>
      <c r="M13">
        <f t="shared" si="0"/>
        <v>0.60204081632653061</v>
      </c>
      <c r="N13">
        <f t="shared" si="1"/>
        <v>0.25510204081632654</v>
      </c>
      <c r="O13">
        <f t="shared" si="2"/>
        <v>0.17346938775510204</v>
      </c>
      <c r="P13">
        <f t="shared" si="3"/>
        <v>0.21428571428571427</v>
      </c>
      <c r="Q13">
        <f t="shared" si="4"/>
        <v>9.1836734693877556E-2</v>
      </c>
      <c r="R13">
        <f t="shared" si="5"/>
        <v>0.18367346938775511</v>
      </c>
      <c r="S13">
        <f t="shared" si="6"/>
        <v>0.16326530612244897</v>
      </c>
    </row>
    <row r="16" spans="3:20" x14ac:dyDescent="0.3">
      <c r="L16" t="s">
        <v>9</v>
      </c>
      <c r="M16">
        <f>AVERAGE($M4:$M13)</f>
        <v>0.51632653061224487</v>
      </c>
      <c r="N16">
        <f>AVERAGE(N4:N13)</f>
        <v>0.33061224489795921</v>
      </c>
      <c r="O16">
        <f>AVERAGE(O4:O13)</f>
        <v>0.24183673469387754</v>
      </c>
      <c r="P16">
        <f>AVERAGE(P4:P13)</f>
        <v>0.20306122448979594</v>
      </c>
      <c r="Q16">
        <f>AVERAGE(Q4:Q13)</f>
        <v>0.15102040816326529</v>
      </c>
      <c r="R16">
        <f>AVERAGE(R4:R13)</f>
        <v>0.15</v>
      </c>
      <c r="S16">
        <f>AVERAGE(S4:S13)</f>
        <v>0.12551020408163266</v>
      </c>
      <c r="T16">
        <f>AVERAGE(T4:T11)</f>
        <v>0.11607142857142859</v>
      </c>
    </row>
    <row r="18" spans="3:20" x14ac:dyDescent="0.3">
      <c r="L18" t="s">
        <v>10</v>
      </c>
      <c r="M18">
        <f>STDEV(M4:M13)</f>
        <v>6.4572122313383273E-2</v>
      </c>
      <c r="N18">
        <f>STDEV(N4:N13)</f>
        <v>5.695628758893706E-2</v>
      </c>
      <c r="O18">
        <f>STDEV(O4:O13)</f>
        <v>4.6649507961887535E-2</v>
      </c>
      <c r="P18">
        <f>STDEV(P4:P13)</f>
        <v>4.6000179071576081E-2</v>
      </c>
      <c r="Q18">
        <f>STDEV(Q4:Q13)</f>
        <v>4.2700285242109476E-2</v>
      </c>
      <c r="R18">
        <f>STDEV(R4:R13)</f>
        <v>3.0059253190864863E-2</v>
      </c>
      <c r="S18">
        <f>STDEV(S4:S13)</f>
        <v>3.6649561216465253E-2</v>
      </c>
      <c r="T18">
        <f>STDEV(T4:T11)</f>
        <v>4.0057635337929554E-2</v>
      </c>
    </row>
    <row r="20" spans="3:20" x14ac:dyDescent="0.3">
      <c r="L20" t="s">
        <v>11</v>
      </c>
      <c r="M20">
        <f>M18/SQRT(10)</f>
        <v>2.0419497986127206E-2</v>
      </c>
      <c r="N20">
        <f t="shared" ref="N20:S20" si="8">N18/SQRT(10)</f>
        <v>1.8011159584862119E-2</v>
      </c>
      <c r="O20">
        <f t="shared" si="8"/>
        <v>1.4751869688572389E-2</v>
      </c>
      <c r="P20">
        <f t="shared" si="8"/>
        <v>1.4546533864179005E-2</v>
      </c>
      <c r="Q20">
        <f t="shared" si="8"/>
        <v>1.3503015810394032E-2</v>
      </c>
      <c r="R20">
        <f t="shared" si="8"/>
        <v>9.5055704846817024E-3</v>
      </c>
      <c r="S20">
        <f t="shared" si="8"/>
        <v>1.1589608868980151E-2</v>
      </c>
      <c r="T20">
        <f>T18/SQRT(8)</f>
        <v>1.4162512792873932E-2</v>
      </c>
    </row>
    <row r="22" spans="3:20" x14ac:dyDescent="0.3">
      <c r="E22" t="s">
        <v>1</v>
      </c>
      <c r="F22" t="s">
        <v>7</v>
      </c>
      <c r="P22" t="s">
        <v>8</v>
      </c>
    </row>
    <row r="23" spans="3:20" x14ac:dyDescent="0.3">
      <c r="C23">
        <v>100</v>
      </c>
      <c r="D23">
        <v>200</v>
      </c>
      <c r="E23">
        <v>300</v>
      </c>
      <c r="F23">
        <v>400</v>
      </c>
      <c r="G23">
        <v>500</v>
      </c>
      <c r="H23">
        <v>600</v>
      </c>
      <c r="I23">
        <v>700</v>
      </c>
      <c r="J23">
        <v>800</v>
      </c>
      <c r="M23">
        <v>100</v>
      </c>
      <c r="N23">
        <v>200</v>
      </c>
      <c r="O23">
        <v>300</v>
      </c>
      <c r="P23">
        <v>400</v>
      </c>
      <c r="Q23">
        <v>500</v>
      </c>
      <c r="R23">
        <v>600</v>
      </c>
      <c r="S23">
        <v>700</v>
      </c>
      <c r="T23">
        <v>800</v>
      </c>
    </row>
    <row r="24" spans="3:20" x14ac:dyDescent="0.3">
      <c r="C24">
        <v>104</v>
      </c>
      <c r="D24">
        <v>74</v>
      </c>
      <c r="E24">
        <v>30</v>
      </c>
      <c r="F24">
        <v>26</v>
      </c>
      <c r="G24">
        <v>40</v>
      </c>
      <c r="H24">
        <v>38</v>
      </c>
      <c r="I24">
        <v>18</v>
      </c>
      <c r="J24">
        <v>20</v>
      </c>
      <c r="M24">
        <f>$C24/196</f>
        <v>0.53061224489795922</v>
      </c>
      <c r="N24">
        <f>$D24/196</f>
        <v>0.37755102040816324</v>
      </c>
      <c r="O24">
        <f>$E24/196</f>
        <v>0.15306122448979592</v>
      </c>
      <c r="P24">
        <f>$F24/196</f>
        <v>0.1326530612244898</v>
      </c>
      <c r="Q24">
        <f>$G24/196</f>
        <v>0.20408163265306123</v>
      </c>
      <c r="R24">
        <f>$H24/196</f>
        <v>0.19387755102040816</v>
      </c>
      <c r="S24">
        <f>$I24/196</f>
        <v>9.1836734693877556E-2</v>
      </c>
      <c r="T24">
        <f>$J24/196</f>
        <v>0.10204081632653061</v>
      </c>
    </row>
    <row r="25" spans="3:20" x14ac:dyDescent="0.3">
      <c r="C25">
        <v>102</v>
      </c>
      <c r="D25">
        <v>86</v>
      </c>
      <c r="E25">
        <v>68</v>
      </c>
      <c r="F25">
        <v>36</v>
      </c>
      <c r="G25">
        <v>32</v>
      </c>
      <c r="H25">
        <v>32</v>
      </c>
      <c r="I25">
        <v>34</v>
      </c>
      <c r="J25">
        <v>12</v>
      </c>
      <c r="M25">
        <f t="shared" ref="M25:M33" si="9">$C25/196</f>
        <v>0.52040816326530615</v>
      </c>
      <c r="N25">
        <f t="shared" ref="N25:N33" si="10">$D25/196</f>
        <v>0.43877551020408162</v>
      </c>
      <c r="O25">
        <f t="shared" ref="O25:O33" si="11">$E25/196</f>
        <v>0.34693877551020408</v>
      </c>
      <c r="P25">
        <f t="shared" ref="P25:P33" si="12">$F25/196</f>
        <v>0.18367346938775511</v>
      </c>
      <c r="Q25">
        <f t="shared" ref="Q25:Q33" si="13">$G25/196</f>
        <v>0.16326530612244897</v>
      </c>
      <c r="R25">
        <f t="shared" ref="R25:R33" si="14">$H25/196</f>
        <v>0.16326530612244897</v>
      </c>
      <c r="S25">
        <f t="shared" ref="S25:S33" si="15">$I25/196</f>
        <v>0.17346938775510204</v>
      </c>
      <c r="T25">
        <f t="shared" ref="T25:T31" si="16">$J25/196</f>
        <v>6.1224489795918366E-2</v>
      </c>
    </row>
    <row r="26" spans="3:20" x14ac:dyDescent="0.3">
      <c r="C26">
        <v>116</v>
      </c>
      <c r="D26">
        <v>82</v>
      </c>
      <c r="E26">
        <v>56</v>
      </c>
      <c r="F26">
        <v>36</v>
      </c>
      <c r="G26">
        <v>36</v>
      </c>
      <c r="H26">
        <v>36</v>
      </c>
      <c r="I26">
        <v>22</v>
      </c>
      <c r="J26">
        <v>30</v>
      </c>
      <c r="M26">
        <f t="shared" si="9"/>
        <v>0.59183673469387754</v>
      </c>
      <c r="N26">
        <f t="shared" si="10"/>
        <v>0.41836734693877553</v>
      </c>
      <c r="O26">
        <f t="shared" si="11"/>
        <v>0.2857142857142857</v>
      </c>
      <c r="P26">
        <f t="shared" si="12"/>
        <v>0.18367346938775511</v>
      </c>
      <c r="Q26">
        <f t="shared" si="13"/>
        <v>0.18367346938775511</v>
      </c>
      <c r="R26">
        <f t="shared" si="14"/>
        <v>0.18367346938775511</v>
      </c>
      <c r="S26">
        <f t="shared" si="15"/>
        <v>0.11224489795918367</v>
      </c>
      <c r="T26">
        <f t="shared" si="16"/>
        <v>0.15306122448979592</v>
      </c>
    </row>
    <row r="27" spans="3:20" x14ac:dyDescent="0.3">
      <c r="C27">
        <v>86</v>
      </c>
      <c r="D27">
        <v>84</v>
      </c>
      <c r="E27">
        <v>30</v>
      </c>
      <c r="F27">
        <v>48</v>
      </c>
      <c r="G27">
        <v>46</v>
      </c>
      <c r="H27">
        <v>24</v>
      </c>
      <c r="I27">
        <v>24</v>
      </c>
      <c r="J27">
        <v>30</v>
      </c>
      <c r="M27">
        <f t="shared" si="9"/>
        <v>0.43877551020408162</v>
      </c>
      <c r="N27">
        <f t="shared" si="10"/>
        <v>0.42857142857142855</v>
      </c>
      <c r="O27">
        <f t="shared" si="11"/>
        <v>0.15306122448979592</v>
      </c>
      <c r="P27">
        <f t="shared" si="12"/>
        <v>0.24489795918367346</v>
      </c>
      <c r="Q27">
        <f t="shared" si="13"/>
        <v>0.23469387755102042</v>
      </c>
      <c r="R27">
        <f t="shared" si="14"/>
        <v>0.12244897959183673</v>
      </c>
      <c r="S27">
        <f t="shared" si="15"/>
        <v>0.12244897959183673</v>
      </c>
      <c r="T27">
        <f t="shared" si="16"/>
        <v>0.15306122448979592</v>
      </c>
    </row>
    <row r="28" spans="3:20" x14ac:dyDescent="0.3">
      <c r="C28">
        <v>126</v>
      </c>
      <c r="D28">
        <v>68</v>
      </c>
      <c r="E28">
        <v>54</v>
      </c>
      <c r="F28">
        <v>28</v>
      </c>
      <c r="G28">
        <v>32</v>
      </c>
      <c r="H28">
        <v>28</v>
      </c>
      <c r="I28">
        <v>24</v>
      </c>
      <c r="J28">
        <v>18</v>
      </c>
      <c r="M28">
        <f t="shared" si="9"/>
        <v>0.6428571428571429</v>
      </c>
      <c r="N28">
        <f t="shared" si="10"/>
        <v>0.34693877551020408</v>
      </c>
      <c r="O28">
        <f t="shared" si="11"/>
        <v>0.27551020408163263</v>
      </c>
      <c r="P28">
        <f t="shared" si="12"/>
        <v>0.14285714285714285</v>
      </c>
      <c r="Q28">
        <f t="shared" si="13"/>
        <v>0.16326530612244897</v>
      </c>
      <c r="R28">
        <f t="shared" si="14"/>
        <v>0.14285714285714285</v>
      </c>
      <c r="S28">
        <f t="shared" si="15"/>
        <v>0.12244897959183673</v>
      </c>
      <c r="T28">
        <f t="shared" si="16"/>
        <v>9.1836734693877556E-2</v>
      </c>
    </row>
    <row r="29" spans="3:20" x14ac:dyDescent="0.3">
      <c r="C29">
        <v>98</v>
      </c>
      <c r="D29">
        <v>58</v>
      </c>
      <c r="E29">
        <v>60</v>
      </c>
      <c r="F29">
        <v>48</v>
      </c>
      <c r="G29">
        <v>30</v>
      </c>
      <c r="H29">
        <v>32</v>
      </c>
      <c r="I29">
        <v>36</v>
      </c>
      <c r="J29">
        <v>30</v>
      </c>
      <c r="M29">
        <f t="shared" si="9"/>
        <v>0.5</v>
      </c>
      <c r="N29">
        <f t="shared" si="10"/>
        <v>0.29591836734693877</v>
      </c>
      <c r="O29">
        <f t="shared" si="11"/>
        <v>0.30612244897959184</v>
      </c>
      <c r="P29">
        <f t="shared" si="12"/>
        <v>0.24489795918367346</v>
      </c>
      <c r="Q29">
        <f t="shared" si="13"/>
        <v>0.15306122448979592</v>
      </c>
      <c r="R29">
        <f t="shared" si="14"/>
        <v>0.16326530612244897</v>
      </c>
      <c r="S29">
        <f t="shared" si="15"/>
        <v>0.18367346938775511</v>
      </c>
      <c r="T29">
        <f t="shared" si="16"/>
        <v>0.15306122448979592</v>
      </c>
    </row>
    <row r="30" spans="3:20" x14ac:dyDescent="0.3">
      <c r="C30">
        <v>106</v>
      </c>
      <c r="D30">
        <v>62</v>
      </c>
      <c r="E30">
        <v>68</v>
      </c>
      <c r="F30">
        <v>34</v>
      </c>
      <c r="G30">
        <v>44</v>
      </c>
      <c r="H30">
        <v>28</v>
      </c>
      <c r="I30">
        <v>18</v>
      </c>
      <c r="J30">
        <v>28</v>
      </c>
      <c r="M30">
        <f t="shared" si="9"/>
        <v>0.54081632653061229</v>
      </c>
      <c r="N30">
        <f t="shared" si="10"/>
        <v>0.31632653061224492</v>
      </c>
      <c r="O30">
        <f t="shared" si="11"/>
        <v>0.34693877551020408</v>
      </c>
      <c r="P30">
        <f t="shared" si="12"/>
        <v>0.17346938775510204</v>
      </c>
      <c r="Q30">
        <f>$G30/196</f>
        <v>0.22448979591836735</v>
      </c>
      <c r="R30">
        <f t="shared" si="14"/>
        <v>0.14285714285714285</v>
      </c>
      <c r="S30">
        <f t="shared" si="15"/>
        <v>9.1836734693877556E-2</v>
      </c>
      <c r="T30">
        <f t="shared" si="16"/>
        <v>0.14285714285714285</v>
      </c>
    </row>
    <row r="31" spans="3:20" x14ac:dyDescent="0.3">
      <c r="C31">
        <v>120</v>
      </c>
      <c r="D31">
        <v>102</v>
      </c>
      <c r="E31">
        <v>60</v>
      </c>
      <c r="F31">
        <v>22</v>
      </c>
      <c r="G31">
        <v>36</v>
      </c>
      <c r="H31">
        <v>30</v>
      </c>
      <c r="I31">
        <v>26</v>
      </c>
      <c r="J31">
        <v>22</v>
      </c>
      <c r="M31">
        <f t="shared" si="9"/>
        <v>0.61224489795918369</v>
      </c>
      <c r="N31">
        <f t="shared" si="10"/>
        <v>0.52040816326530615</v>
      </c>
      <c r="O31">
        <f t="shared" si="11"/>
        <v>0.30612244897959184</v>
      </c>
      <c r="P31">
        <f t="shared" si="12"/>
        <v>0.11224489795918367</v>
      </c>
      <c r="Q31">
        <f t="shared" si="13"/>
        <v>0.18367346938775511</v>
      </c>
      <c r="R31">
        <f t="shared" si="14"/>
        <v>0.15306122448979592</v>
      </c>
      <c r="S31">
        <f t="shared" si="15"/>
        <v>0.1326530612244898</v>
      </c>
      <c r="T31">
        <f t="shared" si="16"/>
        <v>0.11224489795918367</v>
      </c>
    </row>
    <row r="32" spans="3:20" x14ac:dyDescent="0.3">
      <c r="C32">
        <v>90</v>
      </c>
      <c r="D32">
        <v>82</v>
      </c>
      <c r="E32">
        <v>48</v>
      </c>
      <c r="F32">
        <v>42</v>
      </c>
      <c r="G32">
        <v>26</v>
      </c>
      <c r="H32">
        <v>44</v>
      </c>
      <c r="I32">
        <v>32</v>
      </c>
      <c r="M32">
        <f t="shared" si="9"/>
        <v>0.45918367346938777</v>
      </c>
      <c r="N32">
        <f t="shared" si="10"/>
        <v>0.41836734693877553</v>
      </c>
      <c r="O32">
        <f t="shared" si="11"/>
        <v>0.24489795918367346</v>
      </c>
      <c r="P32">
        <f t="shared" si="12"/>
        <v>0.21428571428571427</v>
      </c>
      <c r="Q32">
        <f t="shared" si="13"/>
        <v>0.1326530612244898</v>
      </c>
      <c r="R32">
        <f t="shared" si="14"/>
        <v>0.22448979591836735</v>
      </c>
      <c r="S32">
        <f t="shared" si="15"/>
        <v>0.16326530612244897</v>
      </c>
    </row>
    <row r="33" spans="3:20" x14ac:dyDescent="0.3">
      <c r="C33">
        <v>112</v>
      </c>
      <c r="D33">
        <v>62</v>
      </c>
      <c r="E33">
        <v>42</v>
      </c>
      <c r="F33">
        <v>44</v>
      </c>
      <c r="G33">
        <v>38</v>
      </c>
      <c r="H33">
        <v>50</v>
      </c>
      <c r="I33">
        <v>26</v>
      </c>
      <c r="M33">
        <f>$C33/196</f>
        <v>0.5714285714285714</v>
      </c>
      <c r="N33">
        <f t="shared" si="10"/>
        <v>0.31632653061224492</v>
      </c>
      <c r="O33">
        <f t="shared" si="11"/>
        <v>0.21428571428571427</v>
      </c>
      <c r="P33">
        <f t="shared" si="12"/>
        <v>0.22448979591836735</v>
      </c>
      <c r="Q33">
        <f t="shared" si="13"/>
        <v>0.19387755102040816</v>
      </c>
      <c r="R33">
        <f t="shared" si="14"/>
        <v>0.25510204081632654</v>
      </c>
      <c r="S33">
        <f t="shared" si="15"/>
        <v>0.1326530612244898</v>
      </c>
    </row>
    <row r="36" spans="3:20" x14ac:dyDescent="0.3">
      <c r="L36" t="s">
        <v>9</v>
      </c>
      <c r="M36">
        <f>AVERAGE(M24:M33)</f>
        <v>0.54081632653061229</v>
      </c>
      <c r="N36">
        <f t="shared" ref="N36:S36" si="17">AVERAGE(N24:N33)</f>
        <v>0.38775510204081626</v>
      </c>
      <c r="O36">
        <f t="shared" si="17"/>
        <v>0.26326530612244892</v>
      </c>
      <c r="P36">
        <f>AVERAGE(P24:P33)</f>
        <v>0.18571428571428572</v>
      </c>
      <c r="Q36">
        <f t="shared" si="17"/>
        <v>0.18367346938775508</v>
      </c>
      <c r="R36">
        <f t="shared" si="17"/>
        <v>0.17448979591836733</v>
      </c>
      <c r="S36">
        <f>AVERAGE(S24:S33)</f>
        <v>0.13265306122448978</v>
      </c>
      <c r="T36">
        <f>AVERAGE(T24:T31)</f>
        <v>0.12117346938775511</v>
      </c>
    </row>
    <row r="38" spans="3:20" x14ac:dyDescent="0.3">
      <c r="L38" t="s">
        <v>10</v>
      </c>
      <c r="M38">
        <f>STDEV(M24:M33)</f>
        <v>6.5249408480445137E-2</v>
      </c>
      <c r="N38">
        <f t="shared" ref="N38:S38" si="18">STDEV(N24:N33)</f>
        <v>7.0038300278823434E-2</v>
      </c>
      <c r="O38">
        <f t="shared" si="18"/>
        <v>7.0989906656841378E-2</v>
      </c>
      <c r="P38">
        <f t="shared" si="18"/>
        <v>4.6587465763983427E-2</v>
      </c>
      <c r="Q38">
        <f t="shared" si="18"/>
        <v>3.1907590202880434E-2</v>
      </c>
      <c r="R38">
        <f t="shared" si="18"/>
        <v>4.0660131978962184E-2</v>
      </c>
      <c r="S38">
        <f>STDEV(S24:S33)</f>
        <v>3.1907590202880476E-2</v>
      </c>
      <c r="T38">
        <f>STDEV(T24:T31)</f>
        <v>3.4684229493671906E-2</v>
      </c>
    </row>
    <row r="40" spans="3:20" x14ac:dyDescent="0.3">
      <c r="L40" t="s">
        <v>11</v>
      </c>
      <c r="M40">
        <f>M38/SQRT(10)</f>
        <v>2.0633674677691283E-2</v>
      </c>
      <c r="N40">
        <f t="shared" ref="N40:S40" si="19">N38/SQRT(10)</f>
        <v>2.2148055232788812E-2</v>
      </c>
      <c r="O40">
        <f t="shared" si="19"/>
        <v>2.2448979591836799E-2</v>
      </c>
      <c r="P40">
        <f t="shared" si="19"/>
        <v>1.4732250222930399E-2</v>
      </c>
      <c r="Q40">
        <f t="shared" si="19"/>
        <v>1.0090065968837623E-2</v>
      </c>
      <c r="R40">
        <f t="shared" si="19"/>
        <v>1.2857862701657003E-2</v>
      </c>
      <c r="S40">
        <f t="shared" si="19"/>
        <v>1.0090065968837637E-2</v>
      </c>
      <c r="T40">
        <f>T38/SQRT(8)</f>
        <v>1.2262726937602929E-2</v>
      </c>
    </row>
    <row r="43" spans="3:20" x14ac:dyDescent="0.3">
      <c r="E43">
        <v>100</v>
      </c>
      <c r="F43">
        <v>200</v>
      </c>
      <c r="G43">
        <v>300</v>
      </c>
      <c r="H43">
        <v>400</v>
      </c>
      <c r="I43">
        <v>500</v>
      </c>
      <c r="J43">
        <v>600</v>
      </c>
      <c r="K43">
        <v>700</v>
      </c>
      <c r="L43">
        <v>800</v>
      </c>
    </row>
    <row r="44" spans="3:20" x14ac:dyDescent="0.3">
      <c r="D44" t="s">
        <v>0</v>
      </c>
      <c r="E44">
        <v>0.51632699999999998</v>
      </c>
      <c r="F44">
        <v>0.33061200000000002</v>
      </c>
      <c r="G44">
        <v>0.241837</v>
      </c>
      <c r="H44">
        <v>0.20306099999999999</v>
      </c>
      <c r="I44">
        <v>0.15101999999999999</v>
      </c>
      <c r="J44">
        <v>0.15</v>
      </c>
      <c r="K44">
        <v>0.12551000000000001</v>
      </c>
      <c r="L44">
        <v>0.11607099999999999</v>
      </c>
    </row>
    <row r="45" spans="3:20" x14ac:dyDescent="0.3">
      <c r="D45" t="s">
        <v>1</v>
      </c>
      <c r="E45">
        <v>0.54081599999999996</v>
      </c>
      <c r="F45">
        <v>0.38775500000000002</v>
      </c>
      <c r="G45">
        <v>0.26326500000000003</v>
      </c>
      <c r="H45">
        <v>0.18571399999999999</v>
      </c>
      <c r="I45">
        <v>0.183673</v>
      </c>
      <c r="J45">
        <v>0.17449000000000001</v>
      </c>
      <c r="K45">
        <v>0.13265299999999999</v>
      </c>
      <c r="L45">
        <v>0.121173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AL-AMIN</dc:creator>
  <cp:lastModifiedBy>MD. AL-AMIN</cp:lastModifiedBy>
  <dcterms:created xsi:type="dcterms:W3CDTF">2020-10-15T16:02:59Z</dcterms:created>
  <dcterms:modified xsi:type="dcterms:W3CDTF">2020-10-15T18:20:52Z</dcterms:modified>
</cp:coreProperties>
</file>