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D_Study\FromLinux\PhD_Study\Research\Simulated_Datasets\Indelible\indelible_tests\"/>
    </mc:Choice>
  </mc:AlternateContent>
  <bookViews>
    <workbookView xWindow="0" yWindow="0" windowWidth="23040" windowHeight="9384" activeTab="3"/>
  </bookViews>
  <sheets>
    <sheet name="height" sheetId="3" r:id="rId1"/>
    <sheet name="sequence_length" sheetId="2" r:id="rId2"/>
    <sheet name="taxa_100L" sheetId="4" r:id="rId3"/>
    <sheet name="taxa_1000L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4" l="1"/>
  <c r="R19" i="4"/>
  <c r="P19" i="4"/>
  <c r="S39" i="4"/>
  <c r="R39" i="4"/>
  <c r="P39" i="4"/>
  <c r="N39" i="4"/>
  <c r="O39" i="4"/>
  <c r="Q39" i="4"/>
  <c r="M39" i="4"/>
  <c r="N37" i="4"/>
  <c r="O37" i="4"/>
  <c r="P37" i="4"/>
  <c r="Q37" i="4"/>
  <c r="R37" i="4"/>
  <c r="S37" i="4"/>
  <c r="M37" i="4"/>
  <c r="N35" i="4"/>
  <c r="O35" i="4"/>
  <c r="P35" i="4"/>
  <c r="Q35" i="4"/>
  <c r="R35" i="4"/>
  <c r="S35" i="4"/>
  <c r="M35" i="4"/>
  <c r="S25" i="4"/>
  <c r="S26" i="4"/>
  <c r="S27" i="4"/>
  <c r="S28" i="4"/>
  <c r="S29" i="4"/>
  <c r="S30" i="4"/>
  <c r="S31" i="4"/>
  <c r="S32" i="4"/>
  <c r="S24" i="4"/>
  <c r="R25" i="4"/>
  <c r="R26" i="4"/>
  <c r="R27" i="4"/>
  <c r="R28" i="4"/>
  <c r="R29" i="4"/>
  <c r="R30" i="4"/>
  <c r="R31" i="4"/>
  <c r="R32" i="4"/>
  <c r="R24" i="4"/>
  <c r="Q25" i="4"/>
  <c r="Q26" i="4"/>
  <c r="Q27" i="4"/>
  <c r="Q28" i="4"/>
  <c r="Q29" i="4"/>
  <c r="Q30" i="4"/>
  <c r="Q31" i="4"/>
  <c r="Q32" i="4"/>
  <c r="Q33" i="4"/>
  <c r="Q24" i="4"/>
  <c r="P25" i="4"/>
  <c r="P26" i="4"/>
  <c r="P27" i="4"/>
  <c r="P28" i="4"/>
  <c r="P29" i="4"/>
  <c r="P30" i="4"/>
  <c r="P31" i="4"/>
  <c r="P32" i="4"/>
  <c r="P24" i="4"/>
  <c r="O25" i="4"/>
  <c r="O26" i="4"/>
  <c r="O27" i="4"/>
  <c r="O28" i="4"/>
  <c r="O29" i="4"/>
  <c r="O30" i="4"/>
  <c r="O31" i="4"/>
  <c r="O32" i="4"/>
  <c r="O33" i="4"/>
  <c r="O24" i="4"/>
  <c r="N25" i="4"/>
  <c r="N26" i="4"/>
  <c r="N27" i="4"/>
  <c r="N28" i="4"/>
  <c r="N29" i="4"/>
  <c r="N30" i="4"/>
  <c r="N31" i="4"/>
  <c r="N32" i="4"/>
  <c r="N33" i="4"/>
  <c r="N24" i="4"/>
  <c r="M25" i="4"/>
  <c r="M26" i="4"/>
  <c r="M27" i="4"/>
  <c r="M28" i="4"/>
  <c r="M29" i="4"/>
  <c r="M30" i="4"/>
  <c r="M31" i="4"/>
  <c r="M32" i="4"/>
  <c r="M33" i="4"/>
  <c r="M24" i="4"/>
  <c r="N19" i="4"/>
  <c r="O19" i="4"/>
  <c r="Q19" i="4"/>
  <c r="M19" i="4"/>
  <c r="P17" i="4"/>
  <c r="N17" i="4"/>
  <c r="O17" i="4"/>
  <c r="Q17" i="4"/>
  <c r="R17" i="4"/>
  <c r="S17" i="4"/>
  <c r="M17" i="4"/>
  <c r="R15" i="4"/>
  <c r="P15" i="4"/>
  <c r="N15" i="4"/>
  <c r="O15" i="4"/>
  <c r="Q15" i="4"/>
  <c r="S15" i="4"/>
  <c r="M15" i="4"/>
  <c r="S5" i="4"/>
  <c r="S6" i="4"/>
  <c r="S7" i="4"/>
  <c r="S8" i="4"/>
  <c r="S9" i="4"/>
  <c r="S10" i="4"/>
  <c r="S11" i="4"/>
  <c r="S12" i="4"/>
  <c r="S4" i="4"/>
  <c r="R5" i="4"/>
  <c r="R6" i="4"/>
  <c r="R7" i="4"/>
  <c r="R8" i="4"/>
  <c r="R9" i="4"/>
  <c r="R10" i="4"/>
  <c r="R11" i="4"/>
  <c r="R12" i="4"/>
  <c r="R4" i="4"/>
  <c r="Q5" i="4"/>
  <c r="Q6" i="4"/>
  <c r="Q7" i="4"/>
  <c r="Q8" i="4"/>
  <c r="Q9" i="4"/>
  <c r="Q10" i="4"/>
  <c r="Q11" i="4"/>
  <c r="Q12" i="4"/>
  <c r="Q13" i="4"/>
  <c r="Q4" i="4"/>
  <c r="P5" i="4"/>
  <c r="P6" i="4"/>
  <c r="P7" i="4"/>
  <c r="P8" i="4"/>
  <c r="P9" i="4"/>
  <c r="P10" i="4"/>
  <c r="P11" i="4"/>
  <c r="P12" i="4"/>
  <c r="P4" i="4"/>
  <c r="O5" i="4"/>
  <c r="O6" i="4"/>
  <c r="O7" i="4"/>
  <c r="O8" i="4"/>
  <c r="O9" i="4"/>
  <c r="O10" i="4"/>
  <c r="O11" i="4"/>
  <c r="O12" i="4"/>
  <c r="O13" i="4"/>
  <c r="O4" i="4"/>
  <c r="N5" i="4"/>
  <c r="N6" i="4"/>
  <c r="N7" i="4"/>
  <c r="N8" i="4"/>
  <c r="N9" i="4"/>
  <c r="N10" i="4"/>
  <c r="N11" i="4"/>
  <c r="N12" i="4"/>
  <c r="N13" i="4"/>
  <c r="N4" i="4"/>
  <c r="M5" i="4"/>
  <c r="M6" i="4"/>
  <c r="M7" i="4"/>
  <c r="M8" i="4"/>
  <c r="M9" i="4"/>
  <c r="M10" i="4"/>
  <c r="M11" i="4"/>
  <c r="M12" i="4"/>
  <c r="M13" i="4"/>
  <c r="M4" i="4"/>
  <c r="AF19" i="1" l="1"/>
  <c r="AE19" i="1"/>
  <c r="AD19" i="1"/>
  <c r="AG19" i="1"/>
  <c r="AH19" i="1"/>
  <c r="AI19" i="1"/>
  <c r="AC19" i="1"/>
  <c r="AF17" i="1"/>
  <c r="AE17" i="1"/>
  <c r="AD17" i="1"/>
  <c r="AG17" i="1"/>
  <c r="AH17" i="1"/>
  <c r="AI17" i="1"/>
  <c r="AC17" i="1"/>
  <c r="AF15" i="1"/>
  <c r="AE15" i="1"/>
  <c r="AD15" i="1"/>
  <c r="AG15" i="1"/>
  <c r="AH15" i="1"/>
  <c r="AI15" i="1"/>
  <c r="AC15" i="1"/>
  <c r="AI5" i="1"/>
  <c r="AI6" i="1"/>
  <c r="AI7" i="1"/>
  <c r="AI8" i="1"/>
  <c r="AI9" i="1"/>
  <c r="AI10" i="1"/>
  <c r="AI11" i="1"/>
  <c r="AI12" i="1"/>
  <c r="AI13" i="1"/>
  <c r="AI4" i="1"/>
  <c r="AH5" i="1"/>
  <c r="AH6" i="1"/>
  <c r="AH7" i="1"/>
  <c r="AH8" i="1"/>
  <c r="AH9" i="1"/>
  <c r="AH10" i="1"/>
  <c r="AH11" i="1"/>
  <c r="AH12" i="1"/>
  <c r="AH13" i="1"/>
  <c r="AH4" i="1"/>
  <c r="AG5" i="1"/>
  <c r="AG6" i="1"/>
  <c r="AG7" i="1"/>
  <c r="AG8" i="1"/>
  <c r="AG9" i="1"/>
  <c r="AG10" i="1"/>
  <c r="AG11" i="1"/>
  <c r="AG12" i="1"/>
  <c r="AG13" i="1"/>
  <c r="AG4" i="1"/>
  <c r="AF5" i="1"/>
  <c r="AF6" i="1"/>
  <c r="AF7" i="1"/>
  <c r="AF8" i="1"/>
  <c r="AF9" i="1"/>
  <c r="AF10" i="1"/>
  <c r="AF11" i="1"/>
  <c r="AF12" i="1"/>
  <c r="AF4" i="1"/>
  <c r="AD5" i="1"/>
  <c r="AD6" i="1"/>
  <c r="AD7" i="1"/>
  <c r="AD8" i="1"/>
  <c r="AD9" i="1"/>
  <c r="AD10" i="1"/>
  <c r="AD11" i="1"/>
  <c r="AD12" i="1"/>
  <c r="AD13" i="1"/>
  <c r="AD4" i="1"/>
  <c r="AE5" i="1"/>
  <c r="AE6" i="1"/>
  <c r="AE7" i="1"/>
  <c r="AE8" i="1"/>
  <c r="AE9" i="1"/>
  <c r="AE10" i="1"/>
  <c r="AE11" i="1"/>
  <c r="AE4" i="1"/>
  <c r="AC5" i="1"/>
  <c r="AC6" i="1"/>
  <c r="AC7" i="1"/>
  <c r="AC8" i="1"/>
  <c r="AC9" i="1"/>
  <c r="AC10" i="1"/>
  <c r="AC11" i="1"/>
  <c r="AC12" i="1"/>
  <c r="AC13" i="1"/>
  <c r="AC4" i="1"/>
  <c r="N19" i="1"/>
  <c r="M19" i="1"/>
  <c r="L19" i="1"/>
  <c r="O19" i="1"/>
  <c r="P19" i="1"/>
  <c r="Q19" i="1"/>
  <c r="K19" i="1"/>
  <c r="M17" i="1"/>
  <c r="N17" i="1"/>
  <c r="Q17" i="1"/>
  <c r="L17" i="1"/>
  <c r="O17" i="1"/>
  <c r="P17" i="1"/>
  <c r="K17" i="1"/>
  <c r="M15" i="1"/>
  <c r="N15" i="1"/>
  <c r="P15" i="1"/>
  <c r="L15" i="1"/>
  <c r="O15" i="1"/>
  <c r="Q15" i="1"/>
  <c r="K15" i="1"/>
  <c r="Q5" i="1"/>
  <c r="Q6" i="1"/>
  <c r="Q7" i="1"/>
  <c r="Q8" i="1"/>
  <c r="Q9" i="1"/>
  <c r="Q10" i="1"/>
  <c r="Q11" i="1"/>
  <c r="Q12" i="1"/>
  <c r="Q13" i="1"/>
  <c r="Q4" i="1"/>
  <c r="P9" i="1"/>
  <c r="P5" i="1"/>
  <c r="P6" i="1"/>
  <c r="P7" i="1"/>
  <c r="P8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4" i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12" i="1"/>
  <c r="L13" i="1"/>
  <c r="L4" i="1"/>
  <c r="K8" i="1"/>
  <c r="K5" i="1"/>
  <c r="K6" i="1"/>
  <c r="K7" i="1"/>
  <c r="K9" i="1"/>
  <c r="K10" i="1"/>
  <c r="K11" i="1"/>
  <c r="K12" i="1"/>
  <c r="K13" i="1"/>
  <c r="K4" i="1"/>
  <c r="K33" i="3"/>
  <c r="D33" i="3"/>
  <c r="AD33" i="3"/>
  <c r="W33" i="3"/>
  <c r="AL33" i="3"/>
  <c r="X33" i="3"/>
  <c r="Y33" i="3"/>
  <c r="Z33" i="3"/>
  <c r="AA33" i="3"/>
  <c r="AB33" i="3"/>
  <c r="AC33" i="3"/>
  <c r="AE33" i="3"/>
  <c r="AF33" i="3"/>
  <c r="AG33" i="3"/>
  <c r="AH33" i="3"/>
  <c r="AI33" i="3"/>
  <c r="AJ33" i="3"/>
  <c r="AK33" i="3"/>
  <c r="AM33" i="3"/>
  <c r="AD31" i="3"/>
  <c r="Y31" i="3"/>
  <c r="Z31" i="3"/>
  <c r="AA31" i="3"/>
  <c r="AB31" i="3"/>
  <c r="AC31" i="3"/>
  <c r="AE31" i="3"/>
  <c r="AF31" i="3"/>
  <c r="AG31" i="3"/>
  <c r="AH31" i="3"/>
  <c r="AI31" i="3"/>
  <c r="AJ31" i="3"/>
  <c r="AK31" i="3"/>
  <c r="AL31" i="3"/>
  <c r="AM31" i="3"/>
  <c r="X31" i="3"/>
  <c r="W31" i="3"/>
  <c r="AG29" i="3"/>
  <c r="AD29" i="3"/>
  <c r="Y29" i="3"/>
  <c r="Z29" i="3"/>
  <c r="AA29" i="3"/>
  <c r="AB29" i="3"/>
  <c r="AC29" i="3"/>
  <c r="AE29" i="3"/>
  <c r="AF29" i="3"/>
  <c r="AH29" i="3"/>
  <c r="AI29" i="3"/>
  <c r="AJ29" i="3"/>
  <c r="AK29" i="3"/>
  <c r="AL29" i="3"/>
  <c r="AM29" i="3"/>
  <c r="X29" i="3"/>
  <c r="W29" i="3"/>
  <c r="AM17" i="3"/>
  <c r="AM18" i="3"/>
  <c r="AM19" i="3"/>
  <c r="AM20" i="3"/>
  <c r="AM21" i="3"/>
  <c r="AM22" i="3"/>
  <c r="AM23" i="3"/>
  <c r="AM24" i="3"/>
  <c r="AM25" i="3"/>
  <c r="AM16" i="3"/>
  <c r="AL17" i="3"/>
  <c r="AL18" i="3"/>
  <c r="AL19" i="3"/>
  <c r="AL20" i="3"/>
  <c r="AL21" i="3"/>
  <c r="AL22" i="3"/>
  <c r="AL23" i="3"/>
  <c r="AL24" i="3"/>
  <c r="AL25" i="3"/>
  <c r="AL16" i="3"/>
  <c r="AK17" i="3"/>
  <c r="AK18" i="3"/>
  <c r="AK19" i="3"/>
  <c r="AK20" i="3"/>
  <c r="AK21" i="3"/>
  <c r="AK22" i="3"/>
  <c r="AK23" i="3"/>
  <c r="AK24" i="3"/>
  <c r="AK25" i="3"/>
  <c r="AK16" i="3"/>
  <c r="AJ17" i="3"/>
  <c r="AJ18" i="3"/>
  <c r="AJ19" i="3"/>
  <c r="AJ20" i="3"/>
  <c r="AJ21" i="3"/>
  <c r="AJ22" i="3"/>
  <c r="AJ23" i="3"/>
  <c r="AJ24" i="3"/>
  <c r="AJ25" i="3"/>
  <c r="AJ16" i="3"/>
  <c r="AI17" i="3"/>
  <c r="AI18" i="3"/>
  <c r="AI19" i="3"/>
  <c r="AI20" i="3"/>
  <c r="AI21" i="3"/>
  <c r="AI22" i="3"/>
  <c r="AI23" i="3"/>
  <c r="AI24" i="3"/>
  <c r="AI25" i="3"/>
  <c r="AI16" i="3"/>
  <c r="AH17" i="3"/>
  <c r="AH18" i="3"/>
  <c r="AH19" i="3"/>
  <c r="AH20" i="3"/>
  <c r="AH21" i="3"/>
  <c r="AH22" i="3"/>
  <c r="AH23" i="3"/>
  <c r="AH24" i="3"/>
  <c r="AH25" i="3"/>
  <c r="AH16" i="3"/>
  <c r="AG17" i="3"/>
  <c r="AG18" i="3"/>
  <c r="AG19" i="3"/>
  <c r="AG20" i="3"/>
  <c r="AG21" i="3"/>
  <c r="AG22" i="3"/>
  <c r="AG23" i="3"/>
  <c r="AG24" i="3"/>
  <c r="AG25" i="3"/>
  <c r="AG16" i="3"/>
  <c r="AF17" i="3"/>
  <c r="AF18" i="3"/>
  <c r="AF19" i="3"/>
  <c r="AF20" i="3"/>
  <c r="AF21" i="3"/>
  <c r="AF22" i="3"/>
  <c r="AF23" i="3"/>
  <c r="AF24" i="3"/>
  <c r="AF25" i="3"/>
  <c r="AF16" i="3"/>
  <c r="AE17" i="3"/>
  <c r="AE18" i="3"/>
  <c r="AE19" i="3"/>
  <c r="AE20" i="3"/>
  <c r="AE21" i="3"/>
  <c r="AE22" i="3"/>
  <c r="AE23" i="3"/>
  <c r="AE24" i="3"/>
  <c r="AE25" i="3"/>
  <c r="AE16" i="3"/>
  <c r="AD17" i="3"/>
  <c r="AD18" i="3"/>
  <c r="AD19" i="3"/>
  <c r="AD20" i="3"/>
  <c r="AD21" i="3"/>
  <c r="AD22" i="3"/>
  <c r="AD23" i="3"/>
  <c r="AD24" i="3"/>
  <c r="AD16" i="3"/>
  <c r="AC17" i="3"/>
  <c r="AC18" i="3"/>
  <c r="AC19" i="3"/>
  <c r="AC20" i="3"/>
  <c r="AC21" i="3"/>
  <c r="AC22" i="3"/>
  <c r="AC23" i="3"/>
  <c r="AC24" i="3"/>
  <c r="AC25" i="3"/>
  <c r="AC16" i="3"/>
  <c r="AB17" i="3"/>
  <c r="AB18" i="3"/>
  <c r="AB19" i="3"/>
  <c r="AB20" i="3"/>
  <c r="AB21" i="3"/>
  <c r="AB22" i="3"/>
  <c r="AB23" i="3"/>
  <c r="AB24" i="3"/>
  <c r="AB25" i="3"/>
  <c r="AB16" i="3"/>
  <c r="AA17" i="3"/>
  <c r="AA18" i="3"/>
  <c r="AA19" i="3"/>
  <c r="AA20" i="3"/>
  <c r="AA21" i="3"/>
  <c r="AA22" i="3"/>
  <c r="AA23" i="3"/>
  <c r="AA24" i="3"/>
  <c r="AA25" i="3"/>
  <c r="AA16" i="3"/>
  <c r="Z17" i="3"/>
  <c r="Z18" i="3"/>
  <c r="Z19" i="3"/>
  <c r="Z20" i="3"/>
  <c r="Z21" i="3"/>
  <c r="Z22" i="3"/>
  <c r="Z23" i="3"/>
  <c r="Z24" i="3"/>
  <c r="Z25" i="3"/>
  <c r="Z16" i="3"/>
  <c r="Y17" i="3"/>
  <c r="Y18" i="3"/>
  <c r="Y19" i="3"/>
  <c r="Y20" i="3"/>
  <c r="Y21" i="3"/>
  <c r="Y22" i="3"/>
  <c r="Y23" i="3"/>
  <c r="Y24" i="3"/>
  <c r="Y25" i="3"/>
  <c r="Y16" i="3"/>
  <c r="X25" i="3"/>
  <c r="X21" i="3"/>
  <c r="X17" i="3"/>
  <c r="X18" i="3"/>
  <c r="X19" i="3"/>
  <c r="X20" i="3"/>
  <c r="X22" i="3"/>
  <c r="X23" i="3"/>
  <c r="X24" i="3"/>
  <c r="X16" i="3"/>
  <c r="W24" i="3"/>
  <c r="W17" i="3"/>
  <c r="W18" i="3"/>
  <c r="W19" i="3"/>
  <c r="W20" i="3"/>
  <c r="W21" i="3"/>
  <c r="W22" i="3"/>
  <c r="W23" i="3"/>
  <c r="W16" i="3"/>
  <c r="T16" i="3"/>
  <c r="T17" i="3"/>
  <c r="S31" i="3"/>
  <c r="K31" i="3"/>
  <c r="K29" i="3"/>
  <c r="D31" i="3"/>
  <c r="E31" i="3"/>
  <c r="F31" i="3"/>
  <c r="G31" i="3"/>
  <c r="H31" i="3"/>
  <c r="I31" i="3"/>
  <c r="J31" i="3"/>
  <c r="L31" i="3"/>
  <c r="M31" i="3"/>
  <c r="N31" i="3"/>
  <c r="O31" i="3"/>
  <c r="P31" i="3"/>
  <c r="Q31" i="3"/>
  <c r="R31" i="3"/>
  <c r="T31" i="3"/>
  <c r="R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S29" i="3"/>
  <c r="R29" i="3"/>
  <c r="T29" i="3"/>
  <c r="Q29" i="3"/>
  <c r="N29" i="3"/>
  <c r="L29" i="3"/>
  <c r="J29" i="3"/>
  <c r="M29" i="3"/>
  <c r="O29" i="3"/>
  <c r="P29" i="3"/>
  <c r="I29" i="3"/>
  <c r="F29" i="3"/>
  <c r="G29" i="3"/>
  <c r="H29" i="3"/>
  <c r="E29" i="3"/>
  <c r="D29" i="3"/>
  <c r="T18" i="3"/>
  <c r="T19" i="3"/>
  <c r="T20" i="3"/>
  <c r="T21" i="3"/>
  <c r="T22" i="3"/>
  <c r="T23" i="3"/>
  <c r="T24" i="3"/>
  <c r="T25" i="3"/>
  <c r="S17" i="3"/>
  <c r="S18" i="3"/>
  <c r="S19" i="3"/>
  <c r="S20" i="3"/>
  <c r="S21" i="3"/>
  <c r="S22" i="3"/>
  <c r="S23" i="3"/>
  <c r="S24" i="3"/>
  <c r="S25" i="3"/>
  <c r="S16" i="3"/>
  <c r="R17" i="3"/>
  <c r="R18" i="3"/>
  <c r="R19" i="3"/>
  <c r="R20" i="3"/>
  <c r="R21" i="3"/>
  <c r="R22" i="3"/>
  <c r="R23" i="3"/>
  <c r="R24" i="3"/>
  <c r="R25" i="3"/>
  <c r="R16" i="3"/>
  <c r="Q17" i="3"/>
  <c r="Q18" i="3"/>
  <c r="Q19" i="3"/>
  <c r="Q20" i="3"/>
  <c r="Q21" i="3"/>
  <c r="Q22" i="3"/>
  <c r="Q23" i="3"/>
  <c r="Q24" i="3"/>
  <c r="Q25" i="3"/>
  <c r="Q16" i="3"/>
  <c r="P17" i="3"/>
  <c r="P18" i="3"/>
  <c r="P19" i="3"/>
  <c r="P20" i="3"/>
  <c r="P21" i="3"/>
  <c r="P22" i="3"/>
  <c r="P23" i="3"/>
  <c r="P24" i="3"/>
  <c r="P25" i="3"/>
  <c r="P16" i="3"/>
  <c r="O17" i="3"/>
  <c r="O18" i="3"/>
  <c r="O19" i="3"/>
  <c r="O20" i="3"/>
  <c r="O21" i="3"/>
  <c r="O22" i="3"/>
  <c r="O23" i="3"/>
  <c r="O24" i="3"/>
  <c r="O25" i="3"/>
  <c r="O16" i="3"/>
  <c r="N17" i="3"/>
  <c r="N18" i="3"/>
  <c r="N19" i="3"/>
  <c r="N20" i="3"/>
  <c r="N21" i="3"/>
  <c r="N22" i="3"/>
  <c r="N23" i="3"/>
  <c r="N24" i="3"/>
  <c r="N25" i="3"/>
  <c r="N16" i="3"/>
  <c r="M17" i="3"/>
  <c r="M18" i="3"/>
  <c r="M19" i="3"/>
  <c r="M20" i="3"/>
  <c r="M21" i="3"/>
  <c r="M22" i="3"/>
  <c r="M23" i="3"/>
  <c r="M24" i="3"/>
  <c r="M25" i="3"/>
  <c r="M16" i="3"/>
  <c r="L17" i="3"/>
  <c r="L18" i="3"/>
  <c r="L19" i="3"/>
  <c r="L20" i="3"/>
  <c r="L21" i="3"/>
  <c r="L22" i="3"/>
  <c r="L23" i="3"/>
  <c r="L24" i="3"/>
  <c r="L25" i="3"/>
  <c r="L16" i="3"/>
  <c r="K17" i="3"/>
  <c r="K18" i="3"/>
  <c r="K19" i="3"/>
  <c r="K20" i="3"/>
  <c r="K21" i="3"/>
  <c r="K22" i="3"/>
  <c r="K23" i="3"/>
  <c r="K24" i="3"/>
  <c r="K16" i="3"/>
  <c r="J17" i="3"/>
  <c r="J18" i="3"/>
  <c r="J19" i="3"/>
  <c r="J20" i="3"/>
  <c r="J21" i="3"/>
  <c r="J22" i="3"/>
  <c r="J23" i="3"/>
  <c r="J24" i="3"/>
  <c r="J25" i="3"/>
  <c r="J16" i="3"/>
  <c r="I17" i="3"/>
  <c r="I18" i="3"/>
  <c r="I19" i="3"/>
  <c r="I20" i="3"/>
  <c r="I21" i="3"/>
  <c r="I22" i="3"/>
  <c r="I23" i="3"/>
  <c r="I24" i="3"/>
  <c r="I25" i="3"/>
  <c r="I16" i="3"/>
  <c r="H17" i="3"/>
  <c r="H18" i="3"/>
  <c r="H19" i="3"/>
  <c r="H20" i="3"/>
  <c r="H21" i="3"/>
  <c r="H22" i="3"/>
  <c r="H23" i="3"/>
  <c r="H24" i="3"/>
  <c r="H25" i="3"/>
  <c r="H16" i="3"/>
  <c r="G21" i="3"/>
  <c r="G17" i="3"/>
  <c r="G18" i="3"/>
  <c r="G19" i="3"/>
  <c r="G20" i="3"/>
  <c r="G22" i="3"/>
  <c r="G23" i="3"/>
  <c r="G24" i="3"/>
  <c r="G25" i="3"/>
  <c r="G16" i="3"/>
  <c r="F17" i="3"/>
  <c r="F18" i="3"/>
  <c r="F19" i="3"/>
  <c r="F20" i="3"/>
  <c r="F21" i="3"/>
  <c r="F22" i="3"/>
  <c r="F23" i="3"/>
  <c r="F24" i="3"/>
  <c r="F25" i="3"/>
  <c r="F16" i="3"/>
  <c r="E25" i="3"/>
  <c r="E24" i="3"/>
  <c r="E23" i="3"/>
  <c r="E22" i="3"/>
  <c r="E21" i="3"/>
  <c r="E20" i="3"/>
  <c r="E19" i="3"/>
  <c r="E18" i="3"/>
  <c r="E17" i="3"/>
  <c r="E16" i="3"/>
  <c r="D24" i="3"/>
  <c r="D22" i="3"/>
  <c r="D18" i="3"/>
  <c r="D17" i="3"/>
  <c r="D23" i="3"/>
  <c r="D21" i="3"/>
  <c r="D20" i="3"/>
  <c r="D19" i="3"/>
  <c r="D16" i="3"/>
  <c r="N16" i="2" l="1"/>
  <c r="O16" i="2"/>
  <c r="P16" i="2"/>
  <c r="Q16" i="2"/>
  <c r="R16" i="2"/>
  <c r="S16" i="2"/>
  <c r="T16" i="2"/>
  <c r="T40" i="2"/>
  <c r="N40" i="2"/>
  <c r="O40" i="2"/>
  <c r="P40" i="2"/>
  <c r="Q40" i="2"/>
  <c r="R40" i="2"/>
  <c r="S40" i="2"/>
  <c r="M40" i="2"/>
  <c r="T38" i="2"/>
  <c r="S38" i="2"/>
  <c r="N38" i="2"/>
  <c r="O38" i="2"/>
  <c r="P38" i="2"/>
  <c r="Q38" i="2"/>
  <c r="R38" i="2"/>
  <c r="M38" i="2"/>
  <c r="T36" i="2"/>
  <c r="S36" i="2"/>
  <c r="P36" i="2"/>
  <c r="N36" i="2"/>
  <c r="O36" i="2"/>
  <c r="Q36" i="2"/>
  <c r="R36" i="2"/>
  <c r="M36" i="2"/>
  <c r="T25" i="2"/>
  <c r="T26" i="2"/>
  <c r="T27" i="2"/>
  <c r="T28" i="2"/>
  <c r="T29" i="2"/>
  <c r="T30" i="2"/>
  <c r="T31" i="2"/>
  <c r="T24" i="2"/>
  <c r="S25" i="2"/>
  <c r="S26" i="2"/>
  <c r="S27" i="2"/>
  <c r="S28" i="2"/>
  <c r="S29" i="2"/>
  <c r="S30" i="2"/>
  <c r="S31" i="2"/>
  <c r="S32" i="2"/>
  <c r="S33" i="2"/>
  <c r="S24" i="2"/>
  <c r="R25" i="2"/>
  <c r="R26" i="2"/>
  <c r="R27" i="2"/>
  <c r="R28" i="2"/>
  <c r="R29" i="2"/>
  <c r="R30" i="2"/>
  <c r="R31" i="2"/>
  <c r="R32" i="2"/>
  <c r="R33" i="2"/>
  <c r="R24" i="2"/>
  <c r="Q30" i="2"/>
  <c r="Q25" i="2"/>
  <c r="Q26" i="2"/>
  <c r="Q27" i="2"/>
  <c r="Q28" i="2"/>
  <c r="Q29" i="2"/>
  <c r="Q31" i="2"/>
  <c r="Q32" i="2"/>
  <c r="Q33" i="2"/>
  <c r="Q24" i="2"/>
  <c r="P25" i="2"/>
  <c r="P26" i="2"/>
  <c r="P27" i="2"/>
  <c r="P28" i="2"/>
  <c r="P29" i="2"/>
  <c r="P30" i="2"/>
  <c r="P31" i="2"/>
  <c r="P32" i="2"/>
  <c r="P33" i="2"/>
  <c r="P24" i="2"/>
  <c r="O25" i="2"/>
  <c r="O26" i="2"/>
  <c r="O27" i="2"/>
  <c r="O28" i="2"/>
  <c r="O29" i="2"/>
  <c r="O30" i="2"/>
  <c r="O31" i="2"/>
  <c r="O32" i="2"/>
  <c r="O33" i="2"/>
  <c r="O24" i="2"/>
  <c r="N25" i="2"/>
  <c r="N26" i="2"/>
  <c r="N27" i="2"/>
  <c r="N28" i="2"/>
  <c r="N29" i="2"/>
  <c r="N30" i="2"/>
  <c r="N31" i="2"/>
  <c r="N32" i="2"/>
  <c r="N33" i="2"/>
  <c r="N24" i="2"/>
  <c r="M33" i="2"/>
  <c r="M25" i="2"/>
  <c r="M26" i="2"/>
  <c r="M27" i="2"/>
  <c r="M28" i="2"/>
  <c r="M29" i="2"/>
  <c r="M30" i="2"/>
  <c r="M31" i="2"/>
  <c r="M32" i="2"/>
  <c r="M24" i="2"/>
  <c r="O20" i="2"/>
  <c r="P20" i="2"/>
  <c r="Q20" i="2"/>
  <c r="R20" i="2"/>
  <c r="S20" i="2"/>
  <c r="M20" i="2"/>
  <c r="S18" i="2"/>
  <c r="R18" i="2"/>
  <c r="Q18" i="2"/>
  <c r="P18" i="2"/>
  <c r="O18" i="2"/>
  <c r="M18" i="2"/>
  <c r="M16" i="2"/>
  <c r="T11" i="2"/>
  <c r="T5" i="2"/>
  <c r="T6" i="2"/>
  <c r="T18" i="2" s="1"/>
  <c r="T20" i="2" s="1"/>
  <c r="T7" i="2"/>
  <c r="T8" i="2"/>
  <c r="T9" i="2"/>
  <c r="T10" i="2"/>
  <c r="T4" i="2"/>
  <c r="S5" i="2"/>
  <c r="S6" i="2"/>
  <c r="S7" i="2"/>
  <c r="S8" i="2"/>
  <c r="S9" i="2"/>
  <c r="S10" i="2"/>
  <c r="S11" i="2"/>
  <c r="S12" i="2"/>
  <c r="S13" i="2"/>
  <c r="S4" i="2"/>
  <c r="R5" i="2"/>
  <c r="R6" i="2"/>
  <c r="R7" i="2"/>
  <c r="R8" i="2"/>
  <c r="R9" i="2"/>
  <c r="R10" i="2"/>
  <c r="R11" i="2"/>
  <c r="R12" i="2"/>
  <c r="R13" i="2"/>
  <c r="R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O5" i="2"/>
  <c r="O6" i="2"/>
  <c r="O7" i="2"/>
  <c r="O8" i="2"/>
  <c r="O9" i="2"/>
  <c r="O10" i="2"/>
  <c r="O11" i="2"/>
  <c r="O12" i="2"/>
  <c r="O13" i="2"/>
  <c r="O4" i="2"/>
  <c r="N11" i="2"/>
  <c r="N5" i="2"/>
  <c r="N6" i="2"/>
  <c r="N7" i="2"/>
  <c r="N8" i="2"/>
  <c r="N9" i="2"/>
  <c r="N10" i="2"/>
  <c r="N12" i="2"/>
  <c r="N13" i="2"/>
  <c r="N4" i="2"/>
  <c r="M5" i="2"/>
  <c r="M6" i="2"/>
  <c r="M7" i="2"/>
  <c r="M8" i="2"/>
  <c r="M9" i="2"/>
  <c r="M10" i="2"/>
  <c r="M11" i="2"/>
  <c r="M12" i="2"/>
  <c r="M13" i="2"/>
  <c r="M4" i="2"/>
  <c r="N18" i="2" l="1"/>
  <c r="N20" i="2" s="1"/>
</calcChain>
</file>

<file path=xl/sharedStrings.xml><?xml version="1.0" encoding="utf-8"?>
<sst xmlns="http://schemas.openxmlformats.org/spreadsheetml/2006/main" count="54" uniqueCount="18">
  <si>
    <t>RAxML</t>
  </si>
  <si>
    <t>FastTree</t>
  </si>
  <si>
    <t>S</t>
  </si>
  <si>
    <t>Rax (RF)</t>
  </si>
  <si>
    <t>Rax (Normalized)</t>
  </si>
  <si>
    <t>RF</t>
  </si>
  <si>
    <t>Normalised RF</t>
  </si>
  <si>
    <t>Mean</t>
  </si>
  <si>
    <t>STD</t>
  </si>
  <si>
    <t>SE</t>
  </si>
  <si>
    <t>RAxML Results on height</t>
  </si>
  <si>
    <t>FastTree RF</t>
  </si>
  <si>
    <t>FastTree Normalised</t>
  </si>
  <si>
    <t>RAxML RF</t>
  </si>
  <si>
    <t>Num_taxa</t>
  </si>
  <si>
    <t>height</t>
  </si>
  <si>
    <t>seq_len</t>
  </si>
  <si>
    <t>num_taxa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</si>
</sst>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40"/>
  <sheetViews>
    <sheetView workbookViewId="0">
      <selection activeCell="C6" sqref="C6"/>
    </sheetView>
  </sheetViews>
  <sheetFormatPr defaultRowHeight="14.4" x14ac:dyDescent="0.3"/>
  <sheetData>
    <row r="1" spans="3:39" x14ac:dyDescent="0.3">
      <c r="L1" t="s">
        <v>10</v>
      </c>
    </row>
    <row r="2" spans="3:39" x14ac:dyDescent="0.3">
      <c r="AE2" t="s">
        <v>11</v>
      </c>
    </row>
    <row r="3" spans="3:39" x14ac:dyDescent="0.3">
      <c r="C3" t="s">
        <v>15</v>
      </c>
      <c r="D3" s="1">
        <v>2</v>
      </c>
      <c r="E3" s="1">
        <v>2.5</v>
      </c>
      <c r="F3" s="1">
        <v>3</v>
      </c>
      <c r="G3" s="1">
        <v>3.5</v>
      </c>
      <c r="H3" s="1">
        <v>4</v>
      </c>
      <c r="I3" s="1">
        <v>4.5</v>
      </c>
      <c r="J3" s="1">
        <v>5</v>
      </c>
      <c r="K3" s="1">
        <v>5.5</v>
      </c>
      <c r="L3" s="1">
        <v>6</v>
      </c>
      <c r="M3" s="1">
        <v>6.5</v>
      </c>
      <c r="N3" s="1">
        <v>7</v>
      </c>
      <c r="O3" s="1">
        <v>7.5</v>
      </c>
      <c r="P3" s="1">
        <v>8</v>
      </c>
      <c r="Q3" s="1">
        <v>8.5</v>
      </c>
      <c r="R3" s="1">
        <v>9</v>
      </c>
      <c r="S3" s="1">
        <v>9.5</v>
      </c>
      <c r="T3" s="1">
        <v>10</v>
      </c>
      <c r="W3" s="1">
        <v>2</v>
      </c>
      <c r="X3" s="1">
        <v>2.5</v>
      </c>
      <c r="Y3" s="1">
        <v>3</v>
      </c>
      <c r="Z3" s="1">
        <v>3.5</v>
      </c>
      <c r="AA3" s="1">
        <v>4</v>
      </c>
      <c r="AB3" s="1">
        <v>4.5</v>
      </c>
      <c r="AC3" s="1">
        <v>5</v>
      </c>
      <c r="AD3" s="1">
        <v>5.5</v>
      </c>
      <c r="AE3" s="1">
        <v>6</v>
      </c>
      <c r="AF3" s="1">
        <v>6.5</v>
      </c>
      <c r="AG3" s="1">
        <v>7</v>
      </c>
      <c r="AH3" s="1">
        <v>7.5</v>
      </c>
      <c r="AI3" s="1">
        <v>8</v>
      </c>
      <c r="AJ3" s="1">
        <v>8.5</v>
      </c>
      <c r="AK3" s="1">
        <v>9</v>
      </c>
      <c r="AL3" s="1">
        <v>9.5</v>
      </c>
      <c r="AM3" s="1">
        <v>10</v>
      </c>
    </row>
    <row r="4" spans="3:39" x14ac:dyDescent="0.3">
      <c r="D4">
        <v>80</v>
      </c>
      <c r="E4">
        <v>70</v>
      </c>
      <c r="F4">
        <v>106</v>
      </c>
      <c r="G4">
        <v>140</v>
      </c>
      <c r="H4">
        <v>122</v>
      </c>
      <c r="I4">
        <v>132</v>
      </c>
      <c r="J4">
        <v>138</v>
      </c>
      <c r="K4">
        <v>114</v>
      </c>
      <c r="L4">
        <v>160</v>
      </c>
      <c r="M4">
        <v>126</v>
      </c>
      <c r="N4">
        <v>126</v>
      </c>
      <c r="O4">
        <v>152</v>
      </c>
      <c r="P4">
        <v>160</v>
      </c>
      <c r="Q4">
        <v>134</v>
      </c>
      <c r="R4">
        <v>150</v>
      </c>
      <c r="S4">
        <v>158</v>
      </c>
      <c r="T4">
        <v>142</v>
      </c>
      <c r="W4">
        <v>86</v>
      </c>
      <c r="X4">
        <v>70</v>
      </c>
      <c r="Y4">
        <v>94</v>
      </c>
      <c r="Z4">
        <v>134</v>
      </c>
      <c r="AA4">
        <v>124</v>
      </c>
      <c r="AB4">
        <v>132</v>
      </c>
      <c r="AC4">
        <v>140</v>
      </c>
      <c r="AD4">
        <v>118</v>
      </c>
      <c r="AE4">
        <v>154</v>
      </c>
      <c r="AF4">
        <v>124</v>
      </c>
      <c r="AG4">
        <v>146</v>
      </c>
      <c r="AH4">
        <v>134</v>
      </c>
      <c r="AI4">
        <v>152</v>
      </c>
      <c r="AJ4">
        <v>136</v>
      </c>
      <c r="AK4">
        <v>154</v>
      </c>
      <c r="AL4">
        <v>150</v>
      </c>
      <c r="AM4">
        <v>152</v>
      </c>
    </row>
    <row r="5" spans="3:39" x14ac:dyDescent="0.3">
      <c r="D5">
        <v>122</v>
      </c>
      <c r="E5">
        <v>104</v>
      </c>
      <c r="F5">
        <v>114</v>
      </c>
      <c r="G5">
        <v>128</v>
      </c>
      <c r="H5">
        <v>128</v>
      </c>
      <c r="I5">
        <v>132</v>
      </c>
      <c r="J5">
        <v>136</v>
      </c>
      <c r="K5">
        <v>136</v>
      </c>
      <c r="L5">
        <v>134</v>
      </c>
      <c r="M5">
        <v>130</v>
      </c>
      <c r="N5">
        <v>140</v>
      </c>
      <c r="O5">
        <v>142</v>
      </c>
      <c r="P5">
        <v>146</v>
      </c>
      <c r="Q5">
        <v>142</v>
      </c>
      <c r="R5">
        <v>138</v>
      </c>
      <c r="S5">
        <v>118</v>
      </c>
      <c r="T5">
        <v>128</v>
      </c>
      <c r="W5">
        <v>112</v>
      </c>
      <c r="X5">
        <v>114</v>
      </c>
      <c r="Y5">
        <v>112</v>
      </c>
      <c r="Z5">
        <v>130</v>
      </c>
      <c r="AA5">
        <v>134</v>
      </c>
      <c r="AB5">
        <v>142</v>
      </c>
      <c r="AC5">
        <v>128</v>
      </c>
      <c r="AD5">
        <v>152</v>
      </c>
      <c r="AE5">
        <v>130</v>
      </c>
      <c r="AF5">
        <v>140</v>
      </c>
      <c r="AG5">
        <v>138</v>
      </c>
      <c r="AH5">
        <v>150</v>
      </c>
      <c r="AI5">
        <v>158</v>
      </c>
      <c r="AJ5">
        <v>148</v>
      </c>
      <c r="AK5">
        <v>134</v>
      </c>
      <c r="AL5">
        <v>114</v>
      </c>
      <c r="AM5">
        <v>124</v>
      </c>
    </row>
    <row r="6" spans="3:39" x14ac:dyDescent="0.3">
      <c r="D6">
        <v>120</v>
      </c>
      <c r="E6">
        <v>122</v>
      </c>
      <c r="F6">
        <v>108</v>
      </c>
      <c r="G6">
        <v>122</v>
      </c>
      <c r="H6">
        <v>88</v>
      </c>
      <c r="I6">
        <v>122</v>
      </c>
      <c r="J6">
        <v>120</v>
      </c>
      <c r="K6">
        <v>124</v>
      </c>
      <c r="L6">
        <v>128</v>
      </c>
      <c r="M6">
        <v>88</v>
      </c>
      <c r="N6">
        <v>132</v>
      </c>
      <c r="O6">
        <v>128</v>
      </c>
      <c r="P6">
        <v>160</v>
      </c>
      <c r="Q6">
        <v>120</v>
      </c>
      <c r="R6">
        <v>136</v>
      </c>
      <c r="S6">
        <v>136</v>
      </c>
      <c r="T6">
        <v>154</v>
      </c>
      <c r="W6">
        <v>114</v>
      </c>
      <c r="X6">
        <v>122</v>
      </c>
      <c r="Y6">
        <v>116</v>
      </c>
      <c r="Z6">
        <v>128</v>
      </c>
      <c r="AA6">
        <v>90</v>
      </c>
      <c r="AB6">
        <v>120</v>
      </c>
      <c r="AC6">
        <v>142</v>
      </c>
      <c r="AD6">
        <v>126</v>
      </c>
      <c r="AE6">
        <v>134</v>
      </c>
      <c r="AF6">
        <v>124</v>
      </c>
      <c r="AG6">
        <v>146</v>
      </c>
      <c r="AH6">
        <v>142</v>
      </c>
      <c r="AI6">
        <v>152</v>
      </c>
      <c r="AJ6">
        <v>130</v>
      </c>
      <c r="AK6">
        <v>138</v>
      </c>
      <c r="AL6">
        <v>144</v>
      </c>
      <c r="AM6">
        <v>162</v>
      </c>
    </row>
    <row r="7" spans="3:39" x14ac:dyDescent="0.3">
      <c r="D7">
        <v>112</v>
      </c>
      <c r="E7">
        <v>82</v>
      </c>
      <c r="F7">
        <v>126</v>
      </c>
      <c r="G7">
        <v>122</v>
      </c>
      <c r="H7">
        <v>114</v>
      </c>
      <c r="I7">
        <v>142</v>
      </c>
      <c r="J7">
        <v>122</v>
      </c>
      <c r="K7">
        <v>150</v>
      </c>
      <c r="L7">
        <v>120</v>
      </c>
      <c r="M7">
        <v>136</v>
      </c>
      <c r="N7">
        <v>150</v>
      </c>
      <c r="O7">
        <v>146</v>
      </c>
      <c r="P7">
        <v>146</v>
      </c>
      <c r="Q7">
        <v>152</v>
      </c>
      <c r="R7">
        <v>142</v>
      </c>
      <c r="S7">
        <v>136</v>
      </c>
      <c r="T7">
        <v>154</v>
      </c>
      <c r="W7">
        <v>114</v>
      </c>
      <c r="X7">
        <v>96</v>
      </c>
      <c r="Y7">
        <v>130</v>
      </c>
      <c r="Z7">
        <v>114</v>
      </c>
      <c r="AA7">
        <v>120</v>
      </c>
      <c r="AB7">
        <v>142</v>
      </c>
      <c r="AC7">
        <v>118</v>
      </c>
      <c r="AD7">
        <v>138</v>
      </c>
      <c r="AE7">
        <v>126</v>
      </c>
      <c r="AF7">
        <v>124</v>
      </c>
      <c r="AG7">
        <v>144</v>
      </c>
      <c r="AH7">
        <v>154</v>
      </c>
      <c r="AI7">
        <v>142</v>
      </c>
      <c r="AJ7">
        <v>142</v>
      </c>
      <c r="AK7">
        <v>152</v>
      </c>
      <c r="AL7">
        <v>146</v>
      </c>
      <c r="AM7">
        <v>154</v>
      </c>
    </row>
    <row r="8" spans="3:39" x14ac:dyDescent="0.3">
      <c r="D8">
        <v>118</v>
      </c>
      <c r="E8">
        <v>112</v>
      </c>
      <c r="F8">
        <v>114</v>
      </c>
      <c r="G8">
        <v>142</v>
      </c>
      <c r="H8">
        <v>122</v>
      </c>
      <c r="I8">
        <v>120</v>
      </c>
      <c r="J8">
        <v>134</v>
      </c>
      <c r="K8">
        <v>114</v>
      </c>
      <c r="L8">
        <v>140</v>
      </c>
      <c r="M8">
        <v>136</v>
      </c>
      <c r="N8">
        <v>142</v>
      </c>
      <c r="O8">
        <v>114</v>
      </c>
      <c r="P8">
        <v>146</v>
      </c>
      <c r="Q8">
        <v>132</v>
      </c>
      <c r="R8">
        <v>136</v>
      </c>
      <c r="S8">
        <v>144</v>
      </c>
      <c r="T8">
        <v>146</v>
      </c>
      <c r="W8">
        <v>112</v>
      </c>
      <c r="X8">
        <v>108</v>
      </c>
      <c r="Y8">
        <v>116</v>
      </c>
      <c r="Z8">
        <v>146</v>
      </c>
      <c r="AA8">
        <v>132</v>
      </c>
      <c r="AB8">
        <v>126</v>
      </c>
      <c r="AC8">
        <v>126</v>
      </c>
      <c r="AD8">
        <v>128</v>
      </c>
      <c r="AE8">
        <v>134</v>
      </c>
      <c r="AF8">
        <v>140</v>
      </c>
      <c r="AG8">
        <v>168</v>
      </c>
      <c r="AH8">
        <v>144</v>
      </c>
      <c r="AI8">
        <v>144</v>
      </c>
      <c r="AJ8">
        <v>140</v>
      </c>
      <c r="AK8">
        <v>142</v>
      </c>
      <c r="AL8">
        <v>150</v>
      </c>
      <c r="AM8">
        <v>146</v>
      </c>
    </row>
    <row r="9" spans="3:39" x14ac:dyDescent="0.3">
      <c r="D9">
        <v>112</v>
      </c>
      <c r="E9">
        <v>120</v>
      </c>
      <c r="F9">
        <v>80</v>
      </c>
      <c r="G9">
        <v>100</v>
      </c>
      <c r="H9">
        <v>122</v>
      </c>
      <c r="I9">
        <v>146</v>
      </c>
      <c r="J9">
        <v>130</v>
      </c>
      <c r="K9">
        <v>128</v>
      </c>
      <c r="L9">
        <v>122</v>
      </c>
      <c r="M9">
        <v>132</v>
      </c>
      <c r="N9">
        <v>144</v>
      </c>
      <c r="O9">
        <v>122</v>
      </c>
      <c r="P9">
        <v>154</v>
      </c>
      <c r="Q9">
        <v>160</v>
      </c>
      <c r="R9">
        <v>136</v>
      </c>
      <c r="S9">
        <v>146</v>
      </c>
      <c r="T9">
        <v>156</v>
      </c>
      <c r="W9">
        <v>128</v>
      </c>
      <c r="X9">
        <v>114</v>
      </c>
      <c r="Y9">
        <v>92</v>
      </c>
      <c r="Z9">
        <v>112</v>
      </c>
      <c r="AA9">
        <v>132</v>
      </c>
      <c r="AB9">
        <v>138</v>
      </c>
      <c r="AC9">
        <v>124</v>
      </c>
      <c r="AD9">
        <v>130</v>
      </c>
      <c r="AE9">
        <v>136</v>
      </c>
      <c r="AF9">
        <v>138</v>
      </c>
      <c r="AG9">
        <v>142</v>
      </c>
      <c r="AH9">
        <v>140</v>
      </c>
      <c r="AI9">
        <v>152</v>
      </c>
      <c r="AJ9">
        <v>152</v>
      </c>
      <c r="AK9">
        <v>130</v>
      </c>
      <c r="AL9">
        <v>134</v>
      </c>
      <c r="AM9">
        <v>146</v>
      </c>
    </row>
    <row r="10" spans="3:39" x14ac:dyDescent="0.3">
      <c r="D10">
        <v>98</v>
      </c>
      <c r="E10">
        <v>124</v>
      </c>
      <c r="F10">
        <v>100</v>
      </c>
      <c r="G10">
        <v>120</v>
      </c>
      <c r="H10">
        <v>116</v>
      </c>
      <c r="I10">
        <v>104</v>
      </c>
      <c r="J10">
        <v>146</v>
      </c>
      <c r="K10">
        <v>152</v>
      </c>
      <c r="L10">
        <v>132</v>
      </c>
      <c r="M10">
        <v>144</v>
      </c>
      <c r="N10">
        <v>114</v>
      </c>
      <c r="O10">
        <v>154</v>
      </c>
      <c r="P10">
        <v>130</v>
      </c>
      <c r="Q10">
        <v>152</v>
      </c>
      <c r="R10">
        <v>154</v>
      </c>
      <c r="S10">
        <v>136</v>
      </c>
      <c r="T10">
        <v>122</v>
      </c>
      <c r="W10">
        <v>92</v>
      </c>
      <c r="X10">
        <v>132</v>
      </c>
      <c r="Y10">
        <v>108</v>
      </c>
      <c r="Z10">
        <v>116</v>
      </c>
      <c r="AA10">
        <v>130</v>
      </c>
      <c r="AB10">
        <v>118</v>
      </c>
      <c r="AC10">
        <v>136</v>
      </c>
      <c r="AD10">
        <v>154</v>
      </c>
      <c r="AE10">
        <v>134</v>
      </c>
      <c r="AF10">
        <v>130</v>
      </c>
      <c r="AG10">
        <v>124</v>
      </c>
      <c r="AH10">
        <v>148</v>
      </c>
      <c r="AI10">
        <v>132</v>
      </c>
      <c r="AJ10">
        <v>152</v>
      </c>
      <c r="AK10">
        <v>160</v>
      </c>
      <c r="AL10">
        <v>144</v>
      </c>
      <c r="AM10">
        <v>142</v>
      </c>
    </row>
    <row r="11" spans="3:39" x14ac:dyDescent="0.3">
      <c r="D11">
        <v>78</v>
      </c>
      <c r="E11">
        <v>104</v>
      </c>
      <c r="F11">
        <v>124</v>
      </c>
      <c r="G11">
        <v>120</v>
      </c>
      <c r="H11">
        <v>140</v>
      </c>
      <c r="I11">
        <v>126</v>
      </c>
      <c r="J11">
        <v>136</v>
      </c>
      <c r="K11">
        <v>120</v>
      </c>
      <c r="L11">
        <v>144</v>
      </c>
      <c r="M11">
        <v>122</v>
      </c>
      <c r="N11">
        <v>134</v>
      </c>
      <c r="O11">
        <v>126</v>
      </c>
      <c r="P11">
        <v>142</v>
      </c>
      <c r="Q11">
        <v>154</v>
      </c>
      <c r="R11">
        <v>148</v>
      </c>
      <c r="S11">
        <v>130</v>
      </c>
      <c r="T11">
        <v>150</v>
      </c>
      <c r="W11">
        <v>84</v>
      </c>
      <c r="X11">
        <v>108</v>
      </c>
      <c r="Y11">
        <v>132</v>
      </c>
      <c r="Z11">
        <v>126</v>
      </c>
      <c r="AA11">
        <v>142</v>
      </c>
      <c r="AB11">
        <v>128</v>
      </c>
      <c r="AC11">
        <v>138</v>
      </c>
      <c r="AD11">
        <v>114</v>
      </c>
      <c r="AE11">
        <v>142</v>
      </c>
      <c r="AF11">
        <v>138</v>
      </c>
      <c r="AG11">
        <v>146</v>
      </c>
      <c r="AH11">
        <v>130</v>
      </c>
      <c r="AI11">
        <v>146</v>
      </c>
      <c r="AJ11">
        <v>170</v>
      </c>
      <c r="AK11">
        <v>142</v>
      </c>
      <c r="AL11">
        <v>142</v>
      </c>
      <c r="AM11">
        <v>146</v>
      </c>
    </row>
    <row r="12" spans="3:39" x14ac:dyDescent="0.3">
      <c r="D12">
        <v>106</v>
      </c>
      <c r="E12">
        <v>138</v>
      </c>
      <c r="F12">
        <v>108</v>
      </c>
      <c r="G12">
        <v>124</v>
      </c>
      <c r="H12">
        <v>128</v>
      </c>
      <c r="I12">
        <v>122</v>
      </c>
      <c r="J12">
        <v>138</v>
      </c>
      <c r="K12">
        <v>108</v>
      </c>
      <c r="L12">
        <v>118</v>
      </c>
      <c r="M12">
        <v>124</v>
      </c>
      <c r="N12">
        <v>154</v>
      </c>
      <c r="O12">
        <v>162</v>
      </c>
      <c r="P12">
        <v>148</v>
      </c>
      <c r="Q12">
        <v>118</v>
      </c>
      <c r="R12">
        <v>140</v>
      </c>
      <c r="S12">
        <v>160</v>
      </c>
      <c r="T12">
        <v>144</v>
      </c>
      <c r="W12">
        <v>102</v>
      </c>
      <c r="X12">
        <v>136</v>
      </c>
      <c r="Y12">
        <v>114</v>
      </c>
      <c r="Z12">
        <v>132</v>
      </c>
      <c r="AA12">
        <v>138</v>
      </c>
      <c r="AB12">
        <v>124</v>
      </c>
      <c r="AC12">
        <v>134</v>
      </c>
      <c r="AD12">
        <v>138</v>
      </c>
      <c r="AE12">
        <v>114</v>
      </c>
      <c r="AF12">
        <v>130</v>
      </c>
      <c r="AG12">
        <v>160</v>
      </c>
      <c r="AH12">
        <v>156</v>
      </c>
      <c r="AI12">
        <v>150</v>
      </c>
      <c r="AJ12">
        <v>126</v>
      </c>
      <c r="AK12">
        <v>142</v>
      </c>
      <c r="AL12">
        <v>158</v>
      </c>
      <c r="AM12">
        <v>144</v>
      </c>
    </row>
    <row r="13" spans="3:39" x14ac:dyDescent="0.3">
      <c r="E13">
        <v>128</v>
      </c>
      <c r="F13">
        <v>136</v>
      </c>
      <c r="G13">
        <v>122</v>
      </c>
      <c r="H13">
        <v>130</v>
      </c>
      <c r="I13">
        <v>134</v>
      </c>
      <c r="J13">
        <v>116</v>
      </c>
      <c r="L13">
        <v>114</v>
      </c>
      <c r="M13">
        <v>120</v>
      </c>
      <c r="N13">
        <v>140</v>
      </c>
      <c r="O13">
        <v>150</v>
      </c>
      <c r="P13">
        <v>144</v>
      </c>
      <c r="Q13">
        <v>150</v>
      </c>
      <c r="R13">
        <v>146</v>
      </c>
      <c r="S13">
        <v>156</v>
      </c>
      <c r="T13">
        <v>136</v>
      </c>
      <c r="X13">
        <v>120</v>
      </c>
      <c r="Y13">
        <v>136</v>
      </c>
      <c r="Z13">
        <v>130</v>
      </c>
      <c r="AA13">
        <v>138</v>
      </c>
      <c r="AB13">
        <v>132</v>
      </c>
      <c r="AC13">
        <v>124</v>
      </c>
      <c r="AE13">
        <v>110</v>
      </c>
      <c r="AF13">
        <v>126</v>
      </c>
      <c r="AG13">
        <v>132</v>
      </c>
      <c r="AH13">
        <v>156</v>
      </c>
      <c r="AI13">
        <v>142</v>
      </c>
      <c r="AJ13">
        <v>154</v>
      </c>
      <c r="AK13">
        <v>142</v>
      </c>
      <c r="AL13">
        <v>158</v>
      </c>
      <c r="AM13">
        <v>148</v>
      </c>
    </row>
    <row r="15" spans="3:39" x14ac:dyDescent="0.3">
      <c r="L15" t="s">
        <v>6</v>
      </c>
    </row>
    <row r="16" spans="3:39" x14ac:dyDescent="0.3">
      <c r="D16">
        <f>$D4/196</f>
        <v>0.40816326530612246</v>
      </c>
      <c r="E16">
        <f>$E4/196</f>
        <v>0.35714285714285715</v>
      </c>
      <c r="F16">
        <f>$F4/196</f>
        <v>0.54081632653061229</v>
      </c>
      <c r="G16">
        <f>$G4/196</f>
        <v>0.7142857142857143</v>
      </c>
      <c r="H16">
        <f>$H4/196</f>
        <v>0.62244897959183676</v>
      </c>
      <c r="I16">
        <f>$I4/196</f>
        <v>0.67346938775510201</v>
      </c>
      <c r="J16">
        <f>$J4/196</f>
        <v>0.70408163265306123</v>
      </c>
      <c r="K16">
        <f>$K4/196</f>
        <v>0.58163265306122447</v>
      </c>
      <c r="L16">
        <f>$L4/196</f>
        <v>0.81632653061224492</v>
      </c>
      <c r="M16">
        <f>$M4/196</f>
        <v>0.6428571428571429</v>
      </c>
      <c r="N16">
        <f>$N4/196</f>
        <v>0.6428571428571429</v>
      </c>
      <c r="O16">
        <f>$O4/196</f>
        <v>0.77551020408163263</v>
      </c>
      <c r="P16">
        <f>$P4/196</f>
        <v>0.81632653061224492</v>
      </c>
      <c r="Q16">
        <f>$Q4/196</f>
        <v>0.68367346938775508</v>
      </c>
      <c r="R16">
        <f>$R4/196</f>
        <v>0.76530612244897955</v>
      </c>
      <c r="S16">
        <f>$S4/196</f>
        <v>0.80612244897959184</v>
      </c>
      <c r="T16">
        <f>$T4/196</f>
        <v>0.72448979591836737</v>
      </c>
      <c r="W16">
        <f>$W4/196</f>
        <v>0.43877551020408162</v>
      </c>
      <c r="X16">
        <f>$X4/196</f>
        <v>0.35714285714285715</v>
      </c>
      <c r="Y16">
        <f>$Y4/196</f>
        <v>0.47959183673469385</v>
      </c>
      <c r="Z16">
        <f>$Z4/196</f>
        <v>0.68367346938775508</v>
      </c>
      <c r="AA16">
        <f>$AA4/196</f>
        <v>0.63265306122448983</v>
      </c>
      <c r="AB16">
        <f>$AB4/196</f>
        <v>0.67346938775510201</v>
      </c>
      <c r="AC16">
        <f>$AC4/196</f>
        <v>0.7142857142857143</v>
      </c>
      <c r="AD16">
        <f>$AD4/196</f>
        <v>0.60204081632653061</v>
      </c>
      <c r="AE16">
        <f>$AE4/196</f>
        <v>0.7857142857142857</v>
      </c>
      <c r="AF16">
        <f>$AF4/196</f>
        <v>0.63265306122448983</v>
      </c>
      <c r="AG16">
        <f>$AG4/196</f>
        <v>0.74489795918367352</v>
      </c>
      <c r="AH16">
        <f>$AH4/196</f>
        <v>0.68367346938775508</v>
      </c>
      <c r="AI16">
        <f>$AI4/196</f>
        <v>0.77551020408163263</v>
      </c>
      <c r="AJ16">
        <f>$AJ4/196</f>
        <v>0.69387755102040816</v>
      </c>
      <c r="AK16">
        <f>$AK4/196</f>
        <v>0.7857142857142857</v>
      </c>
      <c r="AL16">
        <f>$AL4/196</f>
        <v>0.76530612244897955</v>
      </c>
      <c r="AM16">
        <f>$AM4/196</f>
        <v>0.77551020408163263</v>
      </c>
    </row>
    <row r="17" spans="3:39" x14ac:dyDescent="0.3">
      <c r="D17">
        <f>$D5/196</f>
        <v>0.62244897959183676</v>
      </c>
      <c r="E17">
        <f t="shared" ref="E17:E25" si="0">$E5/196</f>
        <v>0.53061224489795922</v>
      </c>
      <c r="F17">
        <f t="shared" ref="F17:F25" si="1">$F5/196</f>
        <v>0.58163265306122447</v>
      </c>
      <c r="G17">
        <f t="shared" ref="G17:G25" si="2">$G5/196</f>
        <v>0.65306122448979587</v>
      </c>
      <c r="H17">
        <f t="shared" ref="H17:H25" si="3">$H5/196</f>
        <v>0.65306122448979587</v>
      </c>
      <c r="I17">
        <f t="shared" ref="I17:I25" si="4">$I5/196</f>
        <v>0.67346938775510201</v>
      </c>
      <c r="J17">
        <f t="shared" ref="J17:J25" si="5">$J5/196</f>
        <v>0.69387755102040816</v>
      </c>
      <c r="K17">
        <f t="shared" ref="K17:K24" si="6">$K5/196</f>
        <v>0.69387755102040816</v>
      </c>
      <c r="L17">
        <f t="shared" ref="L17:L25" si="7">$L5/196</f>
        <v>0.68367346938775508</v>
      </c>
      <c r="M17">
        <f t="shared" ref="M17:M25" si="8">$M5/196</f>
        <v>0.66326530612244894</v>
      </c>
      <c r="N17">
        <f t="shared" ref="N17:N25" si="9">$N5/196</f>
        <v>0.7142857142857143</v>
      </c>
      <c r="O17">
        <f t="shared" ref="O17:O25" si="10">$O5/196</f>
        <v>0.72448979591836737</v>
      </c>
      <c r="P17">
        <f t="shared" ref="P17:P25" si="11">$P5/196</f>
        <v>0.74489795918367352</v>
      </c>
      <c r="Q17">
        <f t="shared" ref="Q17:Q25" si="12">$Q5/196</f>
        <v>0.72448979591836737</v>
      </c>
      <c r="R17">
        <f t="shared" ref="R17:R25" si="13">$R5/196</f>
        <v>0.70408163265306123</v>
      </c>
      <c r="S17">
        <f t="shared" ref="S17:S25" si="14">$S5/196</f>
        <v>0.60204081632653061</v>
      </c>
      <c r="T17">
        <f>$T5/196</f>
        <v>0.65306122448979587</v>
      </c>
      <c r="W17">
        <f t="shared" ref="W17:W23" si="15">$W5/196</f>
        <v>0.5714285714285714</v>
      </c>
      <c r="X17">
        <f t="shared" ref="X17:X24" si="16">$X5/196</f>
        <v>0.58163265306122447</v>
      </c>
      <c r="Y17">
        <f t="shared" ref="Y17:Y25" si="17">$Y5/196</f>
        <v>0.5714285714285714</v>
      </c>
      <c r="Z17">
        <f t="shared" ref="Z17:Z25" si="18">$Z5/196</f>
        <v>0.66326530612244894</v>
      </c>
      <c r="AA17">
        <f t="shared" ref="AA17:AA25" si="19">$AA5/196</f>
        <v>0.68367346938775508</v>
      </c>
      <c r="AB17">
        <f t="shared" ref="AB17:AB25" si="20">$AB5/196</f>
        <v>0.72448979591836737</v>
      </c>
      <c r="AC17">
        <f t="shared" ref="AC17:AC25" si="21">$AC5/196</f>
        <v>0.65306122448979587</v>
      </c>
      <c r="AD17">
        <f t="shared" ref="AD17:AD24" si="22">$AD5/196</f>
        <v>0.77551020408163263</v>
      </c>
      <c r="AE17">
        <f t="shared" ref="AE17:AE25" si="23">$AE5/196</f>
        <v>0.66326530612244894</v>
      </c>
      <c r="AF17">
        <f t="shared" ref="AF17:AF25" si="24">$AF5/196</f>
        <v>0.7142857142857143</v>
      </c>
      <c r="AG17">
        <f t="shared" ref="AG17:AG25" si="25">$AG5/196</f>
        <v>0.70408163265306123</v>
      </c>
      <c r="AH17">
        <f t="shared" ref="AH17:AH25" si="26">$AH5/196</f>
        <v>0.76530612244897955</v>
      </c>
      <c r="AI17">
        <f t="shared" ref="AI17:AI25" si="27">$AI5/196</f>
        <v>0.80612244897959184</v>
      </c>
      <c r="AJ17">
        <f t="shared" ref="AJ17:AJ25" si="28">$AJ5/196</f>
        <v>0.75510204081632648</v>
      </c>
      <c r="AK17">
        <f t="shared" ref="AK17:AK25" si="29">$AK5/196</f>
        <v>0.68367346938775508</v>
      </c>
      <c r="AL17">
        <f t="shared" ref="AL17:AL25" si="30">$AL5/196</f>
        <v>0.58163265306122447</v>
      </c>
      <c r="AM17">
        <f t="shared" ref="AM17:AM25" si="31">$AM5/196</f>
        <v>0.63265306122448983</v>
      </c>
    </row>
    <row r="18" spans="3:39" x14ac:dyDescent="0.3">
      <c r="D18">
        <f>$D6/196</f>
        <v>0.61224489795918369</v>
      </c>
      <c r="E18">
        <f t="shared" si="0"/>
        <v>0.62244897959183676</v>
      </c>
      <c r="F18">
        <f t="shared" si="1"/>
        <v>0.55102040816326525</v>
      </c>
      <c r="G18">
        <f t="shared" si="2"/>
        <v>0.62244897959183676</v>
      </c>
      <c r="H18">
        <f t="shared" si="3"/>
        <v>0.44897959183673469</v>
      </c>
      <c r="I18">
        <f t="shared" si="4"/>
        <v>0.62244897959183676</v>
      </c>
      <c r="J18">
        <f t="shared" si="5"/>
        <v>0.61224489795918369</v>
      </c>
      <c r="K18">
        <f t="shared" si="6"/>
        <v>0.63265306122448983</v>
      </c>
      <c r="L18">
        <f t="shared" si="7"/>
        <v>0.65306122448979587</v>
      </c>
      <c r="M18">
        <f t="shared" si="8"/>
        <v>0.44897959183673469</v>
      </c>
      <c r="N18">
        <f t="shared" si="9"/>
        <v>0.67346938775510201</v>
      </c>
      <c r="O18">
        <f t="shared" si="10"/>
        <v>0.65306122448979587</v>
      </c>
      <c r="P18">
        <f t="shared" si="11"/>
        <v>0.81632653061224492</v>
      </c>
      <c r="Q18">
        <f t="shared" si="12"/>
        <v>0.61224489795918369</v>
      </c>
      <c r="R18">
        <f t="shared" si="13"/>
        <v>0.69387755102040816</v>
      </c>
      <c r="S18">
        <f t="shared" si="14"/>
        <v>0.69387755102040816</v>
      </c>
      <c r="T18">
        <f t="shared" ref="T18:T25" si="32">$T6/196</f>
        <v>0.7857142857142857</v>
      </c>
      <c r="W18">
        <f t="shared" si="15"/>
        <v>0.58163265306122447</v>
      </c>
      <c r="X18">
        <f t="shared" si="16"/>
        <v>0.62244897959183676</v>
      </c>
      <c r="Y18">
        <f t="shared" si="17"/>
        <v>0.59183673469387754</v>
      </c>
      <c r="Z18">
        <f t="shared" si="18"/>
        <v>0.65306122448979587</v>
      </c>
      <c r="AA18">
        <f t="shared" si="19"/>
        <v>0.45918367346938777</v>
      </c>
      <c r="AB18">
        <f t="shared" si="20"/>
        <v>0.61224489795918369</v>
      </c>
      <c r="AC18">
        <f t="shared" si="21"/>
        <v>0.72448979591836737</v>
      </c>
      <c r="AD18">
        <f t="shared" si="22"/>
        <v>0.6428571428571429</v>
      </c>
      <c r="AE18">
        <f t="shared" si="23"/>
        <v>0.68367346938775508</v>
      </c>
      <c r="AF18">
        <f t="shared" si="24"/>
        <v>0.63265306122448983</v>
      </c>
      <c r="AG18">
        <f t="shared" si="25"/>
        <v>0.74489795918367352</v>
      </c>
      <c r="AH18">
        <f t="shared" si="26"/>
        <v>0.72448979591836737</v>
      </c>
      <c r="AI18">
        <f t="shared" si="27"/>
        <v>0.77551020408163263</v>
      </c>
      <c r="AJ18">
        <f t="shared" si="28"/>
        <v>0.66326530612244894</v>
      </c>
      <c r="AK18">
        <f t="shared" si="29"/>
        <v>0.70408163265306123</v>
      </c>
      <c r="AL18">
        <f t="shared" si="30"/>
        <v>0.73469387755102045</v>
      </c>
      <c r="AM18">
        <f t="shared" si="31"/>
        <v>0.82653061224489799</v>
      </c>
    </row>
    <row r="19" spans="3:39" x14ac:dyDescent="0.3">
      <c r="D19">
        <f t="shared" ref="D19:D23" si="33">$D7/196</f>
        <v>0.5714285714285714</v>
      </c>
      <c r="E19">
        <f t="shared" si="0"/>
        <v>0.41836734693877553</v>
      </c>
      <c r="F19">
        <f t="shared" si="1"/>
        <v>0.6428571428571429</v>
      </c>
      <c r="G19">
        <f t="shared" si="2"/>
        <v>0.62244897959183676</v>
      </c>
      <c r="H19">
        <f t="shared" si="3"/>
        <v>0.58163265306122447</v>
      </c>
      <c r="I19">
        <f t="shared" si="4"/>
        <v>0.72448979591836737</v>
      </c>
      <c r="J19">
        <f t="shared" si="5"/>
        <v>0.62244897959183676</v>
      </c>
      <c r="K19">
        <f t="shared" si="6"/>
        <v>0.76530612244897955</v>
      </c>
      <c r="L19">
        <f t="shared" si="7"/>
        <v>0.61224489795918369</v>
      </c>
      <c r="M19">
        <f t="shared" si="8"/>
        <v>0.69387755102040816</v>
      </c>
      <c r="N19">
        <f t="shared" si="9"/>
        <v>0.76530612244897955</v>
      </c>
      <c r="O19">
        <f t="shared" si="10"/>
        <v>0.74489795918367352</v>
      </c>
      <c r="P19">
        <f t="shared" si="11"/>
        <v>0.74489795918367352</v>
      </c>
      <c r="Q19">
        <f t="shared" si="12"/>
        <v>0.77551020408163263</v>
      </c>
      <c r="R19">
        <f t="shared" si="13"/>
        <v>0.72448979591836737</v>
      </c>
      <c r="S19">
        <f t="shared" si="14"/>
        <v>0.69387755102040816</v>
      </c>
      <c r="T19">
        <f t="shared" si="32"/>
        <v>0.7857142857142857</v>
      </c>
      <c r="W19">
        <f t="shared" si="15"/>
        <v>0.58163265306122447</v>
      </c>
      <c r="X19">
        <f t="shared" si="16"/>
        <v>0.48979591836734693</v>
      </c>
      <c r="Y19">
        <f t="shared" si="17"/>
        <v>0.66326530612244894</v>
      </c>
      <c r="Z19">
        <f t="shared" si="18"/>
        <v>0.58163265306122447</v>
      </c>
      <c r="AA19">
        <f t="shared" si="19"/>
        <v>0.61224489795918369</v>
      </c>
      <c r="AB19">
        <f t="shared" si="20"/>
        <v>0.72448979591836737</v>
      </c>
      <c r="AC19">
        <f t="shared" si="21"/>
        <v>0.60204081632653061</v>
      </c>
      <c r="AD19">
        <f t="shared" si="22"/>
        <v>0.70408163265306123</v>
      </c>
      <c r="AE19">
        <f t="shared" si="23"/>
        <v>0.6428571428571429</v>
      </c>
      <c r="AF19">
        <f t="shared" si="24"/>
        <v>0.63265306122448983</v>
      </c>
      <c r="AG19">
        <f t="shared" si="25"/>
        <v>0.73469387755102045</v>
      </c>
      <c r="AH19">
        <f t="shared" si="26"/>
        <v>0.7857142857142857</v>
      </c>
      <c r="AI19">
        <f t="shared" si="27"/>
        <v>0.72448979591836737</v>
      </c>
      <c r="AJ19">
        <f t="shared" si="28"/>
        <v>0.72448979591836737</v>
      </c>
      <c r="AK19">
        <f t="shared" si="29"/>
        <v>0.77551020408163263</v>
      </c>
      <c r="AL19">
        <f t="shared" si="30"/>
        <v>0.74489795918367352</v>
      </c>
      <c r="AM19">
        <f t="shared" si="31"/>
        <v>0.7857142857142857</v>
      </c>
    </row>
    <row r="20" spans="3:39" x14ac:dyDescent="0.3">
      <c r="D20">
        <f t="shared" si="33"/>
        <v>0.60204081632653061</v>
      </c>
      <c r="E20">
        <f t="shared" si="0"/>
        <v>0.5714285714285714</v>
      </c>
      <c r="F20">
        <f t="shared" si="1"/>
        <v>0.58163265306122447</v>
      </c>
      <c r="G20">
        <f t="shared" si="2"/>
        <v>0.72448979591836737</v>
      </c>
      <c r="H20">
        <f t="shared" si="3"/>
        <v>0.62244897959183676</v>
      </c>
      <c r="I20">
        <f t="shared" si="4"/>
        <v>0.61224489795918369</v>
      </c>
      <c r="J20">
        <f t="shared" si="5"/>
        <v>0.68367346938775508</v>
      </c>
      <c r="K20">
        <f t="shared" si="6"/>
        <v>0.58163265306122447</v>
      </c>
      <c r="L20">
        <f t="shared" si="7"/>
        <v>0.7142857142857143</v>
      </c>
      <c r="M20">
        <f t="shared" si="8"/>
        <v>0.69387755102040816</v>
      </c>
      <c r="N20">
        <f t="shared" si="9"/>
        <v>0.72448979591836737</v>
      </c>
      <c r="O20">
        <f t="shared" si="10"/>
        <v>0.58163265306122447</v>
      </c>
      <c r="P20">
        <f t="shared" si="11"/>
        <v>0.74489795918367352</v>
      </c>
      <c r="Q20">
        <f t="shared" si="12"/>
        <v>0.67346938775510201</v>
      </c>
      <c r="R20">
        <f t="shared" si="13"/>
        <v>0.69387755102040816</v>
      </c>
      <c r="S20">
        <f t="shared" si="14"/>
        <v>0.73469387755102045</v>
      </c>
      <c r="T20">
        <f t="shared" si="32"/>
        <v>0.74489795918367352</v>
      </c>
      <c r="W20">
        <f t="shared" si="15"/>
        <v>0.5714285714285714</v>
      </c>
      <c r="X20">
        <f t="shared" si="16"/>
        <v>0.55102040816326525</v>
      </c>
      <c r="Y20">
        <f t="shared" si="17"/>
        <v>0.59183673469387754</v>
      </c>
      <c r="Z20">
        <f t="shared" si="18"/>
        <v>0.74489795918367352</v>
      </c>
      <c r="AA20">
        <f t="shared" si="19"/>
        <v>0.67346938775510201</v>
      </c>
      <c r="AB20">
        <f t="shared" si="20"/>
        <v>0.6428571428571429</v>
      </c>
      <c r="AC20">
        <f t="shared" si="21"/>
        <v>0.6428571428571429</v>
      </c>
      <c r="AD20">
        <f t="shared" si="22"/>
        <v>0.65306122448979587</v>
      </c>
      <c r="AE20">
        <f t="shared" si="23"/>
        <v>0.68367346938775508</v>
      </c>
      <c r="AF20">
        <f t="shared" si="24"/>
        <v>0.7142857142857143</v>
      </c>
      <c r="AG20">
        <f t="shared" si="25"/>
        <v>0.8571428571428571</v>
      </c>
      <c r="AH20">
        <f t="shared" si="26"/>
        <v>0.73469387755102045</v>
      </c>
      <c r="AI20">
        <f t="shared" si="27"/>
        <v>0.73469387755102045</v>
      </c>
      <c r="AJ20">
        <f t="shared" si="28"/>
        <v>0.7142857142857143</v>
      </c>
      <c r="AK20">
        <f t="shared" si="29"/>
        <v>0.72448979591836737</v>
      </c>
      <c r="AL20">
        <f t="shared" si="30"/>
        <v>0.76530612244897955</v>
      </c>
      <c r="AM20">
        <f t="shared" si="31"/>
        <v>0.74489795918367352</v>
      </c>
    </row>
    <row r="21" spans="3:39" x14ac:dyDescent="0.3">
      <c r="D21">
        <f t="shared" si="33"/>
        <v>0.5714285714285714</v>
      </c>
      <c r="E21">
        <f t="shared" si="0"/>
        <v>0.61224489795918369</v>
      </c>
      <c r="F21">
        <f t="shared" si="1"/>
        <v>0.40816326530612246</v>
      </c>
      <c r="G21">
        <f>$G9/196</f>
        <v>0.51020408163265307</v>
      </c>
      <c r="H21">
        <f t="shared" si="3"/>
        <v>0.62244897959183676</v>
      </c>
      <c r="I21">
        <f t="shared" si="4"/>
        <v>0.74489795918367352</v>
      </c>
      <c r="J21">
        <f t="shared" si="5"/>
        <v>0.66326530612244894</v>
      </c>
      <c r="K21">
        <f t="shared" si="6"/>
        <v>0.65306122448979587</v>
      </c>
      <c r="L21">
        <f t="shared" si="7"/>
        <v>0.62244897959183676</v>
      </c>
      <c r="M21">
        <f t="shared" si="8"/>
        <v>0.67346938775510201</v>
      </c>
      <c r="N21">
        <f t="shared" si="9"/>
        <v>0.73469387755102045</v>
      </c>
      <c r="O21">
        <f t="shared" si="10"/>
        <v>0.62244897959183676</v>
      </c>
      <c r="P21">
        <f t="shared" si="11"/>
        <v>0.7857142857142857</v>
      </c>
      <c r="Q21">
        <f t="shared" si="12"/>
        <v>0.81632653061224492</v>
      </c>
      <c r="R21">
        <f t="shared" si="13"/>
        <v>0.69387755102040816</v>
      </c>
      <c r="S21">
        <f t="shared" si="14"/>
        <v>0.74489795918367352</v>
      </c>
      <c r="T21">
        <f t="shared" si="32"/>
        <v>0.79591836734693877</v>
      </c>
      <c r="W21">
        <f t="shared" si="15"/>
        <v>0.65306122448979587</v>
      </c>
      <c r="X21">
        <f>$X9/196</f>
        <v>0.58163265306122447</v>
      </c>
      <c r="Y21">
        <f t="shared" si="17"/>
        <v>0.46938775510204084</v>
      </c>
      <c r="Z21">
        <f t="shared" si="18"/>
        <v>0.5714285714285714</v>
      </c>
      <c r="AA21">
        <f t="shared" si="19"/>
        <v>0.67346938775510201</v>
      </c>
      <c r="AB21">
        <f t="shared" si="20"/>
        <v>0.70408163265306123</v>
      </c>
      <c r="AC21">
        <f t="shared" si="21"/>
        <v>0.63265306122448983</v>
      </c>
      <c r="AD21">
        <f t="shared" si="22"/>
        <v>0.66326530612244894</v>
      </c>
      <c r="AE21">
        <f t="shared" si="23"/>
        <v>0.69387755102040816</v>
      </c>
      <c r="AF21">
        <f t="shared" si="24"/>
        <v>0.70408163265306123</v>
      </c>
      <c r="AG21">
        <f t="shared" si="25"/>
        <v>0.72448979591836737</v>
      </c>
      <c r="AH21">
        <f t="shared" si="26"/>
        <v>0.7142857142857143</v>
      </c>
      <c r="AI21">
        <f t="shared" si="27"/>
        <v>0.77551020408163263</v>
      </c>
      <c r="AJ21">
        <f t="shared" si="28"/>
        <v>0.77551020408163263</v>
      </c>
      <c r="AK21">
        <f t="shared" si="29"/>
        <v>0.66326530612244894</v>
      </c>
      <c r="AL21">
        <f t="shared" si="30"/>
        <v>0.68367346938775508</v>
      </c>
      <c r="AM21">
        <f t="shared" si="31"/>
        <v>0.74489795918367352</v>
      </c>
    </row>
    <row r="22" spans="3:39" x14ac:dyDescent="0.3">
      <c r="D22">
        <f>$D10/196</f>
        <v>0.5</v>
      </c>
      <c r="E22">
        <f t="shared" si="0"/>
        <v>0.63265306122448983</v>
      </c>
      <c r="F22">
        <f t="shared" si="1"/>
        <v>0.51020408163265307</v>
      </c>
      <c r="G22">
        <f t="shared" si="2"/>
        <v>0.61224489795918369</v>
      </c>
      <c r="H22">
        <f t="shared" si="3"/>
        <v>0.59183673469387754</v>
      </c>
      <c r="I22">
        <f t="shared" si="4"/>
        <v>0.53061224489795922</v>
      </c>
      <c r="J22">
        <f t="shared" si="5"/>
        <v>0.74489795918367352</v>
      </c>
      <c r="K22">
        <f t="shared" si="6"/>
        <v>0.77551020408163263</v>
      </c>
      <c r="L22">
        <f t="shared" si="7"/>
        <v>0.67346938775510201</v>
      </c>
      <c r="M22">
        <f t="shared" si="8"/>
        <v>0.73469387755102045</v>
      </c>
      <c r="N22">
        <f t="shared" si="9"/>
        <v>0.58163265306122447</v>
      </c>
      <c r="O22">
        <f t="shared" si="10"/>
        <v>0.7857142857142857</v>
      </c>
      <c r="P22">
        <f t="shared" si="11"/>
        <v>0.66326530612244894</v>
      </c>
      <c r="Q22">
        <f t="shared" si="12"/>
        <v>0.77551020408163263</v>
      </c>
      <c r="R22">
        <f t="shared" si="13"/>
        <v>0.7857142857142857</v>
      </c>
      <c r="S22">
        <f t="shared" si="14"/>
        <v>0.69387755102040816</v>
      </c>
      <c r="T22">
        <f t="shared" si="32"/>
        <v>0.62244897959183676</v>
      </c>
      <c r="W22">
        <f t="shared" si="15"/>
        <v>0.46938775510204084</v>
      </c>
      <c r="X22">
        <f t="shared" si="16"/>
        <v>0.67346938775510201</v>
      </c>
      <c r="Y22">
        <f t="shared" si="17"/>
        <v>0.55102040816326525</v>
      </c>
      <c r="Z22">
        <f t="shared" si="18"/>
        <v>0.59183673469387754</v>
      </c>
      <c r="AA22">
        <f t="shared" si="19"/>
        <v>0.66326530612244894</v>
      </c>
      <c r="AB22">
        <f t="shared" si="20"/>
        <v>0.60204081632653061</v>
      </c>
      <c r="AC22">
        <f t="shared" si="21"/>
        <v>0.69387755102040816</v>
      </c>
      <c r="AD22">
        <f t="shared" si="22"/>
        <v>0.7857142857142857</v>
      </c>
      <c r="AE22">
        <f t="shared" si="23"/>
        <v>0.68367346938775508</v>
      </c>
      <c r="AF22">
        <f t="shared" si="24"/>
        <v>0.66326530612244894</v>
      </c>
      <c r="AG22">
        <f t="shared" si="25"/>
        <v>0.63265306122448983</v>
      </c>
      <c r="AH22">
        <f t="shared" si="26"/>
        <v>0.75510204081632648</v>
      </c>
      <c r="AI22">
        <f t="shared" si="27"/>
        <v>0.67346938775510201</v>
      </c>
      <c r="AJ22">
        <f t="shared" si="28"/>
        <v>0.77551020408163263</v>
      </c>
      <c r="AK22">
        <f t="shared" si="29"/>
        <v>0.81632653061224492</v>
      </c>
      <c r="AL22">
        <f t="shared" si="30"/>
        <v>0.73469387755102045</v>
      </c>
      <c r="AM22">
        <f t="shared" si="31"/>
        <v>0.72448979591836737</v>
      </c>
    </row>
    <row r="23" spans="3:39" x14ac:dyDescent="0.3">
      <c r="D23">
        <f t="shared" si="33"/>
        <v>0.39795918367346939</v>
      </c>
      <c r="E23">
        <f t="shared" si="0"/>
        <v>0.53061224489795922</v>
      </c>
      <c r="F23">
        <f t="shared" si="1"/>
        <v>0.63265306122448983</v>
      </c>
      <c r="G23">
        <f t="shared" si="2"/>
        <v>0.61224489795918369</v>
      </c>
      <c r="H23">
        <f t="shared" si="3"/>
        <v>0.7142857142857143</v>
      </c>
      <c r="I23">
        <f t="shared" si="4"/>
        <v>0.6428571428571429</v>
      </c>
      <c r="J23">
        <f t="shared" si="5"/>
        <v>0.69387755102040816</v>
      </c>
      <c r="K23">
        <f t="shared" si="6"/>
        <v>0.61224489795918369</v>
      </c>
      <c r="L23">
        <f t="shared" si="7"/>
        <v>0.73469387755102045</v>
      </c>
      <c r="M23">
        <f t="shared" si="8"/>
        <v>0.62244897959183676</v>
      </c>
      <c r="N23">
        <f t="shared" si="9"/>
        <v>0.68367346938775508</v>
      </c>
      <c r="O23">
        <f t="shared" si="10"/>
        <v>0.6428571428571429</v>
      </c>
      <c r="P23">
        <f t="shared" si="11"/>
        <v>0.72448979591836737</v>
      </c>
      <c r="Q23">
        <f t="shared" si="12"/>
        <v>0.7857142857142857</v>
      </c>
      <c r="R23">
        <f t="shared" si="13"/>
        <v>0.75510204081632648</v>
      </c>
      <c r="S23">
        <f t="shared" si="14"/>
        <v>0.66326530612244894</v>
      </c>
      <c r="T23">
        <f t="shared" si="32"/>
        <v>0.76530612244897955</v>
      </c>
      <c r="W23">
        <f t="shared" si="15"/>
        <v>0.42857142857142855</v>
      </c>
      <c r="X23">
        <f t="shared" si="16"/>
        <v>0.55102040816326525</v>
      </c>
      <c r="Y23">
        <f t="shared" si="17"/>
        <v>0.67346938775510201</v>
      </c>
      <c r="Z23">
        <f t="shared" si="18"/>
        <v>0.6428571428571429</v>
      </c>
      <c r="AA23">
        <f t="shared" si="19"/>
        <v>0.72448979591836737</v>
      </c>
      <c r="AB23">
        <f t="shared" si="20"/>
        <v>0.65306122448979587</v>
      </c>
      <c r="AC23">
        <f t="shared" si="21"/>
        <v>0.70408163265306123</v>
      </c>
      <c r="AD23">
        <f t="shared" si="22"/>
        <v>0.58163265306122447</v>
      </c>
      <c r="AE23">
        <f t="shared" si="23"/>
        <v>0.72448979591836737</v>
      </c>
      <c r="AF23">
        <f t="shared" si="24"/>
        <v>0.70408163265306123</v>
      </c>
      <c r="AG23">
        <f t="shared" si="25"/>
        <v>0.74489795918367352</v>
      </c>
      <c r="AH23">
        <f t="shared" si="26"/>
        <v>0.66326530612244894</v>
      </c>
      <c r="AI23">
        <f t="shared" si="27"/>
        <v>0.74489795918367352</v>
      </c>
      <c r="AJ23">
        <f t="shared" si="28"/>
        <v>0.86734693877551017</v>
      </c>
      <c r="AK23">
        <f t="shared" si="29"/>
        <v>0.72448979591836737</v>
      </c>
      <c r="AL23">
        <f t="shared" si="30"/>
        <v>0.72448979591836737</v>
      </c>
      <c r="AM23">
        <f t="shared" si="31"/>
        <v>0.74489795918367352</v>
      </c>
    </row>
    <row r="24" spans="3:39" x14ac:dyDescent="0.3">
      <c r="D24">
        <f>$D12/196</f>
        <v>0.54081632653061229</v>
      </c>
      <c r="E24">
        <f t="shared" si="0"/>
        <v>0.70408163265306123</v>
      </c>
      <c r="F24">
        <f t="shared" si="1"/>
        <v>0.55102040816326525</v>
      </c>
      <c r="G24">
        <f t="shared" si="2"/>
        <v>0.63265306122448983</v>
      </c>
      <c r="H24">
        <f t="shared" si="3"/>
        <v>0.65306122448979587</v>
      </c>
      <c r="I24">
        <f t="shared" si="4"/>
        <v>0.62244897959183676</v>
      </c>
      <c r="J24">
        <f t="shared" si="5"/>
        <v>0.70408163265306123</v>
      </c>
      <c r="K24">
        <f t="shared" si="6"/>
        <v>0.55102040816326525</v>
      </c>
      <c r="L24">
        <f t="shared" si="7"/>
        <v>0.60204081632653061</v>
      </c>
      <c r="M24">
        <f t="shared" si="8"/>
        <v>0.63265306122448983</v>
      </c>
      <c r="N24">
        <f t="shared" si="9"/>
        <v>0.7857142857142857</v>
      </c>
      <c r="O24">
        <f t="shared" si="10"/>
        <v>0.82653061224489799</v>
      </c>
      <c r="P24">
        <f t="shared" si="11"/>
        <v>0.75510204081632648</v>
      </c>
      <c r="Q24">
        <f t="shared" si="12"/>
        <v>0.60204081632653061</v>
      </c>
      <c r="R24">
        <f t="shared" si="13"/>
        <v>0.7142857142857143</v>
      </c>
      <c r="S24">
        <f t="shared" si="14"/>
        <v>0.81632653061224492</v>
      </c>
      <c r="T24">
        <f t="shared" si="32"/>
        <v>0.73469387755102045</v>
      </c>
      <c r="W24">
        <f>$W12/196</f>
        <v>0.52040816326530615</v>
      </c>
      <c r="X24">
        <f t="shared" si="16"/>
        <v>0.69387755102040816</v>
      </c>
      <c r="Y24">
        <f t="shared" si="17"/>
        <v>0.58163265306122447</v>
      </c>
      <c r="Z24">
        <f t="shared" si="18"/>
        <v>0.67346938775510201</v>
      </c>
      <c r="AA24">
        <f t="shared" si="19"/>
        <v>0.70408163265306123</v>
      </c>
      <c r="AB24">
        <f t="shared" si="20"/>
        <v>0.63265306122448983</v>
      </c>
      <c r="AC24">
        <f t="shared" si="21"/>
        <v>0.68367346938775508</v>
      </c>
      <c r="AD24">
        <f t="shared" si="22"/>
        <v>0.70408163265306123</v>
      </c>
      <c r="AE24">
        <f t="shared" si="23"/>
        <v>0.58163265306122447</v>
      </c>
      <c r="AF24">
        <f t="shared" si="24"/>
        <v>0.66326530612244894</v>
      </c>
      <c r="AG24">
        <f t="shared" si="25"/>
        <v>0.81632653061224492</v>
      </c>
      <c r="AH24">
        <f t="shared" si="26"/>
        <v>0.79591836734693877</v>
      </c>
      <c r="AI24">
        <f t="shared" si="27"/>
        <v>0.76530612244897955</v>
      </c>
      <c r="AJ24">
        <f t="shared" si="28"/>
        <v>0.6428571428571429</v>
      </c>
      <c r="AK24">
        <f t="shared" si="29"/>
        <v>0.72448979591836737</v>
      </c>
      <c r="AL24">
        <f t="shared" si="30"/>
        <v>0.80612244897959184</v>
      </c>
      <c r="AM24">
        <f t="shared" si="31"/>
        <v>0.73469387755102045</v>
      </c>
    </row>
    <row r="25" spans="3:39" x14ac:dyDescent="0.3">
      <c r="E25">
        <f t="shared" si="0"/>
        <v>0.65306122448979587</v>
      </c>
      <c r="F25">
        <f t="shared" si="1"/>
        <v>0.69387755102040816</v>
      </c>
      <c r="G25">
        <f t="shared" si="2"/>
        <v>0.62244897959183676</v>
      </c>
      <c r="H25">
        <f t="shared" si="3"/>
        <v>0.66326530612244894</v>
      </c>
      <c r="I25">
        <f t="shared" si="4"/>
        <v>0.68367346938775508</v>
      </c>
      <c r="J25">
        <f t="shared" si="5"/>
        <v>0.59183673469387754</v>
      </c>
      <c r="L25">
        <f t="shared" si="7"/>
        <v>0.58163265306122447</v>
      </c>
      <c r="M25">
        <f t="shared" si="8"/>
        <v>0.61224489795918369</v>
      </c>
      <c r="N25">
        <f t="shared" si="9"/>
        <v>0.7142857142857143</v>
      </c>
      <c r="O25">
        <f t="shared" si="10"/>
        <v>0.76530612244897955</v>
      </c>
      <c r="P25">
        <f t="shared" si="11"/>
        <v>0.73469387755102045</v>
      </c>
      <c r="Q25">
        <f t="shared" si="12"/>
        <v>0.76530612244897955</v>
      </c>
      <c r="R25">
        <f t="shared" si="13"/>
        <v>0.74489795918367352</v>
      </c>
      <c r="S25">
        <f t="shared" si="14"/>
        <v>0.79591836734693877</v>
      </c>
      <c r="T25">
        <f t="shared" si="32"/>
        <v>0.69387755102040816</v>
      </c>
      <c r="X25">
        <f>$X13/196</f>
        <v>0.61224489795918369</v>
      </c>
      <c r="Y25">
        <f t="shared" si="17"/>
        <v>0.69387755102040816</v>
      </c>
      <c r="Z25">
        <f t="shared" si="18"/>
        <v>0.66326530612244894</v>
      </c>
      <c r="AA25">
        <f t="shared" si="19"/>
        <v>0.70408163265306123</v>
      </c>
      <c r="AB25">
        <f t="shared" si="20"/>
        <v>0.67346938775510201</v>
      </c>
      <c r="AC25">
        <f t="shared" si="21"/>
        <v>0.63265306122448983</v>
      </c>
      <c r="AE25">
        <f t="shared" si="23"/>
        <v>0.56122448979591832</v>
      </c>
      <c r="AF25">
        <f t="shared" si="24"/>
        <v>0.6428571428571429</v>
      </c>
      <c r="AG25">
        <f t="shared" si="25"/>
        <v>0.67346938775510201</v>
      </c>
      <c r="AH25">
        <f t="shared" si="26"/>
        <v>0.79591836734693877</v>
      </c>
      <c r="AI25">
        <f t="shared" si="27"/>
        <v>0.72448979591836737</v>
      </c>
      <c r="AJ25">
        <f t="shared" si="28"/>
        <v>0.7857142857142857</v>
      </c>
      <c r="AK25">
        <f t="shared" si="29"/>
        <v>0.72448979591836737</v>
      </c>
      <c r="AL25">
        <f t="shared" si="30"/>
        <v>0.80612244897959184</v>
      </c>
      <c r="AM25">
        <f t="shared" si="31"/>
        <v>0.75510204081632648</v>
      </c>
    </row>
    <row r="29" spans="3:39" x14ac:dyDescent="0.3">
      <c r="C29" t="s">
        <v>7</v>
      </c>
      <c r="D29">
        <f>AVERAGE(D16:D24)</f>
        <v>0.53628117913832207</v>
      </c>
      <c r="E29">
        <f>AVERAGE(E16:E25)</f>
        <v>0.56326530612244896</v>
      </c>
      <c r="F29">
        <f t="shared" ref="F29:H29" si="34">AVERAGE(F16:F25)</f>
        <v>0.56938775510204087</v>
      </c>
      <c r="G29">
        <f t="shared" si="34"/>
        <v>0.63265306122448983</v>
      </c>
      <c r="H29">
        <f t="shared" si="34"/>
        <v>0.61734693877551028</v>
      </c>
      <c r="I29">
        <f>AVERAGE(I16:I25)</f>
        <v>0.65306122448979598</v>
      </c>
      <c r="J29">
        <f>AVERAGE(J16:J25)</f>
        <v>0.67142857142857149</v>
      </c>
      <c r="K29">
        <f>AVERAGE(K16:K24)</f>
        <v>0.64965986394557829</v>
      </c>
      <c r="L29">
        <f>AVERAGE(L16:L25)</f>
        <v>0.66938775510204074</v>
      </c>
      <c r="M29">
        <f t="shared" ref="M29:P29" si="35">AVERAGE(M16:M25)</f>
        <v>0.64183673469387759</v>
      </c>
      <c r="N29">
        <f>AVERAGE(N16:N25)</f>
        <v>0.7020408163265307</v>
      </c>
      <c r="O29">
        <f t="shared" si="35"/>
        <v>0.71224489795918378</v>
      </c>
      <c r="P29">
        <f t="shared" si="35"/>
        <v>0.75306122448979607</v>
      </c>
      <c r="Q29">
        <f>AVERAGE(Q16:Q25)</f>
        <v>0.72142857142857142</v>
      </c>
      <c r="R29">
        <f>AVERAGE(R16:R25)</f>
        <v>0.72755102040816322</v>
      </c>
      <c r="S29">
        <f>AVERAGE(S16:S25)</f>
        <v>0.72448979591836737</v>
      </c>
      <c r="T29">
        <f>AVERAGE(T16:T25)</f>
        <v>0.73061224489795917</v>
      </c>
      <c r="V29" t="s">
        <v>7</v>
      </c>
      <c r="W29">
        <f>AVERAGE(W16:W24)</f>
        <v>0.53514739229024944</v>
      </c>
      <c r="X29">
        <f>AVERAGE(X16:X25)</f>
        <v>0.5714285714285714</v>
      </c>
      <c r="Y29">
        <f t="shared" ref="Y29:AM29" si="36">AVERAGE(Y16:Y25)</f>
        <v>0.58673469387755106</v>
      </c>
      <c r="Z29">
        <f t="shared" si="36"/>
        <v>0.64693877551020418</v>
      </c>
      <c r="AA29">
        <f t="shared" si="36"/>
        <v>0.65306122448979598</v>
      </c>
      <c r="AB29">
        <f t="shared" si="36"/>
        <v>0.66428571428571426</v>
      </c>
      <c r="AC29">
        <f t="shared" si="36"/>
        <v>0.66836734693877553</v>
      </c>
      <c r="AD29">
        <f>AVERAGE(AD16:AD24)</f>
        <v>0.67913832199546476</v>
      </c>
      <c r="AE29">
        <f t="shared" si="36"/>
        <v>0.67040816326530617</v>
      </c>
      <c r="AF29">
        <f t="shared" si="36"/>
        <v>0.67040816326530617</v>
      </c>
      <c r="AG29">
        <f>AVERAGE(AG16:AG25)</f>
        <v>0.7377551020408164</v>
      </c>
      <c r="AH29">
        <f t="shared" si="36"/>
        <v>0.74183673469387756</v>
      </c>
      <c r="AI29">
        <f t="shared" si="36"/>
        <v>0.75</v>
      </c>
      <c r="AJ29">
        <f t="shared" si="36"/>
        <v>0.73979591836734693</v>
      </c>
      <c r="AK29">
        <f t="shared" si="36"/>
        <v>0.73265306122448981</v>
      </c>
      <c r="AL29">
        <f t="shared" si="36"/>
        <v>0.73469387755102034</v>
      </c>
      <c r="AM29">
        <f t="shared" si="36"/>
        <v>0.74693877551020404</v>
      </c>
    </row>
    <row r="31" spans="3:39" x14ac:dyDescent="0.3">
      <c r="C31" t="s">
        <v>8</v>
      </c>
      <c r="D31">
        <f>STDEV(D16:D24)</f>
        <v>8.4316702423404916E-2</v>
      </c>
      <c r="E31">
        <f>STDEV(E16:E25)</f>
        <v>0.10764647861144193</v>
      </c>
      <c r="F31">
        <f>STDEV(F16:F25)</f>
        <v>7.9011196779508297E-2</v>
      </c>
      <c r="G31">
        <f t="shared" ref="G31:T31" si="37">STDEV(G16:G25)</f>
        <v>5.930474753116563E-2</v>
      </c>
      <c r="H31">
        <f t="shared" si="37"/>
        <v>7.0244477646472639E-2</v>
      </c>
      <c r="I31">
        <f t="shared" si="37"/>
        <v>6.1413163555332613E-2</v>
      </c>
      <c r="J31">
        <f t="shared" si="37"/>
        <v>4.8294528841629526E-2</v>
      </c>
      <c r="K31">
        <f>STDEV(K16:K24)</f>
        <v>8.0508846112547411E-2</v>
      </c>
      <c r="L31">
        <f>STDEV(L16:L25)</f>
        <v>7.1541860272843413E-2</v>
      </c>
      <c r="M31">
        <f t="shared" si="37"/>
        <v>7.7480872917183308E-2</v>
      </c>
      <c r="N31">
        <f t="shared" si="37"/>
        <v>5.9654860594268715E-2</v>
      </c>
      <c r="O31">
        <f t="shared" si="37"/>
        <v>8.1604303467363096E-2</v>
      </c>
      <c r="P31">
        <f t="shared" si="37"/>
        <v>4.5328792514170567E-2</v>
      </c>
      <c r="Q31">
        <f t="shared" si="37"/>
        <v>7.5146208544506529E-2</v>
      </c>
      <c r="R31">
        <f t="shared" si="37"/>
        <v>3.3343744035789019E-2</v>
      </c>
      <c r="S31">
        <f t="shared" si="37"/>
        <v>6.8535515917040435E-2</v>
      </c>
      <c r="T31">
        <f t="shared" si="37"/>
        <v>5.8558746167775087E-2</v>
      </c>
      <c r="V31" t="s">
        <v>8</v>
      </c>
      <c r="W31">
        <f>STDEV(W16:W24)</f>
        <v>7.5866353820392293E-2</v>
      </c>
      <c r="X31">
        <f>STDEV(X16:X25)</f>
        <v>9.6205004243067771E-2</v>
      </c>
      <c r="Y31">
        <f t="shared" ref="Y31:AM31" si="38">STDEV(Y16:Y25)</f>
        <v>7.5790067874683814E-2</v>
      </c>
      <c r="Z31">
        <f t="shared" si="38"/>
        <v>5.2956463825928078E-2</v>
      </c>
      <c r="AA31">
        <f t="shared" si="38"/>
        <v>7.5904468042249623E-2</v>
      </c>
      <c r="AB31">
        <f t="shared" si="38"/>
        <v>4.3678025489774182E-2</v>
      </c>
      <c r="AC31">
        <f t="shared" si="38"/>
        <v>4.116911032962655E-2</v>
      </c>
      <c r="AD31">
        <f>STDEV(AD16:AD24)</f>
        <v>7.0347339727708957E-2</v>
      </c>
      <c r="AE31">
        <f t="shared" si="38"/>
        <v>6.4902736600209107E-2</v>
      </c>
      <c r="AF31">
        <f t="shared" si="38"/>
        <v>3.5364336681823198E-2</v>
      </c>
      <c r="AG31">
        <f t="shared" si="38"/>
        <v>6.4185755349470144E-2</v>
      </c>
      <c r="AH31">
        <f t="shared" si="38"/>
        <v>4.6150835083226503E-2</v>
      </c>
      <c r="AI31">
        <f t="shared" si="38"/>
        <v>3.764616262105213E-2</v>
      </c>
      <c r="AJ31">
        <f t="shared" si="38"/>
        <v>6.6173729450148697E-2</v>
      </c>
      <c r="AK31">
        <f t="shared" si="38"/>
        <v>4.7081514212240223E-2</v>
      </c>
      <c r="AL31">
        <f t="shared" si="38"/>
        <v>6.5249408480445165E-2</v>
      </c>
      <c r="AM31">
        <f t="shared" si="38"/>
        <v>4.9943278484292926E-2</v>
      </c>
    </row>
    <row r="33" spans="3:39" x14ac:dyDescent="0.3">
      <c r="C33" t="s">
        <v>9</v>
      </c>
      <c r="D33">
        <f>D31/SQRT(9)</f>
        <v>2.8105567474468306E-2</v>
      </c>
      <c r="E33">
        <f t="shared" ref="E33:T33" si="39">E31/SQRT(10)</f>
        <v>3.4040805450875608E-2</v>
      </c>
      <c r="F33">
        <f t="shared" si="39"/>
        <v>2.4985534247900686E-2</v>
      </c>
      <c r="G33">
        <f t="shared" si="39"/>
        <v>1.8753807825973089E-2</v>
      </c>
      <c r="H33">
        <f t="shared" si="39"/>
        <v>2.221325424116375E-2</v>
      </c>
      <c r="I33">
        <f t="shared" si="39"/>
        <v>1.9420547515129519E-2</v>
      </c>
      <c r="J33">
        <f t="shared" si="39"/>
        <v>1.5272070966424252E-2</v>
      </c>
      <c r="K33">
        <f>K31/SQRT(9)</f>
        <v>2.6836282037515802E-2</v>
      </c>
      <c r="L33">
        <f t="shared" si="39"/>
        <v>2.2623522650770039E-2</v>
      </c>
      <c r="M33">
        <f t="shared" si="39"/>
        <v>2.4501603351635398E-2</v>
      </c>
      <c r="N33">
        <f t="shared" si="39"/>
        <v>1.8864523297771493E-2</v>
      </c>
      <c r="O33">
        <f t="shared" si="39"/>
        <v>2.580554658284433E-2</v>
      </c>
      <c r="P33">
        <f t="shared" si="39"/>
        <v>1.4334222792996924E-2</v>
      </c>
      <c r="Q33">
        <f t="shared" si="39"/>
        <v>2.3763317652664716E-2</v>
      </c>
      <c r="R33">
        <f>R31/SQRT(10)</f>
        <v>1.0544217687074824E-2</v>
      </c>
      <c r="S33">
        <f t="shared" si="39"/>
        <v>2.1672833091257133E-2</v>
      </c>
      <c r="T33">
        <f t="shared" si="39"/>
        <v>1.8517901481382583E-2</v>
      </c>
      <c r="V33" t="s">
        <v>9</v>
      </c>
      <c r="W33">
        <f>W31/SQRT(9)</f>
        <v>2.528878460679743E-2</v>
      </c>
      <c r="X33">
        <f t="shared" ref="X33:AM33" si="40">X31/SQRT(10)</f>
        <v>3.0422693571425734E-2</v>
      </c>
      <c r="Y33">
        <f t="shared" si="40"/>
        <v>2.3966923850275778E-2</v>
      </c>
      <c r="Z33">
        <f t="shared" si="40"/>
        <v>1.6746304251824724E-2</v>
      </c>
      <c r="AA33">
        <f t="shared" si="40"/>
        <v>2.4003100359697063E-2</v>
      </c>
      <c r="AB33">
        <f t="shared" si="40"/>
        <v>1.3812204424657791E-2</v>
      </c>
      <c r="AC33">
        <f t="shared" si="40"/>
        <v>1.3018815788438529E-2</v>
      </c>
      <c r="AD33">
        <f>AD31/SQRT(9)</f>
        <v>2.3449113242569652E-2</v>
      </c>
      <c r="AE33">
        <f t="shared" si="40"/>
        <v>2.0524047403463388E-2</v>
      </c>
      <c r="AF33">
        <f t="shared" si="40"/>
        <v>1.1183185185560265E-2</v>
      </c>
      <c r="AG33">
        <f t="shared" si="40"/>
        <v>2.0297318024266247E-2</v>
      </c>
      <c r="AH33">
        <f t="shared" si="40"/>
        <v>1.4594175478180225E-2</v>
      </c>
      <c r="AI33">
        <f t="shared" si="40"/>
        <v>1.1904761904761902E-2</v>
      </c>
      <c r="AJ33">
        <f t="shared" si="40"/>
        <v>2.0925970633023157E-2</v>
      </c>
      <c r="AK33">
        <f t="shared" si="40"/>
        <v>1.488848206002673E-2</v>
      </c>
      <c r="AL33">
        <f>AL31/SQRT(10)</f>
        <v>2.0633674677691293E-2</v>
      </c>
      <c r="AM33">
        <f t="shared" si="40"/>
        <v>1.579345138264476E-2</v>
      </c>
    </row>
    <row r="38" spans="3:39" x14ac:dyDescent="0.3">
      <c r="L38" s="1">
        <v>2</v>
      </c>
      <c r="M38" s="1">
        <v>2.5</v>
      </c>
      <c r="N38" s="1">
        <v>3</v>
      </c>
      <c r="O38" s="1">
        <v>3.5</v>
      </c>
      <c r="P38" s="1">
        <v>4</v>
      </c>
      <c r="Q38" s="1">
        <v>4.5</v>
      </c>
      <c r="R38" s="1">
        <v>5</v>
      </c>
      <c r="S38" s="1">
        <v>5.5</v>
      </c>
      <c r="T38" s="1">
        <v>6</v>
      </c>
      <c r="U38" s="1">
        <v>6.5</v>
      </c>
      <c r="V38" s="1">
        <v>7</v>
      </c>
      <c r="W38" s="1">
        <v>7.5</v>
      </c>
      <c r="X38" s="1">
        <v>8</v>
      </c>
      <c r="Y38" s="1">
        <v>8.5</v>
      </c>
      <c r="Z38" s="1">
        <v>9</v>
      </c>
      <c r="AA38" s="1">
        <v>9.5</v>
      </c>
      <c r="AB38" s="1">
        <v>10</v>
      </c>
    </row>
    <row r="39" spans="3:39" x14ac:dyDescent="0.3">
      <c r="K39" t="s">
        <v>0</v>
      </c>
      <c r="L39">
        <v>0.53628117913832207</v>
      </c>
      <c r="M39">
        <v>0.56326530612244896</v>
      </c>
      <c r="N39">
        <v>0.56938775510204087</v>
      </c>
      <c r="O39">
        <v>0.63265306122448983</v>
      </c>
      <c r="P39">
        <v>0.61734693877551028</v>
      </c>
      <c r="Q39">
        <v>0.65306122448979598</v>
      </c>
      <c r="R39">
        <v>0.67142857142857149</v>
      </c>
      <c r="S39">
        <v>0.64965986394557829</v>
      </c>
      <c r="T39">
        <v>0.66938775510204074</v>
      </c>
      <c r="U39">
        <v>0.64183673469387759</v>
      </c>
      <c r="V39">
        <v>0.7020408163265307</v>
      </c>
      <c r="W39">
        <v>0.71224489795918378</v>
      </c>
      <c r="X39">
        <v>0.75306122448979607</v>
      </c>
      <c r="Y39">
        <v>0.72142857142857142</v>
      </c>
      <c r="Z39">
        <v>0.72755102040816322</v>
      </c>
      <c r="AA39">
        <v>0.72448979591836737</v>
      </c>
      <c r="AB39">
        <v>0.73061224489795917</v>
      </c>
    </row>
    <row r="40" spans="3:39" x14ac:dyDescent="0.3">
      <c r="K40" t="s">
        <v>1</v>
      </c>
      <c r="L40">
        <v>0.53514739229024944</v>
      </c>
      <c r="M40">
        <v>0.5714285714285714</v>
      </c>
      <c r="N40">
        <v>0.58673469387755106</v>
      </c>
      <c r="O40">
        <v>0.64693877551020418</v>
      </c>
      <c r="P40">
        <v>0.65306122448979598</v>
      </c>
      <c r="Q40">
        <v>0.66428571428571426</v>
      </c>
      <c r="R40">
        <v>0.66836734693877553</v>
      </c>
      <c r="S40">
        <v>0.67913832199546476</v>
      </c>
      <c r="T40">
        <v>0.67040816326530617</v>
      </c>
      <c r="U40">
        <v>0.67040816326530617</v>
      </c>
      <c r="V40">
        <v>0.7377551020408164</v>
      </c>
      <c r="W40">
        <v>0.74183673469387756</v>
      </c>
      <c r="X40">
        <v>0.75</v>
      </c>
      <c r="Y40">
        <v>0.73979591836734693</v>
      </c>
      <c r="Z40">
        <v>0.73265306122448981</v>
      </c>
      <c r="AA40">
        <v>0.73469387755102034</v>
      </c>
      <c r="AB40">
        <v>0.74693877551020404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workbookViewId="0">
      <selection activeCell="B4" sqref="B4"/>
    </sheetView>
  </sheetViews>
  <sheetFormatPr defaultRowHeight="14.4" x14ac:dyDescent="0.3"/>
  <sheetData>
    <row r="2" spans="2:20" x14ac:dyDescent="0.3">
      <c r="E2" t="s">
        <v>0</v>
      </c>
      <c r="F2" t="s">
        <v>5</v>
      </c>
      <c r="P2" t="s">
        <v>6</v>
      </c>
    </row>
    <row r="3" spans="2:20" x14ac:dyDescent="0.3">
      <c r="B3" t="s">
        <v>16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>
        <v>700</v>
      </c>
      <c r="J3">
        <v>800</v>
      </c>
      <c r="M3">
        <v>100</v>
      </c>
      <c r="N3">
        <v>200</v>
      </c>
      <c r="O3">
        <v>300</v>
      </c>
      <c r="P3">
        <v>400</v>
      </c>
      <c r="Q3">
        <v>500</v>
      </c>
      <c r="R3">
        <v>600</v>
      </c>
      <c r="S3">
        <v>700</v>
      </c>
      <c r="T3">
        <v>800</v>
      </c>
    </row>
    <row r="4" spans="2:20" x14ac:dyDescent="0.3">
      <c r="C4">
        <v>92</v>
      </c>
      <c r="D4">
        <v>74</v>
      </c>
      <c r="E4">
        <v>36</v>
      </c>
      <c r="F4">
        <v>34</v>
      </c>
      <c r="G4">
        <v>42</v>
      </c>
      <c r="H4">
        <v>34</v>
      </c>
      <c r="I4">
        <v>16</v>
      </c>
      <c r="J4">
        <v>12</v>
      </c>
      <c r="M4">
        <f>$C4/(2*100-4)</f>
        <v>0.46938775510204084</v>
      </c>
      <c r="N4">
        <f>$D4/196</f>
        <v>0.37755102040816324</v>
      </c>
      <c r="O4">
        <f>$E4/196</f>
        <v>0.18367346938775511</v>
      </c>
      <c r="P4">
        <f>$F4/196</f>
        <v>0.17346938775510204</v>
      </c>
      <c r="Q4">
        <f>$G4/196</f>
        <v>0.21428571428571427</v>
      </c>
      <c r="R4">
        <f>$H4/196</f>
        <v>0.17346938775510204</v>
      </c>
      <c r="S4">
        <f>$I4/196</f>
        <v>8.1632653061224483E-2</v>
      </c>
      <c r="T4">
        <f>$J4/196</f>
        <v>6.1224489795918366E-2</v>
      </c>
    </row>
    <row r="5" spans="2:20" x14ac:dyDescent="0.3">
      <c r="C5">
        <v>96</v>
      </c>
      <c r="D5">
        <v>68</v>
      </c>
      <c r="E5">
        <v>58</v>
      </c>
      <c r="F5">
        <v>34</v>
      </c>
      <c r="G5">
        <v>30</v>
      </c>
      <c r="H5">
        <v>30</v>
      </c>
      <c r="I5">
        <v>38</v>
      </c>
      <c r="J5">
        <v>18</v>
      </c>
      <c r="M5">
        <f t="shared" ref="M5:M13" si="0">$C5/(2*100-4)</f>
        <v>0.48979591836734693</v>
      </c>
      <c r="N5">
        <f t="shared" ref="N5:N13" si="1">$D5/196</f>
        <v>0.34693877551020408</v>
      </c>
      <c r="O5">
        <f t="shared" ref="O5:O13" si="2">$E5/196</f>
        <v>0.29591836734693877</v>
      </c>
      <c r="P5">
        <f t="shared" ref="P5:P13" si="3">$F5/196</f>
        <v>0.17346938775510204</v>
      </c>
      <c r="Q5">
        <f t="shared" ref="Q5:Q13" si="4">$G5/196</f>
        <v>0.15306122448979592</v>
      </c>
      <c r="R5">
        <f t="shared" ref="R5:R13" si="5">$H5/196</f>
        <v>0.15306122448979592</v>
      </c>
      <c r="S5">
        <f t="shared" ref="S5:S13" si="6">$I5/196</f>
        <v>0.19387755102040816</v>
      </c>
      <c r="T5">
        <f t="shared" ref="T5:T10" si="7">$J5/196</f>
        <v>9.1836734693877556E-2</v>
      </c>
    </row>
    <row r="6" spans="2:20" x14ac:dyDescent="0.3">
      <c r="C6">
        <v>118</v>
      </c>
      <c r="D6">
        <v>58</v>
      </c>
      <c r="E6">
        <v>48</v>
      </c>
      <c r="F6">
        <v>44</v>
      </c>
      <c r="G6">
        <v>30</v>
      </c>
      <c r="H6">
        <v>28</v>
      </c>
      <c r="I6">
        <v>22</v>
      </c>
      <c r="J6">
        <v>36</v>
      </c>
      <c r="M6">
        <f t="shared" si="0"/>
        <v>0.60204081632653061</v>
      </c>
      <c r="N6">
        <f t="shared" si="1"/>
        <v>0.29591836734693877</v>
      </c>
      <c r="O6">
        <f t="shared" si="2"/>
        <v>0.24489795918367346</v>
      </c>
      <c r="P6">
        <f t="shared" si="3"/>
        <v>0.22448979591836735</v>
      </c>
      <c r="Q6">
        <f t="shared" si="4"/>
        <v>0.15306122448979592</v>
      </c>
      <c r="R6">
        <f t="shared" si="5"/>
        <v>0.14285714285714285</v>
      </c>
      <c r="S6">
        <f t="shared" si="6"/>
        <v>0.11224489795918367</v>
      </c>
      <c r="T6">
        <f t="shared" si="7"/>
        <v>0.18367346938775511</v>
      </c>
    </row>
    <row r="7" spans="2:20" x14ac:dyDescent="0.3">
      <c r="C7">
        <v>84</v>
      </c>
      <c r="D7">
        <v>74</v>
      </c>
      <c r="E7">
        <v>36</v>
      </c>
      <c r="F7">
        <v>46</v>
      </c>
      <c r="G7">
        <v>42</v>
      </c>
      <c r="H7">
        <v>22</v>
      </c>
      <c r="I7">
        <v>16</v>
      </c>
      <c r="J7">
        <v>30</v>
      </c>
      <c r="M7">
        <f t="shared" si="0"/>
        <v>0.42857142857142855</v>
      </c>
      <c r="N7">
        <f t="shared" si="1"/>
        <v>0.37755102040816324</v>
      </c>
      <c r="O7">
        <f t="shared" si="2"/>
        <v>0.18367346938775511</v>
      </c>
      <c r="P7">
        <f t="shared" si="3"/>
        <v>0.23469387755102042</v>
      </c>
      <c r="Q7">
        <f t="shared" si="4"/>
        <v>0.21428571428571427</v>
      </c>
      <c r="R7">
        <f t="shared" si="5"/>
        <v>0.11224489795918367</v>
      </c>
      <c r="S7">
        <f t="shared" si="6"/>
        <v>8.1632653061224483E-2</v>
      </c>
      <c r="T7">
        <f t="shared" si="7"/>
        <v>0.15306122448979592</v>
      </c>
    </row>
    <row r="8" spans="2:20" x14ac:dyDescent="0.3">
      <c r="C8">
        <v>112</v>
      </c>
      <c r="D8">
        <v>58</v>
      </c>
      <c r="E8">
        <v>48</v>
      </c>
      <c r="F8">
        <v>50</v>
      </c>
      <c r="G8">
        <v>30</v>
      </c>
      <c r="H8">
        <v>26</v>
      </c>
      <c r="I8">
        <v>22</v>
      </c>
      <c r="J8">
        <v>16</v>
      </c>
      <c r="M8">
        <f t="shared" si="0"/>
        <v>0.5714285714285714</v>
      </c>
      <c r="N8">
        <f t="shared" si="1"/>
        <v>0.29591836734693877</v>
      </c>
      <c r="O8">
        <f t="shared" si="2"/>
        <v>0.24489795918367346</v>
      </c>
      <c r="P8">
        <f t="shared" si="3"/>
        <v>0.25510204081632654</v>
      </c>
      <c r="Q8">
        <f t="shared" si="4"/>
        <v>0.15306122448979592</v>
      </c>
      <c r="R8">
        <f t="shared" si="5"/>
        <v>0.1326530612244898</v>
      </c>
      <c r="S8">
        <f t="shared" si="6"/>
        <v>0.11224489795918367</v>
      </c>
      <c r="T8">
        <f t="shared" si="7"/>
        <v>8.1632653061224483E-2</v>
      </c>
    </row>
    <row r="9" spans="2:20" x14ac:dyDescent="0.3">
      <c r="C9">
        <v>88</v>
      </c>
      <c r="D9">
        <v>48</v>
      </c>
      <c r="E9">
        <v>54</v>
      </c>
      <c r="F9">
        <v>54</v>
      </c>
      <c r="G9">
        <v>22</v>
      </c>
      <c r="H9">
        <v>34</v>
      </c>
      <c r="I9">
        <v>28</v>
      </c>
      <c r="J9">
        <v>24</v>
      </c>
      <c r="M9">
        <f t="shared" si="0"/>
        <v>0.44897959183673469</v>
      </c>
      <c r="N9">
        <f t="shared" si="1"/>
        <v>0.24489795918367346</v>
      </c>
      <c r="O9">
        <f t="shared" si="2"/>
        <v>0.27551020408163263</v>
      </c>
      <c r="P9">
        <f t="shared" si="3"/>
        <v>0.27551020408163263</v>
      </c>
      <c r="Q9">
        <f t="shared" si="4"/>
        <v>0.11224489795918367</v>
      </c>
      <c r="R9">
        <f t="shared" si="5"/>
        <v>0.17346938775510204</v>
      </c>
      <c r="S9">
        <f t="shared" si="6"/>
        <v>0.14285714285714285</v>
      </c>
      <c r="T9">
        <f t="shared" si="7"/>
        <v>0.12244897959183673</v>
      </c>
    </row>
    <row r="10" spans="2:20" x14ac:dyDescent="0.3">
      <c r="C10">
        <v>98</v>
      </c>
      <c r="D10">
        <v>64</v>
      </c>
      <c r="E10">
        <v>58</v>
      </c>
      <c r="F10">
        <v>36</v>
      </c>
      <c r="G10">
        <v>36</v>
      </c>
      <c r="H10">
        <v>22</v>
      </c>
      <c r="I10">
        <v>20</v>
      </c>
      <c r="J10">
        <v>20</v>
      </c>
      <c r="M10">
        <f t="shared" si="0"/>
        <v>0.5</v>
      </c>
      <c r="N10">
        <f t="shared" si="1"/>
        <v>0.32653061224489793</v>
      </c>
      <c r="O10">
        <f t="shared" si="2"/>
        <v>0.29591836734693877</v>
      </c>
      <c r="P10">
        <f t="shared" si="3"/>
        <v>0.18367346938775511</v>
      </c>
      <c r="Q10">
        <f t="shared" si="4"/>
        <v>0.18367346938775511</v>
      </c>
      <c r="R10">
        <f t="shared" si="5"/>
        <v>0.11224489795918367</v>
      </c>
      <c r="S10">
        <f t="shared" si="6"/>
        <v>0.10204081632653061</v>
      </c>
      <c r="T10">
        <f t="shared" si="7"/>
        <v>0.10204081632653061</v>
      </c>
    </row>
    <row r="11" spans="2:20" x14ac:dyDescent="0.3">
      <c r="C11">
        <v>112</v>
      </c>
      <c r="D11">
        <v>82</v>
      </c>
      <c r="E11">
        <v>54</v>
      </c>
      <c r="F11">
        <v>24</v>
      </c>
      <c r="G11">
        <v>24</v>
      </c>
      <c r="H11">
        <v>24</v>
      </c>
      <c r="I11">
        <v>22</v>
      </c>
      <c r="J11">
        <v>26</v>
      </c>
      <c r="M11">
        <f t="shared" si="0"/>
        <v>0.5714285714285714</v>
      </c>
      <c r="N11">
        <f>$D11/196</f>
        <v>0.41836734693877553</v>
      </c>
      <c r="O11">
        <f t="shared" si="2"/>
        <v>0.27551020408163263</v>
      </c>
      <c r="P11">
        <f t="shared" si="3"/>
        <v>0.12244897959183673</v>
      </c>
      <c r="Q11">
        <f t="shared" si="4"/>
        <v>0.12244897959183673</v>
      </c>
      <c r="R11">
        <f t="shared" si="5"/>
        <v>0.12244897959183673</v>
      </c>
      <c r="S11">
        <f t="shared" si="6"/>
        <v>0.11224489795918367</v>
      </c>
      <c r="T11">
        <f>$J11/196</f>
        <v>0.1326530612244898</v>
      </c>
    </row>
    <row r="12" spans="2:20" x14ac:dyDescent="0.3">
      <c r="C12">
        <v>94</v>
      </c>
      <c r="D12">
        <v>72</v>
      </c>
      <c r="E12">
        <v>48</v>
      </c>
      <c r="F12">
        <v>34</v>
      </c>
      <c r="G12">
        <v>22</v>
      </c>
      <c r="H12">
        <v>38</v>
      </c>
      <c r="I12">
        <v>30</v>
      </c>
      <c r="M12">
        <f t="shared" si="0"/>
        <v>0.47959183673469385</v>
      </c>
      <c r="N12">
        <f t="shared" si="1"/>
        <v>0.36734693877551022</v>
      </c>
      <c r="O12">
        <f t="shared" si="2"/>
        <v>0.24489795918367346</v>
      </c>
      <c r="P12">
        <f t="shared" si="3"/>
        <v>0.17346938775510204</v>
      </c>
      <c r="Q12">
        <f t="shared" si="4"/>
        <v>0.11224489795918367</v>
      </c>
      <c r="R12">
        <f t="shared" si="5"/>
        <v>0.19387755102040816</v>
      </c>
      <c r="S12">
        <f t="shared" si="6"/>
        <v>0.15306122448979592</v>
      </c>
    </row>
    <row r="13" spans="2:20" x14ac:dyDescent="0.3">
      <c r="C13">
        <v>118</v>
      </c>
      <c r="D13">
        <v>50</v>
      </c>
      <c r="E13">
        <v>34</v>
      </c>
      <c r="F13">
        <v>42</v>
      </c>
      <c r="G13">
        <v>18</v>
      </c>
      <c r="H13">
        <v>36</v>
      </c>
      <c r="I13">
        <v>32</v>
      </c>
      <c r="M13">
        <f t="shared" si="0"/>
        <v>0.60204081632653061</v>
      </c>
      <c r="N13">
        <f t="shared" si="1"/>
        <v>0.25510204081632654</v>
      </c>
      <c r="O13">
        <f t="shared" si="2"/>
        <v>0.17346938775510204</v>
      </c>
      <c r="P13">
        <f t="shared" si="3"/>
        <v>0.21428571428571427</v>
      </c>
      <c r="Q13">
        <f t="shared" si="4"/>
        <v>9.1836734693877556E-2</v>
      </c>
      <c r="R13">
        <f t="shared" si="5"/>
        <v>0.18367346938775511</v>
      </c>
      <c r="S13">
        <f t="shared" si="6"/>
        <v>0.16326530612244897</v>
      </c>
    </row>
    <row r="16" spans="2:20" x14ac:dyDescent="0.3">
      <c r="L16" t="s">
        <v>7</v>
      </c>
      <c r="M16">
        <f>AVERAGE($M4:$M13)</f>
        <v>0.51632653061224487</v>
      </c>
      <c r="N16">
        <f t="shared" ref="N16:S16" si="8">AVERAGE(N4:N13)</f>
        <v>0.33061224489795921</v>
      </c>
      <c r="O16">
        <f t="shared" si="8"/>
        <v>0.24183673469387754</v>
      </c>
      <c r="P16">
        <f t="shared" si="8"/>
        <v>0.20306122448979594</v>
      </c>
      <c r="Q16">
        <f t="shared" si="8"/>
        <v>0.15102040816326529</v>
      </c>
      <c r="R16">
        <f t="shared" si="8"/>
        <v>0.15</v>
      </c>
      <c r="S16">
        <f t="shared" si="8"/>
        <v>0.12551020408163266</v>
      </c>
      <c r="T16">
        <f>AVERAGE(T4:T11)</f>
        <v>0.11607142857142859</v>
      </c>
    </row>
    <row r="18" spans="3:20" x14ac:dyDescent="0.3">
      <c r="L18" t="s">
        <v>8</v>
      </c>
      <c r="M18">
        <f t="shared" ref="M18:S18" si="9">STDEV(M4:M13)</f>
        <v>6.4572122313383273E-2</v>
      </c>
      <c r="N18">
        <f t="shared" si="9"/>
        <v>5.695628758893706E-2</v>
      </c>
      <c r="O18">
        <f t="shared" si="9"/>
        <v>4.6649507961887535E-2</v>
      </c>
      <c r="P18">
        <f t="shared" si="9"/>
        <v>4.6000179071576081E-2</v>
      </c>
      <c r="Q18">
        <f t="shared" si="9"/>
        <v>4.2700285242109476E-2</v>
      </c>
      <c r="R18">
        <f t="shared" si="9"/>
        <v>3.0059253190864863E-2</v>
      </c>
      <c r="S18">
        <f t="shared" si="9"/>
        <v>3.6649561216465253E-2</v>
      </c>
      <c r="T18">
        <f>STDEV(T4:T11)</f>
        <v>4.0057635337929554E-2</v>
      </c>
    </row>
    <row r="20" spans="3:20" x14ac:dyDescent="0.3">
      <c r="L20" t="s">
        <v>9</v>
      </c>
      <c r="M20">
        <f>M18/SQRT(10)</f>
        <v>2.0419497986127206E-2</v>
      </c>
      <c r="N20">
        <f t="shared" ref="N20:S20" si="10">N18/SQRT(10)</f>
        <v>1.8011159584862119E-2</v>
      </c>
      <c r="O20">
        <f t="shared" si="10"/>
        <v>1.4751869688572389E-2</v>
      </c>
      <c r="P20">
        <f t="shared" si="10"/>
        <v>1.4546533864179005E-2</v>
      </c>
      <c r="Q20">
        <f t="shared" si="10"/>
        <v>1.3503015810394032E-2</v>
      </c>
      <c r="R20">
        <f t="shared" si="10"/>
        <v>9.5055704846817024E-3</v>
      </c>
      <c r="S20">
        <f t="shared" si="10"/>
        <v>1.1589608868980151E-2</v>
      </c>
      <c r="T20">
        <f>T18/SQRT(8)</f>
        <v>1.4162512792873932E-2</v>
      </c>
    </row>
    <row r="22" spans="3:20" x14ac:dyDescent="0.3">
      <c r="E22" t="s">
        <v>1</v>
      </c>
      <c r="F22" t="s">
        <v>5</v>
      </c>
      <c r="P22" t="s">
        <v>6</v>
      </c>
    </row>
    <row r="23" spans="3:20" x14ac:dyDescent="0.3">
      <c r="C23">
        <v>100</v>
      </c>
      <c r="D23">
        <v>200</v>
      </c>
      <c r="E23">
        <v>300</v>
      </c>
      <c r="F23">
        <v>400</v>
      </c>
      <c r="G23">
        <v>500</v>
      </c>
      <c r="H23">
        <v>600</v>
      </c>
      <c r="I23">
        <v>700</v>
      </c>
      <c r="J23">
        <v>800</v>
      </c>
      <c r="M23">
        <v>100</v>
      </c>
      <c r="N23">
        <v>200</v>
      </c>
      <c r="O23">
        <v>300</v>
      </c>
      <c r="P23">
        <v>400</v>
      </c>
      <c r="Q23">
        <v>500</v>
      </c>
      <c r="R23">
        <v>600</v>
      </c>
      <c r="S23">
        <v>700</v>
      </c>
      <c r="T23">
        <v>800</v>
      </c>
    </row>
    <row r="24" spans="3:20" x14ac:dyDescent="0.3">
      <c r="C24">
        <v>104</v>
      </c>
      <c r="D24">
        <v>74</v>
      </c>
      <c r="E24">
        <v>30</v>
      </c>
      <c r="F24">
        <v>26</v>
      </c>
      <c r="G24">
        <v>40</v>
      </c>
      <c r="H24">
        <v>38</v>
      </c>
      <c r="I24">
        <v>18</v>
      </c>
      <c r="J24">
        <v>20</v>
      </c>
      <c r="M24">
        <f>$C24/196</f>
        <v>0.53061224489795922</v>
      </c>
      <c r="N24">
        <f>$D24/196</f>
        <v>0.37755102040816324</v>
      </c>
      <c r="O24">
        <f>$E24/196</f>
        <v>0.15306122448979592</v>
      </c>
      <c r="P24">
        <f>$F24/196</f>
        <v>0.1326530612244898</v>
      </c>
      <c r="Q24">
        <f>$G24/196</f>
        <v>0.20408163265306123</v>
      </c>
      <c r="R24">
        <f>$H24/196</f>
        <v>0.19387755102040816</v>
      </c>
      <c r="S24">
        <f>$I24/196</f>
        <v>9.1836734693877556E-2</v>
      </c>
      <c r="T24">
        <f>$J24/196</f>
        <v>0.10204081632653061</v>
      </c>
    </row>
    <row r="25" spans="3:20" x14ac:dyDescent="0.3">
      <c r="C25">
        <v>102</v>
      </c>
      <c r="D25">
        <v>86</v>
      </c>
      <c r="E25">
        <v>68</v>
      </c>
      <c r="F25">
        <v>36</v>
      </c>
      <c r="G25">
        <v>32</v>
      </c>
      <c r="H25">
        <v>32</v>
      </c>
      <c r="I25">
        <v>34</v>
      </c>
      <c r="J25">
        <v>12</v>
      </c>
      <c r="M25">
        <f t="shared" ref="M25:M32" si="11">$C25/196</f>
        <v>0.52040816326530615</v>
      </c>
      <c r="N25">
        <f t="shared" ref="N25:N33" si="12">$D25/196</f>
        <v>0.43877551020408162</v>
      </c>
      <c r="O25">
        <f t="shared" ref="O25:O33" si="13">$E25/196</f>
        <v>0.34693877551020408</v>
      </c>
      <c r="P25">
        <f t="shared" ref="P25:P33" si="14">$F25/196</f>
        <v>0.18367346938775511</v>
      </c>
      <c r="Q25">
        <f t="shared" ref="Q25:Q33" si="15">$G25/196</f>
        <v>0.16326530612244897</v>
      </c>
      <c r="R25">
        <f t="shared" ref="R25:R33" si="16">$H25/196</f>
        <v>0.16326530612244897</v>
      </c>
      <c r="S25">
        <f t="shared" ref="S25:S33" si="17">$I25/196</f>
        <v>0.17346938775510204</v>
      </c>
      <c r="T25">
        <f t="shared" ref="T25:T31" si="18">$J25/196</f>
        <v>6.1224489795918366E-2</v>
      </c>
    </row>
    <row r="26" spans="3:20" x14ac:dyDescent="0.3">
      <c r="C26">
        <v>116</v>
      </c>
      <c r="D26">
        <v>82</v>
      </c>
      <c r="E26">
        <v>56</v>
      </c>
      <c r="F26">
        <v>36</v>
      </c>
      <c r="G26">
        <v>36</v>
      </c>
      <c r="H26">
        <v>36</v>
      </c>
      <c r="I26">
        <v>22</v>
      </c>
      <c r="J26">
        <v>30</v>
      </c>
      <c r="M26">
        <f t="shared" si="11"/>
        <v>0.59183673469387754</v>
      </c>
      <c r="N26">
        <f t="shared" si="12"/>
        <v>0.41836734693877553</v>
      </c>
      <c r="O26">
        <f t="shared" si="13"/>
        <v>0.2857142857142857</v>
      </c>
      <c r="P26">
        <f t="shared" si="14"/>
        <v>0.18367346938775511</v>
      </c>
      <c r="Q26">
        <f t="shared" si="15"/>
        <v>0.18367346938775511</v>
      </c>
      <c r="R26">
        <f t="shared" si="16"/>
        <v>0.18367346938775511</v>
      </c>
      <c r="S26">
        <f t="shared" si="17"/>
        <v>0.11224489795918367</v>
      </c>
      <c r="T26">
        <f t="shared" si="18"/>
        <v>0.15306122448979592</v>
      </c>
    </row>
    <row r="27" spans="3:20" x14ac:dyDescent="0.3">
      <c r="C27">
        <v>86</v>
      </c>
      <c r="D27">
        <v>84</v>
      </c>
      <c r="E27">
        <v>30</v>
      </c>
      <c r="F27">
        <v>48</v>
      </c>
      <c r="G27">
        <v>46</v>
      </c>
      <c r="H27">
        <v>24</v>
      </c>
      <c r="I27">
        <v>24</v>
      </c>
      <c r="J27">
        <v>30</v>
      </c>
      <c r="M27">
        <f t="shared" si="11"/>
        <v>0.43877551020408162</v>
      </c>
      <c r="N27">
        <f t="shared" si="12"/>
        <v>0.42857142857142855</v>
      </c>
      <c r="O27">
        <f t="shared" si="13"/>
        <v>0.15306122448979592</v>
      </c>
      <c r="P27">
        <f t="shared" si="14"/>
        <v>0.24489795918367346</v>
      </c>
      <c r="Q27">
        <f t="shared" si="15"/>
        <v>0.23469387755102042</v>
      </c>
      <c r="R27">
        <f t="shared" si="16"/>
        <v>0.12244897959183673</v>
      </c>
      <c r="S27">
        <f t="shared" si="17"/>
        <v>0.12244897959183673</v>
      </c>
      <c r="T27">
        <f t="shared" si="18"/>
        <v>0.15306122448979592</v>
      </c>
    </row>
    <row r="28" spans="3:20" x14ac:dyDescent="0.3">
      <c r="C28">
        <v>126</v>
      </c>
      <c r="D28">
        <v>68</v>
      </c>
      <c r="E28">
        <v>54</v>
      </c>
      <c r="F28">
        <v>28</v>
      </c>
      <c r="G28">
        <v>32</v>
      </c>
      <c r="H28">
        <v>28</v>
      </c>
      <c r="I28">
        <v>24</v>
      </c>
      <c r="J28">
        <v>18</v>
      </c>
      <c r="M28">
        <f t="shared" si="11"/>
        <v>0.6428571428571429</v>
      </c>
      <c r="N28">
        <f t="shared" si="12"/>
        <v>0.34693877551020408</v>
      </c>
      <c r="O28">
        <f t="shared" si="13"/>
        <v>0.27551020408163263</v>
      </c>
      <c r="P28">
        <f t="shared" si="14"/>
        <v>0.14285714285714285</v>
      </c>
      <c r="Q28">
        <f t="shared" si="15"/>
        <v>0.16326530612244897</v>
      </c>
      <c r="R28">
        <f t="shared" si="16"/>
        <v>0.14285714285714285</v>
      </c>
      <c r="S28">
        <f t="shared" si="17"/>
        <v>0.12244897959183673</v>
      </c>
      <c r="T28">
        <f t="shared" si="18"/>
        <v>9.1836734693877556E-2</v>
      </c>
    </row>
    <row r="29" spans="3:20" x14ac:dyDescent="0.3">
      <c r="C29">
        <v>98</v>
      </c>
      <c r="D29">
        <v>58</v>
      </c>
      <c r="E29">
        <v>60</v>
      </c>
      <c r="F29">
        <v>48</v>
      </c>
      <c r="G29">
        <v>30</v>
      </c>
      <c r="H29">
        <v>32</v>
      </c>
      <c r="I29">
        <v>36</v>
      </c>
      <c r="J29">
        <v>30</v>
      </c>
      <c r="M29">
        <f t="shared" si="11"/>
        <v>0.5</v>
      </c>
      <c r="N29">
        <f t="shared" si="12"/>
        <v>0.29591836734693877</v>
      </c>
      <c r="O29">
        <f t="shared" si="13"/>
        <v>0.30612244897959184</v>
      </c>
      <c r="P29">
        <f t="shared" si="14"/>
        <v>0.24489795918367346</v>
      </c>
      <c r="Q29">
        <f t="shared" si="15"/>
        <v>0.15306122448979592</v>
      </c>
      <c r="R29">
        <f t="shared" si="16"/>
        <v>0.16326530612244897</v>
      </c>
      <c r="S29">
        <f t="shared" si="17"/>
        <v>0.18367346938775511</v>
      </c>
      <c r="T29">
        <f t="shared" si="18"/>
        <v>0.15306122448979592</v>
      </c>
    </row>
    <row r="30" spans="3:20" x14ac:dyDescent="0.3">
      <c r="C30">
        <v>106</v>
      </c>
      <c r="D30">
        <v>62</v>
      </c>
      <c r="E30">
        <v>68</v>
      </c>
      <c r="F30">
        <v>34</v>
      </c>
      <c r="G30">
        <v>44</v>
      </c>
      <c r="H30">
        <v>28</v>
      </c>
      <c r="I30">
        <v>18</v>
      </c>
      <c r="J30">
        <v>28</v>
      </c>
      <c r="M30">
        <f t="shared" si="11"/>
        <v>0.54081632653061229</v>
      </c>
      <c r="N30">
        <f t="shared" si="12"/>
        <v>0.31632653061224492</v>
      </c>
      <c r="O30">
        <f t="shared" si="13"/>
        <v>0.34693877551020408</v>
      </c>
      <c r="P30">
        <f t="shared" si="14"/>
        <v>0.17346938775510204</v>
      </c>
      <c r="Q30">
        <f>$G30/196</f>
        <v>0.22448979591836735</v>
      </c>
      <c r="R30">
        <f t="shared" si="16"/>
        <v>0.14285714285714285</v>
      </c>
      <c r="S30">
        <f t="shared" si="17"/>
        <v>9.1836734693877556E-2</v>
      </c>
      <c r="T30">
        <f t="shared" si="18"/>
        <v>0.14285714285714285</v>
      </c>
    </row>
    <row r="31" spans="3:20" x14ac:dyDescent="0.3">
      <c r="C31">
        <v>120</v>
      </c>
      <c r="D31">
        <v>102</v>
      </c>
      <c r="E31">
        <v>60</v>
      </c>
      <c r="F31">
        <v>22</v>
      </c>
      <c r="G31">
        <v>36</v>
      </c>
      <c r="H31">
        <v>30</v>
      </c>
      <c r="I31">
        <v>26</v>
      </c>
      <c r="J31">
        <v>22</v>
      </c>
      <c r="M31">
        <f t="shared" si="11"/>
        <v>0.61224489795918369</v>
      </c>
      <c r="N31">
        <f t="shared" si="12"/>
        <v>0.52040816326530615</v>
      </c>
      <c r="O31">
        <f t="shared" si="13"/>
        <v>0.30612244897959184</v>
      </c>
      <c r="P31">
        <f t="shared" si="14"/>
        <v>0.11224489795918367</v>
      </c>
      <c r="Q31">
        <f t="shared" si="15"/>
        <v>0.18367346938775511</v>
      </c>
      <c r="R31">
        <f t="shared" si="16"/>
        <v>0.15306122448979592</v>
      </c>
      <c r="S31">
        <f t="shared" si="17"/>
        <v>0.1326530612244898</v>
      </c>
      <c r="T31">
        <f t="shared" si="18"/>
        <v>0.11224489795918367</v>
      </c>
    </row>
    <row r="32" spans="3:20" x14ac:dyDescent="0.3">
      <c r="C32">
        <v>90</v>
      </c>
      <c r="D32">
        <v>82</v>
      </c>
      <c r="E32">
        <v>48</v>
      </c>
      <c r="F32">
        <v>42</v>
      </c>
      <c r="G32">
        <v>26</v>
      </c>
      <c r="H32">
        <v>44</v>
      </c>
      <c r="I32">
        <v>32</v>
      </c>
      <c r="M32">
        <f t="shared" si="11"/>
        <v>0.45918367346938777</v>
      </c>
      <c r="N32">
        <f t="shared" si="12"/>
        <v>0.41836734693877553</v>
      </c>
      <c r="O32">
        <f t="shared" si="13"/>
        <v>0.24489795918367346</v>
      </c>
      <c r="P32">
        <f t="shared" si="14"/>
        <v>0.21428571428571427</v>
      </c>
      <c r="Q32">
        <f t="shared" si="15"/>
        <v>0.1326530612244898</v>
      </c>
      <c r="R32">
        <f t="shared" si="16"/>
        <v>0.22448979591836735</v>
      </c>
      <c r="S32">
        <f t="shared" si="17"/>
        <v>0.16326530612244897</v>
      </c>
    </row>
    <row r="33" spans="3:20" x14ac:dyDescent="0.3">
      <c r="C33">
        <v>112</v>
      </c>
      <c r="D33">
        <v>62</v>
      </c>
      <c r="E33">
        <v>42</v>
      </c>
      <c r="F33">
        <v>44</v>
      </c>
      <c r="G33">
        <v>38</v>
      </c>
      <c r="H33">
        <v>50</v>
      </c>
      <c r="I33">
        <v>26</v>
      </c>
      <c r="M33">
        <f>$C33/196</f>
        <v>0.5714285714285714</v>
      </c>
      <c r="N33">
        <f t="shared" si="12"/>
        <v>0.31632653061224492</v>
      </c>
      <c r="O33">
        <f t="shared" si="13"/>
        <v>0.21428571428571427</v>
      </c>
      <c r="P33">
        <f t="shared" si="14"/>
        <v>0.22448979591836735</v>
      </c>
      <c r="Q33">
        <f t="shared" si="15"/>
        <v>0.19387755102040816</v>
      </c>
      <c r="R33">
        <f t="shared" si="16"/>
        <v>0.25510204081632654</v>
      </c>
      <c r="S33">
        <f t="shared" si="17"/>
        <v>0.1326530612244898</v>
      </c>
    </row>
    <row r="36" spans="3:20" x14ac:dyDescent="0.3">
      <c r="L36" t="s">
        <v>7</v>
      </c>
      <c r="M36">
        <f>AVERAGE(M24:M33)</f>
        <v>0.54081632653061229</v>
      </c>
      <c r="N36">
        <f t="shared" ref="N36:R36" si="19">AVERAGE(N24:N33)</f>
        <v>0.38775510204081626</v>
      </c>
      <c r="O36">
        <f t="shared" si="19"/>
        <v>0.26326530612244892</v>
      </c>
      <c r="P36">
        <f>AVERAGE(P24:P33)</f>
        <v>0.18571428571428572</v>
      </c>
      <c r="Q36">
        <f t="shared" si="19"/>
        <v>0.18367346938775508</v>
      </c>
      <c r="R36">
        <f t="shared" si="19"/>
        <v>0.17448979591836733</v>
      </c>
      <c r="S36">
        <f>AVERAGE(S24:S33)</f>
        <v>0.13265306122448978</v>
      </c>
      <c r="T36">
        <f>AVERAGE(T24:T31)</f>
        <v>0.12117346938775511</v>
      </c>
    </row>
    <row r="38" spans="3:20" x14ac:dyDescent="0.3">
      <c r="L38" t="s">
        <v>8</v>
      </c>
      <c r="M38">
        <f>STDEV(M24:M33)</f>
        <v>6.5249408480445137E-2</v>
      </c>
      <c r="N38">
        <f t="shared" ref="N38:R38" si="20">STDEV(N24:N33)</f>
        <v>7.0038300278823434E-2</v>
      </c>
      <c r="O38">
        <f t="shared" si="20"/>
        <v>7.0989906656841378E-2</v>
      </c>
      <c r="P38">
        <f t="shared" si="20"/>
        <v>4.6587465763983427E-2</v>
      </c>
      <c r="Q38">
        <f t="shared" si="20"/>
        <v>3.1907590202880434E-2</v>
      </c>
      <c r="R38">
        <f t="shared" si="20"/>
        <v>4.0660131978962184E-2</v>
      </c>
      <c r="S38">
        <f>STDEV(S24:S33)</f>
        <v>3.1907590202880476E-2</v>
      </c>
      <c r="T38">
        <f>STDEV(T24:T31)</f>
        <v>3.4684229493671906E-2</v>
      </c>
    </row>
    <row r="40" spans="3:20" x14ac:dyDescent="0.3">
      <c r="L40" t="s">
        <v>9</v>
      </c>
      <c r="M40">
        <f>M38/SQRT(10)</f>
        <v>2.0633674677691283E-2</v>
      </c>
      <c r="N40">
        <f t="shared" ref="N40:S40" si="21">N38/SQRT(10)</f>
        <v>2.2148055232788812E-2</v>
      </c>
      <c r="O40">
        <f t="shared" si="21"/>
        <v>2.2448979591836799E-2</v>
      </c>
      <c r="P40">
        <f t="shared" si="21"/>
        <v>1.4732250222930399E-2</v>
      </c>
      <c r="Q40">
        <f t="shared" si="21"/>
        <v>1.0090065968837623E-2</v>
      </c>
      <c r="R40">
        <f t="shared" si="21"/>
        <v>1.2857862701657003E-2</v>
      </c>
      <c r="S40">
        <f t="shared" si="21"/>
        <v>1.0090065968837637E-2</v>
      </c>
      <c r="T40">
        <f>T38/SQRT(8)</f>
        <v>1.2262726937602929E-2</v>
      </c>
    </row>
    <row r="43" spans="3:20" x14ac:dyDescent="0.3">
      <c r="E43">
        <v>100</v>
      </c>
      <c r="F43">
        <v>200</v>
      </c>
      <c r="G43">
        <v>300</v>
      </c>
      <c r="H43">
        <v>400</v>
      </c>
      <c r="I43">
        <v>500</v>
      </c>
      <c r="J43">
        <v>600</v>
      </c>
      <c r="K43">
        <v>700</v>
      </c>
      <c r="L43">
        <v>800</v>
      </c>
    </row>
    <row r="44" spans="3:20" x14ac:dyDescent="0.3">
      <c r="D44" t="s">
        <v>0</v>
      </c>
      <c r="E44">
        <v>0.51632699999999998</v>
      </c>
      <c r="F44">
        <v>0.33061200000000002</v>
      </c>
      <c r="G44">
        <v>0.241837</v>
      </c>
      <c r="H44">
        <v>0.20306099999999999</v>
      </c>
      <c r="I44">
        <v>0.15101999999999999</v>
      </c>
      <c r="J44">
        <v>0.15</v>
      </c>
      <c r="K44">
        <v>0.12551000000000001</v>
      </c>
      <c r="L44">
        <v>0.11607099999999999</v>
      </c>
    </row>
    <row r="45" spans="3:20" x14ac:dyDescent="0.3">
      <c r="D45" t="s">
        <v>1</v>
      </c>
      <c r="E45">
        <v>0.54081599999999996</v>
      </c>
      <c r="F45">
        <v>0.38775500000000002</v>
      </c>
      <c r="G45">
        <v>0.26326500000000003</v>
      </c>
      <c r="H45">
        <v>0.18571399999999999</v>
      </c>
      <c r="I45">
        <v>0.183673</v>
      </c>
      <c r="J45">
        <v>0.17449000000000001</v>
      </c>
      <c r="K45">
        <v>0.13265299999999999</v>
      </c>
      <c r="L45">
        <v>0.121173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topLeftCell="A15" workbookViewId="0">
      <selection activeCell="G43" sqref="G43:N45"/>
    </sheetView>
  </sheetViews>
  <sheetFormatPr defaultRowHeight="14.4" x14ac:dyDescent="0.3"/>
  <sheetData>
    <row r="2" spans="2:19" x14ac:dyDescent="0.3">
      <c r="F2" t="s">
        <v>13</v>
      </c>
      <c r="P2" t="s">
        <v>6</v>
      </c>
    </row>
    <row r="3" spans="2:19" x14ac:dyDescent="0.3">
      <c r="B3" t="s">
        <v>14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>
        <v>700</v>
      </c>
      <c r="M3">
        <v>100</v>
      </c>
      <c r="N3">
        <v>200</v>
      </c>
      <c r="O3">
        <v>300</v>
      </c>
      <c r="P3">
        <v>400</v>
      </c>
      <c r="Q3">
        <v>500</v>
      </c>
      <c r="R3">
        <v>600</v>
      </c>
      <c r="S3">
        <v>700</v>
      </c>
    </row>
    <row r="4" spans="2:19" x14ac:dyDescent="0.3">
      <c r="C4">
        <v>84</v>
      </c>
      <c r="D4">
        <v>190</v>
      </c>
      <c r="E4">
        <v>318</v>
      </c>
      <c r="F4">
        <v>396</v>
      </c>
      <c r="G4">
        <v>602</v>
      </c>
      <c r="H4">
        <v>696</v>
      </c>
      <c r="I4">
        <v>874</v>
      </c>
      <c r="M4">
        <f>$C4/196</f>
        <v>0.42857142857142855</v>
      </c>
      <c r="N4">
        <f>$D4/396</f>
        <v>0.47979797979797978</v>
      </c>
      <c r="O4">
        <f>$E4/596</f>
        <v>0.53355704697986572</v>
      </c>
      <c r="P4">
        <f>$F4/796</f>
        <v>0.49748743718592964</v>
      </c>
      <c r="Q4">
        <f>$G4/996</f>
        <v>0.60441767068273089</v>
      </c>
      <c r="R4">
        <f>$H4/1196</f>
        <v>0.58193979933110362</v>
      </c>
      <c r="S4">
        <f>$I4/1396</f>
        <v>0.62607449856733521</v>
      </c>
    </row>
    <row r="5" spans="2:19" x14ac:dyDescent="0.3">
      <c r="C5">
        <v>78</v>
      </c>
      <c r="D5">
        <v>234</v>
      </c>
      <c r="E5">
        <v>370</v>
      </c>
      <c r="F5">
        <v>500</v>
      </c>
      <c r="G5">
        <v>476</v>
      </c>
      <c r="H5">
        <v>758</v>
      </c>
      <c r="I5">
        <v>792</v>
      </c>
      <c r="M5">
        <f t="shared" ref="M5:M13" si="0">$C5/196</f>
        <v>0.39795918367346939</v>
      </c>
      <c r="N5">
        <f t="shared" ref="N5:N13" si="1">$D5/396</f>
        <v>0.59090909090909094</v>
      </c>
      <c r="O5">
        <f t="shared" ref="O5:O13" si="2">$E5/596</f>
        <v>0.62080536912751683</v>
      </c>
      <c r="P5">
        <f t="shared" ref="P5:P12" si="3">$F5/796</f>
        <v>0.62814070351758799</v>
      </c>
      <c r="Q5">
        <f t="shared" ref="Q5:Q13" si="4">$G5/996</f>
        <v>0.47791164658634538</v>
      </c>
      <c r="R5">
        <f t="shared" ref="R5:R12" si="5">$H5/1196</f>
        <v>0.63377926421404684</v>
      </c>
      <c r="S5">
        <f t="shared" ref="S5:S12" si="6">$I5/1396</f>
        <v>0.56733524355300857</v>
      </c>
    </row>
    <row r="6" spans="2:19" x14ac:dyDescent="0.3">
      <c r="C6">
        <v>126</v>
      </c>
      <c r="D6">
        <v>252</v>
      </c>
      <c r="E6">
        <v>338</v>
      </c>
      <c r="F6">
        <v>474</v>
      </c>
      <c r="G6">
        <v>636</v>
      </c>
      <c r="H6">
        <v>676</v>
      </c>
      <c r="I6">
        <v>898</v>
      </c>
      <c r="M6">
        <f t="shared" si="0"/>
        <v>0.6428571428571429</v>
      </c>
      <c r="N6">
        <f t="shared" si="1"/>
        <v>0.63636363636363635</v>
      </c>
      <c r="O6">
        <f t="shared" si="2"/>
        <v>0.56711409395973156</v>
      </c>
      <c r="P6">
        <f t="shared" si="3"/>
        <v>0.59547738693467334</v>
      </c>
      <c r="Q6">
        <f t="shared" si="4"/>
        <v>0.63855421686746983</v>
      </c>
      <c r="R6">
        <f t="shared" si="5"/>
        <v>0.56521739130434778</v>
      </c>
      <c r="S6">
        <f t="shared" si="6"/>
        <v>0.64326647564469919</v>
      </c>
    </row>
    <row r="7" spans="2:19" x14ac:dyDescent="0.3">
      <c r="C7">
        <v>90</v>
      </c>
      <c r="D7">
        <v>194</v>
      </c>
      <c r="E7">
        <v>376</v>
      </c>
      <c r="F7">
        <v>462</v>
      </c>
      <c r="G7">
        <v>490</v>
      </c>
      <c r="H7">
        <v>760</v>
      </c>
      <c r="I7">
        <v>820</v>
      </c>
      <c r="M7">
        <f t="shared" si="0"/>
        <v>0.45918367346938777</v>
      </c>
      <c r="N7">
        <f t="shared" si="1"/>
        <v>0.48989898989898989</v>
      </c>
      <c r="O7">
        <f t="shared" si="2"/>
        <v>0.63087248322147649</v>
      </c>
      <c r="P7">
        <f t="shared" si="3"/>
        <v>0.58040201005025127</v>
      </c>
      <c r="Q7">
        <f t="shared" si="4"/>
        <v>0.49196787148594379</v>
      </c>
      <c r="R7">
        <f t="shared" si="5"/>
        <v>0.63545150501672243</v>
      </c>
      <c r="S7">
        <f t="shared" si="6"/>
        <v>0.58739255014326652</v>
      </c>
    </row>
    <row r="8" spans="2:19" x14ac:dyDescent="0.3">
      <c r="C8">
        <v>78</v>
      </c>
      <c r="D8">
        <v>224</v>
      </c>
      <c r="E8">
        <v>336</v>
      </c>
      <c r="F8">
        <v>444</v>
      </c>
      <c r="G8">
        <v>560</v>
      </c>
      <c r="H8">
        <v>640</v>
      </c>
      <c r="I8">
        <v>790</v>
      </c>
      <c r="M8">
        <f t="shared" si="0"/>
        <v>0.39795918367346939</v>
      </c>
      <c r="N8">
        <f t="shared" si="1"/>
        <v>0.56565656565656564</v>
      </c>
      <c r="O8">
        <f t="shared" si="2"/>
        <v>0.56375838926174493</v>
      </c>
      <c r="P8">
        <f t="shared" si="3"/>
        <v>0.55778894472361806</v>
      </c>
      <c r="Q8">
        <f t="shared" si="4"/>
        <v>0.56224899598393574</v>
      </c>
      <c r="R8">
        <f t="shared" si="5"/>
        <v>0.53511705685618727</v>
      </c>
      <c r="S8">
        <f t="shared" si="6"/>
        <v>0.56590257879656158</v>
      </c>
    </row>
    <row r="9" spans="2:19" x14ac:dyDescent="0.3">
      <c r="C9">
        <v>82</v>
      </c>
      <c r="D9">
        <v>216</v>
      </c>
      <c r="E9">
        <v>290</v>
      </c>
      <c r="F9">
        <v>462</v>
      </c>
      <c r="G9">
        <v>582</v>
      </c>
      <c r="H9">
        <v>840</v>
      </c>
      <c r="I9">
        <v>956</v>
      </c>
      <c r="M9">
        <f t="shared" si="0"/>
        <v>0.41836734693877553</v>
      </c>
      <c r="N9">
        <f t="shared" si="1"/>
        <v>0.54545454545454541</v>
      </c>
      <c r="O9">
        <f t="shared" si="2"/>
        <v>0.48657718120805371</v>
      </c>
      <c r="P9">
        <f t="shared" si="3"/>
        <v>0.58040201005025127</v>
      </c>
      <c r="Q9">
        <f t="shared" si="4"/>
        <v>0.58433734939759041</v>
      </c>
      <c r="R9">
        <f t="shared" si="5"/>
        <v>0.7023411371237458</v>
      </c>
      <c r="S9">
        <f t="shared" si="6"/>
        <v>0.68481375358166185</v>
      </c>
    </row>
    <row r="10" spans="2:19" x14ac:dyDescent="0.3">
      <c r="C10">
        <v>118</v>
      </c>
      <c r="D10">
        <v>236</v>
      </c>
      <c r="E10">
        <v>350</v>
      </c>
      <c r="F10">
        <v>408</v>
      </c>
      <c r="G10">
        <v>550</v>
      </c>
      <c r="H10">
        <v>780</v>
      </c>
      <c r="I10">
        <v>906</v>
      </c>
      <c r="M10">
        <f t="shared" si="0"/>
        <v>0.60204081632653061</v>
      </c>
      <c r="N10">
        <f t="shared" si="1"/>
        <v>0.59595959595959591</v>
      </c>
      <c r="O10">
        <f t="shared" si="2"/>
        <v>0.58724832214765099</v>
      </c>
      <c r="P10">
        <f t="shared" si="3"/>
        <v>0.51256281407035176</v>
      </c>
      <c r="Q10">
        <f t="shared" si="4"/>
        <v>0.55220883534136544</v>
      </c>
      <c r="R10">
        <f t="shared" si="5"/>
        <v>0.65217391304347827</v>
      </c>
      <c r="S10">
        <f t="shared" si="6"/>
        <v>0.64899713467048714</v>
      </c>
    </row>
    <row r="11" spans="2:19" x14ac:dyDescent="0.3">
      <c r="C11">
        <v>114</v>
      </c>
      <c r="D11">
        <v>192</v>
      </c>
      <c r="E11">
        <v>350</v>
      </c>
      <c r="F11">
        <v>470</v>
      </c>
      <c r="G11">
        <v>594</v>
      </c>
      <c r="H11">
        <v>812</v>
      </c>
      <c r="I11">
        <v>832</v>
      </c>
      <c r="M11">
        <f t="shared" si="0"/>
        <v>0.58163265306122447</v>
      </c>
      <c r="N11">
        <f t="shared" si="1"/>
        <v>0.48484848484848486</v>
      </c>
      <c r="O11">
        <f t="shared" si="2"/>
        <v>0.58724832214765099</v>
      </c>
      <c r="P11">
        <f t="shared" si="3"/>
        <v>0.59045226130653261</v>
      </c>
      <c r="Q11">
        <f t="shared" si="4"/>
        <v>0.59638554216867468</v>
      </c>
      <c r="R11">
        <f t="shared" si="5"/>
        <v>0.67892976588628762</v>
      </c>
      <c r="S11">
        <f t="shared" si="6"/>
        <v>0.59598853868194845</v>
      </c>
    </row>
    <row r="12" spans="2:19" x14ac:dyDescent="0.3">
      <c r="C12">
        <v>70</v>
      </c>
      <c r="D12">
        <v>170</v>
      </c>
      <c r="E12">
        <v>330</v>
      </c>
      <c r="F12">
        <v>458</v>
      </c>
      <c r="G12">
        <v>562</v>
      </c>
      <c r="H12">
        <v>794</v>
      </c>
      <c r="I12">
        <v>824</v>
      </c>
      <c r="M12">
        <f t="shared" si="0"/>
        <v>0.35714285714285715</v>
      </c>
      <c r="N12">
        <f t="shared" si="1"/>
        <v>0.42929292929292928</v>
      </c>
      <c r="O12">
        <f t="shared" si="2"/>
        <v>0.55369127516778527</v>
      </c>
      <c r="P12">
        <f t="shared" si="3"/>
        <v>0.57537688442211055</v>
      </c>
      <c r="Q12">
        <f t="shared" si="4"/>
        <v>0.56425702811244982</v>
      </c>
      <c r="R12">
        <f t="shared" si="5"/>
        <v>0.66387959866220736</v>
      </c>
      <c r="S12">
        <f t="shared" si="6"/>
        <v>0.5902578796561605</v>
      </c>
    </row>
    <row r="13" spans="2:19" x14ac:dyDescent="0.3">
      <c r="C13">
        <v>114</v>
      </c>
      <c r="D13">
        <v>226</v>
      </c>
      <c r="E13">
        <v>332</v>
      </c>
      <c r="G13">
        <v>672</v>
      </c>
      <c r="M13">
        <f t="shared" si="0"/>
        <v>0.58163265306122447</v>
      </c>
      <c r="N13">
        <f t="shared" si="1"/>
        <v>0.57070707070707072</v>
      </c>
      <c r="O13">
        <f t="shared" si="2"/>
        <v>0.55704697986577179</v>
      </c>
      <c r="Q13">
        <f t="shared" si="4"/>
        <v>0.67469879518072284</v>
      </c>
    </row>
    <row r="15" spans="2:19" x14ac:dyDescent="0.3">
      <c r="L15" t="s">
        <v>7</v>
      </c>
      <c r="M15">
        <f>AVERAGE(M4:M13)</f>
        <v>0.48673469387755103</v>
      </c>
      <c r="N15">
        <f t="shared" ref="N15:S15" si="7">AVERAGE(N4:N13)</f>
        <v>0.53888888888888897</v>
      </c>
      <c r="O15">
        <f t="shared" si="7"/>
        <v>0.56879194630872498</v>
      </c>
      <c r="P15">
        <f>AVERAGE(P4:P12)</f>
        <v>0.56867671691792288</v>
      </c>
      <c r="Q15">
        <f t="shared" si="7"/>
        <v>0.57469879518072298</v>
      </c>
      <c r="R15">
        <f>AVERAGE(R4:R12)</f>
        <v>0.6276477146042363</v>
      </c>
      <c r="S15">
        <f t="shared" si="7"/>
        <v>0.61222540592168095</v>
      </c>
    </row>
    <row r="17" spans="3:19" x14ac:dyDescent="0.3">
      <c r="L17" t="s">
        <v>8</v>
      </c>
      <c r="M17">
        <f>STDEV(M4:M13)</f>
        <v>0.1038446013791581</v>
      </c>
      <c r="N17">
        <f t="shared" ref="N17:S17" si="8">STDEV(N4:N13)</f>
        <v>6.5029815254038947E-2</v>
      </c>
      <c r="O17">
        <f t="shared" si="8"/>
        <v>4.1680740232408746E-2</v>
      </c>
      <c r="P17">
        <f>STDEV(P4:P12)</f>
        <v>4.0901559286682682E-2</v>
      </c>
      <c r="Q17">
        <f t="shared" si="8"/>
        <v>6.0098000820652947E-2</v>
      </c>
      <c r="R17">
        <f t="shared" si="8"/>
        <v>5.5644425190551301E-2</v>
      </c>
      <c r="S17">
        <f t="shared" si="8"/>
        <v>4.0774353784406032E-2</v>
      </c>
    </row>
    <row r="19" spans="3:19" x14ac:dyDescent="0.3">
      <c r="L19" t="s">
        <v>9</v>
      </c>
      <c r="M19">
        <f>M17/SQRT(10)</f>
        <v>3.2838546307040209E-2</v>
      </c>
      <c r="N19">
        <f t="shared" ref="N19:S19" si="9">N17/SQRT(10)</f>
        <v>2.0564233202272426E-2</v>
      </c>
      <c r="O19">
        <f t="shared" si="9"/>
        <v>1.3180607369622755E-2</v>
      </c>
      <c r="P19">
        <f>P17/SQRT(9)</f>
        <v>1.3633853095560894E-2</v>
      </c>
      <c r="Q19">
        <f t="shared" si="9"/>
        <v>1.9004656541593175E-2</v>
      </c>
      <c r="R19">
        <f>R17/SQRT(9)</f>
        <v>1.8548141730183768E-2</v>
      </c>
      <c r="S19">
        <f>S17/SQRT(9)</f>
        <v>1.3591451261468677E-2</v>
      </c>
    </row>
    <row r="22" spans="3:19" x14ac:dyDescent="0.3">
      <c r="F22" t="s">
        <v>11</v>
      </c>
      <c r="P22" t="s">
        <v>6</v>
      </c>
    </row>
    <row r="23" spans="3:19" x14ac:dyDescent="0.3">
      <c r="C23">
        <v>100</v>
      </c>
      <c r="D23">
        <v>200</v>
      </c>
      <c r="E23">
        <v>300</v>
      </c>
      <c r="F23">
        <v>400</v>
      </c>
      <c r="G23">
        <v>500</v>
      </c>
      <c r="H23">
        <v>600</v>
      </c>
      <c r="I23">
        <v>700</v>
      </c>
      <c r="M23">
        <v>100</v>
      </c>
      <c r="N23">
        <v>200</v>
      </c>
      <c r="O23">
        <v>300</v>
      </c>
      <c r="P23">
        <v>400</v>
      </c>
      <c r="Q23">
        <v>500</v>
      </c>
      <c r="R23">
        <v>600</v>
      </c>
      <c r="S23">
        <v>700</v>
      </c>
    </row>
    <row r="24" spans="3:19" x14ac:dyDescent="0.3">
      <c r="C24">
        <v>94</v>
      </c>
      <c r="D24">
        <v>202</v>
      </c>
      <c r="E24">
        <v>336</v>
      </c>
      <c r="F24">
        <v>408</v>
      </c>
      <c r="G24">
        <v>616</v>
      </c>
      <c r="H24">
        <v>694</v>
      </c>
      <c r="I24">
        <v>890</v>
      </c>
      <c r="M24">
        <f>$C24/196</f>
        <v>0.47959183673469385</v>
      </c>
      <c r="N24">
        <f>$D24/396</f>
        <v>0.51010101010101006</v>
      </c>
      <c r="O24">
        <f>$E24/596</f>
        <v>0.56375838926174493</v>
      </c>
      <c r="P24">
        <f>$F24/796</f>
        <v>0.51256281407035176</v>
      </c>
      <c r="Q24">
        <f>$G24/996</f>
        <v>0.61847389558232935</v>
      </c>
      <c r="R24">
        <f>$H24/1196</f>
        <v>0.58026755852842804</v>
      </c>
      <c r="S24">
        <f>$I24/1396</f>
        <v>0.63753581661891112</v>
      </c>
    </row>
    <row r="25" spans="3:19" x14ac:dyDescent="0.3">
      <c r="C25">
        <v>80</v>
      </c>
      <c r="D25">
        <v>224</v>
      </c>
      <c r="E25">
        <v>394</v>
      </c>
      <c r="F25">
        <v>520</v>
      </c>
      <c r="G25">
        <v>532</v>
      </c>
      <c r="H25">
        <v>770</v>
      </c>
      <c r="I25">
        <v>788</v>
      </c>
      <c r="M25">
        <f t="shared" ref="M25:M33" si="10">$C25/196</f>
        <v>0.40816326530612246</v>
      </c>
      <c r="N25">
        <f t="shared" ref="N25:N33" si="11">$D25/396</f>
        <v>0.56565656565656564</v>
      </c>
      <c r="O25">
        <f t="shared" ref="O25:O33" si="12">$E25/596</f>
        <v>0.66107382550335569</v>
      </c>
      <c r="P25">
        <f t="shared" ref="P25:P32" si="13">$F25/796</f>
        <v>0.65326633165829151</v>
      </c>
      <c r="Q25">
        <f t="shared" ref="Q25:Q33" si="14">$G25/996</f>
        <v>0.53413654618473894</v>
      </c>
      <c r="R25">
        <f t="shared" ref="R25:R32" si="15">$H25/1196</f>
        <v>0.64381270903010035</v>
      </c>
      <c r="S25">
        <f t="shared" ref="S25:S32" si="16">$I25/1396</f>
        <v>0.5644699140401146</v>
      </c>
    </row>
    <row r="26" spans="3:19" x14ac:dyDescent="0.3">
      <c r="C26">
        <v>98</v>
      </c>
      <c r="D26">
        <v>250</v>
      </c>
      <c r="E26">
        <v>322</v>
      </c>
      <c r="F26">
        <v>448</v>
      </c>
      <c r="G26">
        <v>624</v>
      </c>
      <c r="H26">
        <v>672</v>
      </c>
      <c r="I26">
        <v>900</v>
      </c>
      <c r="M26">
        <f t="shared" si="10"/>
        <v>0.5</v>
      </c>
      <c r="N26">
        <f t="shared" si="11"/>
        <v>0.63131313131313127</v>
      </c>
      <c r="O26">
        <f t="shared" si="12"/>
        <v>0.54026845637583898</v>
      </c>
      <c r="P26">
        <f t="shared" si="13"/>
        <v>0.56281407035175879</v>
      </c>
      <c r="Q26">
        <f t="shared" si="14"/>
        <v>0.62650602409638556</v>
      </c>
      <c r="R26">
        <f t="shared" si="15"/>
        <v>0.56187290969899661</v>
      </c>
      <c r="S26">
        <f t="shared" si="16"/>
        <v>0.64469914040114618</v>
      </c>
    </row>
    <row r="27" spans="3:19" x14ac:dyDescent="0.3">
      <c r="C27">
        <v>84</v>
      </c>
      <c r="D27">
        <v>186</v>
      </c>
      <c r="E27">
        <v>354</v>
      </c>
      <c r="F27">
        <v>448</v>
      </c>
      <c r="G27">
        <v>564</v>
      </c>
      <c r="H27">
        <v>778</v>
      </c>
      <c r="I27">
        <v>802</v>
      </c>
      <c r="M27">
        <f t="shared" si="10"/>
        <v>0.42857142857142855</v>
      </c>
      <c r="N27">
        <f t="shared" si="11"/>
        <v>0.46969696969696972</v>
      </c>
      <c r="O27">
        <f t="shared" si="12"/>
        <v>0.59395973154362414</v>
      </c>
      <c r="P27">
        <f t="shared" si="13"/>
        <v>0.56281407035175879</v>
      </c>
      <c r="Q27">
        <f t="shared" si="14"/>
        <v>0.5662650602409639</v>
      </c>
      <c r="R27">
        <f t="shared" si="15"/>
        <v>0.65050167224080269</v>
      </c>
      <c r="S27">
        <f t="shared" si="16"/>
        <v>0.57449856733524352</v>
      </c>
    </row>
    <row r="28" spans="3:19" x14ac:dyDescent="0.3">
      <c r="C28">
        <v>94</v>
      </c>
      <c r="D28">
        <v>214</v>
      </c>
      <c r="E28">
        <v>374</v>
      </c>
      <c r="F28">
        <v>468</v>
      </c>
      <c r="G28">
        <v>578</v>
      </c>
      <c r="H28">
        <v>684</v>
      </c>
      <c r="I28">
        <v>810</v>
      </c>
      <c r="M28">
        <f t="shared" si="10"/>
        <v>0.47959183673469385</v>
      </c>
      <c r="N28">
        <f t="shared" si="11"/>
        <v>0.54040404040404044</v>
      </c>
      <c r="O28">
        <f t="shared" si="12"/>
        <v>0.62751677852348997</v>
      </c>
      <c r="P28">
        <f t="shared" si="13"/>
        <v>0.5879396984924623</v>
      </c>
      <c r="Q28">
        <f t="shared" si="14"/>
        <v>0.58032128514056225</v>
      </c>
      <c r="R28">
        <f t="shared" si="15"/>
        <v>0.57190635451505012</v>
      </c>
      <c r="S28">
        <f t="shared" si="16"/>
        <v>0.58022922636103147</v>
      </c>
    </row>
    <row r="29" spans="3:19" x14ac:dyDescent="0.3">
      <c r="C29">
        <v>90</v>
      </c>
      <c r="D29">
        <v>224</v>
      </c>
      <c r="E29">
        <v>282</v>
      </c>
      <c r="F29">
        <v>460</v>
      </c>
      <c r="G29">
        <v>604</v>
      </c>
      <c r="H29">
        <v>836</v>
      </c>
      <c r="I29">
        <v>960</v>
      </c>
      <c r="M29">
        <f t="shared" si="10"/>
        <v>0.45918367346938777</v>
      </c>
      <c r="N29">
        <f t="shared" si="11"/>
        <v>0.56565656565656564</v>
      </c>
      <c r="O29">
        <f t="shared" si="12"/>
        <v>0.47315436241610737</v>
      </c>
      <c r="P29">
        <f t="shared" si="13"/>
        <v>0.57788944723618085</v>
      </c>
      <c r="Q29">
        <f t="shared" si="14"/>
        <v>0.60642570281124497</v>
      </c>
      <c r="R29">
        <f t="shared" si="15"/>
        <v>0.69899665551839463</v>
      </c>
      <c r="S29">
        <f t="shared" si="16"/>
        <v>0.68767908309455583</v>
      </c>
    </row>
    <row r="30" spans="3:19" x14ac:dyDescent="0.3">
      <c r="C30">
        <v>124</v>
      </c>
      <c r="D30">
        <v>224</v>
      </c>
      <c r="E30">
        <v>354</v>
      </c>
      <c r="F30">
        <v>440</v>
      </c>
      <c r="G30">
        <v>554</v>
      </c>
      <c r="H30">
        <v>730</v>
      </c>
      <c r="I30">
        <v>942</v>
      </c>
      <c r="M30">
        <f t="shared" si="10"/>
        <v>0.63265306122448983</v>
      </c>
      <c r="N30">
        <f t="shared" si="11"/>
        <v>0.56565656565656564</v>
      </c>
      <c r="O30">
        <f t="shared" si="12"/>
        <v>0.59395973154362414</v>
      </c>
      <c r="P30">
        <f t="shared" si="13"/>
        <v>0.55276381909547734</v>
      </c>
      <c r="Q30">
        <f t="shared" si="14"/>
        <v>0.55622489959839361</v>
      </c>
      <c r="R30">
        <f t="shared" si="15"/>
        <v>0.61036789297658867</v>
      </c>
      <c r="S30">
        <f t="shared" si="16"/>
        <v>0.67478510028653294</v>
      </c>
    </row>
    <row r="31" spans="3:19" x14ac:dyDescent="0.3">
      <c r="C31">
        <v>120</v>
      </c>
      <c r="D31">
        <v>194</v>
      </c>
      <c r="E31">
        <v>366</v>
      </c>
      <c r="F31">
        <v>486</v>
      </c>
      <c r="G31">
        <v>596</v>
      </c>
      <c r="H31">
        <v>782</v>
      </c>
      <c r="I31">
        <v>864</v>
      </c>
      <c r="M31">
        <f t="shared" si="10"/>
        <v>0.61224489795918369</v>
      </c>
      <c r="N31">
        <f t="shared" si="11"/>
        <v>0.48989898989898989</v>
      </c>
      <c r="O31">
        <f t="shared" si="12"/>
        <v>0.61409395973154357</v>
      </c>
      <c r="P31">
        <f t="shared" si="13"/>
        <v>0.61055276381909551</v>
      </c>
      <c r="Q31">
        <f t="shared" si="14"/>
        <v>0.59839357429718876</v>
      </c>
      <c r="R31">
        <f t="shared" si="15"/>
        <v>0.65384615384615385</v>
      </c>
      <c r="S31">
        <f t="shared" si="16"/>
        <v>0.61891117478510027</v>
      </c>
    </row>
    <row r="32" spans="3:19" x14ac:dyDescent="0.3">
      <c r="C32">
        <v>78</v>
      </c>
      <c r="D32">
        <v>190</v>
      </c>
      <c r="E32">
        <v>332</v>
      </c>
      <c r="F32">
        <v>496</v>
      </c>
      <c r="G32">
        <v>592</v>
      </c>
      <c r="H32">
        <v>808</v>
      </c>
      <c r="I32">
        <v>798</v>
      </c>
      <c r="M32">
        <f t="shared" si="10"/>
        <v>0.39795918367346939</v>
      </c>
      <c r="N32">
        <f t="shared" si="11"/>
        <v>0.47979797979797978</v>
      </c>
      <c r="O32">
        <f t="shared" si="12"/>
        <v>0.55704697986577179</v>
      </c>
      <c r="P32">
        <f t="shared" si="13"/>
        <v>0.62311557788944727</v>
      </c>
      <c r="Q32">
        <f t="shared" si="14"/>
        <v>0.59437751004016059</v>
      </c>
      <c r="R32">
        <f t="shared" si="15"/>
        <v>0.67558528428093645</v>
      </c>
      <c r="S32">
        <f t="shared" si="16"/>
        <v>0.57163323782234954</v>
      </c>
    </row>
    <row r="33" spans="3:19" x14ac:dyDescent="0.3">
      <c r="C33">
        <v>122</v>
      </c>
      <c r="D33">
        <v>236</v>
      </c>
      <c r="E33">
        <v>342</v>
      </c>
      <c r="G33">
        <v>654</v>
      </c>
      <c r="M33">
        <f t="shared" si="10"/>
        <v>0.62244897959183676</v>
      </c>
      <c r="N33">
        <f t="shared" si="11"/>
        <v>0.59595959595959591</v>
      </c>
      <c r="O33">
        <f t="shared" si="12"/>
        <v>0.5738255033557047</v>
      </c>
      <c r="Q33">
        <f t="shared" si="14"/>
        <v>0.65662650602409633</v>
      </c>
    </row>
    <row r="35" spans="3:19" x14ac:dyDescent="0.3">
      <c r="L35" t="s">
        <v>7</v>
      </c>
      <c r="M35">
        <f>AVERAGE(M24:M33)</f>
        <v>0.50204081632653064</v>
      </c>
      <c r="N35">
        <f t="shared" ref="N35:S35" si="17">AVERAGE(N24:N33)</f>
        <v>0.54141414141414146</v>
      </c>
      <c r="O35">
        <f t="shared" si="17"/>
        <v>0.57986577181208054</v>
      </c>
      <c r="P35">
        <f t="shared" si="17"/>
        <v>0.58263539921831375</v>
      </c>
      <c r="Q35">
        <f t="shared" si="17"/>
        <v>0.59377510040160653</v>
      </c>
      <c r="R35">
        <f t="shared" si="17"/>
        <v>0.62746191007060581</v>
      </c>
      <c r="S35">
        <f t="shared" si="17"/>
        <v>0.6171601400827762</v>
      </c>
    </row>
    <row r="37" spans="3:19" x14ac:dyDescent="0.3">
      <c r="L37" t="s">
        <v>8</v>
      </c>
      <c r="M37">
        <f>STDEV(M24:M33)</f>
        <v>8.9190911769029449E-2</v>
      </c>
      <c r="N37">
        <f t="shared" ref="N37:S37" si="18">STDEV(N24:N33)</f>
        <v>5.3119747133361317E-2</v>
      </c>
      <c r="O37">
        <f t="shared" si="18"/>
        <v>5.186105029744139E-2</v>
      </c>
      <c r="P37">
        <f t="shared" si="18"/>
        <v>4.190116499614404E-2</v>
      </c>
      <c r="Q37">
        <f t="shared" si="18"/>
        <v>3.6083169610094126E-2</v>
      </c>
      <c r="R37">
        <f t="shared" si="18"/>
        <v>4.8522205611810663E-2</v>
      </c>
      <c r="S37">
        <f t="shared" si="18"/>
        <v>4.6774791748367905E-2</v>
      </c>
    </row>
    <row r="39" spans="3:19" x14ac:dyDescent="0.3">
      <c r="L39" t="s">
        <v>9</v>
      </c>
      <c r="M39">
        <f>M37/SQRT(10)</f>
        <v>2.8204642777725081E-2</v>
      </c>
      <c r="N39">
        <f t="shared" ref="N39:S39" si="19">N37/SQRT(10)</f>
        <v>1.6797938967362178E-2</v>
      </c>
      <c r="O39">
        <f t="shared" si="19"/>
        <v>1.6399904078846759E-2</v>
      </c>
      <c r="P39">
        <f>P37/SQRT(9)</f>
        <v>1.396705499871468E-2</v>
      </c>
      <c r="Q39">
        <f t="shared" si="19"/>
        <v>1.1410500116606721E-2</v>
      </c>
      <c r="R39">
        <f>R37/SQRT(9)</f>
        <v>1.6174068537270221E-2</v>
      </c>
      <c r="S39">
        <f>S37/SQRT(9)</f>
        <v>1.5591597249455968E-2</v>
      </c>
    </row>
    <row r="43" spans="3:19" x14ac:dyDescent="0.3">
      <c r="H43">
        <v>100</v>
      </c>
      <c r="I43">
        <v>200</v>
      </c>
      <c r="J43">
        <v>300</v>
      </c>
      <c r="K43">
        <v>400</v>
      </c>
      <c r="L43">
        <v>500</v>
      </c>
      <c r="M43">
        <v>600</v>
      </c>
      <c r="N43">
        <v>700</v>
      </c>
    </row>
    <row r="44" spans="3:19" x14ac:dyDescent="0.3">
      <c r="G44" t="s">
        <v>0</v>
      </c>
      <c r="H44">
        <v>0.48673469387755103</v>
      </c>
      <c r="I44">
        <v>0.53888888888888897</v>
      </c>
      <c r="J44">
        <v>0.56879194630872498</v>
      </c>
      <c r="K44">
        <v>0.56867671691792288</v>
      </c>
      <c r="L44">
        <v>0.57469879518072298</v>
      </c>
      <c r="M44">
        <v>0.6276477146042363</v>
      </c>
      <c r="N44">
        <v>0.61222540592168095</v>
      </c>
    </row>
    <row r="45" spans="3:19" x14ac:dyDescent="0.3">
      <c r="G45" t="s">
        <v>1</v>
      </c>
      <c r="H45">
        <v>0.50204081632653064</v>
      </c>
      <c r="I45">
        <v>0.54141414141414146</v>
      </c>
      <c r="J45">
        <v>0.57986577181208054</v>
      </c>
      <c r="K45">
        <v>0.58263539921831375</v>
      </c>
      <c r="L45">
        <v>0.59377510040160653</v>
      </c>
      <c r="M45">
        <v>0.62746191007060581</v>
      </c>
      <c r="N45">
        <v>0.6171601400827762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8"/>
  <sheetViews>
    <sheetView tabSelected="1" workbookViewId="0">
      <selection activeCell="Q25" sqref="Q25"/>
    </sheetView>
  </sheetViews>
  <sheetFormatPr defaultRowHeight="14.4" x14ac:dyDescent="0.3"/>
  <sheetData>
    <row r="2" spans="1:35" x14ac:dyDescent="0.3">
      <c r="C2" t="s">
        <v>3</v>
      </c>
      <c r="L2" t="s">
        <v>4</v>
      </c>
      <c r="W2" t="s">
        <v>11</v>
      </c>
      <c r="AD2" t="s">
        <v>12</v>
      </c>
    </row>
    <row r="3" spans="1:35" x14ac:dyDescent="0.3">
      <c r="A3" t="s">
        <v>17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K3">
        <v>100</v>
      </c>
      <c r="L3">
        <v>200</v>
      </c>
      <c r="M3">
        <v>300</v>
      </c>
      <c r="N3">
        <v>400</v>
      </c>
      <c r="O3">
        <v>500</v>
      </c>
      <c r="P3">
        <v>600</v>
      </c>
      <c r="Q3">
        <v>700</v>
      </c>
      <c r="T3">
        <v>100</v>
      </c>
      <c r="U3">
        <v>200</v>
      </c>
      <c r="V3">
        <v>300</v>
      </c>
      <c r="W3">
        <v>400</v>
      </c>
      <c r="X3">
        <v>500</v>
      </c>
      <c r="Y3">
        <v>600</v>
      </c>
      <c r="Z3">
        <v>700</v>
      </c>
      <c r="AC3">
        <v>100</v>
      </c>
      <c r="AD3">
        <v>200</v>
      </c>
      <c r="AE3">
        <v>300</v>
      </c>
      <c r="AF3">
        <v>400</v>
      </c>
      <c r="AG3">
        <v>500</v>
      </c>
      <c r="AH3">
        <v>600</v>
      </c>
      <c r="AI3">
        <v>700</v>
      </c>
    </row>
    <row r="4" spans="1:35" x14ac:dyDescent="0.3">
      <c r="B4">
        <v>22</v>
      </c>
      <c r="C4">
        <v>46</v>
      </c>
      <c r="D4">
        <v>86</v>
      </c>
      <c r="E4">
        <v>80</v>
      </c>
      <c r="F4">
        <v>108</v>
      </c>
      <c r="G4">
        <v>126</v>
      </c>
      <c r="H4">
        <v>158</v>
      </c>
      <c r="K4">
        <f>$B4/(196)</f>
        <v>0.11224489795918367</v>
      </c>
      <c r="L4">
        <f>$C4/396</f>
        <v>0.11616161616161616</v>
      </c>
      <c r="M4">
        <f>$D4/596</f>
        <v>0.14429530201342283</v>
      </c>
      <c r="N4">
        <f>$E4/796</f>
        <v>0.10050251256281408</v>
      </c>
      <c r="O4">
        <f>$F4/996</f>
        <v>0.10843373493975904</v>
      </c>
      <c r="P4">
        <f>$G4/1196</f>
        <v>0.10535117056856187</v>
      </c>
      <c r="Q4">
        <f>$H4/1396</f>
        <v>0.11318051575931232</v>
      </c>
      <c r="T4">
        <v>18</v>
      </c>
      <c r="U4">
        <v>48</v>
      </c>
      <c r="V4">
        <v>90</v>
      </c>
      <c r="W4">
        <v>76</v>
      </c>
      <c r="X4">
        <v>132</v>
      </c>
      <c r="Y4">
        <v>126</v>
      </c>
      <c r="Z4">
        <v>154</v>
      </c>
      <c r="AC4">
        <f>$T4/196</f>
        <v>9.1836734693877556E-2</v>
      </c>
      <c r="AD4">
        <f>$U4/396</f>
        <v>0.12121212121212122</v>
      </c>
      <c r="AE4">
        <f>$V4/596</f>
        <v>0.15100671140939598</v>
      </c>
      <c r="AF4">
        <f>$W4/796</f>
        <v>9.5477386934673364E-2</v>
      </c>
      <c r="AG4">
        <f>$X4/996</f>
        <v>0.13253012048192772</v>
      </c>
      <c r="AH4">
        <f>$Y4/1196</f>
        <v>0.10535117056856187</v>
      </c>
      <c r="AI4">
        <f>$Z4/1396</f>
        <v>0.11031518624641834</v>
      </c>
    </row>
    <row r="5" spans="1:35" x14ac:dyDescent="0.3">
      <c r="B5">
        <v>10</v>
      </c>
      <c r="C5">
        <v>40</v>
      </c>
      <c r="D5">
        <v>52</v>
      </c>
      <c r="E5">
        <v>68</v>
      </c>
      <c r="F5">
        <v>106</v>
      </c>
      <c r="G5">
        <v>108</v>
      </c>
      <c r="H5">
        <v>154</v>
      </c>
      <c r="K5">
        <f t="shared" ref="K5:K13" si="0">$B5/(196)</f>
        <v>5.1020408163265307E-2</v>
      </c>
      <c r="L5">
        <f t="shared" ref="L5:L13" si="1">$C5/396</f>
        <v>0.10101010101010101</v>
      </c>
      <c r="M5">
        <f t="shared" ref="M5:M11" si="2">$D5/596</f>
        <v>8.7248322147651006E-2</v>
      </c>
      <c r="N5">
        <f t="shared" ref="N5:N12" si="3">$E5/796</f>
        <v>8.5427135678391955E-2</v>
      </c>
      <c r="O5">
        <f t="shared" ref="O5:O13" si="4">$F5/996</f>
        <v>0.10642570281124498</v>
      </c>
      <c r="P5">
        <f t="shared" ref="P5:P13" si="5">$G5/1196</f>
        <v>9.0301003344481601E-2</v>
      </c>
      <c r="Q5">
        <f t="shared" ref="Q5:Q13" si="6">$H5/1396</f>
        <v>0.11031518624641834</v>
      </c>
      <c r="T5">
        <v>12</v>
      </c>
      <c r="U5">
        <v>44</v>
      </c>
      <c r="V5">
        <v>70</v>
      </c>
      <c r="W5">
        <v>80</v>
      </c>
      <c r="X5">
        <v>108</v>
      </c>
      <c r="Y5">
        <v>136</v>
      </c>
      <c r="Z5">
        <v>180</v>
      </c>
      <c r="AC5">
        <f t="shared" ref="AC5:AC13" si="7">$T5/196</f>
        <v>6.1224489795918366E-2</v>
      </c>
      <c r="AD5">
        <f t="shared" ref="AD5:AD13" si="8">$U5/396</f>
        <v>0.1111111111111111</v>
      </c>
      <c r="AE5">
        <f t="shared" ref="AE5:AE11" si="9">$V5/596</f>
        <v>0.1174496644295302</v>
      </c>
      <c r="AF5">
        <f t="shared" ref="AF5:AF12" si="10">$W5/796</f>
        <v>0.10050251256281408</v>
      </c>
      <c r="AG5">
        <f t="shared" ref="AG5:AG13" si="11">$X5/996</f>
        <v>0.10843373493975904</v>
      </c>
      <c r="AH5">
        <f t="shared" ref="AH5:AH13" si="12">$Y5/1196</f>
        <v>0.11371237458193979</v>
      </c>
      <c r="AI5">
        <f t="shared" ref="AI5:AI13" si="13">$Z5/1396</f>
        <v>0.12893982808022922</v>
      </c>
    </row>
    <row r="6" spans="1:35" x14ac:dyDescent="0.3">
      <c r="B6">
        <v>14</v>
      </c>
      <c r="C6">
        <v>40</v>
      </c>
      <c r="D6">
        <v>68</v>
      </c>
      <c r="E6">
        <v>106</v>
      </c>
      <c r="F6">
        <v>96</v>
      </c>
      <c r="G6">
        <v>150</v>
      </c>
      <c r="H6">
        <v>174</v>
      </c>
      <c r="K6">
        <f t="shared" si="0"/>
        <v>7.1428571428571425E-2</v>
      </c>
      <c r="L6">
        <f t="shared" si="1"/>
        <v>0.10101010101010101</v>
      </c>
      <c r="M6">
        <f t="shared" si="2"/>
        <v>0.11409395973154363</v>
      </c>
      <c r="N6">
        <f t="shared" si="3"/>
        <v>0.13316582914572864</v>
      </c>
      <c r="O6">
        <f t="shared" si="4"/>
        <v>9.6385542168674704E-2</v>
      </c>
      <c r="P6">
        <f t="shared" si="5"/>
        <v>0.1254180602006689</v>
      </c>
      <c r="Q6">
        <f t="shared" si="6"/>
        <v>0.12464183381088825</v>
      </c>
      <c r="T6">
        <v>22</v>
      </c>
      <c r="U6">
        <v>44</v>
      </c>
      <c r="V6">
        <v>80</v>
      </c>
      <c r="W6">
        <v>106</v>
      </c>
      <c r="X6">
        <v>130</v>
      </c>
      <c r="Y6">
        <v>158</v>
      </c>
      <c r="Z6">
        <v>190</v>
      </c>
      <c r="AC6">
        <f t="shared" si="7"/>
        <v>0.11224489795918367</v>
      </c>
      <c r="AD6">
        <f t="shared" si="8"/>
        <v>0.1111111111111111</v>
      </c>
      <c r="AE6">
        <f t="shared" si="9"/>
        <v>0.13422818791946309</v>
      </c>
      <c r="AF6">
        <f t="shared" si="10"/>
        <v>0.13316582914572864</v>
      </c>
      <c r="AG6">
        <f t="shared" si="11"/>
        <v>0.13052208835341367</v>
      </c>
      <c r="AH6">
        <f t="shared" si="12"/>
        <v>0.13210702341137123</v>
      </c>
      <c r="AI6">
        <f t="shared" si="13"/>
        <v>0.13610315186246419</v>
      </c>
    </row>
    <row r="7" spans="1:35" x14ac:dyDescent="0.3">
      <c r="B7">
        <v>22</v>
      </c>
      <c r="C7">
        <v>38</v>
      </c>
      <c r="D7">
        <v>68</v>
      </c>
      <c r="E7">
        <v>102</v>
      </c>
      <c r="F7">
        <v>128</v>
      </c>
      <c r="G7">
        <v>130</v>
      </c>
      <c r="H7">
        <v>148</v>
      </c>
      <c r="K7">
        <f t="shared" si="0"/>
        <v>0.11224489795918367</v>
      </c>
      <c r="L7">
        <f t="shared" si="1"/>
        <v>9.5959595959595953E-2</v>
      </c>
      <c r="M7">
        <f t="shared" si="2"/>
        <v>0.11409395973154363</v>
      </c>
      <c r="N7">
        <f t="shared" si="3"/>
        <v>0.12814070351758794</v>
      </c>
      <c r="O7">
        <f t="shared" si="4"/>
        <v>0.12851405622489959</v>
      </c>
      <c r="P7">
        <f t="shared" si="5"/>
        <v>0.10869565217391304</v>
      </c>
      <c r="Q7">
        <f t="shared" si="6"/>
        <v>0.10601719197707736</v>
      </c>
      <c r="T7">
        <v>18</v>
      </c>
      <c r="U7">
        <v>44</v>
      </c>
      <c r="V7">
        <v>82</v>
      </c>
      <c r="W7">
        <v>118</v>
      </c>
      <c r="X7">
        <v>118</v>
      </c>
      <c r="Y7">
        <v>160</v>
      </c>
      <c r="Z7">
        <v>196</v>
      </c>
      <c r="AC7">
        <f t="shared" si="7"/>
        <v>9.1836734693877556E-2</v>
      </c>
      <c r="AD7">
        <f t="shared" si="8"/>
        <v>0.1111111111111111</v>
      </c>
      <c r="AE7">
        <f t="shared" si="9"/>
        <v>0.13758389261744966</v>
      </c>
      <c r="AF7">
        <f t="shared" si="10"/>
        <v>0.14824120603015076</v>
      </c>
      <c r="AG7">
        <f t="shared" si="11"/>
        <v>0.11847389558232932</v>
      </c>
      <c r="AH7">
        <f t="shared" si="12"/>
        <v>0.13377926421404682</v>
      </c>
      <c r="AI7">
        <f t="shared" si="13"/>
        <v>0.14040114613180515</v>
      </c>
    </row>
    <row r="8" spans="1:35" x14ac:dyDescent="0.3">
      <c r="B8">
        <v>10</v>
      </c>
      <c r="C8">
        <v>54</v>
      </c>
      <c r="D8">
        <v>72</v>
      </c>
      <c r="E8">
        <v>94</v>
      </c>
      <c r="F8">
        <v>84</v>
      </c>
      <c r="G8">
        <v>118</v>
      </c>
      <c r="H8">
        <v>154</v>
      </c>
      <c r="K8">
        <f>$B8/(196)</f>
        <v>5.1020408163265307E-2</v>
      </c>
      <c r="L8">
        <f t="shared" si="1"/>
        <v>0.13636363636363635</v>
      </c>
      <c r="M8">
        <f t="shared" si="2"/>
        <v>0.12080536912751678</v>
      </c>
      <c r="N8">
        <f t="shared" si="3"/>
        <v>0.11809045226130653</v>
      </c>
      <c r="O8">
        <f t="shared" si="4"/>
        <v>8.4337349397590355E-2</v>
      </c>
      <c r="P8">
        <f t="shared" si="5"/>
        <v>9.8662207357859535E-2</v>
      </c>
      <c r="Q8">
        <f t="shared" si="6"/>
        <v>0.11031518624641834</v>
      </c>
      <c r="T8">
        <v>24</v>
      </c>
      <c r="U8">
        <v>52</v>
      </c>
      <c r="V8">
        <v>70</v>
      </c>
      <c r="W8">
        <v>104</v>
      </c>
      <c r="X8">
        <v>96</v>
      </c>
      <c r="Y8">
        <v>138</v>
      </c>
      <c r="Z8">
        <v>204</v>
      </c>
      <c r="AC8">
        <f t="shared" si="7"/>
        <v>0.12244897959183673</v>
      </c>
      <c r="AD8">
        <f t="shared" si="8"/>
        <v>0.13131313131313133</v>
      </c>
      <c r="AE8">
        <f t="shared" si="9"/>
        <v>0.1174496644295302</v>
      </c>
      <c r="AF8">
        <f t="shared" si="10"/>
        <v>0.1306532663316583</v>
      </c>
      <c r="AG8">
        <f t="shared" si="11"/>
        <v>9.6385542168674704E-2</v>
      </c>
      <c r="AH8">
        <f t="shared" si="12"/>
        <v>0.11538461538461539</v>
      </c>
      <c r="AI8">
        <f t="shared" si="13"/>
        <v>0.14613180515759314</v>
      </c>
    </row>
    <row r="9" spans="1:35" x14ac:dyDescent="0.3">
      <c r="B9">
        <v>14</v>
      </c>
      <c r="C9">
        <v>50</v>
      </c>
      <c r="D9">
        <v>62</v>
      </c>
      <c r="E9">
        <v>96</v>
      </c>
      <c r="F9">
        <v>112</v>
      </c>
      <c r="G9">
        <v>114</v>
      </c>
      <c r="H9">
        <v>160</v>
      </c>
      <c r="K9">
        <f t="shared" si="0"/>
        <v>7.1428571428571425E-2</v>
      </c>
      <c r="L9">
        <f t="shared" si="1"/>
        <v>0.12626262626262627</v>
      </c>
      <c r="M9">
        <f t="shared" si="2"/>
        <v>0.1040268456375839</v>
      </c>
      <c r="N9">
        <f t="shared" si="3"/>
        <v>0.12060301507537688</v>
      </c>
      <c r="O9">
        <f t="shared" si="4"/>
        <v>0.11244979919678715</v>
      </c>
      <c r="P9">
        <f>$G9/1196</f>
        <v>9.5317725752508367E-2</v>
      </c>
      <c r="Q9">
        <f t="shared" si="6"/>
        <v>0.11461318051575932</v>
      </c>
      <c r="T9">
        <v>12</v>
      </c>
      <c r="U9">
        <v>52</v>
      </c>
      <c r="V9">
        <v>74</v>
      </c>
      <c r="W9">
        <v>104</v>
      </c>
      <c r="X9">
        <v>126</v>
      </c>
      <c r="Y9">
        <v>136</v>
      </c>
      <c r="Z9">
        <v>192</v>
      </c>
      <c r="AC9">
        <f t="shared" si="7"/>
        <v>6.1224489795918366E-2</v>
      </c>
      <c r="AD9">
        <f t="shared" si="8"/>
        <v>0.13131313131313133</v>
      </c>
      <c r="AE9">
        <f t="shared" si="9"/>
        <v>0.12416107382550336</v>
      </c>
      <c r="AF9">
        <f t="shared" si="10"/>
        <v>0.1306532663316583</v>
      </c>
      <c r="AG9">
        <f t="shared" si="11"/>
        <v>0.12650602409638553</v>
      </c>
      <c r="AH9">
        <f t="shared" si="12"/>
        <v>0.11371237458193979</v>
      </c>
      <c r="AI9">
        <f t="shared" si="13"/>
        <v>0.13753581661891118</v>
      </c>
    </row>
    <row r="10" spans="1:35" x14ac:dyDescent="0.3">
      <c r="B10">
        <v>20</v>
      </c>
      <c r="C10">
        <v>26</v>
      </c>
      <c r="D10">
        <v>72</v>
      </c>
      <c r="E10">
        <v>92</v>
      </c>
      <c r="F10">
        <v>106</v>
      </c>
      <c r="G10">
        <v>148</v>
      </c>
      <c r="H10">
        <v>176</v>
      </c>
      <c r="K10">
        <f t="shared" si="0"/>
        <v>0.10204081632653061</v>
      </c>
      <c r="L10">
        <f t="shared" si="1"/>
        <v>6.5656565656565663E-2</v>
      </c>
      <c r="M10">
        <f t="shared" si="2"/>
        <v>0.12080536912751678</v>
      </c>
      <c r="N10">
        <f t="shared" si="3"/>
        <v>0.11557788944723618</v>
      </c>
      <c r="O10">
        <f t="shared" si="4"/>
        <v>0.10642570281124498</v>
      </c>
      <c r="P10">
        <f t="shared" si="5"/>
        <v>0.12374581939799331</v>
      </c>
      <c r="Q10">
        <f t="shared" si="6"/>
        <v>0.12607449856733524</v>
      </c>
      <c r="T10">
        <v>26</v>
      </c>
      <c r="U10">
        <v>28</v>
      </c>
      <c r="V10">
        <v>74</v>
      </c>
      <c r="W10">
        <v>92</v>
      </c>
      <c r="X10">
        <v>114</v>
      </c>
      <c r="Y10">
        <v>132</v>
      </c>
      <c r="Z10">
        <v>216</v>
      </c>
      <c r="AC10">
        <f t="shared" si="7"/>
        <v>0.1326530612244898</v>
      </c>
      <c r="AD10">
        <f t="shared" si="8"/>
        <v>7.0707070707070704E-2</v>
      </c>
      <c r="AE10">
        <f t="shared" si="9"/>
        <v>0.12416107382550336</v>
      </c>
      <c r="AF10">
        <f t="shared" si="10"/>
        <v>0.11557788944723618</v>
      </c>
      <c r="AG10">
        <f t="shared" si="11"/>
        <v>0.1144578313253012</v>
      </c>
      <c r="AH10">
        <f t="shared" si="12"/>
        <v>0.11036789297658862</v>
      </c>
      <c r="AI10">
        <f t="shared" si="13"/>
        <v>0.15472779369627507</v>
      </c>
    </row>
    <row r="11" spans="1:35" x14ac:dyDescent="0.3">
      <c r="B11">
        <v>32</v>
      </c>
      <c r="C11">
        <v>32</v>
      </c>
      <c r="D11">
        <v>76</v>
      </c>
      <c r="E11">
        <v>88</v>
      </c>
      <c r="F11">
        <v>104</v>
      </c>
      <c r="G11">
        <v>134</v>
      </c>
      <c r="H11">
        <v>158</v>
      </c>
      <c r="K11">
        <f t="shared" si="0"/>
        <v>0.16326530612244897</v>
      </c>
      <c r="L11">
        <f t="shared" si="1"/>
        <v>8.0808080808080815E-2</v>
      </c>
      <c r="M11">
        <f t="shared" si="2"/>
        <v>0.12751677852348994</v>
      </c>
      <c r="N11">
        <f t="shared" si="3"/>
        <v>0.11055276381909548</v>
      </c>
      <c r="O11">
        <f t="shared" si="4"/>
        <v>0.10441767068273092</v>
      </c>
      <c r="P11">
        <f t="shared" si="5"/>
        <v>0.11204013377926421</v>
      </c>
      <c r="Q11">
        <f t="shared" si="6"/>
        <v>0.11318051575931232</v>
      </c>
      <c r="T11">
        <v>38</v>
      </c>
      <c r="U11">
        <v>56</v>
      </c>
      <c r="V11">
        <v>84</v>
      </c>
      <c r="W11">
        <v>98</v>
      </c>
      <c r="X11">
        <v>110</v>
      </c>
      <c r="Y11">
        <v>140</v>
      </c>
      <c r="Z11">
        <v>166</v>
      </c>
      <c r="AC11">
        <f t="shared" si="7"/>
        <v>0.19387755102040816</v>
      </c>
      <c r="AD11">
        <f t="shared" si="8"/>
        <v>0.14141414141414141</v>
      </c>
      <c r="AE11">
        <f t="shared" si="9"/>
        <v>0.14093959731543623</v>
      </c>
      <c r="AF11">
        <f t="shared" si="10"/>
        <v>0.12311557788944724</v>
      </c>
      <c r="AG11">
        <f t="shared" si="11"/>
        <v>0.11044176706827309</v>
      </c>
      <c r="AH11">
        <f t="shared" si="12"/>
        <v>0.11705685618729098</v>
      </c>
      <c r="AI11">
        <f t="shared" si="13"/>
        <v>0.11891117478510028</v>
      </c>
    </row>
    <row r="12" spans="1:35" x14ac:dyDescent="0.3">
      <c r="B12">
        <v>12</v>
      </c>
      <c r="C12">
        <v>26</v>
      </c>
      <c r="E12">
        <v>100</v>
      </c>
      <c r="F12">
        <v>108</v>
      </c>
      <c r="G12">
        <v>138</v>
      </c>
      <c r="H12">
        <v>122</v>
      </c>
      <c r="K12">
        <f t="shared" si="0"/>
        <v>6.1224489795918366E-2</v>
      </c>
      <c r="L12">
        <f t="shared" si="1"/>
        <v>6.5656565656565663E-2</v>
      </c>
      <c r="N12">
        <f t="shared" si="3"/>
        <v>0.12562814070351758</v>
      </c>
      <c r="O12">
        <f t="shared" si="4"/>
        <v>0.10843373493975904</v>
      </c>
      <c r="P12">
        <f t="shared" si="5"/>
        <v>0.11538461538461539</v>
      </c>
      <c r="Q12">
        <f t="shared" si="6"/>
        <v>8.7392550143266481E-2</v>
      </c>
      <c r="T12">
        <v>14</v>
      </c>
      <c r="U12">
        <v>28</v>
      </c>
      <c r="W12">
        <v>130</v>
      </c>
      <c r="X12">
        <v>118</v>
      </c>
      <c r="Y12">
        <v>140</v>
      </c>
      <c r="Z12">
        <v>152</v>
      </c>
      <c r="AC12">
        <f t="shared" si="7"/>
        <v>7.1428571428571425E-2</v>
      </c>
      <c r="AD12">
        <f t="shared" si="8"/>
        <v>7.0707070707070704E-2</v>
      </c>
      <c r="AF12">
        <f t="shared" si="10"/>
        <v>0.16331658291457288</v>
      </c>
      <c r="AG12">
        <f t="shared" si="11"/>
        <v>0.11847389558232932</v>
      </c>
      <c r="AH12">
        <f t="shared" si="12"/>
        <v>0.11705685618729098</v>
      </c>
      <c r="AI12">
        <f t="shared" si="13"/>
        <v>0.10888252148997135</v>
      </c>
    </row>
    <row r="13" spans="1:35" x14ac:dyDescent="0.3">
      <c r="B13">
        <v>22</v>
      </c>
      <c r="C13">
        <v>42</v>
      </c>
      <c r="F13">
        <v>104</v>
      </c>
      <c r="G13">
        <v>124</v>
      </c>
      <c r="H13">
        <v>128</v>
      </c>
      <c r="K13">
        <f t="shared" si="0"/>
        <v>0.11224489795918367</v>
      </c>
      <c r="L13">
        <f t="shared" si="1"/>
        <v>0.10606060606060606</v>
      </c>
      <c r="O13">
        <f t="shared" si="4"/>
        <v>0.10441767068273092</v>
      </c>
      <c r="P13">
        <f t="shared" si="5"/>
        <v>0.10367892976588629</v>
      </c>
      <c r="Q13">
        <f t="shared" si="6"/>
        <v>9.1690544412607447E-2</v>
      </c>
      <c r="T13">
        <v>18</v>
      </c>
      <c r="U13">
        <v>50</v>
      </c>
      <c r="X13">
        <v>132</v>
      </c>
      <c r="Y13">
        <v>152</v>
      </c>
      <c r="Z13">
        <v>132</v>
      </c>
      <c r="AC13">
        <f t="shared" si="7"/>
        <v>9.1836734693877556E-2</v>
      </c>
      <c r="AD13">
        <f t="shared" si="8"/>
        <v>0.12626262626262627</v>
      </c>
      <c r="AG13">
        <f t="shared" si="11"/>
        <v>0.13253012048192772</v>
      </c>
      <c r="AH13">
        <f t="shared" si="12"/>
        <v>0.12709030100334448</v>
      </c>
      <c r="AI13">
        <f t="shared" si="13"/>
        <v>9.4555873925501438E-2</v>
      </c>
    </row>
    <row r="15" spans="1:35" x14ac:dyDescent="0.3">
      <c r="A15" t="s">
        <v>2</v>
      </c>
      <c r="J15" t="s">
        <v>7</v>
      </c>
      <c r="K15">
        <f>AVERAGE(K4:K13)</f>
        <v>9.0816326530612237E-2</v>
      </c>
      <c r="L15">
        <f t="shared" ref="L15:Q15" si="14">AVERAGE(L4:L13)</f>
        <v>9.9494949494949497E-2</v>
      </c>
      <c r="M15">
        <f>AVERAGE(M4:M11)</f>
        <v>0.11661073825503357</v>
      </c>
      <c r="N15">
        <f>AVERAGE(N4:N12)</f>
        <v>0.11529871580122836</v>
      </c>
      <c r="O15">
        <f t="shared" si="14"/>
        <v>0.10602409638554215</v>
      </c>
      <c r="P15">
        <f>AVERAGE(P4:P13)</f>
        <v>0.10785953177257526</v>
      </c>
      <c r="Q15">
        <f t="shared" si="14"/>
        <v>0.10974212034383954</v>
      </c>
      <c r="AB15" t="s">
        <v>7</v>
      </c>
      <c r="AC15">
        <f>AVERAGE(AC4:AC13)</f>
        <v>0.10306122448979591</v>
      </c>
      <c r="AD15">
        <f t="shared" ref="AD15:AI15" si="15">AVERAGE(AD4:AD13)</f>
        <v>0.11262626262626263</v>
      </c>
      <c r="AE15">
        <f>AVERAGE(AE4:AE11)</f>
        <v>0.13087248322147649</v>
      </c>
      <c r="AF15">
        <f>AVERAGE(AF4:AF12)</f>
        <v>0.12674483528754887</v>
      </c>
      <c r="AG15">
        <f t="shared" si="15"/>
        <v>0.11887550200803214</v>
      </c>
      <c r="AH15">
        <f t="shared" si="15"/>
        <v>0.118561872909699</v>
      </c>
      <c r="AI15">
        <f t="shared" si="15"/>
        <v>0.12765042979942695</v>
      </c>
    </row>
    <row r="17" spans="4:35" x14ac:dyDescent="0.3">
      <c r="J17" t="s">
        <v>8</v>
      </c>
      <c r="K17">
        <f>STDEV(K4:K13)</f>
        <v>3.5819411202451072E-2</v>
      </c>
      <c r="L17">
        <f t="shared" ref="L17:P17" si="16">STDEV(L4:L13)</f>
        <v>2.3694949791584898E-2</v>
      </c>
      <c r="M17">
        <f>STDEV(M4:M11)</f>
        <v>1.6706460779699502E-2</v>
      </c>
      <c r="N17">
        <f>STDEV(N4:N12)</f>
        <v>1.4834999651522827E-2</v>
      </c>
      <c r="O17">
        <f t="shared" si="16"/>
        <v>1.1192265042076826E-2</v>
      </c>
      <c r="P17">
        <f t="shared" si="16"/>
        <v>1.1592326835610584E-2</v>
      </c>
      <c r="Q17">
        <f>STDEV(Q4:Q13)</f>
        <v>1.2364891944742867E-2</v>
      </c>
      <c r="AB17" t="s">
        <v>8</v>
      </c>
      <c r="AC17">
        <f>STDEV(AC4:AC13)</f>
        <v>4.0087021819281914E-2</v>
      </c>
      <c r="AD17">
        <f t="shared" ref="AD17:AI17" si="17">STDEV(AD4:AD13)</f>
        <v>2.4285642359411896E-2</v>
      </c>
      <c r="AE17">
        <f>STDEV(AE4:AE11)</f>
        <v>1.2032502778534165E-2</v>
      </c>
      <c r="AF17">
        <f>STDEV(AF4:AF12)</f>
        <v>2.1434646385376378E-2</v>
      </c>
      <c r="AG17">
        <f t="shared" si="17"/>
        <v>1.1890986876145893E-2</v>
      </c>
      <c r="AH17">
        <f t="shared" si="17"/>
        <v>9.3754912971916651E-3</v>
      </c>
      <c r="AI17">
        <f t="shared" si="17"/>
        <v>1.8951771616233612E-2</v>
      </c>
    </row>
    <row r="19" spans="4:35" x14ac:dyDescent="0.3">
      <c r="J19" t="s">
        <v>9</v>
      </c>
      <c r="K19">
        <f>K17/SQRT(10)</f>
        <v>1.13270923845896E-2</v>
      </c>
      <c r="L19">
        <f t="shared" ref="L19:Q19" si="18">L17/SQRT(10)</f>
        <v>7.4930010384740313E-3</v>
      </c>
      <c r="M19">
        <f>M17/SQRT(8)</f>
        <v>5.9066258534763065E-3</v>
      </c>
      <c r="N19">
        <f>N17/SQRT(9)</f>
        <v>4.9449998838409425E-3</v>
      </c>
      <c r="O19">
        <f t="shared" si="18"/>
        <v>3.539304970924305E-3</v>
      </c>
      <c r="P19">
        <f t="shared" si="18"/>
        <v>3.6658156181621749E-3</v>
      </c>
      <c r="Q19">
        <f t="shared" si="18"/>
        <v>3.910122156725631E-3</v>
      </c>
      <c r="AB19" t="s">
        <v>9</v>
      </c>
      <c r="AC19">
        <f>AC17/SQRT(10)</f>
        <v>1.2676629356179758E-2</v>
      </c>
      <c r="AD19">
        <f>AD17/SQRT(10)</f>
        <v>7.6797944296007128E-3</v>
      </c>
      <c r="AE19">
        <f>AE17/SQRT(8)</f>
        <v>4.2541321546737407E-3</v>
      </c>
      <c r="AF19">
        <f>AF17/SQRT(9)</f>
        <v>7.1448821284587931E-3</v>
      </c>
      <c r="AG19">
        <f t="shared" ref="AG19:AI19" si="19">AG17/SQRT(10)</f>
        <v>3.760260215579154E-3</v>
      </c>
      <c r="AH19">
        <f t="shared" si="19"/>
        <v>2.9647906682212259E-3</v>
      </c>
      <c r="AI19">
        <f t="shared" si="19"/>
        <v>5.9930764002628732E-3</v>
      </c>
    </row>
    <row r="26" spans="4:35" x14ac:dyDescent="0.3">
      <c r="E26">
        <v>100</v>
      </c>
      <c r="F26">
        <v>200</v>
      </c>
      <c r="G26">
        <v>300</v>
      </c>
      <c r="H26">
        <v>400</v>
      </c>
      <c r="I26">
        <v>500</v>
      </c>
      <c r="J26">
        <v>600</v>
      </c>
      <c r="K26">
        <v>700</v>
      </c>
    </row>
    <row r="27" spans="4:35" x14ac:dyDescent="0.3">
      <c r="D27" t="s">
        <v>0</v>
      </c>
      <c r="E27">
        <v>9.0816326530612237E-2</v>
      </c>
      <c r="F27">
        <v>9.9494949494949497E-2</v>
      </c>
      <c r="G27">
        <v>0.11661073825503357</v>
      </c>
      <c r="H27">
        <v>0.11529871580122836</v>
      </c>
      <c r="I27">
        <v>0.10602409638554215</v>
      </c>
      <c r="J27">
        <v>0.10785953177257526</v>
      </c>
      <c r="K27">
        <v>0.10974212034383954</v>
      </c>
    </row>
    <row r="28" spans="4:35" x14ac:dyDescent="0.3">
      <c r="D28" t="s">
        <v>1</v>
      </c>
      <c r="E28">
        <v>0.10306122448979591</v>
      </c>
      <c r="F28">
        <v>0.11262626262626263</v>
      </c>
      <c r="G28">
        <v>0.13087248322147649</v>
      </c>
      <c r="H28">
        <v>0.12674483528754887</v>
      </c>
      <c r="I28">
        <v>0.11887550200803214</v>
      </c>
      <c r="J28">
        <v>0.118561872909699</v>
      </c>
      <c r="K28">
        <v>0.12765042979942695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</vt:lpstr>
      <vt:lpstr>sequence_length</vt:lpstr>
      <vt:lpstr>taxa_100L</vt:lpstr>
      <vt:lpstr>taxa_1000L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AL-AMIN</dc:creator>
  <cp:lastModifiedBy>MD. AL-AMIN</cp:lastModifiedBy>
  <dcterms:created xsi:type="dcterms:W3CDTF">2020-10-15T16:02:59Z</dcterms:created>
  <dcterms:modified xsi:type="dcterms:W3CDTF">2020-10-18T17:21:10Z</dcterms:modified>
</cp:coreProperties>
</file>