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me/Documents/"/>
    </mc:Choice>
  </mc:AlternateContent>
  <xr:revisionPtr revIDLastSave="0" documentId="13_ncr:1_{53CE4076-05D2-1541-91B3-D2F168C68B6E}" xr6:coauthVersionLast="47" xr6:coauthVersionMax="47" xr10:uidLastSave="{00000000-0000-0000-0000-000000000000}"/>
  <bookViews>
    <workbookView xWindow="4380" yWindow="10840" windowWidth="29900" windowHeight="11500" activeTab="4" xr2:uid="{138EC1F3-D5F0-D943-8F15-5231F0DB2361}"/>
  </bookViews>
  <sheets>
    <sheet name="Pigs Data" sheetId="1" r:id="rId1"/>
    <sheet name="Poultry Data" sheetId="2" r:id="rId2"/>
    <sheet name="Lot to HoS Conversion" sheetId="4" r:id="rId3"/>
    <sheet name="Report" sheetId="3" r:id="rId4"/>
    <sheet name="Total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5" l="1"/>
  <c r="B4" i="5"/>
  <c r="C9" i="2"/>
  <c r="B9" i="2"/>
  <c r="C6" i="2"/>
  <c r="B6" i="2"/>
  <c r="C6" i="1"/>
  <c r="B6" i="1"/>
  <c r="E3" i="3"/>
  <c r="E4" i="3"/>
  <c r="E5" i="3"/>
  <c r="F5" i="3" s="1"/>
  <c r="E2" i="3"/>
  <c r="G2" i="3" s="1"/>
  <c r="B3" i="3"/>
  <c r="D3" i="3" s="1"/>
  <c r="B4" i="3"/>
  <c r="B5" i="3"/>
  <c r="C5" i="3" s="1"/>
  <c r="B2" i="3"/>
  <c r="D2" i="3" l="1"/>
  <c r="C2" i="3"/>
  <c r="C4" i="3"/>
  <c r="D4" i="3"/>
  <c r="G4" i="3"/>
  <c r="F4" i="3"/>
  <c r="G3" i="3"/>
  <c r="F3" i="3"/>
  <c r="B6" i="3"/>
  <c r="D6" i="3" s="1"/>
  <c r="E6" i="3"/>
  <c r="G6" i="3" s="1"/>
  <c r="D5" i="3"/>
  <c r="C3" i="3"/>
  <c r="F2" i="3"/>
  <c r="G5" i="3"/>
  <c r="F6" i="3" l="1"/>
  <c r="C6" i="3"/>
</calcChain>
</file>

<file path=xl/sharedStrings.xml><?xml version="1.0" encoding="utf-8"?>
<sst xmlns="http://schemas.openxmlformats.org/spreadsheetml/2006/main" count="36" uniqueCount="16">
  <si>
    <t>Pigs</t>
  </si>
  <si>
    <t>England</t>
  </si>
  <si>
    <t>Wales</t>
  </si>
  <si>
    <t>Scotland</t>
  </si>
  <si>
    <t>NI</t>
  </si>
  <si>
    <t>Total</t>
  </si>
  <si>
    <t>Poultry</t>
  </si>
  <si>
    <t>Piglot Increase 2017-2023</t>
  </si>
  <si>
    <t>% Increase</t>
  </si>
  <si>
    <t>No. heads increase</t>
  </si>
  <si>
    <t>Poultrylot Increase 2017-2023</t>
  </si>
  <si>
    <t>%increase</t>
  </si>
  <si>
    <t>No. Heads Increase</t>
  </si>
  <si>
    <t>Total heads stock poultry</t>
  </si>
  <si>
    <t>Poultry heads</t>
  </si>
  <si>
    <t>Pigs heads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</si>
</sst>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F4D6B-93C9-224E-9002-1114DD4E617A}">
  <dimension ref="A1:C6"/>
  <sheetViews>
    <sheetView workbookViewId="0">
      <selection activeCell="A16" sqref="A16"/>
    </sheetView>
  </sheetViews>
  <sheetFormatPr baseColWidth="10" defaultColWidth="11" defaultRowHeight="16" x14ac:dyDescent="0.2"/>
  <cols>
    <col min="1" max="1" width="29" customWidth="1"/>
  </cols>
  <sheetData>
    <row r="1" spans="1:3" x14ac:dyDescent="0.2">
      <c r="A1" t="s">
        <v>0</v>
      </c>
      <c r="B1">
        <v>2017</v>
      </c>
      <c r="C1">
        <v>2023</v>
      </c>
    </row>
    <row r="2" spans="1:3" x14ac:dyDescent="0.2">
      <c r="A2" t="s">
        <v>1</v>
      </c>
      <c r="B2">
        <v>1038702</v>
      </c>
      <c r="C2">
        <v>1126679</v>
      </c>
    </row>
    <row r="3" spans="1:3" x14ac:dyDescent="0.2">
      <c r="A3" t="s">
        <v>2</v>
      </c>
      <c r="B3">
        <v>4079</v>
      </c>
      <c r="C3">
        <v>4079</v>
      </c>
    </row>
    <row r="4" spans="1:3" x14ac:dyDescent="0.2">
      <c r="A4" t="s">
        <v>3</v>
      </c>
      <c r="B4">
        <v>88095</v>
      </c>
      <c r="C4">
        <v>105391</v>
      </c>
    </row>
    <row r="5" spans="1:3" x14ac:dyDescent="0.2">
      <c r="A5" t="s">
        <v>4</v>
      </c>
      <c r="B5">
        <v>71930</v>
      </c>
      <c r="C5">
        <v>99715</v>
      </c>
    </row>
    <row r="6" spans="1:3" x14ac:dyDescent="0.2">
      <c r="A6" t="s">
        <v>5</v>
      </c>
      <c r="B6">
        <f>SUM(B2:B5)</f>
        <v>1202806</v>
      </c>
      <c r="C6">
        <f>SUM(C2:C5)</f>
        <v>1335864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2E7B2-0A6D-A446-A80F-141595EA3314}">
  <dimension ref="A1:C9"/>
  <sheetViews>
    <sheetView workbookViewId="0">
      <selection activeCell="C9" sqref="A8:C9"/>
    </sheetView>
  </sheetViews>
  <sheetFormatPr baseColWidth="10" defaultColWidth="11" defaultRowHeight="16" x14ac:dyDescent="0.2"/>
  <cols>
    <col min="2" max="2" width="19" customWidth="1"/>
  </cols>
  <sheetData>
    <row r="1" spans="1:3" x14ac:dyDescent="0.2">
      <c r="A1" t="s">
        <v>6</v>
      </c>
      <c r="B1">
        <v>2017</v>
      </c>
      <c r="C1">
        <v>2023</v>
      </c>
    </row>
    <row r="2" spans="1:3" x14ac:dyDescent="0.2">
      <c r="A2" t="s">
        <v>1</v>
      </c>
      <c r="B2">
        <v>204532127</v>
      </c>
      <c r="C2">
        <v>223395698</v>
      </c>
    </row>
    <row r="3" spans="1:3" x14ac:dyDescent="0.2">
      <c r="A3" t="s">
        <v>2</v>
      </c>
      <c r="B3">
        <v>12529923</v>
      </c>
      <c r="C3">
        <v>15386123</v>
      </c>
    </row>
    <row r="4" spans="1:3" x14ac:dyDescent="0.2">
      <c r="A4" t="s">
        <v>3</v>
      </c>
      <c r="B4">
        <v>17286509</v>
      </c>
      <c r="C4">
        <v>18362009</v>
      </c>
    </row>
    <row r="5" spans="1:3" x14ac:dyDescent="0.2">
      <c r="A5" t="s">
        <v>4</v>
      </c>
      <c r="B5">
        <v>22199800</v>
      </c>
      <c r="C5">
        <v>22255944</v>
      </c>
    </row>
    <row r="6" spans="1:3" x14ac:dyDescent="0.2">
      <c r="A6" t="s">
        <v>5</v>
      </c>
      <c r="B6">
        <f>SUM(B2:B5)</f>
        <v>256548359</v>
      </c>
      <c r="C6">
        <f>SUM(C2:C5)</f>
        <v>279399774</v>
      </c>
    </row>
    <row r="8" spans="1:3" x14ac:dyDescent="0.2">
      <c r="B8">
        <v>2017</v>
      </c>
      <c r="C8">
        <v>2023</v>
      </c>
    </row>
    <row r="9" spans="1:3" x14ac:dyDescent="0.2">
      <c r="A9" t="s">
        <v>13</v>
      </c>
      <c r="B9">
        <f>B6*6.1</f>
        <v>1564944989.8999999</v>
      </c>
      <c r="C9">
        <f>C6*6.1</f>
        <v>1704338621.3999999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44A45-C254-834E-863A-EF0144981343}">
  <dimension ref="A1:B2"/>
  <sheetViews>
    <sheetView workbookViewId="0">
      <selection activeCell="B2" sqref="B2"/>
    </sheetView>
  </sheetViews>
  <sheetFormatPr baseColWidth="10" defaultColWidth="11" defaultRowHeight="16" x14ac:dyDescent="0.2"/>
  <sheetData>
    <row r="1" spans="1:2" x14ac:dyDescent="0.2">
      <c r="A1" t="s">
        <v>6</v>
      </c>
      <c r="B1">
        <v>6.1</v>
      </c>
    </row>
    <row r="2" spans="1:2" x14ac:dyDescent="0.2">
      <c r="A2" t="s">
        <v>0</v>
      </c>
      <c r="B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130BE-6D39-A749-802B-0E5F6343874A}">
  <dimension ref="A1:G11"/>
  <sheetViews>
    <sheetView workbookViewId="0">
      <selection activeCell="B6" sqref="B6"/>
    </sheetView>
  </sheetViews>
  <sheetFormatPr baseColWidth="10" defaultColWidth="11" defaultRowHeight="16" x14ac:dyDescent="0.2"/>
  <cols>
    <col min="1" max="2" width="22" customWidth="1"/>
    <col min="4" max="4" width="16.33203125" customWidth="1"/>
  </cols>
  <sheetData>
    <row r="1" spans="1:7" s="1" customFormat="1" ht="51" x14ac:dyDescent="0.2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 x14ac:dyDescent="0.2">
      <c r="A2" t="s">
        <v>1</v>
      </c>
      <c r="B2">
        <f>'Pigs Data'!C2-'Pigs Data'!B2</f>
        <v>87977</v>
      </c>
      <c r="C2">
        <f>B2/'Pigs Data'!B2*100</f>
        <v>8.4698980073206762</v>
      </c>
      <c r="D2">
        <f>B2*'Lot to HoS Conversion'!B2</f>
        <v>175954</v>
      </c>
      <c r="E2">
        <f>'Poultry Data'!C2-'Poultry Data'!B2</f>
        <v>18863571</v>
      </c>
      <c r="F2">
        <f>E2/'Poultry Data'!B2*100</f>
        <v>9.2227911950478081</v>
      </c>
      <c r="G2">
        <f>E2*'Lot to HoS Conversion'!B1</f>
        <v>115067783.09999999</v>
      </c>
    </row>
    <row r="3" spans="1:7" x14ac:dyDescent="0.2">
      <c r="A3" t="s">
        <v>2</v>
      </c>
      <c r="B3">
        <f>'Pigs Data'!C3-'Pigs Data'!B3</f>
        <v>0</v>
      </c>
      <c r="C3">
        <f>B3/'Pigs Data'!B3*100</f>
        <v>0</v>
      </c>
      <c r="D3">
        <f>B3*'Lot to HoS Conversion'!B2</f>
        <v>0</v>
      </c>
      <c r="E3">
        <f>'Poultry Data'!C3-'Poultry Data'!B3</f>
        <v>2856200</v>
      </c>
      <c r="F3">
        <f>E3/'Poultry Data'!B3*100</f>
        <v>22.795032339783734</v>
      </c>
      <c r="G3">
        <f>E3*'Lot to HoS Conversion'!B1</f>
        <v>17422820</v>
      </c>
    </row>
    <row r="4" spans="1:7" x14ac:dyDescent="0.2">
      <c r="A4" t="s">
        <v>3</v>
      </c>
      <c r="B4">
        <f>'Pigs Data'!C4-'Pigs Data'!B4</f>
        <v>17296</v>
      </c>
      <c r="C4">
        <f>B4/'Pigs Data'!B4*100</f>
        <v>19.633350360406379</v>
      </c>
      <c r="D4">
        <f>B4*'Lot to HoS Conversion'!B2</f>
        <v>34592</v>
      </c>
      <c r="E4">
        <f>'Poultry Data'!C4-'Poultry Data'!B4</f>
        <v>1075500</v>
      </c>
      <c r="F4">
        <f>E4/'Poultry Data'!B4*100</f>
        <v>6.2216147864210178</v>
      </c>
      <c r="G4">
        <f>E4*'Lot to HoS Conversion'!B1</f>
        <v>6560550</v>
      </c>
    </row>
    <row r="5" spans="1:7" x14ac:dyDescent="0.2">
      <c r="A5" t="s">
        <v>4</v>
      </c>
      <c r="B5">
        <f>'Pigs Data'!C5-'Pigs Data'!B5</f>
        <v>27785</v>
      </c>
      <c r="C5" s="2">
        <f>B5/'Pigs Data'!B5*100</f>
        <v>38.627832615042401</v>
      </c>
      <c r="D5">
        <f>B5*'Lot to HoS Conversion'!B2</f>
        <v>55570</v>
      </c>
      <c r="E5">
        <f>'Poultry Data'!C5-'Poultry Data'!B5</f>
        <v>56144</v>
      </c>
      <c r="F5" s="2">
        <f>E5/'Poultry Data'!B5*100</f>
        <v>0.25290317930792172</v>
      </c>
      <c r="G5">
        <f>E5*'Lot to HoS Conversion'!B1</f>
        <v>342478.39999999997</v>
      </c>
    </row>
    <row r="6" spans="1:7" x14ac:dyDescent="0.2">
      <c r="A6" t="s">
        <v>5</v>
      </c>
      <c r="B6">
        <f>'Pigs Data'!C6-'Pigs Data'!B6</f>
        <v>133058</v>
      </c>
      <c r="C6">
        <f>B6/'Pigs Data'!B6*100</f>
        <v>11.062299323415413</v>
      </c>
      <c r="D6">
        <f>B6*'Lot to HoS Conversion'!B2</f>
        <v>266116</v>
      </c>
      <c r="E6">
        <f>'Poultry Data'!C6-'Poultry Data'!B6</f>
        <v>22851415</v>
      </c>
      <c r="F6">
        <f>E6/'Poultry Data'!B6*100</f>
        <v>8.9072544018884177</v>
      </c>
      <c r="G6">
        <f>E6*'Lot to HoS Conversion'!B1</f>
        <v>139393631.5</v>
      </c>
    </row>
    <row r="10" spans="1:7" ht="51" x14ac:dyDescent="0.2">
      <c r="A10" s="1"/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</row>
    <row r="11" spans="1:7" x14ac:dyDescent="0.2">
      <c r="A11" t="s">
        <v>5</v>
      </c>
      <c r="B11">
        <v>133058</v>
      </c>
      <c r="C11">
        <v>11.062299323415413</v>
      </c>
      <c r="D11">
        <v>266116</v>
      </c>
      <c r="E11">
        <v>22851415</v>
      </c>
      <c r="F11">
        <v>8.9072544018884177</v>
      </c>
      <c r="G11">
        <v>139393631.5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BFC29-45EC-FD4C-98A5-CD0FA37736B5}">
  <dimension ref="A1:C4"/>
  <sheetViews>
    <sheetView tabSelected="1" workbookViewId="0">
      <selection activeCell="P7" sqref="P7"/>
    </sheetView>
  </sheetViews>
  <sheetFormatPr baseColWidth="10" defaultRowHeight="16" x14ac:dyDescent="0.2"/>
  <cols>
    <col min="2" max="2" width="11.1640625" bestFit="1" customWidth="1"/>
  </cols>
  <sheetData>
    <row r="1" spans="1:3" x14ac:dyDescent="0.2">
      <c r="A1" s="3"/>
      <c r="B1" s="3">
        <v>2017</v>
      </c>
      <c r="C1" s="3">
        <v>2023</v>
      </c>
    </row>
    <row r="2" spans="1:3" x14ac:dyDescent="0.2">
      <c r="A2" s="3" t="s">
        <v>14</v>
      </c>
      <c r="B2" s="3">
        <v>1564944990</v>
      </c>
      <c r="C2" s="3">
        <v>1704338621</v>
      </c>
    </row>
    <row r="3" spans="1:3" x14ac:dyDescent="0.2">
      <c r="A3" s="4" t="s">
        <v>15</v>
      </c>
      <c r="B3" s="4">
        <v>2405612</v>
      </c>
      <c r="C3" s="4">
        <v>2671728</v>
      </c>
    </row>
    <row r="4" spans="1:3" x14ac:dyDescent="0.2">
      <c r="A4" t="s">
        <v>5</v>
      </c>
      <c r="B4">
        <f>B2+B3</f>
        <v>1567350602</v>
      </c>
      <c r="C4">
        <f>C2+C3</f>
        <v>1707010349</v>
      </c>
    </row>
  </sheetData>
  <pageMargins left="0.7" right="0.7" top="0.75" bottom="0.75" header="0.3" footer="0.3"/>
  <pageSetup paperSize="9" orientation="portrait" horizontalDpi="0" verticalDpi="0"/>
</worksheet>
</file>

<file path=docMetadata/LabelInfo.xml><?xml version="1.0" encoding="utf-8"?>
<clbl:labelList xmlns:clbl="http://schemas.microsoft.com/office/2020/mipLabelMetadata">
  <clbl:label id="{b32df149-a116-4652-88c0-8d1838ec0518}" enabled="0" method="" siteId="{b32df149-a116-4652-88c0-8d1838ec051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Pigs Data</vt:lpstr>
      <vt:lpstr>Poultry Data</vt:lpstr>
      <vt:lpstr>Lot to HoS Conversion</vt:lpstr>
      <vt:lpstr>Report</vt:lpstr>
      <vt:lpstr>Totals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Mark Borthwick</cp:lastModifiedBy>
  <cp:revision/>
  <dcterms:created xsi:type="dcterms:W3CDTF">2024-03-13T12:14:41Z</dcterms:created>
  <dcterms:modified xsi:type="dcterms:W3CDTF">2024-05-10T16:36:36Z</dcterms:modified>
  <cp:category/>
  <cp:contentStatus/>
</cp:coreProperties>
</file>