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ymailcuny-my.sharepoint.com/personal/jmonzon000_citymail_cuny_edu/Documents/"/>
    </mc:Choice>
  </mc:AlternateContent>
  <xr:revisionPtr revIDLastSave="178" documentId="8_{CF9130B1-5C79-A747-9829-891300E98CC5}" xr6:coauthVersionLast="40" xr6:coauthVersionMax="40" xr10:uidLastSave="{ECDC52A5-AC6C-714B-8759-1D00D13D81AC}"/>
  <bookViews>
    <workbookView xWindow="12800" yWindow="460" windowWidth="12800" windowHeight="14240" xr2:uid="{37495B68-E47E-694E-946F-4C9DD46F89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9" i="1" l="1"/>
  <c r="H71" i="1" s="1"/>
  <c r="H78" i="1" s="1"/>
  <c r="I78" i="1" s="1"/>
  <c r="H67" i="1"/>
  <c r="H66" i="1"/>
  <c r="H20" i="1"/>
  <c r="H79" i="1"/>
  <c r="D76" i="1"/>
  <c r="D77" i="1"/>
  <c r="D78" i="1"/>
  <c r="D79" i="1"/>
  <c r="D80" i="1"/>
  <c r="D81" i="1"/>
  <c r="D82" i="1"/>
  <c r="H68" i="1"/>
  <c r="H73" i="1"/>
  <c r="H58" i="1"/>
  <c r="H19" i="1"/>
  <c r="H14" i="1"/>
  <c r="H13" i="1"/>
  <c r="H57" i="1"/>
  <c r="H48" i="1"/>
  <c r="H46" i="1"/>
  <c r="H45" i="1"/>
  <c r="D62" i="1"/>
  <c r="D61" i="1"/>
  <c r="D60" i="1"/>
  <c r="D59" i="1"/>
  <c r="D58" i="1"/>
  <c r="D57" i="1"/>
  <c r="D56" i="1"/>
  <c r="D55" i="1"/>
  <c r="H50" i="1" s="1"/>
  <c r="H52" i="1"/>
  <c r="H47" i="1"/>
  <c r="H6" i="1"/>
  <c r="I57" i="1" l="1"/>
  <c r="H2" i="1"/>
  <c r="H1" i="1"/>
  <c r="H3" i="1" s="1"/>
  <c r="D11" i="1"/>
  <c r="D20" i="1"/>
  <c r="D19" i="1"/>
  <c r="D18" i="1"/>
  <c r="D17" i="1"/>
  <c r="D16" i="1"/>
  <c r="D15" i="1"/>
  <c r="D14" i="1"/>
  <c r="D13" i="1"/>
  <c r="D12" i="1"/>
  <c r="H8" i="1"/>
  <c r="I19" i="1" l="1"/>
  <c r="I13" i="1"/>
  <c r="H17" i="1"/>
  <c r="H16" i="1"/>
  <c r="I16" i="1" s="1"/>
  <c r="H4" i="1"/>
</calcChain>
</file>

<file path=xl/sharedStrings.xml><?xml version="1.0" encoding="utf-8"?>
<sst xmlns="http://schemas.openxmlformats.org/spreadsheetml/2006/main" count="125" uniqueCount="43">
  <si>
    <t>H_a</t>
  </si>
  <si>
    <t>n (sample size)</t>
  </si>
  <si>
    <t>x&lt;p</t>
  </si>
  <si>
    <t>left tailed test</t>
  </si>
  <si>
    <t>d (sample mean of paired diff)</t>
  </si>
  <si>
    <t>x&gt;p</t>
  </si>
  <si>
    <t>right tailed</t>
  </si>
  <si>
    <t>df</t>
  </si>
  <si>
    <t>x!=p</t>
  </si>
  <si>
    <t>two tailed</t>
  </si>
  <si>
    <t>stdev (of paired differences)</t>
  </si>
  <si>
    <t>u_d (mean from null hypo)</t>
  </si>
  <si>
    <t>t (test statistic)</t>
  </si>
  <si>
    <t>confidence</t>
  </si>
  <si>
    <t>a</t>
  </si>
  <si>
    <t>left tailed</t>
  </si>
  <si>
    <t>p-value</t>
  </si>
  <si>
    <t>if true</t>
  </si>
  <si>
    <t>null hypo rejected</t>
  </si>
  <si>
    <t>if false</t>
  </si>
  <si>
    <t>fail to reject null hypo</t>
  </si>
  <si>
    <t>Golfer</t>
  </si>
  <si>
    <t>Sit-ups before</t>
  </si>
  <si>
    <t>Sit-ups after</t>
  </si>
  <si>
    <t>Paired Difference, d=x2−x1</t>
  </si>
  <si>
    <t>two-tailed</t>
  </si>
  <si>
    <t>Hypothesis test</t>
  </si>
  <si>
    <t>Raw Data</t>
  </si>
  <si>
    <t>Calculated data</t>
  </si>
  <si>
    <t>Calculated</t>
  </si>
  <si>
    <t>Given</t>
  </si>
  <si>
    <t>KEY</t>
  </si>
  <si>
    <t>UPDATE FORMULA/VALUE MANUALLY FROM DATA</t>
  </si>
  <si>
    <t>Calculated data with hawkes t</t>
  </si>
  <si>
    <t>General Template</t>
  </si>
  <si>
    <t>MANUALLY UPDATE WITH HAWKES T</t>
  </si>
  <si>
    <t>Example 1</t>
  </si>
  <si>
    <t>Score (old design)</t>
  </si>
  <si>
    <t>Score (new design)</t>
  </si>
  <si>
    <t>Example 2</t>
  </si>
  <si>
    <t>Subject</t>
  </si>
  <si>
    <t>Temperature (before)</t>
  </si>
  <si>
    <t>Temperature (after)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</si>
</sst>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0" borderId="3" applyNumberFormat="0" applyFill="0" applyAlignment="0" applyProtection="0"/>
    <xf numFmtId="0" fontId="1" fillId="3" borderId="4" applyNumberFormat="0" applyFont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2" fillId="2" borderId="2" xfId="1"/>
    <xf numFmtId="0" fontId="0" fillId="3" borderId="4" xfId="3" applyFont="1"/>
    <xf numFmtId="0" fontId="2" fillId="3" borderId="4" xfId="3" applyFont="1"/>
    <xf numFmtId="0" fontId="3" fillId="0" borderId="3" xfId="2"/>
    <xf numFmtId="0" fontId="1" fillId="4" borderId="1" xfId="4" applyBorder="1"/>
  </cellXfs>
  <cellStyles count="5">
    <cellStyle name="20% - Accent1" xfId="4" builtinId="30"/>
    <cellStyle name="Input" xfId="1" builtinId="20"/>
    <cellStyle name="Linked Cell" xfId="2" builtinId="24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</xdr:rowOff>
    </xdr:from>
    <xdr:to>
      <xdr:col>4</xdr:col>
      <xdr:colOff>417286</xdr:colOff>
      <xdr:row>43</xdr:row>
      <xdr:rowOff>35644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493838-E663-D443-A6F3-6EDC3A355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07430"/>
          <a:ext cx="5188857" cy="382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D538-B48D-E343-A3C8-9FFB6CFD0933}">
  <dimension ref="A1:K82"/>
  <sheetViews>
    <sheetView tabSelected="1" topLeftCell="B58" zoomScaleNormal="100" workbookViewId="0">
      <selection activeCell="H73" sqref="H73"/>
    </sheetView>
  </sheetViews>
  <sheetFormatPr baseColWidth="10" defaultRowHeight="16"/>
  <cols>
    <col min="1" max="1" width="16" customWidth="1"/>
    <col min="2" max="2" width="24.83203125" customWidth="1"/>
    <col min="3" max="4" width="10.83203125" customWidth="1"/>
    <col min="6" max="6" width="15.1640625" customWidth="1"/>
    <col min="7" max="7" width="13.83203125" customWidth="1"/>
    <col min="9" max="9" width="14.5" customWidth="1"/>
  </cols>
  <sheetData>
    <row r="1" spans="1:11" ht="17" thickBot="1">
      <c r="A1" t="s">
        <v>34</v>
      </c>
      <c r="C1" t="s">
        <v>26</v>
      </c>
      <c r="F1" t="s">
        <v>28</v>
      </c>
      <c r="G1" t="s">
        <v>1</v>
      </c>
      <c r="H1" s="4">
        <f>ROWS(D11:D20)</f>
        <v>10</v>
      </c>
    </row>
    <row r="2" spans="1:11" ht="18" thickTop="1" thickBot="1">
      <c r="C2" t="s">
        <v>0</v>
      </c>
      <c r="G2" t="s">
        <v>4</v>
      </c>
      <c r="H2" s="4">
        <f>AVERAGE(D11:D20)</f>
        <v>8.4</v>
      </c>
    </row>
    <row r="3" spans="1:11" ht="18" thickTop="1" thickBot="1">
      <c r="A3" t="s">
        <v>31</v>
      </c>
      <c r="B3" s="4" t="s">
        <v>32</v>
      </c>
      <c r="C3" t="s">
        <v>2</v>
      </c>
      <c r="D3" t="s">
        <v>3</v>
      </c>
      <c r="G3" t="s">
        <v>7</v>
      </c>
      <c r="H3">
        <f>H1-1</f>
        <v>9</v>
      </c>
    </row>
    <row r="4" spans="1:11" ht="18" thickTop="1" thickBot="1">
      <c r="B4" s="1" t="s">
        <v>28</v>
      </c>
      <c r="C4" t="s">
        <v>5</v>
      </c>
      <c r="D4" t="s">
        <v>6</v>
      </c>
      <c r="G4" t="s">
        <v>10</v>
      </c>
      <c r="H4" s="4">
        <f>_xlfn.STDEV.S(D11:D20)</f>
        <v>4.8808013913928336</v>
      </c>
    </row>
    <row r="5" spans="1:11" ht="17" thickTop="1">
      <c r="B5" s="2" t="s">
        <v>33</v>
      </c>
      <c r="C5" t="s">
        <v>8</v>
      </c>
      <c r="D5" t="s">
        <v>9</v>
      </c>
      <c r="G5" t="s">
        <v>11</v>
      </c>
      <c r="H5">
        <v>0</v>
      </c>
    </row>
    <row r="6" spans="1:11" ht="17" thickBot="1">
      <c r="B6" s="5" t="s">
        <v>35</v>
      </c>
      <c r="G6" s="1" t="s">
        <v>12</v>
      </c>
      <c r="H6" s="1">
        <f>(H2-H5)/(H4/SQRT(H1))</f>
        <v>5.4423710811625696</v>
      </c>
      <c r="I6" s="3" t="s">
        <v>12</v>
      </c>
      <c r="J6" s="5">
        <v>5.4</v>
      </c>
    </row>
    <row r="7" spans="1:11" ht="18" thickTop="1" thickBot="1">
      <c r="G7" t="s">
        <v>13</v>
      </c>
      <c r="H7" s="4">
        <v>95</v>
      </c>
    </row>
    <row r="8" spans="1:11" ht="17" thickTop="1">
      <c r="G8" t="s">
        <v>14</v>
      </c>
      <c r="H8">
        <f>1-H7/100</f>
        <v>5.0000000000000044E-2</v>
      </c>
    </row>
    <row r="9" spans="1:11">
      <c r="A9" t="s">
        <v>27</v>
      </c>
    </row>
    <row r="10" spans="1:11">
      <c r="A10" t="s">
        <v>21</v>
      </c>
      <c r="B10" t="s">
        <v>22</v>
      </c>
      <c r="C10" t="s">
        <v>23</v>
      </c>
      <c r="D10" t="s">
        <v>24</v>
      </c>
    </row>
    <row r="11" spans="1:11">
      <c r="A11">
        <v>1</v>
      </c>
      <c r="B11">
        <v>42</v>
      </c>
      <c r="C11">
        <v>57</v>
      </c>
      <c r="D11">
        <f t="shared" ref="D11:D16" si="0">C11-B11</f>
        <v>15</v>
      </c>
    </row>
    <row r="12" spans="1:11">
      <c r="A12">
        <v>2</v>
      </c>
      <c r="B12">
        <v>42</v>
      </c>
      <c r="C12">
        <v>48</v>
      </c>
      <c r="D12">
        <f t="shared" si="0"/>
        <v>6</v>
      </c>
      <c r="G12" t="s">
        <v>15</v>
      </c>
    </row>
    <row r="13" spans="1:11">
      <c r="A13">
        <v>3</v>
      </c>
      <c r="B13">
        <v>23</v>
      </c>
      <c r="C13">
        <v>29</v>
      </c>
      <c r="D13">
        <f t="shared" si="0"/>
        <v>6</v>
      </c>
      <c r="F13" s="1" t="s">
        <v>29</v>
      </c>
      <c r="G13" s="1" t="s">
        <v>16</v>
      </c>
      <c r="H13" s="1">
        <f>(TDIST(ABS(H6),H3,1))</f>
        <v>2.0485729387207424E-4</v>
      </c>
      <c r="I13" t="b">
        <f>H13&lt;=H8</f>
        <v>1</v>
      </c>
      <c r="J13" t="s">
        <v>17</v>
      </c>
      <c r="K13" t="s">
        <v>18</v>
      </c>
    </row>
    <row r="14" spans="1:11">
      <c r="A14">
        <v>4</v>
      </c>
      <c r="B14">
        <v>32</v>
      </c>
      <c r="C14">
        <v>41</v>
      </c>
      <c r="D14">
        <f t="shared" si="0"/>
        <v>9</v>
      </c>
      <c r="F14" s="2" t="s">
        <v>30</v>
      </c>
      <c r="G14" s="2" t="s">
        <v>16</v>
      </c>
      <c r="H14" s="3">
        <f>(TDIST(ABS(J6),H3,1))</f>
        <v>2.1650321600178522E-4</v>
      </c>
      <c r="J14" t="s">
        <v>19</v>
      </c>
      <c r="K14" t="s">
        <v>20</v>
      </c>
    </row>
    <row r="15" spans="1:11">
      <c r="A15">
        <v>5</v>
      </c>
      <c r="B15">
        <v>30</v>
      </c>
      <c r="C15">
        <v>36</v>
      </c>
      <c r="D15">
        <f t="shared" si="0"/>
        <v>6</v>
      </c>
      <c r="G15" t="s">
        <v>6</v>
      </c>
    </row>
    <row r="16" spans="1:11">
      <c r="A16">
        <v>6</v>
      </c>
      <c r="B16">
        <v>42</v>
      </c>
      <c r="C16">
        <v>57</v>
      </c>
      <c r="D16">
        <f t="shared" si="0"/>
        <v>15</v>
      </c>
      <c r="F16" s="1" t="s">
        <v>29</v>
      </c>
      <c r="G16" s="1" t="s">
        <v>16</v>
      </c>
      <c r="H16" s="1">
        <f>(TDIST(H6,H3,1))</f>
        <v>2.0485729387207424E-4</v>
      </c>
      <c r="I16" t="b">
        <f>H16&lt;=H8</f>
        <v>1</v>
      </c>
      <c r="J16" t="s">
        <v>17</v>
      </c>
      <c r="K16" t="s">
        <v>18</v>
      </c>
    </row>
    <row r="17" spans="1:11">
      <c r="A17">
        <v>7</v>
      </c>
      <c r="B17">
        <v>25</v>
      </c>
      <c r="C17">
        <v>40</v>
      </c>
      <c r="D17">
        <f>C17-B17</f>
        <v>15</v>
      </c>
      <c r="F17" s="2" t="s">
        <v>30</v>
      </c>
      <c r="G17" s="2" t="s">
        <v>16</v>
      </c>
      <c r="H17" s="2">
        <f>(TDIST(J6,H3,1))</f>
        <v>2.1650321600178522E-4</v>
      </c>
      <c r="J17" t="s">
        <v>19</v>
      </c>
      <c r="K17" t="s">
        <v>20</v>
      </c>
    </row>
    <row r="18" spans="1:11">
      <c r="A18">
        <v>8</v>
      </c>
      <c r="B18">
        <v>47</v>
      </c>
      <c r="C18">
        <v>51</v>
      </c>
      <c r="D18">
        <f>C18-B18</f>
        <v>4</v>
      </c>
      <c r="G18" t="s">
        <v>25</v>
      </c>
    </row>
    <row r="19" spans="1:11">
      <c r="A19">
        <v>9</v>
      </c>
      <c r="B19">
        <v>35</v>
      </c>
      <c r="C19">
        <v>41</v>
      </c>
      <c r="D19">
        <f>C19-B19</f>
        <v>6</v>
      </c>
      <c r="F19" s="1" t="s">
        <v>29</v>
      </c>
      <c r="G19" s="1" t="s">
        <v>16</v>
      </c>
      <c r="H19" s="1">
        <f>TDIST(ABS(H6),H3,2)</f>
        <v>4.0971458774414848E-4</v>
      </c>
      <c r="I19" t="b">
        <f>H19&lt;=H8</f>
        <v>1</v>
      </c>
      <c r="J19" t="s">
        <v>17</v>
      </c>
      <c r="K19" t="s">
        <v>18</v>
      </c>
    </row>
    <row r="20" spans="1:11">
      <c r="A20">
        <v>10</v>
      </c>
      <c r="B20">
        <v>38</v>
      </c>
      <c r="C20">
        <v>40</v>
      </c>
      <c r="D20">
        <f>C20-B20</f>
        <v>2</v>
      </c>
      <c r="F20" s="2" t="s">
        <v>30</v>
      </c>
      <c r="G20" s="2" t="s">
        <v>16</v>
      </c>
      <c r="H20" s="2">
        <f>(TDIST(ABS(J6),H3,2))</f>
        <v>4.3300643200357044E-4</v>
      </c>
      <c r="J20" t="s">
        <v>19</v>
      </c>
      <c r="K20" t="s">
        <v>20</v>
      </c>
    </row>
    <row r="24" spans="1:11">
      <c r="A24" t="s">
        <v>36</v>
      </c>
    </row>
    <row r="45" spans="1:8" ht="17" thickBot="1">
      <c r="A45" t="s">
        <v>36</v>
      </c>
      <c r="C45" t="s">
        <v>26</v>
      </c>
      <c r="F45" t="s">
        <v>28</v>
      </c>
      <c r="G45" t="s">
        <v>1</v>
      </c>
      <c r="H45" s="4">
        <f>ROWS(D55:D62)</f>
        <v>8</v>
      </c>
    </row>
    <row r="46" spans="1:8" ht="18" thickTop="1" thickBot="1">
      <c r="C46" t="s">
        <v>0</v>
      </c>
      <c r="G46" t="s">
        <v>4</v>
      </c>
      <c r="H46" s="4">
        <f>AVERAGE(D55:D62)</f>
        <v>-1.125</v>
      </c>
    </row>
    <row r="47" spans="1:8" ht="18" thickTop="1" thickBot="1">
      <c r="A47" t="s">
        <v>31</v>
      </c>
      <c r="B47" s="4" t="s">
        <v>32</v>
      </c>
      <c r="C47" t="s">
        <v>2</v>
      </c>
      <c r="D47" t="s">
        <v>3</v>
      </c>
      <c r="G47" t="s">
        <v>7</v>
      </c>
      <c r="H47">
        <f>H45-1</f>
        <v>7</v>
      </c>
    </row>
    <row r="48" spans="1:8" ht="18" thickTop="1" thickBot="1">
      <c r="B48" s="1" t="s">
        <v>28</v>
      </c>
      <c r="G48" t="s">
        <v>10</v>
      </c>
      <c r="H48" s="4">
        <f>_xlfn.STDEV.S(D55:D62)</f>
        <v>4.7037219305566946</v>
      </c>
    </row>
    <row r="49" spans="1:11" ht="17" thickTop="1">
      <c r="B49" s="2" t="s">
        <v>33</v>
      </c>
      <c r="G49" t="s">
        <v>11</v>
      </c>
      <c r="H49">
        <v>0</v>
      </c>
    </row>
    <row r="50" spans="1:11" ht="17" thickBot="1">
      <c r="B50" s="5" t="s">
        <v>35</v>
      </c>
      <c r="G50" s="1" t="s">
        <v>12</v>
      </c>
      <c r="H50" s="1">
        <f>(H46-H49)/(H48/SQRT(H45))</f>
        <v>-0.67648142520254606</v>
      </c>
      <c r="I50" s="3" t="s">
        <v>12</v>
      </c>
      <c r="J50" s="5">
        <v>-0.67700000000000005</v>
      </c>
    </row>
    <row r="51" spans="1:11" ht="18" thickTop="1" thickBot="1">
      <c r="G51" t="s">
        <v>13</v>
      </c>
      <c r="H51" s="4">
        <v>99</v>
      </c>
    </row>
    <row r="52" spans="1:11" ht="17" thickTop="1">
      <c r="G52" t="s">
        <v>14</v>
      </c>
      <c r="H52">
        <f>1-H51/100</f>
        <v>1.0000000000000009E-2</v>
      </c>
    </row>
    <row r="53" spans="1:11">
      <c r="A53" t="s">
        <v>27</v>
      </c>
    </row>
    <row r="54" spans="1:11">
      <c r="A54" t="s">
        <v>21</v>
      </c>
      <c r="B54" t="s">
        <v>37</v>
      </c>
      <c r="C54" t="s">
        <v>38</v>
      </c>
      <c r="D54" t="s">
        <v>24</v>
      </c>
    </row>
    <row r="55" spans="1:11">
      <c r="A55">
        <v>1</v>
      </c>
      <c r="B55">
        <v>72</v>
      </c>
      <c r="C55">
        <v>71</v>
      </c>
      <c r="D55">
        <f t="shared" ref="D55:D60" si="1">C55-B55</f>
        <v>-1</v>
      </c>
    </row>
    <row r="56" spans="1:11">
      <c r="A56">
        <v>2</v>
      </c>
      <c r="B56">
        <v>73</v>
      </c>
      <c r="C56">
        <v>80</v>
      </c>
      <c r="D56">
        <f t="shared" si="1"/>
        <v>7</v>
      </c>
      <c r="G56" t="s">
        <v>15</v>
      </c>
    </row>
    <row r="57" spans="1:11">
      <c r="A57">
        <v>3</v>
      </c>
      <c r="B57">
        <v>93</v>
      </c>
      <c r="C57">
        <v>87</v>
      </c>
      <c r="D57">
        <f t="shared" si="1"/>
        <v>-6</v>
      </c>
      <c r="F57" s="1" t="s">
        <v>29</v>
      </c>
      <c r="G57" s="1" t="s">
        <v>16</v>
      </c>
      <c r="H57" s="1">
        <f>(TDIST(-H50,H47,1))</f>
        <v>0.26022686085840951</v>
      </c>
      <c r="I57" t="b">
        <f>H57&lt;=H52</f>
        <v>0</v>
      </c>
      <c r="J57" t="s">
        <v>17</v>
      </c>
      <c r="K57" t="s">
        <v>18</v>
      </c>
    </row>
    <row r="58" spans="1:11">
      <c r="A58">
        <v>4</v>
      </c>
      <c r="B58">
        <v>92</v>
      </c>
      <c r="C58">
        <v>89</v>
      </c>
      <c r="D58">
        <f t="shared" si="1"/>
        <v>-3</v>
      </c>
      <c r="F58" s="2" t="s">
        <v>30</v>
      </c>
      <c r="G58" s="2" t="s">
        <v>16</v>
      </c>
      <c r="H58" s="3">
        <f>(TDIST(ABS(J50),H47,1))</f>
        <v>0.26007191846501743</v>
      </c>
      <c r="J58" t="s">
        <v>19</v>
      </c>
      <c r="K58" t="s">
        <v>20</v>
      </c>
    </row>
    <row r="59" spans="1:11">
      <c r="A59">
        <v>5</v>
      </c>
      <c r="B59">
        <v>86</v>
      </c>
      <c r="C59">
        <v>91</v>
      </c>
      <c r="D59">
        <f t="shared" si="1"/>
        <v>5</v>
      </c>
    </row>
    <row r="60" spans="1:11">
      <c r="A60">
        <v>6</v>
      </c>
      <c r="B60">
        <v>80</v>
      </c>
      <c r="C60">
        <v>76</v>
      </c>
      <c r="D60">
        <f t="shared" si="1"/>
        <v>-4</v>
      </c>
    </row>
    <row r="61" spans="1:11">
      <c r="A61">
        <v>7</v>
      </c>
      <c r="B61">
        <v>80</v>
      </c>
      <c r="C61">
        <v>78</v>
      </c>
      <c r="D61">
        <f>C61-B61</f>
        <v>-2</v>
      </c>
    </row>
    <row r="62" spans="1:11">
      <c r="A62">
        <v>8</v>
      </c>
      <c r="B62">
        <v>92</v>
      </c>
      <c r="C62">
        <v>87</v>
      </c>
      <c r="D62">
        <f>C62-B62</f>
        <v>-5</v>
      </c>
    </row>
    <row r="66" spans="1:11" ht="17" thickBot="1">
      <c r="A66" t="s">
        <v>39</v>
      </c>
      <c r="C66" t="s">
        <v>26</v>
      </c>
      <c r="F66" t="s">
        <v>28</v>
      </c>
      <c r="G66" t="s">
        <v>1</v>
      </c>
      <c r="H66" s="4">
        <f>ROWS(D76:D82)</f>
        <v>7</v>
      </c>
    </row>
    <row r="67" spans="1:11" ht="18" thickTop="1" thickBot="1">
      <c r="C67" t="s">
        <v>0</v>
      </c>
      <c r="G67" t="s">
        <v>4</v>
      </c>
      <c r="H67" s="4">
        <f>AVERAGE(D76:D82)</f>
        <v>-0.4285714285714306</v>
      </c>
    </row>
    <row r="68" spans="1:11" ht="18" thickTop="1" thickBot="1">
      <c r="A68" t="s">
        <v>31</v>
      </c>
      <c r="B68" s="4" t="s">
        <v>32</v>
      </c>
      <c r="C68" t="s">
        <v>8</v>
      </c>
      <c r="D68" t="s">
        <v>9</v>
      </c>
      <c r="G68" t="s">
        <v>7</v>
      </c>
      <c r="H68">
        <f>H66-1</f>
        <v>6</v>
      </c>
    </row>
    <row r="69" spans="1:11" ht="18" thickTop="1" thickBot="1">
      <c r="B69" s="1" t="s">
        <v>28</v>
      </c>
      <c r="G69" t="s">
        <v>10</v>
      </c>
      <c r="H69" s="4">
        <f>_xlfn.STDEV.S(D76:D82)</f>
        <v>0.44239607334863101</v>
      </c>
    </row>
    <row r="70" spans="1:11" ht="17" thickTop="1">
      <c r="B70" s="2" t="s">
        <v>33</v>
      </c>
      <c r="G70" t="s">
        <v>11</v>
      </c>
      <c r="H70">
        <v>0</v>
      </c>
    </row>
    <row r="71" spans="1:11" ht="17" thickBot="1">
      <c r="B71" s="5" t="s">
        <v>35</v>
      </c>
      <c r="G71" s="1" t="s">
        <v>12</v>
      </c>
      <c r="H71" s="1">
        <f>(H67-H70)/(H69/SQRT(H66))</f>
        <v>-2.5630729731502848</v>
      </c>
      <c r="I71" s="3" t="s">
        <v>12</v>
      </c>
      <c r="J71" s="5">
        <v>5.4</v>
      </c>
    </row>
    <row r="72" spans="1:11" ht="18" thickTop="1" thickBot="1">
      <c r="G72" t="s">
        <v>13</v>
      </c>
      <c r="H72" s="4">
        <v>99</v>
      </c>
    </row>
    <row r="73" spans="1:11" ht="17" thickTop="1">
      <c r="G73" t="s">
        <v>14</v>
      </c>
      <c r="H73">
        <f>1-H72/100</f>
        <v>1.0000000000000009E-2</v>
      </c>
    </row>
    <row r="74" spans="1:11">
      <c r="A74" t="s">
        <v>27</v>
      </c>
    </row>
    <row r="75" spans="1:11">
      <c r="A75" t="s">
        <v>40</v>
      </c>
      <c r="B75" t="s">
        <v>41</v>
      </c>
      <c r="C75" t="s">
        <v>42</v>
      </c>
      <c r="D75" t="s">
        <v>24</v>
      </c>
    </row>
    <row r="76" spans="1:11">
      <c r="A76">
        <v>1</v>
      </c>
      <c r="B76">
        <v>100.6</v>
      </c>
      <c r="C76">
        <v>100.2</v>
      </c>
      <c r="D76">
        <f t="shared" ref="D76:D81" si="2">C76-B76</f>
        <v>-0.39999999999999147</v>
      </c>
    </row>
    <row r="77" spans="1:11">
      <c r="A77">
        <v>2</v>
      </c>
      <c r="B77">
        <v>99.5</v>
      </c>
      <c r="C77">
        <v>98.7</v>
      </c>
      <c r="D77">
        <f t="shared" si="2"/>
        <v>-0.79999999999999716</v>
      </c>
      <c r="G77" t="s">
        <v>25</v>
      </c>
    </row>
    <row r="78" spans="1:11">
      <c r="A78">
        <v>3</v>
      </c>
      <c r="B78">
        <v>97.9</v>
      </c>
      <c r="C78">
        <v>98.4</v>
      </c>
      <c r="D78">
        <f t="shared" si="2"/>
        <v>0.5</v>
      </c>
      <c r="F78" s="1" t="s">
        <v>29</v>
      </c>
      <c r="G78" s="1" t="s">
        <v>16</v>
      </c>
      <c r="H78" s="1">
        <f>TDIST(ABS(H71),H68,2)</f>
        <v>4.2731523497856826E-2</v>
      </c>
      <c r="I78" t="b">
        <f>H78&lt;=H67</f>
        <v>0</v>
      </c>
      <c r="J78" t="s">
        <v>17</v>
      </c>
      <c r="K78" t="s">
        <v>18</v>
      </c>
    </row>
    <row r="79" spans="1:11">
      <c r="A79">
        <v>4</v>
      </c>
      <c r="B79">
        <v>100.4</v>
      </c>
      <c r="C79">
        <v>99.6</v>
      </c>
      <c r="D79">
        <f t="shared" si="2"/>
        <v>-0.80000000000001137</v>
      </c>
      <c r="F79" s="2" t="s">
        <v>30</v>
      </c>
      <c r="G79" s="2" t="s">
        <v>16</v>
      </c>
      <c r="H79" s="2">
        <f>(TDIST(ABS(J71),H68,2))</f>
        <v>1.6638865549019216E-3</v>
      </c>
      <c r="J79" t="s">
        <v>19</v>
      </c>
      <c r="K79" t="s">
        <v>20</v>
      </c>
    </row>
    <row r="80" spans="1:11">
      <c r="A80">
        <v>5</v>
      </c>
      <c r="B80">
        <v>99.5</v>
      </c>
      <c r="C80">
        <v>99</v>
      </c>
      <c r="D80">
        <f t="shared" si="2"/>
        <v>-0.5</v>
      </c>
    </row>
    <row r="81" spans="1:4">
      <c r="A81">
        <v>6</v>
      </c>
      <c r="B81">
        <v>100.7</v>
      </c>
      <c r="C81">
        <v>100.1</v>
      </c>
      <c r="D81">
        <f t="shared" si="2"/>
        <v>-0.60000000000000853</v>
      </c>
    </row>
    <row r="82" spans="1:4">
      <c r="A82">
        <v>7</v>
      </c>
      <c r="B82">
        <v>99.5</v>
      </c>
      <c r="C82">
        <v>99.1</v>
      </c>
      <c r="D82">
        <f>C82-B82</f>
        <v>-0.40000000000000568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jmonzon000@citymail.cuny.edu</dc:creator>
  <cp:lastModifiedBy>jmonzon000@citymail.cuny.edu</cp:lastModifiedBy>
  <dcterms:created xsi:type="dcterms:W3CDTF">2019-01-14T19:59:15Z</dcterms:created>
  <dcterms:modified xsi:type="dcterms:W3CDTF">2019-01-14T20:45:01Z</dcterms:modified>
</cp:coreProperties>
</file>